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0" documentId="8_{FFC1B855-E2D2-4FDD-BBB3-4AF6A5B1B497}" xr6:coauthVersionLast="47" xr6:coauthVersionMax="47" xr10:uidLastSave="{00000000-0000-0000-0000-000000000000}"/>
  <bookViews>
    <workbookView xWindow="-120" yWindow="-120" windowWidth="29040" windowHeight="15840" firstSheet="2" activeTab="3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Pivot IDs" sheetId="30" r:id="rId8"/>
    <sheet name="Original Lookup" sheetId="19" r:id="rId9"/>
  </sheets>
  <functionGroups builtInGroupCount="19"/>
  <definedNames>
    <definedName name="ExternalData_1" localSheetId="3" hidden="1">Validation!$A$1:$R$2652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1" r:id="rId10"/>
    <pivotCache cacheId="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" i="16" l="1"/>
  <c r="AE3" i="16"/>
  <c r="AE4" i="16"/>
  <c r="AE5" i="16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AE314" i="16"/>
  <c r="AE315" i="16"/>
  <c r="AE316" i="16"/>
  <c r="AE317" i="16"/>
  <c r="AE318" i="16"/>
  <c r="AE319" i="16"/>
  <c r="AE320" i="16"/>
  <c r="AE321" i="16"/>
  <c r="AE322" i="16"/>
  <c r="AE323" i="16"/>
  <c r="AE324" i="16"/>
  <c r="AE325" i="16"/>
  <c r="AE326" i="16"/>
  <c r="AE327" i="16"/>
  <c r="AE328" i="16"/>
  <c r="AE329" i="16"/>
  <c r="AE330" i="16"/>
  <c r="AE331" i="16"/>
  <c r="AE332" i="16"/>
  <c r="AE333" i="16"/>
  <c r="AE334" i="16"/>
  <c r="AE335" i="16"/>
  <c r="AE336" i="16"/>
  <c r="AE337" i="16"/>
  <c r="AE338" i="16"/>
  <c r="AE339" i="16"/>
  <c r="AE340" i="16"/>
  <c r="AE341" i="16"/>
  <c r="AE342" i="16"/>
  <c r="AE343" i="16"/>
  <c r="AE344" i="16"/>
  <c r="AE345" i="16"/>
  <c r="AE346" i="16"/>
  <c r="AE347" i="16"/>
  <c r="AE348" i="16"/>
  <c r="AE349" i="16"/>
  <c r="AE350" i="16"/>
  <c r="AE351" i="16"/>
  <c r="AE352" i="16"/>
  <c r="AE353" i="16"/>
  <c r="AE354" i="16"/>
  <c r="AE355" i="16"/>
  <c r="AE356" i="16"/>
  <c r="AE357" i="16"/>
  <c r="AE358" i="16"/>
  <c r="AE359" i="16"/>
  <c r="AE360" i="16"/>
  <c r="AE361" i="16"/>
  <c r="AE362" i="16"/>
  <c r="AE363" i="16"/>
  <c r="AE364" i="16"/>
  <c r="AE365" i="16"/>
  <c r="AE366" i="16"/>
  <c r="AE367" i="16"/>
  <c r="AE368" i="16"/>
  <c r="AE369" i="16"/>
  <c r="AE370" i="16"/>
  <c r="AE371" i="16"/>
  <c r="AE372" i="16"/>
  <c r="AE373" i="16"/>
  <c r="AE374" i="16"/>
  <c r="AE375" i="16"/>
  <c r="AE376" i="16"/>
  <c r="AE377" i="16"/>
  <c r="AE378" i="16"/>
  <c r="AE379" i="16"/>
  <c r="AE380" i="16"/>
  <c r="AE381" i="16"/>
  <c r="AE382" i="16"/>
  <c r="AE383" i="16"/>
  <c r="AE384" i="16"/>
  <c r="AE385" i="16"/>
  <c r="AE386" i="16"/>
  <c r="AE387" i="16"/>
  <c r="AE388" i="16"/>
  <c r="AE389" i="16"/>
  <c r="AE390" i="16"/>
  <c r="AE391" i="16"/>
  <c r="AE392" i="16"/>
  <c r="AE393" i="16"/>
  <c r="AE394" i="16"/>
  <c r="AE395" i="16"/>
  <c r="AE396" i="16"/>
  <c r="AE397" i="16"/>
  <c r="AE398" i="16"/>
  <c r="AE399" i="16"/>
  <c r="AE400" i="16"/>
  <c r="AE401" i="16"/>
  <c r="AE402" i="16"/>
  <c r="AE403" i="16"/>
  <c r="AE404" i="16"/>
  <c r="AE405" i="16"/>
  <c r="AE406" i="16"/>
  <c r="AE407" i="16"/>
  <c r="AE408" i="16"/>
  <c r="AE409" i="16"/>
  <c r="AE410" i="16"/>
  <c r="AE411" i="16"/>
  <c r="AE412" i="16"/>
  <c r="AE413" i="16"/>
  <c r="AE414" i="16"/>
  <c r="AE415" i="16"/>
  <c r="AE416" i="16"/>
  <c r="AE417" i="16"/>
  <c r="AE418" i="16"/>
  <c r="AE419" i="16"/>
  <c r="AE420" i="16"/>
  <c r="AE421" i="16"/>
  <c r="AE422" i="16"/>
  <c r="AE423" i="16"/>
  <c r="AE424" i="16"/>
  <c r="AE425" i="16"/>
  <c r="AE426" i="16"/>
  <c r="AE427" i="16"/>
  <c r="AE428" i="16"/>
  <c r="AE429" i="16"/>
  <c r="AE430" i="16"/>
  <c r="AE431" i="16"/>
  <c r="AE432" i="16"/>
  <c r="AE433" i="16"/>
  <c r="AE434" i="16"/>
  <c r="AE435" i="16"/>
  <c r="AE436" i="16"/>
  <c r="AE437" i="16"/>
  <c r="AE438" i="16"/>
  <c r="AE439" i="16"/>
  <c r="AE440" i="16"/>
  <c r="AE441" i="16"/>
  <c r="AE442" i="16"/>
  <c r="AE443" i="16"/>
  <c r="AE444" i="16"/>
  <c r="AE445" i="16"/>
  <c r="AE446" i="16"/>
  <c r="AE447" i="16"/>
  <c r="AE448" i="16"/>
  <c r="AE449" i="16"/>
  <c r="AE450" i="16"/>
  <c r="AE451" i="16"/>
  <c r="AE452" i="16"/>
  <c r="AE453" i="16"/>
  <c r="AE454" i="16"/>
  <c r="AE455" i="16"/>
  <c r="AE456" i="16"/>
  <c r="AE457" i="16"/>
  <c r="AE458" i="16"/>
  <c r="AE459" i="16"/>
  <c r="AE460" i="16"/>
  <c r="AE461" i="16"/>
  <c r="AE462" i="16"/>
  <c r="AE463" i="16"/>
  <c r="AE464" i="16"/>
  <c r="AE465" i="16"/>
  <c r="AE466" i="16"/>
  <c r="AE467" i="16"/>
  <c r="AE468" i="16"/>
  <c r="AE469" i="16"/>
  <c r="AE470" i="16"/>
  <c r="AE471" i="16"/>
  <c r="AE472" i="16"/>
  <c r="AE473" i="16"/>
  <c r="AE474" i="16"/>
  <c r="AE475" i="16"/>
  <c r="AE476" i="16"/>
  <c r="AE477" i="16"/>
  <c r="AE478" i="16"/>
  <c r="AE479" i="16"/>
  <c r="AE480" i="16"/>
  <c r="AE481" i="16"/>
  <c r="AE482" i="16"/>
  <c r="AE483" i="16"/>
  <c r="AE484" i="16"/>
  <c r="AE485" i="16"/>
  <c r="AE486" i="16"/>
  <c r="AE487" i="16"/>
  <c r="AE488" i="16"/>
  <c r="AE489" i="16"/>
  <c r="AE490" i="16"/>
  <c r="AE491" i="16"/>
  <c r="AE492" i="16"/>
  <c r="AE493" i="16"/>
  <c r="AE494" i="16"/>
  <c r="AE495" i="16"/>
  <c r="AE496" i="16"/>
  <c r="AE497" i="16"/>
  <c r="AE498" i="16"/>
  <c r="AE499" i="16"/>
  <c r="AE500" i="16"/>
  <c r="AE501" i="16"/>
  <c r="AE502" i="16"/>
  <c r="AE503" i="16"/>
  <c r="AE504" i="16"/>
  <c r="AE505" i="16"/>
  <c r="AE506" i="16"/>
  <c r="AE507" i="16"/>
  <c r="AE508" i="16"/>
  <c r="AE509" i="16"/>
  <c r="AE510" i="16"/>
  <c r="AE511" i="16"/>
  <c r="AE512" i="16"/>
  <c r="AE513" i="16"/>
  <c r="AE514" i="16"/>
  <c r="AE515" i="16"/>
  <c r="AE516" i="16"/>
  <c r="AE517" i="16"/>
  <c r="AE518" i="16"/>
  <c r="AE519" i="16"/>
  <c r="AE520" i="16"/>
  <c r="AE521" i="16"/>
  <c r="AE522" i="16"/>
  <c r="AE523" i="16"/>
  <c r="AE524" i="16"/>
  <c r="AE525" i="16"/>
  <c r="AE526" i="16"/>
  <c r="AE527" i="16"/>
  <c r="AE528" i="16"/>
  <c r="AE529" i="16"/>
  <c r="AE530" i="16"/>
  <c r="AE531" i="16"/>
  <c r="AE532" i="16"/>
  <c r="AE533" i="16"/>
  <c r="AE534" i="16"/>
  <c r="AE535" i="16"/>
  <c r="AE536" i="16"/>
  <c r="AE537" i="16"/>
  <c r="AE538" i="16"/>
  <c r="AE539" i="16"/>
  <c r="AE540" i="16"/>
  <c r="AE541" i="16"/>
  <c r="AE542" i="16"/>
  <c r="AE543" i="16"/>
  <c r="AE544" i="16"/>
  <c r="AE545" i="16"/>
  <c r="AE546" i="16"/>
  <c r="AE547" i="16"/>
  <c r="AE548" i="16"/>
  <c r="AE549" i="16"/>
  <c r="AE550" i="16"/>
  <c r="AE551" i="16"/>
  <c r="AE552" i="16"/>
  <c r="AE553" i="16"/>
  <c r="AE554" i="16"/>
  <c r="AE555" i="16"/>
  <c r="AE556" i="16"/>
  <c r="AE557" i="16"/>
  <c r="AE558" i="16"/>
  <c r="AE559" i="16"/>
  <c r="AE560" i="16"/>
  <c r="AE561" i="16"/>
  <c r="AE562" i="16"/>
  <c r="AE563" i="16"/>
  <c r="AE564" i="16"/>
  <c r="AE565" i="16"/>
  <c r="AE566" i="16"/>
  <c r="AE567" i="16"/>
  <c r="AE568" i="16"/>
  <c r="AE569" i="16"/>
  <c r="AE570" i="16"/>
  <c r="AE571" i="16"/>
  <c r="AE572" i="16"/>
  <c r="AE573" i="16"/>
  <c r="AE574" i="16"/>
  <c r="AE575" i="16"/>
  <c r="AE576" i="16"/>
  <c r="AE577" i="16"/>
  <c r="AE578" i="16"/>
  <c r="AE579" i="16"/>
  <c r="AE580" i="16"/>
  <c r="AE581" i="16"/>
  <c r="AE582" i="16"/>
  <c r="AE583" i="16"/>
  <c r="AE584" i="16"/>
  <c r="AE585" i="16"/>
  <c r="AE586" i="16"/>
  <c r="AE587" i="16"/>
  <c r="AE588" i="16"/>
  <c r="AE589" i="16"/>
  <c r="AE590" i="16"/>
  <c r="AE591" i="16"/>
  <c r="AE592" i="16"/>
  <c r="AE593" i="16"/>
  <c r="AE594" i="16"/>
  <c r="AE595" i="16"/>
  <c r="AE596" i="16"/>
  <c r="AE597" i="16"/>
  <c r="AE598" i="16"/>
  <c r="AE599" i="16"/>
  <c r="AE600" i="16"/>
  <c r="AE601" i="16"/>
  <c r="AE602" i="16"/>
  <c r="AE603" i="16"/>
  <c r="AE604" i="16"/>
  <c r="AE605" i="16"/>
  <c r="AE606" i="16"/>
  <c r="AE607" i="16"/>
  <c r="AE608" i="16"/>
  <c r="AE609" i="16"/>
  <c r="AE610" i="16"/>
  <c r="AE611" i="16"/>
  <c r="AE612" i="16"/>
  <c r="AE613" i="16"/>
  <c r="AE614" i="16"/>
  <c r="AE615" i="16"/>
  <c r="AE616" i="16"/>
  <c r="AE617" i="16"/>
  <c r="AE618" i="16"/>
  <c r="AE619" i="16"/>
  <c r="AE620" i="16"/>
  <c r="AE621" i="16"/>
  <c r="AE622" i="16"/>
  <c r="AE623" i="16"/>
  <c r="AE624" i="16"/>
  <c r="AE625" i="16"/>
  <c r="AE626" i="16"/>
  <c r="AE627" i="16"/>
  <c r="AE628" i="16"/>
  <c r="AE629" i="16"/>
  <c r="AE630" i="16"/>
  <c r="AE631" i="16"/>
  <c r="AE632" i="16"/>
  <c r="AE633" i="16"/>
  <c r="AE634" i="16"/>
  <c r="AE635" i="16"/>
  <c r="AE636" i="16"/>
  <c r="AE637" i="16"/>
  <c r="AE638" i="16"/>
  <c r="AE639" i="16"/>
  <c r="AE640" i="16"/>
  <c r="AE641" i="16"/>
  <c r="AE642" i="16"/>
  <c r="AE643" i="16"/>
  <c r="AE644" i="16"/>
  <c r="AE645" i="16"/>
  <c r="AE646" i="16"/>
  <c r="AE647" i="16"/>
  <c r="AE648" i="16"/>
  <c r="AE649" i="16"/>
  <c r="AE650" i="16"/>
  <c r="AE651" i="16"/>
  <c r="AE652" i="16"/>
  <c r="AE653" i="16"/>
  <c r="AE654" i="16"/>
  <c r="AE655" i="16"/>
  <c r="AE656" i="16"/>
  <c r="AE657" i="16"/>
  <c r="AE658" i="16"/>
  <c r="AE659" i="16"/>
  <c r="AE660" i="16"/>
  <c r="AE661" i="16"/>
  <c r="AE662" i="16"/>
  <c r="AE663" i="16"/>
  <c r="AE664" i="16"/>
  <c r="AE665" i="16"/>
  <c r="AE666" i="16"/>
  <c r="AE667" i="16"/>
  <c r="AE668" i="16"/>
  <c r="AE669" i="16"/>
  <c r="AE670" i="16"/>
  <c r="AE671" i="16"/>
  <c r="AE672" i="16"/>
  <c r="AE673" i="16"/>
  <c r="AE674" i="16"/>
  <c r="AE675" i="16"/>
  <c r="AE676" i="16"/>
  <c r="AE677" i="16"/>
  <c r="AE678" i="16"/>
  <c r="AE679" i="16"/>
  <c r="AE680" i="16"/>
  <c r="AE681" i="16"/>
  <c r="AE682" i="16"/>
  <c r="AE683" i="16"/>
  <c r="AE684" i="16"/>
  <c r="AE685" i="16"/>
  <c r="AE686" i="16"/>
  <c r="AE687" i="16"/>
  <c r="AE688" i="16"/>
  <c r="AE689" i="16"/>
  <c r="AE690" i="16"/>
  <c r="AE691" i="16"/>
  <c r="AE692" i="16"/>
  <c r="AE693" i="16"/>
  <c r="AE694" i="16"/>
  <c r="AE695" i="16"/>
  <c r="AE696" i="16"/>
  <c r="AE697" i="16"/>
  <c r="AE698" i="16"/>
  <c r="AE699" i="16"/>
  <c r="AE700" i="16"/>
  <c r="AE701" i="16"/>
  <c r="AE702" i="16"/>
  <c r="AE703" i="16"/>
  <c r="AE704" i="16"/>
  <c r="AE705" i="16"/>
  <c r="AE706" i="16"/>
  <c r="AE707" i="16"/>
  <c r="AE708" i="16"/>
  <c r="AE709" i="16"/>
  <c r="AE710" i="16"/>
  <c r="AE711" i="16"/>
  <c r="AE712" i="16"/>
  <c r="AE713" i="16"/>
  <c r="AE714" i="16"/>
  <c r="AE715" i="16"/>
  <c r="AE716" i="16"/>
  <c r="AE717" i="16"/>
  <c r="AE718" i="16"/>
  <c r="AE719" i="16"/>
  <c r="AE720" i="16"/>
  <c r="AE721" i="16"/>
  <c r="AE722" i="16"/>
  <c r="AE723" i="16"/>
  <c r="AE724" i="16"/>
  <c r="AE725" i="16"/>
  <c r="AE726" i="16"/>
  <c r="AE727" i="16"/>
  <c r="AE728" i="16"/>
  <c r="AE729" i="16"/>
  <c r="AE730" i="16"/>
  <c r="AE731" i="16"/>
  <c r="AE732" i="16"/>
  <c r="AE733" i="16"/>
  <c r="AE734" i="16"/>
  <c r="AE735" i="16"/>
  <c r="AE736" i="16"/>
  <c r="AE737" i="16"/>
  <c r="AE738" i="16"/>
  <c r="AE739" i="16"/>
  <c r="AE740" i="16"/>
  <c r="AE741" i="16"/>
  <c r="AE742" i="16"/>
  <c r="AE743" i="16"/>
  <c r="AE744" i="16"/>
  <c r="AE745" i="16"/>
  <c r="AE746" i="16"/>
  <c r="AE747" i="16"/>
  <c r="AE748" i="16"/>
  <c r="AE749" i="16"/>
  <c r="AE750" i="16"/>
  <c r="AE751" i="16"/>
  <c r="AE752" i="16"/>
  <c r="AE753" i="16"/>
  <c r="AE754" i="16"/>
  <c r="AE755" i="16"/>
  <c r="AE756" i="16"/>
  <c r="AE757" i="16"/>
  <c r="AE758" i="16"/>
  <c r="AE759" i="16"/>
  <c r="AE760" i="16"/>
  <c r="AE761" i="16"/>
  <c r="AE762" i="16"/>
  <c r="AE763" i="16"/>
  <c r="AE764" i="16"/>
  <c r="AE765" i="16"/>
  <c r="AE766" i="16"/>
  <c r="AE767" i="16"/>
  <c r="AE768" i="16"/>
  <c r="AE769" i="16"/>
  <c r="AE770" i="16"/>
  <c r="AE771" i="16"/>
  <c r="AE772" i="16"/>
  <c r="AE773" i="16"/>
  <c r="AE774" i="16"/>
  <c r="AE775" i="16"/>
  <c r="AE776" i="16"/>
  <c r="AE777" i="16"/>
  <c r="AE778" i="16"/>
  <c r="AE779" i="16"/>
  <c r="AE780" i="16"/>
  <c r="AE781" i="16"/>
  <c r="AE782" i="16"/>
  <c r="AE783" i="16"/>
  <c r="AE784" i="16"/>
  <c r="AE785" i="16"/>
  <c r="AE786" i="16"/>
  <c r="AE787" i="16"/>
  <c r="AE788" i="16"/>
  <c r="AE789" i="16"/>
  <c r="AE790" i="16"/>
  <c r="AE791" i="16"/>
  <c r="AE792" i="16"/>
  <c r="AE793" i="16"/>
  <c r="AE794" i="16"/>
  <c r="AE795" i="16"/>
  <c r="AE796" i="16"/>
  <c r="AE797" i="16"/>
  <c r="AE798" i="16"/>
  <c r="AE799" i="16"/>
  <c r="AE800" i="16"/>
  <c r="AE801" i="16"/>
  <c r="AE802" i="16"/>
  <c r="AE803" i="16"/>
  <c r="AE804" i="16"/>
  <c r="AE805" i="16"/>
  <c r="AE806" i="16"/>
  <c r="AE807" i="16"/>
  <c r="AE808" i="16"/>
  <c r="AE809" i="16"/>
  <c r="AE810" i="16"/>
  <c r="AE811" i="16"/>
  <c r="AE812" i="16"/>
  <c r="AE813" i="16"/>
  <c r="AE814" i="16"/>
  <c r="AE815" i="16"/>
  <c r="AE816" i="16"/>
  <c r="AE817" i="16"/>
  <c r="AE818" i="16"/>
  <c r="AE819" i="16"/>
  <c r="AE820" i="16"/>
  <c r="AE821" i="16"/>
  <c r="AE822" i="16"/>
  <c r="AE823" i="16"/>
  <c r="AE824" i="16"/>
  <c r="AE825" i="16"/>
  <c r="AE826" i="16"/>
  <c r="AE827" i="16"/>
  <c r="AE828" i="16"/>
  <c r="AE829" i="16"/>
  <c r="AE830" i="16"/>
  <c r="AE831" i="16"/>
  <c r="AE832" i="16"/>
  <c r="AE833" i="16"/>
  <c r="AE834" i="16"/>
  <c r="AE835" i="16"/>
  <c r="AE836" i="16"/>
  <c r="AE837" i="16"/>
  <c r="AE838" i="16"/>
  <c r="AE839" i="16"/>
  <c r="AE840" i="16"/>
  <c r="AE841" i="16"/>
  <c r="AE842" i="16"/>
  <c r="AE843" i="16"/>
  <c r="AE844" i="16"/>
  <c r="AE845" i="16"/>
  <c r="AE846" i="16"/>
  <c r="AE847" i="16"/>
  <c r="AE848" i="16"/>
  <c r="AE849" i="16"/>
  <c r="AE850" i="16"/>
  <c r="AE851" i="16"/>
  <c r="AE852" i="16"/>
  <c r="AE853" i="16"/>
  <c r="AE854" i="16"/>
  <c r="AE855" i="16"/>
  <c r="AE856" i="16"/>
  <c r="AE857" i="16"/>
  <c r="AE858" i="16"/>
  <c r="AE859" i="16"/>
  <c r="AE860" i="16"/>
  <c r="AE861" i="16"/>
  <c r="AE862" i="16"/>
  <c r="AE863" i="16"/>
  <c r="AE864" i="16"/>
  <c r="AE865" i="16"/>
  <c r="AE866" i="16"/>
  <c r="AE867" i="16"/>
  <c r="AE868" i="16"/>
  <c r="AE869" i="16"/>
  <c r="AE870" i="16"/>
  <c r="AE871" i="16"/>
  <c r="AE872" i="16"/>
  <c r="AE873" i="16"/>
  <c r="AE874" i="16"/>
  <c r="AE875" i="16"/>
  <c r="AE876" i="16"/>
  <c r="AE877" i="16"/>
  <c r="AE878" i="16"/>
  <c r="AE879" i="16"/>
  <c r="AE880" i="16"/>
  <c r="AE881" i="16"/>
  <c r="AE882" i="16"/>
  <c r="AE883" i="16"/>
  <c r="AE884" i="16"/>
  <c r="AE885" i="16"/>
  <c r="AE886" i="16"/>
  <c r="AE887" i="16"/>
  <c r="AE888" i="16"/>
  <c r="AE889" i="16"/>
  <c r="AE890" i="16"/>
  <c r="AE891" i="16"/>
  <c r="AE892" i="16"/>
  <c r="AE893" i="16"/>
  <c r="AE894" i="16"/>
  <c r="AE895" i="16"/>
  <c r="AE896" i="16"/>
  <c r="AE897" i="16"/>
  <c r="AE898" i="16"/>
  <c r="AE899" i="16"/>
  <c r="AE900" i="16"/>
  <c r="AE901" i="16"/>
  <c r="AE902" i="16"/>
  <c r="AE903" i="16"/>
  <c r="AE904" i="16"/>
  <c r="AE905" i="16"/>
  <c r="AE906" i="16"/>
  <c r="AE907" i="16"/>
  <c r="AE908" i="16"/>
  <c r="AE909" i="16"/>
  <c r="AE910" i="16"/>
  <c r="AE911" i="16"/>
  <c r="AE912" i="16"/>
  <c r="AE913" i="16"/>
  <c r="AE914" i="16"/>
  <c r="AE915" i="16"/>
  <c r="AE916" i="16"/>
  <c r="AE917" i="16"/>
  <c r="AE918" i="16"/>
  <c r="AE919" i="16"/>
  <c r="AE920" i="16"/>
  <c r="AE921" i="16"/>
  <c r="AE922" i="16"/>
  <c r="AE923" i="16"/>
  <c r="AE924" i="16"/>
  <c r="AE925" i="16"/>
  <c r="AE926" i="16"/>
  <c r="AE927" i="16"/>
  <c r="AE928" i="16"/>
  <c r="AE929" i="16"/>
  <c r="AE930" i="16"/>
  <c r="AE931" i="16"/>
  <c r="AE932" i="16"/>
  <c r="AE933" i="16"/>
  <c r="AE934" i="16"/>
  <c r="AE935" i="16"/>
  <c r="AE936" i="16"/>
  <c r="AE937" i="16"/>
  <c r="AE938" i="16"/>
  <c r="AE939" i="16"/>
  <c r="AE940" i="16"/>
  <c r="AE941" i="16"/>
  <c r="AE942" i="16"/>
  <c r="AE943" i="16"/>
  <c r="AE944" i="16"/>
  <c r="AE945" i="16"/>
  <c r="AE946" i="16"/>
  <c r="AE947" i="16"/>
  <c r="AE948" i="16"/>
  <c r="AE949" i="16"/>
  <c r="AE950" i="16"/>
  <c r="AE951" i="16"/>
  <c r="AE952" i="16"/>
  <c r="AE953" i="16"/>
  <c r="AE954" i="16"/>
  <c r="AE955" i="16"/>
  <c r="AE956" i="16"/>
  <c r="AE957" i="16"/>
  <c r="AE958" i="16"/>
  <c r="AE959" i="16"/>
  <c r="AE960" i="16"/>
  <c r="AE961" i="16"/>
  <c r="AE962" i="16"/>
  <c r="AE963" i="16"/>
  <c r="AE964" i="16"/>
  <c r="AE965" i="16"/>
  <c r="AE966" i="16"/>
  <c r="AE967" i="16"/>
  <c r="AE968" i="16"/>
  <c r="AE969" i="16"/>
  <c r="AE970" i="16"/>
  <c r="AE971" i="16"/>
  <c r="AE972" i="16"/>
  <c r="AE973" i="16"/>
  <c r="AE974" i="16"/>
  <c r="AE975" i="16"/>
  <c r="AE976" i="16"/>
  <c r="AE977" i="16"/>
  <c r="AE978" i="16"/>
  <c r="AE979" i="16"/>
  <c r="AE980" i="16"/>
  <c r="AE981" i="16"/>
  <c r="AE982" i="16"/>
  <c r="AE983" i="16"/>
  <c r="AE984" i="16"/>
  <c r="AE985" i="16"/>
  <c r="AE986" i="16"/>
  <c r="AE987" i="16"/>
  <c r="AE988" i="16"/>
  <c r="AE989" i="16"/>
  <c r="AE990" i="16"/>
  <c r="AE991" i="16"/>
  <c r="AE992" i="16"/>
  <c r="AE993" i="16"/>
  <c r="AE994" i="16"/>
  <c r="AE995" i="16"/>
  <c r="AE996" i="16"/>
  <c r="AE997" i="16"/>
  <c r="AE998" i="16"/>
  <c r="AE999" i="16"/>
  <c r="AE1000" i="16"/>
  <c r="AE1001" i="16"/>
  <c r="AE1002" i="16"/>
  <c r="AE1003" i="16"/>
  <c r="AE1004" i="16"/>
  <c r="AE1005" i="16"/>
  <c r="AE1006" i="16"/>
  <c r="AE1007" i="16"/>
  <c r="AE1008" i="16"/>
  <c r="AE1009" i="16"/>
  <c r="AE1010" i="16"/>
  <c r="AE1011" i="16"/>
  <c r="AE1012" i="16"/>
  <c r="AE1013" i="16"/>
  <c r="AE1014" i="16"/>
  <c r="AE1015" i="16"/>
  <c r="AE1016" i="16"/>
  <c r="AE1017" i="16"/>
  <c r="AE1018" i="16"/>
  <c r="AE1019" i="16"/>
  <c r="AE1020" i="16"/>
  <c r="AE1021" i="16"/>
  <c r="AE1022" i="16"/>
  <c r="AE1023" i="16"/>
  <c r="AE1024" i="16"/>
  <c r="AE1025" i="16"/>
  <c r="AE1026" i="16"/>
  <c r="AE1027" i="16"/>
  <c r="AE1028" i="16"/>
  <c r="AE1029" i="16"/>
  <c r="AE1030" i="16"/>
  <c r="AE1031" i="16"/>
  <c r="AE1032" i="16"/>
  <c r="AE1033" i="16"/>
  <c r="AE1034" i="16"/>
  <c r="AE1035" i="16"/>
  <c r="AE1036" i="16"/>
  <c r="AE1037" i="16"/>
  <c r="AE1038" i="16"/>
  <c r="AE1039" i="16"/>
  <c r="AE1040" i="16"/>
  <c r="AE1041" i="16"/>
  <c r="AE1042" i="16"/>
  <c r="AE1043" i="16"/>
  <c r="AE1044" i="16"/>
  <c r="AE1045" i="16"/>
  <c r="AE1046" i="16"/>
  <c r="AE1047" i="16"/>
  <c r="AE1048" i="16"/>
  <c r="AE1049" i="16"/>
  <c r="AE1050" i="16"/>
  <c r="AE1051" i="16"/>
  <c r="AE1052" i="16"/>
  <c r="AE1053" i="16"/>
  <c r="AE1054" i="16"/>
  <c r="AE1055" i="16"/>
  <c r="AE1056" i="16"/>
  <c r="AE1057" i="16"/>
  <c r="AE1058" i="16"/>
  <c r="AE1059" i="16"/>
  <c r="AE1060" i="16"/>
  <c r="AE1061" i="16"/>
  <c r="AE1062" i="16"/>
  <c r="AE1063" i="16"/>
  <c r="AE1064" i="16"/>
  <c r="AE1065" i="16"/>
  <c r="AE1066" i="16"/>
  <c r="AE1067" i="16"/>
  <c r="AE1068" i="16"/>
  <c r="AE1069" i="16"/>
  <c r="AE1070" i="16"/>
  <c r="AE1071" i="16"/>
  <c r="AE1072" i="16"/>
  <c r="AE1073" i="16"/>
  <c r="AE1074" i="16"/>
  <c r="AE1075" i="16"/>
  <c r="AE1076" i="16"/>
  <c r="AE1077" i="16"/>
  <c r="AE1078" i="16"/>
  <c r="AE1079" i="16"/>
  <c r="AE1080" i="16"/>
  <c r="AE1081" i="16"/>
  <c r="AE1082" i="16"/>
  <c r="AE1083" i="16"/>
  <c r="AE1084" i="16"/>
  <c r="AE1085" i="16"/>
  <c r="AE1086" i="16"/>
  <c r="AE1087" i="16"/>
  <c r="AE1088" i="16"/>
  <c r="AE1089" i="16"/>
  <c r="AE1090" i="16"/>
  <c r="AE1091" i="16"/>
  <c r="AE1092" i="16"/>
  <c r="AE1093" i="16"/>
  <c r="AE1094" i="16"/>
  <c r="AE1095" i="16"/>
  <c r="AE1096" i="16"/>
  <c r="AE1097" i="16"/>
  <c r="AE1098" i="16"/>
  <c r="AE1099" i="16"/>
  <c r="AE1100" i="16"/>
  <c r="AE1101" i="16"/>
  <c r="AE1102" i="16"/>
  <c r="AE1103" i="16"/>
  <c r="AE1104" i="16"/>
  <c r="AE1105" i="16"/>
  <c r="AE1106" i="16"/>
  <c r="AE1107" i="16"/>
  <c r="AE1108" i="16"/>
  <c r="AE1109" i="16"/>
  <c r="AE1110" i="16"/>
  <c r="AE1111" i="16"/>
  <c r="AE1112" i="16"/>
  <c r="AE1113" i="16"/>
  <c r="AE1114" i="16"/>
  <c r="AE1115" i="16"/>
  <c r="AE1116" i="16"/>
  <c r="AE1117" i="16"/>
  <c r="AE1118" i="16"/>
  <c r="AE1119" i="16"/>
  <c r="AE1120" i="16"/>
  <c r="AE1121" i="16"/>
  <c r="AE1122" i="16"/>
  <c r="AE1123" i="16"/>
  <c r="AE1124" i="16"/>
  <c r="AE1125" i="16"/>
  <c r="AE1126" i="16"/>
  <c r="AE1127" i="16"/>
  <c r="AE1128" i="16"/>
  <c r="AE1129" i="16"/>
  <c r="AE1130" i="16"/>
  <c r="AE1131" i="16"/>
  <c r="AE1132" i="16"/>
  <c r="AE1133" i="16"/>
  <c r="AE1134" i="16"/>
  <c r="AE1135" i="16"/>
  <c r="AE1136" i="16"/>
  <c r="AE1137" i="16"/>
  <c r="AE1138" i="16"/>
  <c r="AE1139" i="16"/>
  <c r="AE1140" i="16"/>
  <c r="AE1141" i="16"/>
  <c r="AE1142" i="16"/>
  <c r="AE1143" i="16"/>
  <c r="AE1144" i="16"/>
  <c r="AE1145" i="16"/>
  <c r="AE1146" i="16"/>
  <c r="AE1147" i="16"/>
  <c r="AE1148" i="16"/>
  <c r="AE1149" i="16"/>
  <c r="AE1150" i="16"/>
  <c r="AE1151" i="16"/>
  <c r="AE1152" i="16"/>
  <c r="AE1153" i="16"/>
  <c r="AE1154" i="16"/>
  <c r="AE1155" i="16"/>
  <c r="AE1156" i="16"/>
  <c r="AE1157" i="16"/>
  <c r="AE1158" i="16"/>
  <c r="AE1159" i="16"/>
  <c r="AE1160" i="16"/>
  <c r="AE1161" i="16"/>
  <c r="AE1162" i="16"/>
  <c r="AE1163" i="16"/>
  <c r="AE1164" i="16"/>
  <c r="AE1165" i="16"/>
  <c r="AE1166" i="16"/>
  <c r="AE1167" i="16"/>
  <c r="AE1168" i="16"/>
  <c r="AE1169" i="16"/>
  <c r="AE1170" i="16"/>
  <c r="AE1171" i="16"/>
  <c r="AE1172" i="16"/>
  <c r="AE1173" i="16"/>
  <c r="AE1174" i="16"/>
  <c r="AE1175" i="16"/>
  <c r="AE1176" i="16"/>
  <c r="AE1177" i="16"/>
  <c r="AE1178" i="16"/>
  <c r="AE1179" i="16"/>
  <c r="AE1180" i="16"/>
  <c r="AE1181" i="16"/>
  <c r="AE1182" i="16"/>
  <c r="AE1183" i="16"/>
  <c r="AE1184" i="16"/>
  <c r="AE1185" i="16"/>
  <c r="AE1186" i="16"/>
  <c r="AE1187" i="16"/>
  <c r="AE1188" i="16"/>
  <c r="AE1189" i="16"/>
  <c r="AE1190" i="16"/>
  <c r="AE1191" i="16"/>
  <c r="AE1192" i="16"/>
  <c r="AE1193" i="16"/>
  <c r="AE1194" i="16"/>
  <c r="AE1195" i="16"/>
  <c r="AE1196" i="16"/>
  <c r="AE1197" i="16"/>
  <c r="AE1198" i="16"/>
  <c r="AE1199" i="16"/>
  <c r="AE1200" i="16"/>
  <c r="AE1201" i="16"/>
  <c r="AE1202" i="16"/>
  <c r="AE1203" i="16"/>
  <c r="AE1204" i="16"/>
  <c r="AE1205" i="16"/>
  <c r="AE1206" i="16"/>
  <c r="AE1207" i="16"/>
  <c r="AE1208" i="16"/>
  <c r="AE1209" i="16"/>
  <c r="AE1210" i="16"/>
  <c r="AE1211" i="16"/>
  <c r="AE1212" i="16"/>
  <c r="AE1213" i="16"/>
  <c r="AE1214" i="16"/>
  <c r="AE1215" i="16"/>
  <c r="AE1216" i="16"/>
  <c r="AE1217" i="16"/>
  <c r="AE1218" i="16"/>
  <c r="AE1219" i="16"/>
  <c r="AE1220" i="16"/>
  <c r="AE1221" i="16"/>
  <c r="AE1222" i="16"/>
  <c r="AE1223" i="16"/>
  <c r="AE1224" i="16"/>
  <c r="AE1225" i="16"/>
  <c r="AE1226" i="16"/>
  <c r="AE1227" i="16"/>
  <c r="AE1228" i="16"/>
  <c r="AE1229" i="16"/>
  <c r="AE1230" i="16"/>
  <c r="AE1231" i="16"/>
  <c r="AE1232" i="16"/>
  <c r="AE1233" i="16"/>
  <c r="AE1234" i="16"/>
  <c r="AE1235" i="16"/>
  <c r="AE1236" i="16"/>
  <c r="AE1237" i="16"/>
  <c r="AE1238" i="16"/>
  <c r="AE1239" i="16"/>
  <c r="AE1240" i="16"/>
  <c r="AE1241" i="16"/>
  <c r="AE1242" i="16"/>
  <c r="AE1243" i="16"/>
  <c r="AE1244" i="16"/>
  <c r="AE1245" i="16"/>
  <c r="AE1246" i="16"/>
  <c r="AE1247" i="16"/>
  <c r="AE1248" i="16"/>
  <c r="AE1249" i="16"/>
  <c r="AE1250" i="16"/>
  <c r="AE1251" i="16"/>
  <c r="AE1252" i="16"/>
  <c r="AE1253" i="16"/>
  <c r="AE1254" i="16"/>
  <c r="AE1255" i="16"/>
  <c r="AE1256" i="16"/>
  <c r="AE1257" i="16"/>
  <c r="AE1258" i="16"/>
  <c r="AE1259" i="16"/>
  <c r="AE1260" i="16"/>
  <c r="AE1261" i="16"/>
  <c r="AE1262" i="16"/>
  <c r="AE1263" i="16"/>
  <c r="AE1264" i="16"/>
  <c r="AE1265" i="16"/>
  <c r="AE1266" i="16"/>
  <c r="AE1267" i="16"/>
  <c r="AE1268" i="16"/>
  <c r="AE1269" i="16"/>
  <c r="AE1270" i="16"/>
  <c r="AE1271" i="16"/>
  <c r="AE1272" i="16"/>
  <c r="AE1273" i="16"/>
  <c r="AE1274" i="16"/>
  <c r="AE1275" i="16"/>
  <c r="AE1276" i="16"/>
  <c r="AE1277" i="16"/>
  <c r="AE1278" i="16"/>
  <c r="AE1279" i="16"/>
  <c r="AE1280" i="16"/>
  <c r="AE1281" i="16"/>
  <c r="AE1282" i="16"/>
  <c r="AE1283" i="16"/>
  <c r="AE1284" i="16"/>
  <c r="AE1285" i="16"/>
  <c r="AE1286" i="16"/>
  <c r="AE1287" i="16"/>
  <c r="AE1288" i="16"/>
  <c r="AE1289" i="16"/>
  <c r="AE1290" i="16"/>
  <c r="AE1291" i="16"/>
  <c r="AE1292" i="16"/>
  <c r="AE1293" i="16"/>
  <c r="AE1294" i="16"/>
  <c r="AE1295" i="16"/>
  <c r="AE1296" i="16"/>
  <c r="AE1297" i="16"/>
  <c r="AE1298" i="16"/>
  <c r="AE1299" i="16"/>
  <c r="AE1300" i="16"/>
  <c r="AE1301" i="16"/>
  <c r="AE1302" i="16"/>
  <c r="AE1303" i="16"/>
  <c r="AE1304" i="16"/>
  <c r="AE1305" i="16"/>
  <c r="AE1306" i="16"/>
  <c r="AE1307" i="16"/>
  <c r="AE1308" i="16"/>
  <c r="AE1309" i="16"/>
  <c r="AE1310" i="16"/>
  <c r="AE1311" i="16"/>
  <c r="AE1312" i="16"/>
  <c r="AE1313" i="16"/>
  <c r="AE1314" i="16"/>
  <c r="AE1315" i="16"/>
  <c r="AE1316" i="16"/>
  <c r="AE1317" i="16"/>
  <c r="AE1318" i="16"/>
  <c r="AE1319" i="16"/>
  <c r="AE1320" i="16"/>
  <c r="AE1321" i="16"/>
  <c r="AE1322" i="16"/>
  <c r="AE1323" i="16"/>
  <c r="AE1324" i="16"/>
  <c r="AE1325" i="16"/>
  <c r="AE1326" i="16"/>
  <c r="AE1327" i="16"/>
  <c r="AE1328" i="16"/>
  <c r="AE1329" i="16"/>
  <c r="AE1330" i="16"/>
  <c r="AE1331" i="16"/>
  <c r="AE1332" i="16"/>
  <c r="AE1333" i="16"/>
  <c r="AE1334" i="16"/>
  <c r="AE1335" i="16"/>
  <c r="AE1336" i="16"/>
  <c r="AE1337" i="16"/>
  <c r="AE1338" i="16"/>
  <c r="AE1339" i="16"/>
  <c r="AE1340" i="16"/>
  <c r="AE1341" i="16"/>
  <c r="AE1342" i="16"/>
  <c r="AE1343" i="16"/>
  <c r="AE1344" i="16"/>
  <c r="AE1345" i="16"/>
  <c r="AE1346" i="16"/>
  <c r="AE1347" i="16"/>
  <c r="AE1348" i="16"/>
  <c r="AE1349" i="16"/>
  <c r="AE1350" i="16"/>
  <c r="AE1351" i="16"/>
  <c r="AE1352" i="16"/>
  <c r="AE1353" i="16"/>
  <c r="AE1354" i="16"/>
  <c r="AE1355" i="16"/>
  <c r="AE1356" i="16"/>
  <c r="AE1357" i="16"/>
  <c r="AE1358" i="16"/>
  <c r="AE1359" i="16"/>
  <c r="AE1360" i="16"/>
  <c r="AE1361" i="16"/>
  <c r="AE1362" i="16"/>
  <c r="AE1363" i="16"/>
  <c r="AE1364" i="16"/>
  <c r="AE1365" i="16"/>
  <c r="AE1366" i="16"/>
  <c r="AE1367" i="16"/>
  <c r="AE1368" i="16"/>
  <c r="AE1369" i="16"/>
  <c r="AE1370" i="16"/>
  <c r="AE1371" i="16"/>
  <c r="AE1372" i="16"/>
  <c r="AE1373" i="16"/>
  <c r="AE1374" i="16"/>
  <c r="AE1375" i="16"/>
  <c r="AE1376" i="16"/>
  <c r="AE1377" i="16"/>
  <c r="AE1378" i="16"/>
  <c r="AE1379" i="16"/>
  <c r="AE1380" i="16"/>
  <c r="AE1381" i="16"/>
  <c r="AE1382" i="16"/>
  <c r="AE1383" i="16"/>
  <c r="AE1384" i="16"/>
  <c r="AE1385" i="16"/>
  <c r="AE1386" i="16"/>
  <c r="AE1387" i="16"/>
  <c r="AE1388" i="16"/>
  <c r="AE1389" i="16"/>
  <c r="AE1390" i="16"/>
  <c r="AE1391" i="16"/>
  <c r="AE1392" i="16"/>
  <c r="AE1393" i="16"/>
  <c r="AE1394" i="16"/>
  <c r="AE1395" i="16"/>
  <c r="AE1396" i="16"/>
  <c r="AE1397" i="16"/>
  <c r="AE1398" i="16"/>
  <c r="AE1399" i="16"/>
  <c r="AE1400" i="16"/>
  <c r="AE1401" i="16"/>
  <c r="AE1402" i="16"/>
  <c r="AE1403" i="16"/>
  <c r="AE1404" i="16"/>
  <c r="AE1405" i="16"/>
  <c r="AE1406" i="16"/>
  <c r="AE1407" i="16"/>
  <c r="AE1408" i="16"/>
  <c r="AE1409" i="16"/>
  <c r="AE1410" i="16"/>
  <c r="AE1411" i="16"/>
  <c r="AE1412" i="16"/>
  <c r="AE1413" i="16"/>
  <c r="AE1414" i="16"/>
  <c r="AE1415" i="16"/>
  <c r="AE1416" i="16"/>
  <c r="AE1417" i="16"/>
  <c r="AE1418" i="16"/>
  <c r="AE1419" i="16"/>
  <c r="AE1420" i="16"/>
  <c r="AE1421" i="16"/>
  <c r="AE1422" i="16"/>
  <c r="AE1423" i="16"/>
  <c r="AE1424" i="16"/>
  <c r="AE1425" i="16"/>
  <c r="AE1426" i="16"/>
  <c r="AE1427" i="16"/>
  <c r="AE1428" i="16"/>
  <c r="AE1429" i="16"/>
  <c r="AE1430" i="16"/>
  <c r="AE1431" i="16"/>
  <c r="AE1432" i="16"/>
  <c r="AE1433" i="16"/>
  <c r="AE1434" i="16"/>
  <c r="AE1435" i="16"/>
  <c r="AE1436" i="16"/>
  <c r="AE1437" i="16"/>
  <c r="AE1438" i="16"/>
  <c r="AE1439" i="16"/>
  <c r="AE1440" i="16"/>
  <c r="AE1441" i="16"/>
  <c r="AE1442" i="16"/>
  <c r="AE1443" i="16"/>
  <c r="AE1444" i="16"/>
  <c r="AE1445" i="16"/>
  <c r="AE1446" i="16"/>
  <c r="AE1447" i="16"/>
  <c r="AE1448" i="16"/>
  <c r="AE1449" i="16"/>
  <c r="AE1450" i="16"/>
  <c r="AE1451" i="16"/>
  <c r="AE1452" i="16"/>
  <c r="AE1453" i="16"/>
  <c r="AE1454" i="16"/>
  <c r="AE1455" i="16"/>
  <c r="AE1456" i="16"/>
  <c r="AE1457" i="16"/>
  <c r="AE1458" i="16"/>
  <c r="AE1459" i="16"/>
  <c r="AE1460" i="16"/>
  <c r="AE1461" i="16"/>
  <c r="AE1462" i="16"/>
  <c r="AE1463" i="16"/>
  <c r="AE1464" i="16"/>
  <c r="AE1465" i="16"/>
  <c r="AE1466" i="16"/>
  <c r="AE1467" i="16"/>
  <c r="AE1468" i="16"/>
  <c r="AE1469" i="16"/>
  <c r="AE1470" i="16"/>
  <c r="AE1471" i="16"/>
  <c r="AE1472" i="16"/>
  <c r="AE1473" i="16"/>
  <c r="AE1474" i="16"/>
  <c r="AE1475" i="16"/>
  <c r="AE1476" i="16"/>
  <c r="AE1477" i="16"/>
  <c r="AE1478" i="16"/>
  <c r="AE1479" i="16"/>
  <c r="AE1480" i="16"/>
  <c r="AE1481" i="16"/>
  <c r="AE1482" i="16"/>
  <c r="AE1483" i="16"/>
  <c r="AE1484" i="16"/>
  <c r="AE1485" i="16"/>
  <c r="AE1486" i="16"/>
  <c r="AE1487" i="16"/>
  <c r="AE1488" i="16"/>
  <c r="AE1489" i="16"/>
  <c r="AE1490" i="16"/>
  <c r="AE1491" i="16"/>
  <c r="AE1492" i="16"/>
  <c r="AE1493" i="16"/>
  <c r="AE1494" i="16"/>
  <c r="AE1495" i="16"/>
  <c r="AE1496" i="16"/>
  <c r="AE1497" i="16"/>
  <c r="AE1498" i="16"/>
  <c r="AE1499" i="16"/>
  <c r="AE1500" i="16"/>
  <c r="AE1501" i="16"/>
  <c r="AE1502" i="16"/>
  <c r="AE1503" i="16"/>
  <c r="AE1504" i="16"/>
  <c r="AE1505" i="16"/>
  <c r="AE1506" i="16"/>
  <c r="AE1507" i="16"/>
  <c r="AE1508" i="16"/>
  <c r="AE1509" i="16"/>
  <c r="AE1510" i="16"/>
  <c r="AE1511" i="16"/>
  <c r="AE1512" i="16"/>
  <c r="AE1513" i="16"/>
  <c r="AE1514" i="16"/>
  <c r="AE1515" i="16"/>
  <c r="AE1516" i="16"/>
  <c r="AE1517" i="16"/>
  <c r="AE1518" i="16"/>
  <c r="AE1519" i="16"/>
  <c r="AE1520" i="16"/>
  <c r="AE1521" i="16"/>
  <c r="AE1522" i="16"/>
  <c r="AE1523" i="16"/>
  <c r="AE1524" i="16"/>
  <c r="AE1525" i="16"/>
  <c r="AE1526" i="16"/>
  <c r="AE1527" i="16"/>
  <c r="AE1528" i="16"/>
  <c r="AE1529" i="16"/>
  <c r="AE1530" i="16"/>
  <c r="AE1531" i="16"/>
  <c r="AE1532" i="16"/>
  <c r="AE1533" i="16"/>
  <c r="AE1534" i="16"/>
  <c r="AE1535" i="16"/>
  <c r="AE1536" i="16"/>
  <c r="AE1537" i="16"/>
  <c r="AE1538" i="16"/>
  <c r="AE1539" i="16"/>
  <c r="AE1540" i="16"/>
  <c r="AE1541" i="16"/>
  <c r="AE1542" i="16"/>
  <c r="AE1543" i="16"/>
  <c r="AE1544" i="16"/>
  <c r="AE1545" i="16"/>
  <c r="AE1546" i="16"/>
  <c r="AE1547" i="16"/>
  <c r="AE1548" i="16"/>
  <c r="AE1549" i="16"/>
  <c r="AE1550" i="16"/>
  <c r="AE1551" i="16"/>
  <c r="AE1552" i="16"/>
  <c r="AE1553" i="16"/>
  <c r="AE1554" i="16"/>
  <c r="AE1555" i="16"/>
  <c r="AE1556" i="16"/>
  <c r="AE1557" i="16"/>
  <c r="AE1558" i="16"/>
  <c r="AE1559" i="16"/>
  <c r="AE1560" i="16"/>
  <c r="AE1561" i="16"/>
  <c r="AE1562" i="16"/>
  <c r="AE1563" i="16"/>
  <c r="AE1564" i="16"/>
  <c r="AE1565" i="16"/>
  <c r="AE1566" i="16"/>
  <c r="AE1567" i="16"/>
  <c r="AE1568" i="16"/>
  <c r="AE1569" i="16"/>
  <c r="AE1570" i="16"/>
  <c r="AE1571" i="16"/>
  <c r="AE1572" i="16"/>
  <c r="AE1573" i="16"/>
  <c r="AE1574" i="16"/>
  <c r="AE1575" i="16"/>
  <c r="AE1576" i="16"/>
  <c r="AE1577" i="16"/>
  <c r="AE1578" i="16"/>
  <c r="AE1579" i="16"/>
  <c r="AE1580" i="16"/>
  <c r="AE1581" i="16"/>
  <c r="AE1582" i="16"/>
  <c r="AE1583" i="16"/>
  <c r="AE1584" i="16"/>
  <c r="AE1585" i="16"/>
  <c r="AE1586" i="16"/>
  <c r="AE1587" i="16"/>
  <c r="AE1588" i="16"/>
  <c r="AE1589" i="16"/>
  <c r="AE1590" i="16"/>
  <c r="AE1591" i="16"/>
  <c r="AE1592" i="16"/>
  <c r="AE1593" i="16"/>
  <c r="AE1594" i="16"/>
  <c r="AE1595" i="16"/>
  <c r="AE1596" i="16"/>
  <c r="AE1597" i="16"/>
  <c r="AE1598" i="16"/>
  <c r="AE1599" i="16"/>
  <c r="AE1600" i="16"/>
  <c r="AE1601" i="16"/>
  <c r="AE1602" i="16"/>
  <c r="AE1603" i="16"/>
  <c r="AE1604" i="16"/>
  <c r="AE1605" i="16"/>
  <c r="AE1606" i="16"/>
  <c r="AE1607" i="16"/>
  <c r="AE1608" i="16"/>
  <c r="AE1609" i="16"/>
  <c r="AE1610" i="16"/>
  <c r="AE1611" i="16"/>
  <c r="AE1612" i="16"/>
  <c r="AE1613" i="16"/>
  <c r="AE1614" i="16"/>
  <c r="AE1615" i="16"/>
  <c r="AE1616" i="16"/>
  <c r="AE1617" i="16"/>
  <c r="AE1618" i="16"/>
  <c r="AE1619" i="16"/>
  <c r="AE1620" i="16"/>
  <c r="AE1621" i="16"/>
  <c r="AE1622" i="16"/>
  <c r="AE1623" i="16"/>
  <c r="AE1624" i="16"/>
  <c r="AE1625" i="16"/>
  <c r="AE1626" i="16"/>
  <c r="AE1627" i="16"/>
  <c r="AE1628" i="16"/>
  <c r="AE1629" i="16"/>
  <c r="AE1630" i="16"/>
  <c r="AE1631" i="16"/>
  <c r="AE1632" i="16"/>
  <c r="AE1633" i="16"/>
  <c r="AE1634" i="16"/>
  <c r="AE1635" i="16"/>
  <c r="AE1636" i="16"/>
  <c r="AE1637" i="16"/>
  <c r="AE1638" i="16"/>
  <c r="AE1639" i="16"/>
  <c r="AE1640" i="16"/>
  <c r="AE1641" i="16"/>
  <c r="AE1642" i="16"/>
  <c r="AE1643" i="16"/>
  <c r="AE1644" i="16"/>
  <c r="AE1645" i="16"/>
  <c r="AE1646" i="16"/>
  <c r="AE1647" i="16"/>
  <c r="AE1648" i="16"/>
  <c r="AE1649" i="16"/>
  <c r="AE1650" i="16"/>
  <c r="AE1651" i="16"/>
  <c r="AE1652" i="16"/>
  <c r="AE1653" i="16"/>
  <c r="AE1654" i="16"/>
  <c r="AE1655" i="16"/>
  <c r="AE1656" i="16"/>
  <c r="AE1657" i="16"/>
  <c r="AE1658" i="16"/>
  <c r="AE1659" i="16"/>
  <c r="AE1660" i="16"/>
  <c r="AE1661" i="16"/>
  <c r="AE1662" i="16"/>
  <c r="AE1663" i="16"/>
  <c r="AE1664" i="16"/>
  <c r="AE1665" i="16"/>
  <c r="AE1666" i="16"/>
  <c r="AE1667" i="16"/>
  <c r="AE1668" i="16"/>
  <c r="AE1669" i="16"/>
  <c r="AE1670" i="16"/>
  <c r="AE1671" i="16"/>
  <c r="AE1672" i="16"/>
  <c r="AE1673" i="16"/>
  <c r="AE1674" i="16"/>
  <c r="AE1675" i="16"/>
  <c r="AE1676" i="16"/>
  <c r="AE1677" i="16"/>
  <c r="AE1678" i="16"/>
  <c r="AE1679" i="16"/>
  <c r="AE1680" i="16"/>
  <c r="AE1681" i="16"/>
  <c r="AE1682" i="16"/>
  <c r="AE1683" i="16"/>
  <c r="AE1684" i="16"/>
  <c r="AE1685" i="16"/>
  <c r="AE1686" i="16"/>
  <c r="AE1687" i="16"/>
  <c r="AE1688" i="16"/>
  <c r="AE1689" i="16"/>
  <c r="AE1690" i="16"/>
  <c r="AE1691" i="16"/>
  <c r="AE1692" i="16"/>
  <c r="AE1693" i="16"/>
  <c r="AE1694" i="16"/>
  <c r="AE1695" i="16"/>
  <c r="AE1696" i="16"/>
  <c r="AE1697" i="16"/>
  <c r="AE1698" i="16"/>
  <c r="AE1699" i="16"/>
  <c r="AE1700" i="16"/>
  <c r="AE1701" i="16"/>
  <c r="AE1702" i="16"/>
  <c r="AE1703" i="16"/>
  <c r="AE1704" i="16"/>
  <c r="AE1705" i="16"/>
  <c r="AE1706" i="16"/>
  <c r="AE1707" i="16"/>
  <c r="AE1708" i="16"/>
  <c r="AE1709" i="16"/>
  <c r="AE1710" i="16"/>
  <c r="AE1711" i="16"/>
  <c r="AE1712" i="16"/>
  <c r="AE1713" i="16"/>
  <c r="AE1714" i="16"/>
  <c r="AE1715" i="16"/>
  <c r="AE1716" i="16"/>
  <c r="AE1717" i="16"/>
  <c r="AE1718" i="16"/>
  <c r="AE1719" i="16"/>
  <c r="AE1720" i="16"/>
  <c r="AE1721" i="16"/>
  <c r="AE1722" i="16"/>
  <c r="AE1723" i="16"/>
  <c r="AE1724" i="16"/>
  <c r="AE1725" i="16"/>
  <c r="AE1726" i="16"/>
  <c r="AE1727" i="16"/>
  <c r="AE1728" i="16"/>
  <c r="AE1729" i="16"/>
  <c r="AE1730" i="16"/>
  <c r="AE1731" i="16"/>
  <c r="AE1732" i="16"/>
  <c r="AE1733" i="16"/>
  <c r="AE1734" i="16"/>
  <c r="AE1735" i="16"/>
  <c r="AE1736" i="16"/>
  <c r="AE1737" i="16"/>
  <c r="AE1738" i="16"/>
  <c r="AE1739" i="16"/>
  <c r="AE1740" i="16"/>
  <c r="AE1741" i="16"/>
  <c r="AE1742" i="16"/>
  <c r="AE1743" i="16"/>
  <c r="AE1744" i="16"/>
  <c r="AE1745" i="16"/>
  <c r="AE1746" i="16"/>
  <c r="AE1747" i="16"/>
  <c r="AE1748" i="16"/>
  <c r="AE1749" i="16"/>
  <c r="AE1750" i="16"/>
  <c r="AE1751" i="16"/>
  <c r="AE1752" i="16"/>
  <c r="AE1753" i="16"/>
  <c r="AE1754" i="16"/>
  <c r="AE1755" i="16"/>
  <c r="AE1756" i="16"/>
  <c r="AE1757" i="16"/>
  <c r="AE1758" i="16"/>
  <c r="AE1759" i="16"/>
  <c r="AE1760" i="16"/>
  <c r="AE1761" i="16"/>
  <c r="AE1762" i="16"/>
  <c r="AE1763" i="16"/>
  <c r="AE1764" i="16"/>
  <c r="AE1765" i="16"/>
  <c r="AE1766" i="16"/>
  <c r="AE1767" i="16"/>
  <c r="AE1768" i="16"/>
  <c r="AE1769" i="16"/>
  <c r="AE1770" i="16"/>
  <c r="AE1771" i="16"/>
  <c r="AE1772" i="16"/>
  <c r="AE1773" i="16"/>
  <c r="AE1774" i="16"/>
  <c r="AE1775" i="16"/>
  <c r="AE1776" i="16"/>
  <c r="AE1777" i="16"/>
  <c r="AE1778" i="16"/>
  <c r="AE1779" i="16"/>
  <c r="AE1780" i="16"/>
  <c r="AE1781" i="16"/>
  <c r="AE1782" i="16"/>
  <c r="AE1783" i="16"/>
  <c r="AE1784" i="16"/>
  <c r="AE1785" i="16"/>
  <c r="AE1786" i="16"/>
  <c r="AE1787" i="16"/>
  <c r="AE1788" i="16"/>
  <c r="AE1789" i="16"/>
  <c r="AE1790" i="16"/>
  <c r="AE1791" i="16"/>
  <c r="AE1792" i="16"/>
  <c r="AE1793" i="16"/>
  <c r="AE1794" i="16"/>
  <c r="AE1795" i="16"/>
  <c r="AE1796" i="16"/>
  <c r="AE1797" i="16"/>
  <c r="AE1798" i="16"/>
  <c r="AE1799" i="16"/>
  <c r="AE1800" i="16"/>
  <c r="AE1801" i="16"/>
  <c r="AE1802" i="16"/>
  <c r="AE1803" i="16"/>
  <c r="AE1804" i="16"/>
  <c r="AE1805" i="16"/>
  <c r="AE1806" i="16"/>
  <c r="AE1807" i="16"/>
  <c r="AE1808" i="16"/>
  <c r="AE1809" i="16"/>
  <c r="AE1810" i="16"/>
  <c r="AE1811" i="16"/>
  <c r="AE1812" i="16"/>
  <c r="AE1813" i="16"/>
  <c r="AE1814" i="16"/>
  <c r="AE1815" i="16"/>
  <c r="AE1816" i="16"/>
  <c r="AE1817" i="16"/>
  <c r="AE1818" i="16"/>
  <c r="AE1819" i="16"/>
  <c r="AE1820" i="16"/>
  <c r="AE1821" i="16"/>
  <c r="AE1822" i="16"/>
  <c r="AE1823" i="16"/>
  <c r="AE1824" i="16"/>
  <c r="AE1825" i="16"/>
  <c r="AE1826" i="16"/>
  <c r="AE1827" i="16"/>
  <c r="AE1828" i="16"/>
  <c r="AE1829" i="16"/>
  <c r="AE1830" i="16"/>
  <c r="AE1831" i="16"/>
  <c r="AE1832" i="16"/>
  <c r="AE1833" i="16"/>
  <c r="AE1834" i="16"/>
  <c r="AE1835" i="16"/>
  <c r="AE1836" i="16"/>
  <c r="AE1837" i="16"/>
  <c r="AE1838" i="16"/>
  <c r="AE1839" i="16"/>
  <c r="AE1840" i="16"/>
  <c r="AE1841" i="16"/>
  <c r="AE1842" i="16"/>
  <c r="AE1843" i="16"/>
  <c r="AE1844" i="16"/>
  <c r="AE1845" i="16"/>
  <c r="AE1846" i="16"/>
  <c r="AE1847" i="16"/>
  <c r="AE1848" i="16"/>
  <c r="AE1849" i="16"/>
  <c r="AE1850" i="16"/>
  <c r="AE1851" i="16"/>
  <c r="AE1852" i="16"/>
  <c r="AE1853" i="16"/>
  <c r="AE1854" i="16"/>
  <c r="AE1855" i="16"/>
  <c r="AE1856" i="16"/>
  <c r="AE1857" i="16"/>
  <c r="AE1858" i="16"/>
  <c r="AE1859" i="16"/>
  <c r="AE1860" i="16"/>
  <c r="AE1861" i="16"/>
  <c r="AE1862" i="16"/>
  <c r="AE1863" i="16"/>
  <c r="AE1864" i="16"/>
  <c r="AE1865" i="16"/>
  <c r="AE1866" i="16"/>
  <c r="AE1867" i="16"/>
  <c r="AE1868" i="16"/>
  <c r="AE1869" i="16"/>
  <c r="AE1870" i="16"/>
  <c r="AE1871" i="16"/>
  <c r="AE1872" i="16"/>
  <c r="AE1873" i="16"/>
  <c r="AE1874" i="16"/>
  <c r="AE1875" i="16"/>
  <c r="AE1876" i="16"/>
  <c r="AE1877" i="16"/>
  <c r="AE1878" i="16"/>
  <c r="AE1879" i="16"/>
  <c r="AE1880" i="16"/>
  <c r="AE1881" i="16"/>
  <c r="AE1882" i="16"/>
  <c r="AE1883" i="16"/>
  <c r="AE1884" i="16"/>
  <c r="AE1885" i="16"/>
  <c r="AE1886" i="16"/>
  <c r="AE1887" i="16"/>
  <c r="AE1888" i="16"/>
  <c r="AE1889" i="16"/>
  <c r="AE1890" i="16"/>
  <c r="AE1891" i="16"/>
  <c r="AE1892" i="16"/>
  <c r="AE1893" i="16"/>
  <c r="AE1894" i="16"/>
  <c r="AE1895" i="16"/>
  <c r="AE1896" i="16"/>
  <c r="AE1897" i="16"/>
  <c r="AE1898" i="16"/>
  <c r="AE1899" i="16"/>
  <c r="AE1900" i="16"/>
  <c r="AE1901" i="16"/>
  <c r="AE1902" i="16"/>
  <c r="AE1903" i="16"/>
  <c r="AE1904" i="16"/>
  <c r="AE1905" i="16"/>
  <c r="AE1906" i="16"/>
  <c r="AE1907" i="16"/>
  <c r="AE1908" i="16"/>
  <c r="AE1909" i="16"/>
  <c r="AE1910" i="16"/>
  <c r="AE1911" i="16"/>
  <c r="AE1912" i="16"/>
  <c r="AE1913" i="16"/>
  <c r="AE1914" i="16"/>
  <c r="AE1915" i="16"/>
  <c r="AE1916" i="16"/>
  <c r="AE1917" i="16"/>
  <c r="AE1918" i="16"/>
  <c r="AE1919" i="16"/>
  <c r="AE1920" i="16"/>
  <c r="AE1921" i="16"/>
  <c r="AE1922" i="16"/>
  <c r="AE1923" i="16"/>
  <c r="AE1924" i="16"/>
  <c r="AE1925" i="16"/>
  <c r="AE1926" i="16"/>
  <c r="AE1927" i="16"/>
  <c r="AE1928" i="16"/>
  <c r="AE1929" i="16"/>
  <c r="AE1930" i="16"/>
  <c r="AE1931" i="16"/>
  <c r="AE1932" i="16"/>
  <c r="AE1933" i="16"/>
  <c r="AE1934" i="16"/>
  <c r="AE1935" i="16"/>
  <c r="AE1936" i="16"/>
  <c r="AE1937" i="16"/>
  <c r="AE1938" i="16"/>
  <c r="AE1939" i="16"/>
  <c r="AE1940" i="16"/>
  <c r="AE1941" i="16"/>
  <c r="AE1942" i="16"/>
  <c r="AE1943" i="16"/>
  <c r="AE1944" i="16"/>
  <c r="AE1945" i="16"/>
  <c r="AE1946" i="16"/>
  <c r="AE1947" i="16"/>
  <c r="AE1948" i="16"/>
  <c r="AE1949" i="16"/>
  <c r="AE1950" i="16"/>
  <c r="AE1951" i="16"/>
  <c r="AE1952" i="16"/>
  <c r="AE1953" i="16"/>
  <c r="AE1954" i="16"/>
  <c r="AE1955" i="16"/>
  <c r="AE1956" i="16"/>
  <c r="AE1957" i="16"/>
  <c r="AE1958" i="16"/>
  <c r="AE1959" i="16"/>
  <c r="AE1960" i="16"/>
  <c r="AE1961" i="16"/>
  <c r="AE1962" i="16"/>
  <c r="AE1963" i="16"/>
  <c r="AE1964" i="16"/>
  <c r="AE1965" i="16"/>
  <c r="AE1966" i="16"/>
  <c r="AE1967" i="16"/>
  <c r="AE1968" i="16"/>
  <c r="AE1969" i="16"/>
  <c r="AE1970" i="16"/>
  <c r="AE1971" i="16"/>
  <c r="AE1972" i="16"/>
  <c r="AE1973" i="16"/>
  <c r="AE1974" i="16"/>
  <c r="AE1975" i="16"/>
  <c r="AE1976" i="16"/>
  <c r="AE1977" i="16"/>
  <c r="AE1978" i="16"/>
  <c r="AE1979" i="16"/>
  <c r="AE1980" i="16"/>
  <c r="AE1981" i="16"/>
  <c r="AE1982" i="16"/>
  <c r="AE1983" i="16"/>
  <c r="AE1984" i="16"/>
  <c r="AE1985" i="16"/>
  <c r="AE1986" i="16"/>
  <c r="AE1987" i="16"/>
  <c r="AE1988" i="16"/>
  <c r="AE1989" i="16"/>
  <c r="AE1990" i="16"/>
  <c r="AE1991" i="16"/>
  <c r="AE1992" i="16"/>
  <c r="AE1993" i="16"/>
  <c r="AE1994" i="16"/>
  <c r="AE1995" i="16"/>
  <c r="AE1996" i="16"/>
  <c r="AE1997" i="16"/>
  <c r="AE1998" i="16"/>
  <c r="AE1999" i="16"/>
  <c r="AE2000" i="16"/>
  <c r="AE2001" i="16"/>
  <c r="AE2002" i="16"/>
  <c r="AE2003" i="16"/>
  <c r="AE2004" i="16"/>
  <c r="AE2005" i="16"/>
  <c r="AE2006" i="16"/>
  <c r="AE2007" i="16"/>
  <c r="AE2008" i="16"/>
  <c r="AE2009" i="16"/>
  <c r="AE2010" i="16"/>
  <c r="AE2011" i="16"/>
  <c r="AE2012" i="16"/>
  <c r="AE2013" i="16"/>
  <c r="AE2014" i="16"/>
  <c r="AE2015" i="16"/>
  <c r="AE2016" i="16"/>
  <c r="AE2017" i="16"/>
  <c r="AE2018" i="16"/>
  <c r="AE2019" i="16"/>
  <c r="AE2020" i="16"/>
  <c r="AE2021" i="16"/>
  <c r="AE2022" i="16"/>
  <c r="AE2023" i="16"/>
  <c r="AE2024" i="16"/>
  <c r="AE2025" i="16"/>
  <c r="AE2026" i="16"/>
  <c r="AE2027" i="16"/>
  <c r="AE2028" i="16"/>
  <c r="AE2029" i="16"/>
  <c r="AE2030" i="16"/>
  <c r="AE2031" i="16"/>
  <c r="AE2032" i="16"/>
  <c r="AE2033" i="16"/>
  <c r="AE2034" i="16"/>
  <c r="AE2035" i="16"/>
  <c r="AE2036" i="16"/>
  <c r="AE2037" i="16"/>
  <c r="AE2038" i="16"/>
  <c r="AE2039" i="16"/>
  <c r="AE2040" i="16"/>
  <c r="AE2041" i="16"/>
  <c r="AE2042" i="16"/>
  <c r="AE2043" i="16"/>
  <c r="AE2044" i="16"/>
  <c r="AE2045" i="16"/>
  <c r="AE2046" i="16"/>
  <c r="AE2047" i="16"/>
  <c r="AE2048" i="16"/>
  <c r="AE2049" i="16"/>
  <c r="AE2050" i="16"/>
  <c r="AE2051" i="16"/>
  <c r="AE2052" i="16"/>
  <c r="AE2053" i="16"/>
  <c r="AE2054" i="16"/>
  <c r="AE2055" i="16"/>
  <c r="AE2056" i="16"/>
  <c r="AE2057" i="16"/>
  <c r="AE2058" i="16"/>
  <c r="AE2059" i="16"/>
  <c r="AE2060" i="16"/>
  <c r="AE2061" i="16"/>
  <c r="AE2062" i="16"/>
  <c r="AE2063" i="16"/>
  <c r="AE2064" i="16"/>
  <c r="AE2065" i="16"/>
  <c r="AE2066" i="16"/>
  <c r="AE2067" i="16"/>
  <c r="AE2068" i="16"/>
  <c r="AE2069" i="16"/>
  <c r="AE2070" i="16"/>
  <c r="AE2071" i="16"/>
  <c r="AE2072" i="16"/>
  <c r="AE2073" i="16"/>
  <c r="AE2074" i="16"/>
  <c r="AE2075" i="16"/>
  <c r="AE2076" i="16"/>
  <c r="AE2077" i="16"/>
  <c r="AE2078" i="16"/>
  <c r="AE2079" i="16"/>
  <c r="AE2080" i="16"/>
  <c r="AE2081" i="16"/>
  <c r="AE2082" i="16"/>
  <c r="AE2083" i="16"/>
  <c r="AE2084" i="16"/>
  <c r="AE2085" i="16"/>
  <c r="AE2086" i="16"/>
  <c r="AE2087" i="16"/>
  <c r="AE2088" i="16"/>
  <c r="AE2089" i="16"/>
  <c r="AE2090" i="16"/>
  <c r="AE2091" i="16"/>
  <c r="AE2092" i="16"/>
  <c r="AE2093" i="16"/>
  <c r="AE2094" i="16"/>
  <c r="AE2095" i="16"/>
  <c r="AE2096" i="16"/>
  <c r="AE2097" i="16"/>
  <c r="AE2098" i="16"/>
  <c r="AE2099" i="16"/>
  <c r="AE2100" i="16"/>
  <c r="AE2101" i="16"/>
  <c r="AE2102" i="16"/>
  <c r="AE2103" i="16"/>
  <c r="AE2104" i="16"/>
  <c r="AE2105" i="16"/>
  <c r="AE2106" i="16"/>
  <c r="AE2107" i="16"/>
  <c r="AE2108" i="16"/>
  <c r="AE2109" i="16"/>
  <c r="AE2110" i="16"/>
  <c r="AE2111" i="16"/>
  <c r="AE2112" i="16"/>
  <c r="AE2113" i="16"/>
  <c r="AE2114" i="16"/>
  <c r="AE2115" i="16"/>
  <c r="AE2116" i="16"/>
  <c r="AE2117" i="16"/>
  <c r="AE2118" i="16"/>
  <c r="AE2119" i="16"/>
  <c r="AE2120" i="16"/>
  <c r="AE2121" i="16"/>
  <c r="AE2122" i="16"/>
  <c r="AE2123" i="16"/>
  <c r="AE2124" i="16"/>
  <c r="AE2125" i="16"/>
  <c r="AE2126" i="16"/>
  <c r="AE2127" i="16"/>
  <c r="AE2128" i="16"/>
  <c r="AE2129" i="16"/>
  <c r="AE2130" i="16"/>
  <c r="AE2131" i="16"/>
  <c r="AE2132" i="16"/>
  <c r="AE2133" i="16"/>
  <c r="AE2134" i="16"/>
  <c r="AE2135" i="16"/>
  <c r="AE2136" i="16"/>
  <c r="AE2137" i="16"/>
  <c r="AE2138" i="16"/>
  <c r="AE2139" i="16"/>
  <c r="AE2140" i="16"/>
  <c r="AE2141" i="16"/>
  <c r="AE2142" i="16"/>
  <c r="AE2143" i="16"/>
  <c r="AE2144" i="16"/>
  <c r="AE2145" i="16"/>
  <c r="AE2146" i="16"/>
  <c r="AE2147" i="16"/>
  <c r="AE2148" i="16"/>
  <c r="AE2149" i="16"/>
  <c r="AE2150" i="16"/>
  <c r="AE2151" i="16"/>
  <c r="AE2152" i="16"/>
  <c r="AE2153" i="16"/>
  <c r="AE2154" i="16"/>
  <c r="AE2155" i="16"/>
  <c r="AE2156" i="16"/>
  <c r="AE2157" i="16"/>
  <c r="AE2158" i="16"/>
  <c r="AE2159" i="16"/>
  <c r="AE2160" i="16"/>
  <c r="AE2161" i="16"/>
  <c r="AE2162" i="16"/>
  <c r="AE2163" i="16"/>
  <c r="AE2164" i="16"/>
  <c r="AE2165" i="16"/>
  <c r="AE2166" i="16"/>
  <c r="AE2167" i="16"/>
  <c r="AE2168" i="16"/>
  <c r="AE2169" i="16"/>
  <c r="AE2170" i="16"/>
  <c r="AE2171" i="16"/>
  <c r="AE2172" i="16"/>
  <c r="AE2173" i="16"/>
  <c r="AE2174" i="16"/>
  <c r="AE2175" i="16"/>
  <c r="AE2176" i="16"/>
  <c r="AE2177" i="16"/>
  <c r="AE2178" i="16"/>
  <c r="AE2179" i="16"/>
  <c r="AE2180" i="16"/>
  <c r="AE2181" i="16"/>
  <c r="AE2182" i="16"/>
  <c r="AE2183" i="16"/>
  <c r="AE2184" i="16"/>
  <c r="AE2185" i="16"/>
  <c r="AE2186" i="16"/>
  <c r="AE2187" i="16"/>
  <c r="AE2188" i="16"/>
  <c r="AE2189" i="16"/>
  <c r="AE2190" i="16"/>
  <c r="AE2191" i="16"/>
  <c r="AE2192" i="16"/>
  <c r="AE2193" i="16"/>
  <c r="AE2194" i="16"/>
  <c r="AE2195" i="16"/>
  <c r="AE2196" i="16"/>
  <c r="AE2197" i="16"/>
  <c r="AE2198" i="16"/>
  <c r="AE2199" i="16"/>
  <c r="AE2200" i="16"/>
  <c r="AE2201" i="16"/>
  <c r="AE2202" i="16"/>
  <c r="AE2203" i="16"/>
  <c r="AE2204" i="16"/>
  <c r="AE2205" i="16"/>
  <c r="AE2206" i="16"/>
  <c r="AE2207" i="16"/>
  <c r="AE2208" i="16"/>
  <c r="AE2209" i="16"/>
  <c r="AE2210" i="16"/>
  <c r="AE2211" i="16"/>
  <c r="AE2212" i="16"/>
  <c r="AE2213" i="16"/>
  <c r="AE2214" i="16"/>
  <c r="AE2215" i="16"/>
  <c r="AE2216" i="16"/>
  <c r="AE2217" i="16"/>
  <c r="AE2218" i="16"/>
  <c r="AE2219" i="16"/>
  <c r="AE2220" i="16"/>
  <c r="AE2221" i="16"/>
  <c r="AE2222" i="16"/>
  <c r="AE2223" i="16"/>
  <c r="AE2224" i="16"/>
  <c r="AE2225" i="16"/>
  <c r="AE2226" i="16"/>
  <c r="AE2227" i="16"/>
  <c r="AE2228" i="16"/>
  <c r="AE2229" i="16"/>
  <c r="AE2230" i="16"/>
  <c r="AE2231" i="16"/>
  <c r="AE2232" i="16"/>
  <c r="AE2233" i="16"/>
  <c r="AE2234" i="16"/>
  <c r="AE2235" i="16"/>
  <c r="AE2236" i="16"/>
  <c r="AE2237" i="16"/>
  <c r="AE2238" i="16"/>
  <c r="AE2239" i="16"/>
  <c r="AE2240" i="16"/>
  <c r="AE2241" i="16"/>
  <c r="AE2242" i="16"/>
  <c r="AE2243" i="16"/>
  <c r="AE2244" i="16"/>
  <c r="AE2245" i="16"/>
  <c r="AE2246" i="16"/>
  <c r="AE2247" i="16"/>
  <c r="AE2248" i="16"/>
  <c r="AE2249" i="16"/>
  <c r="AE2250" i="16"/>
  <c r="AE2251" i="16"/>
  <c r="AE2252" i="16"/>
  <c r="AE2253" i="16"/>
  <c r="AE2254" i="16"/>
  <c r="AE2255" i="16"/>
  <c r="AE2256" i="16"/>
  <c r="AE2257" i="16"/>
  <c r="AE2258" i="16"/>
  <c r="AE2259" i="16"/>
  <c r="AE2260" i="16"/>
  <c r="AE2261" i="16"/>
  <c r="AE2262" i="16"/>
  <c r="AE2263" i="16"/>
  <c r="AE2264" i="16"/>
  <c r="AE2265" i="16"/>
  <c r="AE2266" i="16"/>
  <c r="AE2267" i="16"/>
  <c r="AE2268" i="16"/>
  <c r="AE2269" i="16"/>
  <c r="AE2270" i="16"/>
  <c r="AE2271" i="16"/>
  <c r="AE2272" i="16"/>
  <c r="AE2273" i="16"/>
  <c r="AE2274" i="16"/>
  <c r="AE2275" i="16"/>
  <c r="AE2276" i="16"/>
  <c r="AE2277" i="16"/>
  <c r="AE2278" i="16"/>
  <c r="AE2279" i="16"/>
  <c r="AE2280" i="16"/>
  <c r="AE2281" i="16"/>
  <c r="AE2282" i="16"/>
  <c r="AE2283" i="16"/>
  <c r="AE2284" i="16"/>
  <c r="AE2285" i="16"/>
  <c r="AE2286" i="16"/>
  <c r="AE2287" i="16"/>
  <c r="AE2288" i="16"/>
  <c r="AE2289" i="16"/>
  <c r="AE2290" i="16"/>
  <c r="AE2291" i="16"/>
  <c r="AE2292" i="16"/>
  <c r="AE2293" i="16"/>
  <c r="AE2294" i="16"/>
  <c r="AE2295" i="16"/>
  <c r="AE2296" i="16"/>
  <c r="AE2297" i="16"/>
  <c r="AE2298" i="16"/>
  <c r="AE2299" i="16"/>
  <c r="AE2300" i="16"/>
  <c r="AE2301" i="16"/>
  <c r="AE2302" i="16"/>
  <c r="AE2303" i="16"/>
  <c r="AE2304" i="16"/>
  <c r="AE2305" i="16"/>
  <c r="AE2306" i="16"/>
  <c r="AE2307" i="16"/>
  <c r="AE2308" i="16"/>
  <c r="AE2309" i="16"/>
  <c r="AE2310" i="16"/>
  <c r="AE2311" i="16"/>
  <c r="AE2312" i="16"/>
  <c r="AE2313" i="16"/>
  <c r="AE2314" i="16"/>
  <c r="AE2315" i="16"/>
  <c r="AE2316" i="16"/>
  <c r="AE2317" i="16"/>
  <c r="AE2318" i="16"/>
  <c r="AE2319" i="16"/>
  <c r="AE2320" i="16"/>
  <c r="AE2321" i="16"/>
  <c r="AE2322" i="16"/>
  <c r="AE2323" i="16"/>
  <c r="AE2324" i="16"/>
  <c r="AE2325" i="16"/>
  <c r="AE2326" i="16"/>
  <c r="AE2327" i="16"/>
  <c r="AE2328" i="16"/>
  <c r="AE2329" i="16"/>
  <c r="AE2330" i="16"/>
  <c r="AE2331" i="16"/>
  <c r="AE2332" i="16"/>
  <c r="AE2333" i="16"/>
  <c r="AE2334" i="16"/>
  <c r="AE2335" i="16"/>
  <c r="AE2336" i="16"/>
  <c r="AE2337" i="16"/>
  <c r="AE2338" i="16"/>
  <c r="AE2339" i="16"/>
  <c r="AE2340" i="16"/>
  <c r="AE2341" i="16"/>
  <c r="AE2342" i="16"/>
  <c r="AE2343" i="16"/>
  <c r="AE2344" i="16"/>
  <c r="AE2345" i="16"/>
  <c r="AE2346" i="16"/>
  <c r="AE2347" i="16"/>
  <c r="AE2348" i="16"/>
  <c r="AE2349" i="16"/>
  <c r="AE2350" i="16"/>
  <c r="AE2351" i="16"/>
  <c r="AE2352" i="16"/>
  <c r="AE2353" i="16"/>
  <c r="AE2354" i="16"/>
  <c r="AE2355" i="16"/>
  <c r="AE2356" i="16"/>
  <c r="AE2357" i="16"/>
  <c r="AE2358" i="16"/>
  <c r="AE2359" i="16"/>
  <c r="AE2360" i="16"/>
  <c r="AE2361" i="16"/>
  <c r="AE2362" i="16"/>
  <c r="AE2363" i="16"/>
  <c r="AE2364" i="16"/>
  <c r="AE2365" i="16"/>
  <c r="AE2366" i="16"/>
  <c r="AE2367" i="16"/>
  <c r="AE2368" i="16"/>
  <c r="AE2369" i="16"/>
  <c r="AE2370" i="16"/>
  <c r="AE2371" i="16"/>
  <c r="AE2372" i="16"/>
  <c r="AE2373" i="16"/>
  <c r="AE2374" i="16"/>
  <c r="AE2375" i="16"/>
  <c r="AE2376" i="16"/>
  <c r="AE2377" i="16"/>
  <c r="AE2378" i="16"/>
  <c r="AE2379" i="16"/>
  <c r="AE2380" i="16"/>
  <c r="AE2381" i="16"/>
  <c r="AE2382" i="16"/>
  <c r="AE2383" i="16"/>
  <c r="AE2384" i="16"/>
  <c r="AE2385" i="16"/>
  <c r="AE2386" i="16"/>
  <c r="AE2387" i="16"/>
  <c r="AE2388" i="16"/>
  <c r="AE2389" i="16"/>
  <c r="AE2390" i="16"/>
  <c r="AE2391" i="16"/>
  <c r="AE2392" i="16"/>
  <c r="AE2393" i="16"/>
  <c r="AE2394" i="16"/>
  <c r="AE2395" i="16"/>
  <c r="AE2396" i="16"/>
  <c r="AE2397" i="16"/>
  <c r="AE2398" i="16"/>
  <c r="AE2399" i="16"/>
  <c r="AE2400" i="16"/>
  <c r="AE2401" i="16"/>
  <c r="AE2402" i="16"/>
  <c r="AE2403" i="16"/>
  <c r="AE2404" i="16"/>
  <c r="AE2405" i="16"/>
  <c r="AE2406" i="16"/>
  <c r="AE2407" i="16"/>
  <c r="AE2408" i="16"/>
  <c r="AE2409" i="16"/>
  <c r="AE2410" i="16"/>
  <c r="AE2411" i="16"/>
  <c r="AE2412" i="16"/>
  <c r="AE2413" i="16"/>
  <c r="AE2414" i="16"/>
  <c r="AE2415" i="16"/>
  <c r="AE2416" i="16"/>
  <c r="AE2417" i="16"/>
  <c r="AE2418" i="16"/>
  <c r="AE2419" i="16"/>
  <c r="AE2420" i="16"/>
  <c r="AE2421" i="16"/>
  <c r="AE2422" i="16"/>
  <c r="AE2423" i="16"/>
  <c r="AE2424" i="16"/>
  <c r="AE2425" i="16"/>
  <c r="AE2426" i="16"/>
  <c r="AE2427" i="16"/>
  <c r="AE2428" i="16"/>
  <c r="AE2429" i="16"/>
  <c r="AE2430" i="16"/>
  <c r="AE2431" i="16"/>
  <c r="AE2432" i="16"/>
  <c r="AE2433" i="16"/>
  <c r="AE2434" i="16"/>
  <c r="AE2435" i="16"/>
  <c r="AE2436" i="16"/>
  <c r="AE2437" i="16"/>
  <c r="AE2438" i="16"/>
  <c r="AE2439" i="16"/>
  <c r="AE2440" i="16"/>
  <c r="AE2441" i="16"/>
  <c r="AE2442" i="16"/>
  <c r="AE2443" i="16"/>
  <c r="AE2444" i="16"/>
  <c r="AE2445" i="16"/>
  <c r="AE2446" i="16"/>
  <c r="AE2447" i="16"/>
  <c r="AE2448" i="16"/>
  <c r="AE2449" i="16"/>
  <c r="AE2450" i="16"/>
  <c r="AE2451" i="16"/>
  <c r="AE2452" i="16"/>
  <c r="AE2453" i="16"/>
  <c r="AE2454" i="16"/>
  <c r="AE2455" i="16"/>
  <c r="AE2456" i="16"/>
  <c r="AE2457" i="16"/>
  <c r="AE2458" i="16"/>
  <c r="AE2459" i="16"/>
  <c r="AE2460" i="16"/>
  <c r="AE2461" i="16"/>
  <c r="AE2462" i="16"/>
  <c r="AE2463" i="16"/>
  <c r="AE2464" i="16"/>
  <c r="AE2465" i="16"/>
  <c r="AE2466" i="16"/>
  <c r="AE2467" i="16"/>
  <c r="AE2468" i="16"/>
  <c r="AE2469" i="16"/>
  <c r="AE2470" i="16"/>
  <c r="AE2471" i="16"/>
  <c r="AE2472" i="16"/>
  <c r="AE2473" i="16"/>
  <c r="AE2474" i="16"/>
  <c r="AE2475" i="16"/>
  <c r="AE2476" i="16"/>
  <c r="AE2477" i="16"/>
  <c r="AE2478" i="16"/>
  <c r="AE2479" i="16"/>
  <c r="AE2480" i="16"/>
  <c r="AE2481" i="16"/>
  <c r="AE2482" i="16"/>
  <c r="AE2483" i="16"/>
  <c r="AE2484" i="16"/>
  <c r="AE2485" i="16"/>
  <c r="AE2486" i="16"/>
  <c r="AE2487" i="16"/>
  <c r="AE2488" i="16"/>
  <c r="AE2489" i="16"/>
  <c r="AE2490" i="16"/>
  <c r="AE2491" i="16"/>
  <c r="AE2492" i="16"/>
  <c r="AE2493" i="16"/>
  <c r="AE2494" i="16"/>
  <c r="AE2495" i="16"/>
  <c r="AE2496" i="16"/>
  <c r="AE2497" i="16"/>
  <c r="AE2498" i="16"/>
  <c r="AE2499" i="16"/>
  <c r="AE2500" i="16"/>
  <c r="AE2501" i="16"/>
  <c r="AE2502" i="16"/>
  <c r="AE2503" i="16"/>
  <c r="AE2504" i="16"/>
  <c r="AE2505" i="16"/>
  <c r="AE2506" i="16"/>
  <c r="AE2507" i="16"/>
  <c r="AE2508" i="16"/>
  <c r="AE2509" i="16"/>
  <c r="AE2510" i="16"/>
  <c r="AE2511" i="16"/>
  <c r="AE2512" i="16"/>
  <c r="AE2513" i="16"/>
  <c r="AE2514" i="16"/>
  <c r="AE2515" i="16"/>
  <c r="AE2516" i="16"/>
  <c r="AE2517" i="16"/>
  <c r="AE2518" i="16"/>
  <c r="AE2519" i="16"/>
  <c r="AE2520" i="16"/>
  <c r="AE2521" i="16"/>
  <c r="AE2522" i="16"/>
  <c r="AE2523" i="16"/>
  <c r="AE2524" i="16"/>
  <c r="AE2525" i="16"/>
  <c r="AE2526" i="16"/>
  <c r="AE2527" i="16"/>
  <c r="AE2528" i="16"/>
  <c r="AE2529" i="16"/>
  <c r="AE2530" i="16"/>
  <c r="AE2531" i="16"/>
  <c r="AE2532" i="16"/>
  <c r="AE2533" i="16"/>
  <c r="AE2534" i="16"/>
  <c r="AE2535" i="16"/>
  <c r="AE2536" i="16"/>
  <c r="AE2537" i="16"/>
  <c r="AE2538" i="16"/>
  <c r="AE2539" i="16"/>
  <c r="AE2540" i="16"/>
  <c r="AE2541" i="16"/>
  <c r="AE2542" i="16"/>
  <c r="AE2543" i="16"/>
  <c r="AE2544" i="16"/>
  <c r="AE2545" i="16"/>
  <c r="AE2546" i="16"/>
  <c r="AE2547" i="16"/>
  <c r="AE2548" i="16"/>
  <c r="AE2549" i="16"/>
  <c r="AE2550" i="16"/>
  <c r="AE2551" i="16"/>
  <c r="AE2552" i="16"/>
  <c r="AE2553" i="16"/>
  <c r="AE2554" i="16"/>
  <c r="AE2555" i="16"/>
  <c r="AE2556" i="16"/>
  <c r="AE2557" i="16"/>
  <c r="AE2558" i="16"/>
  <c r="AE2559" i="16"/>
  <c r="AE2560" i="16"/>
  <c r="AE2561" i="16"/>
  <c r="AE2562" i="16"/>
  <c r="AE2563" i="16"/>
  <c r="AE2564" i="16"/>
  <c r="AE2565" i="16"/>
  <c r="AE2566" i="16"/>
  <c r="AE2567" i="16"/>
  <c r="AE2568" i="16"/>
  <c r="AE2569" i="16"/>
  <c r="AE2570" i="16"/>
  <c r="AE2571" i="16"/>
  <c r="AE2572" i="16"/>
  <c r="AE2573" i="16"/>
  <c r="AE2574" i="16"/>
  <c r="AE2575" i="16"/>
  <c r="AE2576" i="16"/>
  <c r="AE2577" i="16"/>
  <c r="AE2578" i="16"/>
  <c r="AE2579" i="16"/>
  <c r="AE2580" i="16"/>
  <c r="AE2581" i="16"/>
  <c r="AE2582" i="16"/>
  <c r="AE2583" i="16"/>
  <c r="AE2584" i="16"/>
  <c r="AE2585" i="16"/>
  <c r="AE2586" i="16"/>
  <c r="AE2587" i="16"/>
  <c r="AE2588" i="16"/>
  <c r="AE2589" i="16"/>
  <c r="AE2590" i="16"/>
  <c r="AE2591" i="16"/>
  <c r="AE2592" i="16"/>
  <c r="AE2593" i="16"/>
  <c r="AE2594" i="16"/>
  <c r="AE2595" i="16"/>
  <c r="AE2596" i="16"/>
  <c r="AE2597" i="16"/>
  <c r="AE2598" i="16"/>
  <c r="AE2599" i="16"/>
  <c r="AE2600" i="16"/>
  <c r="AE2601" i="16"/>
  <c r="AE2602" i="16"/>
  <c r="AE2603" i="16"/>
  <c r="AE2604" i="16"/>
  <c r="AE2605" i="16"/>
  <c r="AE2606" i="16"/>
  <c r="AE2607" i="16"/>
  <c r="AE2608" i="16"/>
  <c r="AE2609" i="16"/>
  <c r="AE2610" i="16"/>
  <c r="AE2611" i="16"/>
  <c r="AE2612" i="16"/>
  <c r="AE2613" i="16"/>
  <c r="AE2614" i="16"/>
  <c r="AE2615" i="16"/>
  <c r="AE2616" i="16"/>
  <c r="AE2617" i="16"/>
  <c r="AE2618" i="16"/>
  <c r="AE2619" i="16"/>
  <c r="AE2620" i="16"/>
  <c r="AE2621" i="16"/>
  <c r="AE2622" i="16"/>
  <c r="AE2623" i="16"/>
  <c r="AE2624" i="16"/>
  <c r="AE2625" i="16"/>
  <c r="AE2626" i="16"/>
  <c r="AE2627" i="16"/>
  <c r="AE2628" i="16"/>
  <c r="AE2629" i="16"/>
  <c r="AE2630" i="16"/>
  <c r="AE2631" i="16"/>
  <c r="AE2632" i="16"/>
  <c r="AE2633" i="16"/>
  <c r="AE2634" i="16"/>
  <c r="AE2635" i="16"/>
  <c r="AE2636" i="16"/>
  <c r="AE2637" i="16"/>
  <c r="AE2638" i="16"/>
  <c r="AE2639" i="16"/>
  <c r="AE2640" i="16"/>
  <c r="AE2641" i="16"/>
  <c r="AE2642" i="16"/>
  <c r="AE2643" i="16"/>
  <c r="AE2644" i="16"/>
  <c r="AE2645" i="16"/>
  <c r="AE2646" i="16"/>
  <c r="AE2647" i="16"/>
  <c r="AE2648" i="16"/>
  <c r="AE2649" i="16"/>
  <c r="AE2650" i="16"/>
  <c r="AE2651" i="16"/>
  <c r="AE2652" i="16"/>
  <c r="AI2" i="16"/>
  <c r="AJ2" i="16"/>
  <c r="AK2" i="16"/>
  <c r="AG2" i="16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AG314" i="16"/>
  <c r="AG315" i="16"/>
  <c r="AG316" i="16"/>
  <c r="AG317" i="16"/>
  <c r="AG318" i="16"/>
  <c r="AG319" i="16"/>
  <c r="AG320" i="16"/>
  <c r="AG321" i="16"/>
  <c r="AG322" i="16"/>
  <c r="AG323" i="16"/>
  <c r="AG324" i="16"/>
  <c r="AG325" i="16"/>
  <c r="AG326" i="16"/>
  <c r="AG327" i="16"/>
  <c r="AG328" i="16"/>
  <c r="AG329" i="16"/>
  <c r="AG330" i="16"/>
  <c r="AG331" i="16"/>
  <c r="AG332" i="16"/>
  <c r="AG333" i="16"/>
  <c r="AG334" i="16"/>
  <c r="AG335" i="16"/>
  <c r="AG336" i="16"/>
  <c r="AG337" i="16"/>
  <c r="AG338" i="16"/>
  <c r="AG339" i="16"/>
  <c r="AG340" i="16"/>
  <c r="AG341" i="16"/>
  <c r="AG342" i="16"/>
  <c r="AG343" i="16"/>
  <c r="AG344" i="16"/>
  <c r="AG345" i="16"/>
  <c r="AG346" i="16"/>
  <c r="AG347" i="16"/>
  <c r="AG348" i="16"/>
  <c r="AG349" i="16"/>
  <c r="AG350" i="16"/>
  <c r="AG351" i="16"/>
  <c r="AG352" i="16"/>
  <c r="AG353" i="16"/>
  <c r="AG354" i="16"/>
  <c r="AG355" i="16"/>
  <c r="AG356" i="16"/>
  <c r="AG357" i="16"/>
  <c r="AG358" i="16"/>
  <c r="AG359" i="16"/>
  <c r="AG360" i="16"/>
  <c r="AG361" i="16"/>
  <c r="AG362" i="16"/>
  <c r="AG363" i="16"/>
  <c r="AG364" i="16"/>
  <c r="AG365" i="16"/>
  <c r="AG366" i="16"/>
  <c r="AG367" i="16"/>
  <c r="AG368" i="16"/>
  <c r="AG369" i="16"/>
  <c r="AG370" i="16"/>
  <c r="AG371" i="16"/>
  <c r="AG372" i="16"/>
  <c r="AG373" i="16"/>
  <c r="AG374" i="16"/>
  <c r="AG375" i="16"/>
  <c r="AG376" i="16"/>
  <c r="AG377" i="16"/>
  <c r="AG378" i="16"/>
  <c r="AG379" i="16"/>
  <c r="AG380" i="16"/>
  <c r="AG381" i="16"/>
  <c r="AG382" i="16"/>
  <c r="AG383" i="16"/>
  <c r="AG384" i="16"/>
  <c r="AG385" i="16"/>
  <c r="AG386" i="16"/>
  <c r="AG387" i="16"/>
  <c r="AG388" i="16"/>
  <c r="AG389" i="16"/>
  <c r="AG390" i="16"/>
  <c r="AG391" i="16"/>
  <c r="AG392" i="16"/>
  <c r="AG393" i="16"/>
  <c r="AG394" i="16"/>
  <c r="AG395" i="16"/>
  <c r="AG396" i="16"/>
  <c r="AG397" i="16"/>
  <c r="AG398" i="16"/>
  <c r="AG399" i="16"/>
  <c r="AG400" i="16"/>
  <c r="AG401" i="16"/>
  <c r="AG402" i="16"/>
  <c r="AG403" i="16"/>
  <c r="AG404" i="16"/>
  <c r="AG405" i="16"/>
  <c r="AG406" i="16"/>
  <c r="AG407" i="16"/>
  <c r="AG408" i="16"/>
  <c r="AG409" i="16"/>
  <c r="AG410" i="16"/>
  <c r="AG411" i="16"/>
  <c r="AG412" i="16"/>
  <c r="AG413" i="16"/>
  <c r="AG414" i="16"/>
  <c r="AG415" i="16"/>
  <c r="AG416" i="16"/>
  <c r="AG417" i="16"/>
  <c r="AG418" i="16"/>
  <c r="AG419" i="16"/>
  <c r="AG420" i="16"/>
  <c r="AG421" i="16"/>
  <c r="AG422" i="16"/>
  <c r="AG423" i="16"/>
  <c r="AG424" i="16"/>
  <c r="AG425" i="16"/>
  <c r="AG426" i="16"/>
  <c r="AG427" i="16"/>
  <c r="AG428" i="16"/>
  <c r="AG429" i="16"/>
  <c r="AG430" i="16"/>
  <c r="AG431" i="16"/>
  <c r="AG432" i="16"/>
  <c r="AG433" i="16"/>
  <c r="AG434" i="16"/>
  <c r="AG435" i="16"/>
  <c r="AG436" i="16"/>
  <c r="AG437" i="16"/>
  <c r="AG438" i="16"/>
  <c r="AG439" i="16"/>
  <c r="AG440" i="16"/>
  <c r="AG441" i="16"/>
  <c r="AG442" i="16"/>
  <c r="AG443" i="16"/>
  <c r="AG444" i="16"/>
  <c r="AG445" i="16"/>
  <c r="AG446" i="16"/>
  <c r="AG447" i="16"/>
  <c r="AG448" i="16"/>
  <c r="AG449" i="16"/>
  <c r="AG450" i="16"/>
  <c r="AG451" i="16"/>
  <c r="AG452" i="16"/>
  <c r="AG453" i="16"/>
  <c r="AG454" i="16"/>
  <c r="AG455" i="16"/>
  <c r="AG456" i="16"/>
  <c r="AG457" i="16"/>
  <c r="AG458" i="16"/>
  <c r="AG459" i="16"/>
  <c r="AG460" i="16"/>
  <c r="AG461" i="16"/>
  <c r="AG462" i="16"/>
  <c r="AG463" i="16"/>
  <c r="AG464" i="16"/>
  <c r="AG465" i="16"/>
  <c r="AG466" i="16"/>
  <c r="AG467" i="16"/>
  <c r="AG468" i="16"/>
  <c r="AG469" i="16"/>
  <c r="AG470" i="16"/>
  <c r="AG471" i="16"/>
  <c r="AG472" i="16"/>
  <c r="AG473" i="16"/>
  <c r="AG474" i="16"/>
  <c r="AG475" i="16"/>
  <c r="AG476" i="16"/>
  <c r="AG477" i="16"/>
  <c r="AG478" i="16"/>
  <c r="AG479" i="16"/>
  <c r="AG480" i="16"/>
  <c r="AG481" i="16"/>
  <c r="AG482" i="16"/>
  <c r="AG483" i="16"/>
  <c r="AG484" i="16"/>
  <c r="AG485" i="16"/>
  <c r="AG486" i="16"/>
  <c r="AG487" i="16"/>
  <c r="AG488" i="16"/>
  <c r="AG489" i="16"/>
  <c r="AG490" i="16"/>
  <c r="AG491" i="16"/>
  <c r="AG492" i="16"/>
  <c r="AG493" i="16"/>
  <c r="AG494" i="16"/>
  <c r="AG495" i="16"/>
  <c r="AG496" i="16"/>
  <c r="AG497" i="16"/>
  <c r="AG498" i="16"/>
  <c r="AG499" i="16"/>
  <c r="AG500" i="16"/>
  <c r="AG501" i="16"/>
  <c r="AG502" i="16"/>
  <c r="AG503" i="16"/>
  <c r="AG504" i="16"/>
  <c r="AG505" i="16"/>
  <c r="AG506" i="16"/>
  <c r="AG507" i="16"/>
  <c r="AG508" i="16"/>
  <c r="AG509" i="16"/>
  <c r="AG510" i="16"/>
  <c r="AG511" i="16"/>
  <c r="AG512" i="16"/>
  <c r="AG513" i="16"/>
  <c r="AG514" i="16"/>
  <c r="AG515" i="16"/>
  <c r="AG516" i="16"/>
  <c r="AG517" i="16"/>
  <c r="AG518" i="16"/>
  <c r="AG519" i="16"/>
  <c r="AG520" i="16"/>
  <c r="AG521" i="16"/>
  <c r="AG522" i="16"/>
  <c r="AG523" i="16"/>
  <c r="AG524" i="16"/>
  <c r="AG525" i="16"/>
  <c r="AG526" i="16"/>
  <c r="AG527" i="16"/>
  <c r="AG528" i="16"/>
  <c r="AG529" i="16"/>
  <c r="AG530" i="16"/>
  <c r="AG531" i="16"/>
  <c r="AG532" i="16"/>
  <c r="AG533" i="16"/>
  <c r="AG534" i="16"/>
  <c r="AG535" i="16"/>
  <c r="AG536" i="16"/>
  <c r="AG537" i="16"/>
  <c r="AG538" i="16"/>
  <c r="AG539" i="16"/>
  <c r="AG540" i="16"/>
  <c r="AG541" i="16"/>
  <c r="AG542" i="16"/>
  <c r="AG543" i="16"/>
  <c r="AG544" i="16"/>
  <c r="AG545" i="16"/>
  <c r="AG546" i="16"/>
  <c r="AG547" i="16"/>
  <c r="AG548" i="16"/>
  <c r="AG549" i="16"/>
  <c r="AG550" i="16"/>
  <c r="AG551" i="16"/>
  <c r="AG552" i="16"/>
  <c r="AG553" i="16"/>
  <c r="AG554" i="16"/>
  <c r="AG555" i="16"/>
  <c r="AG556" i="16"/>
  <c r="AG557" i="16"/>
  <c r="AG558" i="16"/>
  <c r="AG559" i="16"/>
  <c r="AG560" i="16"/>
  <c r="AG561" i="16"/>
  <c r="AG562" i="16"/>
  <c r="AG563" i="16"/>
  <c r="AG564" i="16"/>
  <c r="AG565" i="16"/>
  <c r="AG566" i="16"/>
  <c r="AG567" i="16"/>
  <c r="AG568" i="16"/>
  <c r="AG569" i="16"/>
  <c r="AG570" i="16"/>
  <c r="AG571" i="16"/>
  <c r="AG572" i="16"/>
  <c r="AG573" i="16"/>
  <c r="AG574" i="16"/>
  <c r="AG575" i="16"/>
  <c r="AG576" i="16"/>
  <c r="AG577" i="16"/>
  <c r="AG578" i="16"/>
  <c r="AG579" i="16"/>
  <c r="AG580" i="16"/>
  <c r="AG581" i="16"/>
  <c r="AG582" i="16"/>
  <c r="AG583" i="16"/>
  <c r="AG584" i="16"/>
  <c r="AG585" i="16"/>
  <c r="AG586" i="16"/>
  <c r="AG587" i="16"/>
  <c r="AG588" i="16"/>
  <c r="AG589" i="16"/>
  <c r="AG590" i="16"/>
  <c r="AG591" i="16"/>
  <c r="AG592" i="16"/>
  <c r="AG593" i="16"/>
  <c r="AG594" i="16"/>
  <c r="AG595" i="16"/>
  <c r="AG596" i="16"/>
  <c r="AG597" i="16"/>
  <c r="AG598" i="16"/>
  <c r="AG599" i="16"/>
  <c r="AG600" i="16"/>
  <c r="AG601" i="16"/>
  <c r="AG602" i="16"/>
  <c r="AG603" i="16"/>
  <c r="AG604" i="16"/>
  <c r="AG605" i="16"/>
  <c r="AG606" i="16"/>
  <c r="AG607" i="16"/>
  <c r="AG608" i="16"/>
  <c r="AG609" i="16"/>
  <c r="AG610" i="16"/>
  <c r="AG611" i="16"/>
  <c r="AG612" i="16"/>
  <c r="AG613" i="16"/>
  <c r="AG614" i="16"/>
  <c r="AG615" i="16"/>
  <c r="AG616" i="16"/>
  <c r="AG617" i="16"/>
  <c r="AG618" i="16"/>
  <c r="AG619" i="16"/>
  <c r="AG620" i="16"/>
  <c r="AG621" i="16"/>
  <c r="AG622" i="16"/>
  <c r="AG623" i="16"/>
  <c r="AG624" i="16"/>
  <c r="AG625" i="16"/>
  <c r="AG626" i="16"/>
  <c r="AG627" i="16"/>
  <c r="AG628" i="16"/>
  <c r="AG629" i="16"/>
  <c r="AG630" i="16"/>
  <c r="AG631" i="16"/>
  <c r="AG632" i="16"/>
  <c r="AG633" i="16"/>
  <c r="AG634" i="16"/>
  <c r="AG635" i="16"/>
  <c r="AG636" i="16"/>
  <c r="AG637" i="16"/>
  <c r="AG638" i="16"/>
  <c r="AG639" i="16"/>
  <c r="AG640" i="16"/>
  <c r="AG641" i="16"/>
  <c r="AG642" i="16"/>
  <c r="AG643" i="16"/>
  <c r="AG644" i="16"/>
  <c r="AG645" i="16"/>
  <c r="AG646" i="16"/>
  <c r="AG647" i="16"/>
  <c r="AG648" i="16"/>
  <c r="AG649" i="16"/>
  <c r="AG650" i="16"/>
  <c r="AG651" i="16"/>
  <c r="AG652" i="16"/>
  <c r="AG653" i="16"/>
  <c r="AG654" i="16"/>
  <c r="AG655" i="16"/>
  <c r="AG656" i="16"/>
  <c r="AG657" i="16"/>
  <c r="AG658" i="16"/>
  <c r="AG659" i="16"/>
  <c r="AG660" i="16"/>
  <c r="AG661" i="16"/>
  <c r="AG662" i="16"/>
  <c r="AG663" i="16"/>
  <c r="AG664" i="16"/>
  <c r="AG665" i="16"/>
  <c r="AG666" i="16"/>
  <c r="AG667" i="16"/>
  <c r="AG668" i="16"/>
  <c r="AG669" i="16"/>
  <c r="AG670" i="16"/>
  <c r="AG671" i="16"/>
  <c r="AG672" i="16"/>
  <c r="AG673" i="16"/>
  <c r="AG674" i="16"/>
  <c r="AG675" i="16"/>
  <c r="AG676" i="16"/>
  <c r="AG677" i="16"/>
  <c r="AG678" i="16"/>
  <c r="AG679" i="16"/>
  <c r="AG680" i="16"/>
  <c r="AG681" i="16"/>
  <c r="AG682" i="16"/>
  <c r="AG683" i="16"/>
  <c r="AG684" i="16"/>
  <c r="AG685" i="16"/>
  <c r="AG686" i="16"/>
  <c r="AG687" i="16"/>
  <c r="AG688" i="16"/>
  <c r="AG689" i="16"/>
  <c r="AG690" i="16"/>
  <c r="AG691" i="16"/>
  <c r="AG692" i="16"/>
  <c r="AG693" i="16"/>
  <c r="AG694" i="16"/>
  <c r="AG695" i="16"/>
  <c r="AG696" i="16"/>
  <c r="AG697" i="16"/>
  <c r="AG698" i="16"/>
  <c r="AG699" i="16"/>
  <c r="AG700" i="16"/>
  <c r="AG701" i="16"/>
  <c r="AG702" i="16"/>
  <c r="AG703" i="16"/>
  <c r="AG704" i="16"/>
  <c r="AG705" i="16"/>
  <c r="AG706" i="16"/>
  <c r="AG707" i="16"/>
  <c r="AG708" i="16"/>
  <c r="AG709" i="16"/>
  <c r="AG710" i="16"/>
  <c r="AG711" i="16"/>
  <c r="AG712" i="16"/>
  <c r="AG713" i="16"/>
  <c r="AG714" i="16"/>
  <c r="AG715" i="16"/>
  <c r="AG716" i="16"/>
  <c r="AG717" i="16"/>
  <c r="AG718" i="16"/>
  <c r="AG719" i="16"/>
  <c r="AG720" i="16"/>
  <c r="AG721" i="16"/>
  <c r="AG722" i="16"/>
  <c r="AG723" i="16"/>
  <c r="AG724" i="16"/>
  <c r="AG725" i="16"/>
  <c r="AG726" i="16"/>
  <c r="AG727" i="16"/>
  <c r="AG728" i="16"/>
  <c r="AG729" i="16"/>
  <c r="AG730" i="16"/>
  <c r="AG731" i="16"/>
  <c r="AG732" i="16"/>
  <c r="AG733" i="16"/>
  <c r="AG734" i="16"/>
  <c r="AG735" i="16"/>
  <c r="AG736" i="16"/>
  <c r="AG737" i="16"/>
  <c r="AG738" i="16"/>
  <c r="AG739" i="16"/>
  <c r="AG740" i="16"/>
  <c r="AG741" i="16"/>
  <c r="AG742" i="16"/>
  <c r="AG743" i="16"/>
  <c r="AG744" i="16"/>
  <c r="AG745" i="16"/>
  <c r="AG746" i="16"/>
  <c r="AG747" i="16"/>
  <c r="AG748" i="16"/>
  <c r="AG749" i="16"/>
  <c r="AG750" i="16"/>
  <c r="AG751" i="16"/>
  <c r="AG752" i="16"/>
  <c r="AG753" i="16"/>
  <c r="AG754" i="16"/>
  <c r="AG755" i="16"/>
  <c r="AG756" i="16"/>
  <c r="AG757" i="16"/>
  <c r="AG758" i="16"/>
  <c r="AG759" i="16"/>
  <c r="AG760" i="16"/>
  <c r="AG761" i="16"/>
  <c r="AG762" i="16"/>
  <c r="AG763" i="16"/>
  <c r="AG764" i="16"/>
  <c r="AG765" i="16"/>
  <c r="AG766" i="16"/>
  <c r="AG767" i="16"/>
  <c r="AG768" i="16"/>
  <c r="AG769" i="16"/>
  <c r="AG770" i="16"/>
  <c r="AG771" i="16"/>
  <c r="AG772" i="16"/>
  <c r="AG773" i="16"/>
  <c r="AG774" i="16"/>
  <c r="AG775" i="16"/>
  <c r="AG776" i="16"/>
  <c r="AG777" i="16"/>
  <c r="AG778" i="16"/>
  <c r="AG779" i="16"/>
  <c r="AG780" i="16"/>
  <c r="AG781" i="16"/>
  <c r="AG782" i="16"/>
  <c r="AG783" i="16"/>
  <c r="AG784" i="16"/>
  <c r="AG785" i="16"/>
  <c r="AG786" i="16"/>
  <c r="AG787" i="16"/>
  <c r="AG788" i="16"/>
  <c r="AG789" i="16"/>
  <c r="AG790" i="16"/>
  <c r="AG791" i="16"/>
  <c r="AG792" i="16"/>
  <c r="AG793" i="16"/>
  <c r="AG794" i="16"/>
  <c r="AG795" i="16"/>
  <c r="AG796" i="16"/>
  <c r="AG797" i="16"/>
  <c r="AG798" i="16"/>
  <c r="AG799" i="16"/>
  <c r="AG800" i="16"/>
  <c r="AG801" i="16"/>
  <c r="AG802" i="16"/>
  <c r="AG803" i="16"/>
  <c r="AG804" i="16"/>
  <c r="AG805" i="16"/>
  <c r="AG806" i="16"/>
  <c r="AG807" i="16"/>
  <c r="AG808" i="16"/>
  <c r="AG809" i="16"/>
  <c r="AG810" i="16"/>
  <c r="AG811" i="16"/>
  <c r="AG812" i="16"/>
  <c r="AG813" i="16"/>
  <c r="AG814" i="16"/>
  <c r="AG815" i="16"/>
  <c r="AG816" i="16"/>
  <c r="AG817" i="16"/>
  <c r="AG818" i="16"/>
  <c r="AG819" i="16"/>
  <c r="AG820" i="16"/>
  <c r="AG821" i="16"/>
  <c r="AG822" i="16"/>
  <c r="AG823" i="16"/>
  <c r="AG824" i="16"/>
  <c r="AG825" i="16"/>
  <c r="AG826" i="16"/>
  <c r="AG827" i="16"/>
  <c r="AG828" i="16"/>
  <c r="AG829" i="16"/>
  <c r="AG830" i="16"/>
  <c r="AG831" i="16"/>
  <c r="AG832" i="16"/>
  <c r="AG833" i="16"/>
  <c r="AG834" i="16"/>
  <c r="AG835" i="16"/>
  <c r="AG836" i="16"/>
  <c r="AG837" i="16"/>
  <c r="AG838" i="16"/>
  <c r="AG839" i="16"/>
  <c r="AG840" i="16"/>
  <c r="AG841" i="16"/>
  <c r="AG842" i="16"/>
  <c r="AG843" i="16"/>
  <c r="AG844" i="16"/>
  <c r="AG845" i="16"/>
  <c r="AG846" i="16"/>
  <c r="AG847" i="16"/>
  <c r="AG848" i="16"/>
  <c r="AG849" i="16"/>
  <c r="AG850" i="16"/>
  <c r="AG851" i="16"/>
  <c r="AG852" i="16"/>
  <c r="AG853" i="16"/>
  <c r="AG854" i="16"/>
  <c r="AG855" i="16"/>
  <c r="AG856" i="16"/>
  <c r="AG857" i="16"/>
  <c r="AG858" i="16"/>
  <c r="AG859" i="16"/>
  <c r="AG860" i="16"/>
  <c r="AG861" i="16"/>
  <c r="AG862" i="16"/>
  <c r="AG863" i="16"/>
  <c r="AG864" i="16"/>
  <c r="AG865" i="16"/>
  <c r="AG866" i="16"/>
  <c r="AG867" i="16"/>
  <c r="AG868" i="16"/>
  <c r="AG869" i="16"/>
  <c r="AG870" i="16"/>
  <c r="AG871" i="16"/>
  <c r="AG872" i="16"/>
  <c r="AG873" i="16"/>
  <c r="AG874" i="16"/>
  <c r="AG875" i="16"/>
  <c r="AG876" i="16"/>
  <c r="AG877" i="16"/>
  <c r="AG878" i="16"/>
  <c r="AG879" i="16"/>
  <c r="AG880" i="16"/>
  <c r="AG881" i="16"/>
  <c r="AG882" i="16"/>
  <c r="AG883" i="16"/>
  <c r="AG884" i="16"/>
  <c r="AG885" i="16"/>
  <c r="AG886" i="16"/>
  <c r="AG887" i="16"/>
  <c r="AG888" i="16"/>
  <c r="AG889" i="16"/>
  <c r="AG890" i="16"/>
  <c r="AG891" i="16"/>
  <c r="AG892" i="16"/>
  <c r="AG893" i="16"/>
  <c r="AG894" i="16"/>
  <c r="AG895" i="16"/>
  <c r="AG896" i="16"/>
  <c r="AG897" i="16"/>
  <c r="AG898" i="16"/>
  <c r="AG899" i="16"/>
  <c r="AG900" i="16"/>
  <c r="AG901" i="16"/>
  <c r="AG902" i="16"/>
  <c r="AG903" i="16"/>
  <c r="AG904" i="16"/>
  <c r="AG905" i="16"/>
  <c r="AG906" i="16"/>
  <c r="AG907" i="16"/>
  <c r="AG908" i="16"/>
  <c r="AG909" i="16"/>
  <c r="AG910" i="16"/>
  <c r="AG911" i="16"/>
  <c r="AG912" i="16"/>
  <c r="AG913" i="16"/>
  <c r="AG914" i="16"/>
  <c r="AG915" i="16"/>
  <c r="AG916" i="16"/>
  <c r="AG917" i="16"/>
  <c r="AG918" i="16"/>
  <c r="AG919" i="16"/>
  <c r="AG920" i="16"/>
  <c r="AG921" i="16"/>
  <c r="AG922" i="16"/>
  <c r="AG923" i="16"/>
  <c r="AG924" i="16"/>
  <c r="AG925" i="16"/>
  <c r="AG926" i="16"/>
  <c r="AG927" i="16"/>
  <c r="AG928" i="16"/>
  <c r="AG929" i="16"/>
  <c r="AG930" i="16"/>
  <c r="AG931" i="16"/>
  <c r="AG932" i="16"/>
  <c r="AG933" i="16"/>
  <c r="AG934" i="16"/>
  <c r="AG935" i="16"/>
  <c r="AG936" i="16"/>
  <c r="AG937" i="16"/>
  <c r="AG938" i="16"/>
  <c r="AG939" i="16"/>
  <c r="AG940" i="16"/>
  <c r="AG941" i="16"/>
  <c r="AG942" i="16"/>
  <c r="AG943" i="16"/>
  <c r="AG944" i="16"/>
  <c r="AG945" i="16"/>
  <c r="AG946" i="16"/>
  <c r="AG947" i="16"/>
  <c r="AG948" i="16"/>
  <c r="AG949" i="16"/>
  <c r="AG950" i="16"/>
  <c r="AG951" i="16"/>
  <c r="AG952" i="16"/>
  <c r="AG953" i="16"/>
  <c r="AG954" i="16"/>
  <c r="AG955" i="16"/>
  <c r="AG956" i="16"/>
  <c r="AG957" i="16"/>
  <c r="AG958" i="16"/>
  <c r="AG959" i="16"/>
  <c r="AG960" i="16"/>
  <c r="AG961" i="16"/>
  <c r="AG962" i="16"/>
  <c r="AG963" i="16"/>
  <c r="AG964" i="16"/>
  <c r="AG965" i="16"/>
  <c r="AG966" i="16"/>
  <c r="AG967" i="16"/>
  <c r="AG968" i="16"/>
  <c r="AG969" i="16"/>
  <c r="AG970" i="16"/>
  <c r="AG971" i="16"/>
  <c r="AG972" i="16"/>
  <c r="AG973" i="16"/>
  <c r="AG974" i="16"/>
  <c r="AG975" i="16"/>
  <c r="AG976" i="16"/>
  <c r="AG977" i="16"/>
  <c r="AG978" i="16"/>
  <c r="AG979" i="16"/>
  <c r="AG980" i="16"/>
  <c r="AG981" i="16"/>
  <c r="AG982" i="16"/>
  <c r="AG983" i="16"/>
  <c r="AG984" i="16"/>
  <c r="AG985" i="16"/>
  <c r="AG986" i="16"/>
  <c r="AG987" i="16"/>
  <c r="AG988" i="16"/>
  <c r="AG989" i="16"/>
  <c r="AG990" i="16"/>
  <c r="AG991" i="16"/>
  <c r="AG992" i="16"/>
  <c r="AG993" i="16"/>
  <c r="AG994" i="16"/>
  <c r="AG995" i="16"/>
  <c r="AG996" i="16"/>
  <c r="AG997" i="16"/>
  <c r="AG998" i="16"/>
  <c r="AG999" i="16"/>
  <c r="AG1000" i="16"/>
  <c r="AG1001" i="16"/>
  <c r="AG1002" i="16"/>
  <c r="AG1003" i="16"/>
  <c r="AG1004" i="16"/>
  <c r="AG1005" i="16"/>
  <c r="AG1006" i="16"/>
  <c r="AG1007" i="16"/>
  <c r="AG1008" i="16"/>
  <c r="AG1009" i="16"/>
  <c r="AG1010" i="16"/>
  <c r="AG1011" i="16"/>
  <c r="AG1012" i="16"/>
  <c r="AG1013" i="16"/>
  <c r="AG1014" i="16"/>
  <c r="AG1015" i="16"/>
  <c r="AG1016" i="16"/>
  <c r="AG1017" i="16"/>
  <c r="AG1018" i="16"/>
  <c r="AG1019" i="16"/>
  <c r="AG1020" i="16"/>
  <c r="AG1021" i="16"/>
  <c r="AG1022" i="16"/>
  <c r="AG1023" i="16"/>
  <c r="AG1024" i="16"/>
  <c r="AG1025" i="16"/>
  <c r="AG1026" i="16"/>
  <c r="AG1027" i="16"/>
  <c r="AG1028" i="16"/>
  <c r="AG1029" i="16"/>
  <c r="AG1030" i="16"/>
  <c r="AG1031" i="16"/>
  <c r="AG1032" i="16"/>
  <c r="AG1033" i="16"/>
  <c r="AG1034" i="16"/>
  <c r="AG1035" i="16"/>
  <c r="AG1036" i="16"/>
  <c r="AG1037" i="16"/>
  <c r="AG1038" i="16"/>
  <c r="AG1039" i="16"/>
  <c r="AG1040" i="16"/>
  <c r="AG1041" i="16"/>
  <c r="AG1042" i="16"/>
  <c r="AG1043" i="16"/>
  <c r="AG1044" i="16"/>
  <c r="AG1045" i="16"/>
  <c r="AG1046" i="16"/>
  <c r="AG1047" i="16"/>
  <c r="AG1048" i="16"/>
  <c r="AG1049" i="16"/>
  <c r="AG1050" i="16"/>
  <c r="AG1051" i="16"/>
  <c r="AG1052" i="16"/>
  <c r="AG1053" i="16"/>
  <c r="AG1054" i="16"/>
  <c r="AG1055" i="16"/>
  <c r="AG1056" i="16"/>
  <c r="AG1057" i="16"/>
  <c r="AG1058" i="16"/>
  <c r="AG1059" i="16"/>
  <c r="AG1060" i="16"/>
  <c r="AG1061" i="16"/>
  <c r="AG1062" i="16"/>
  <c r="AG1063" i="16"/>
  <c r="AG1064" i="16"/>
  <c r="AG1065" i="16"/>
  <c r="AG1066" i="16"/>
  <c r="AG1067" i="16"/>
  <c r="AG1068" i="16"/>
  <c r="AG1069" i="16"/>
  <c r="AG1070" i="16"/>
  <c r="AG1071" i="16"/>
  <c r="AG1072" i="16"/>
  <c r="AG1073" i="16"/>
  <c r="AG1074" i="16"/>
  <c r="AG1075" i="16"/>
  <c r="AG1076" i="16"/>
  <c r="AG1077" i="16"/>
  <c r="AG1078" i="16"/>
  <c r="AG1079" i="16"/>
  <c r="AG1080" i="16"/>
  <c r="AG1081" i="16"/>
  <c r="AG1082" i="16"/>
  <c r="AG1083" i="16"/>
  <c r="AG1084" i="16"/>
  <c r="AG1085" i="16"/>
  <c r="AG1086" i="16"/>
  <c r="AG1087" i="16"/>
  <c r="AG1088" i="16"/>
  <c r="AG1089" i="16"/>
  <c r="AG1090" i="16"/>
  <c r="AG1091" i="16"/>
  <c r="AG1092" i="16"/>
  <c r="AG1093" i="16"/>
  <c r="AG1094" i="16"/>
  <c r="AG1095" i="16"/>
  <c r="AG1096" i="16"/>
  <c r="AG1097" i="16"/>
  <c r="AG1098" i="16"/>
  <c r="AG1099" i="16"/>
  <c r="AG1100" i="16"/>
  <c r="AG1101" i="16"/>
  <c r="AG1102" i="16"/>
  <c r="AG1103" i="16"/>
  <c r="AG1104" i="16"/>
  <c r="AG1105" i="16"/>
  <c r="AG1106" i="16"/>
  <c r="AG1107" i="16"/>
  <c r="AG1108" i="16"/>
  <c r="AG1109" i="16"/>
  <c r="AG1110" i="16"/>
  <c r="AG1111" i="16"/>
  <c r="AG1112" i="16"/>
  <c r="AG1113" i="16"/>
  <c r="AG1114" i="16"/>
  <c r="AG1115" i="16"/>
  <c r="AG1116" i="16"/>
  <c r="AG1117" i="16"/>
  <c r="AG1118" i="16"/>
  <c r="AG1119" i="16"/>
  <c r="AG1120" i="16"/>
  <c r="AG1121" i="16"/>
  <c r="AG1122" i="16"/>
  <c r="AG1123" i="16"/>
  <c r="AG1124" i="16"/>
  <c r="AG1125" i="16"/>
  <c r="AG1126" i="16"/>
  <c r="AG1127" i="16"/>
  <c r="AG1128" i="16"/>
  <c r="AG1129" i="16"/>
  <c r="AG1130" i="16"/>
  <c r="AG1131" i="16"/>
  <c r="AG1132" i="16"/>
  <c r="AG1133" i="16"/>
  <c r="AG1134" i="16"/>
  <c r="AG1135" i="16"/>
  <c r="AG1136" i="16"/>
  <c r="AG1137" i="16"/>
  <c r="AG1138" i="16"/>
  <c r="AG1139" i="16"/>
  <c r="AG1140" i="16"/>
  <c r="AG1141" i="16"/>
  <c r="AG1142" i="16"/>
  <c r="AG1143" i="16"/>
  <c r="AG1144" i="16"/>
  <c r="AG1145" i="16"/>
  <c r="AG1146" i="16"/>
  <c r="AG1147" i="16"/>
  <c r="AG1148" i="16"/>
  <c r="AG1149" i="16"/>
  <c r="AG1150" i="16"/>
  <c r="AG1151" i="16"/>
  <c r="AG1152" i="16"/>
  <c r="AG1153" i="16"/>
  <c r="AG1154" i="16"/>
  <c r="AG1155" i="16"/>
  <c r="AG1156" i="16"/>
  <c r="AG1157" i="16"/>
  <c r="AG1158" i="16"/>
  <c r="AG1159" i="16"/>
  <c r="AG1160" i="16"/>
  <c r="AG1161" i="16"/>
  <c r="AG1162" i="16"/>
  <c r="AG1163" i="16"/>
  <c r="AG1164" i="16"/>
  <c r="AG1165" i="16"/>
  <c r="AG1166" i="16"/>
  <c r="AG1167" i="16"/>
  <c r="AG1168" i="16"/>
  <c r="AG1169" i="16"/>
  <c r="AG1170" i="16"/>
  <c r="AG1171" i="16"/>
  <c r="AG1172" i="16"/>
  <c r="AG1173" i="16"/>
  <c r="AG1174" i="16"/>
  <c r="AG1175" i="16"/>
  <c r="AG1176" i="16"/>
  <c r="AG1177" i="16"/>
  <c r="AG1178" i="16"/>
  <c r="AG1179" i="16"/>
  <c r="AG1180" i="16"/>
  <c r="AG1181" i="16"/>
  <c r="AG1182" i="16"/>
  <c r="AG1183" i="16"/>
  <c r="AG1184" i="16"/>
  <c r="AG1185" i="16"/>
  <c r="AG1186" i="16"/>
  <c r="AG1187" i="16"/>
  <c r="AG1188" i="16"/>
  <c r="AG1189" i="16"/>
  <c r="AG1190" i="16"/>
  <c r="AG1191" i="16"/>
  <c r="AG1192" i="16"/>
  <c r="AG1193" i="16"/>
  <c r="AG1194" i="16"/>
  <c r="AG1195" i="16"/>
  <c r="AG1196" i="16"/>
  <c r="AG1197" i="16"/>
  <c r="AG1198" i="16"/>
  <c r="AG1199" i="16"/>
  <c r="AG1200" i="16"/>
  <c r="AG1201" i="16"/>
  <c r="AG1202" i="16"/>
  <c r="AG1203" i="16"/>
  <c r="AG1204" i="16"/>
  <c r="AG1205" i="16"/>
  <c r="AG1206" i="16"/>
  <c r="AG1207" i="16"/>
  <c r="AG1208" i="16"/>
  <c r="AG1209" i="16"/>
  <c r="AG1210" i="16"/>
  <c r="AG1211" i="16"/>
  <c r="AG1212" i="16"/>
  <c r="AG1213" i="16"/>
  <c r="AG1214" i="16"/>
  <c r="AG1215" i="16"/>
  <c r="AG1216" i="16"/>
  <c r="AG1217" i="16"/>
  <c r="AG1218" i="16"/>
  <c r="AG1219" i="16"/>
  <c r="AG1220" i="16"/>
  <c r="AG1221" i="16"/>
  <c r="AG1222" i="16"/>
  <c r="AG1223" i="16"/>
  <c r="AG1224" i="16"/>
  <c r="AG1225" i="16"/>
  <c r="AG1226" i="16"/>
  <c r="AG1227" i="16"/>
  <c r="AG1228" i="16"/>
  <c r="AG1229" i="16"/>
  <c r="AG1230" i="16"/>
  <c r="AG1231" i="16"/>
  <c r="AG1232" i="16"/>
  <c r="AG1233" i="16"/>
  <c r="AG1234" i="16"/>
  <c r="AG1235" i="16"/>
  <c r="AG1236" i="16"/>
  <c r="AG1237" i="16"/>
  <c r="AG1238" i="16"/>
  <c r="AG1239" i="16"/>
  <c r="AG1240" i="16"/>
  <c r="AG1241" i="16"/>
  <c r="AG1242" i="16"/>
  <c r="AG1243" i="16"/>
  <c r="AG1244" i="16"/>
  <c r="AG1245" i="16"/>
  <c r="AG1246" i="16"/>
  <c r="AG1247" i="16"/>
  <c r="AG1248" i="16"/>
  <c r="AG1249" i="16"/>
  <c r="AG1250" i="16"/>
  <c r="AG1251" i="16"/>
  <c r="AG1252" i="16"/>
  <c r="AG1253" i="16"/>
  <c r="AG1254" i="16"/>
  <c r="AG1255" i="16"/>
  <c r="AG1256" i="16"/>
  <c r="AG1257" i="16"/>
  <c r="AG1258" i="16"/>
  <c r="AG1259" i="16"/>
  <c r="AG1260" i="16"/>
  <c r="AG1261" i="16"/>
  <c r="AG1262" i="16"/>
  <c r="AG1263" i="16"/>
  <c r="AG1264" i="16"/>
  <c r="AG1265" i="16"/>
  <c r="AG1266" i="16"/>
  <c r="AG1267" i="16"/>
  <c r="AG1268" i="16"/>
  <c r="AG1269" i="16"/>
  <c r="AG1270" i="16"/>
  <c r="AG1271" i="16"/>
  <c r="AG1272" i="16"/>
  <c r="AG1273" i="16"/>
  <c r="AG1274" i="16"/>
  <c r="AG1275" i="16"/>
  <c r="AG1276" i="16"/>
  <c r="AG1277" i="16"/>
  <c r="AG1278" i="16"/>
  <c r="AG1279" i="16"/>
  <c r="AG1280" i="16"/>
  <c r="AG1281" i="16"/>
  <c r="AG1282" i="16"/>
  <c r="AG1283" i="16"/>
  <c r="AG1284" i="16"/>
  <c r="AG1285" i="16"/>
  <c r="AG1286" i="16"/>
  <c r="AG1287" i="16"/>
  <c r="AG1288" i="16"/>
  <c r="AG1289" i="16"/>
  <c r="AG1290" i="16"/>
  <c r="AG1291" i="16"/>
  <c r="AG1292" i="16"/>
  <c r="AG1293" i="16"/>
  <c r="AG1294" i="16"/>
  <c r="AG1295" i="16"/>
  <c r="AG1296" i="16"/>
  <c r="AG1297" i="16"/>
  <c r="AG1298" i="16"/>
  <c r="AG1299" i="16"/>
  <c r="AG1300" i="16"/>
  <c r="AG1301" i="16"/>
  <c r="AG1302" i="16"/>
  <c r="AG1303" i="16"/>
  <c r="AG1304" i="16"/>
  <c r="AG1305" i="16"/>
  <c r="AG1306" i="16"/>
  <c r="AG1307" i="16"/>
  <c r="AG1308" i="16"/>
  <c r="AG1309" i="16"/>
  <c r="AG1310" i="16"/>
  <c r="AG1311" i="16"/>
  <c r="AG1312" i="16"/>
  <c r="AG1313" i="16"/>
  <c r="AG1314" i="16"/>
  <c r="AG1315" i="16"/>
  <c r="AG1316" i="16"/>
  <c r="AG1317" i="16"/>
  <c r="AG1318" i="16"/>
  <c r="AG1319" i="16"/>
  <c r="AG1320" i="16"/>
  <c r="AG1321" i="16"/>
  <c r="AG1322" i="16"/>
  <c r="AG1323" i="16"/>
  <c r="AG1324" i="16"/>
  <c r="AG1325" i="16"/>
  <c r="AG1326" i="16"/>
  <c r="AG1327" i="16"/>
  <c r="AG1328" i="16"/>
  <c r="AG1329" i="16"/>
  <c r="AG1330" i="16"/>
  <c r="AG1331" i="16"/>
  <c r="AG1332" i="16"/>
  <c r="AG1333" i="16"/>
  <c r="AG1334" i="16"/>
  <c r="AG1335" i="16"/>
  <c r="AG1336" i="16"/>
  <c r="AG1337" i="16"/>
  <c r="AG1338" i="16"/>
  <c r="AG1339" i="16"/>
  <c r="AG1340" i="16"/>
  <c r="AG1341" i="16"/>
  <c r="AG1342" i="16"/>
  <c r="AG1343" i="16"/>
  <c r="AG1344" i="16"/>
  <c r="AG1345" i="16"/>
  <c r="AG1346" i="16"/>
  <c r="AG1347" i="16"/>
  <c r="AG1348" i="16"/>
  <c r="AG1349" i="16"/>
  <c r="AG1350" i="16"/>
  <c r="AG1351" i="16"/>
  <c r="AG1352" i="16"/>
  <c r="AG1353" i="16"/>
  <c r="AG1354" i="16"/>
  <c r="AG1355" i="16"/>
  <c r="AG1356" i="16"/>
  <c r="AG1357" i="16"/>
  <c r="AG1358" i="16"/>
  <c r="AG1359" i="16"/>
  <c r="AG1360" i="16"/>
  <c r="AG1361" i="16"/>
  <c r="AG1362" i="16"/>
  <c r="AG1363" i="16"/>
  <c r="AG1364" i="16"/>
  <c r="AG1365" i="16"/>
  <c r="AG1366" i="16"/>
  <c r="AG1367" i="16"/>
  <c r="AG1368" i="16"/>
  <c r="AG1369" i="16"/>
  <c r="AG1370" i="16"/>
  <c r="AG1371" i="16"/>
  <c r="AG1372" i="16"/>
  <c r="AG1373" i="16"/>
  <c r="AG1374" i="16"/>
  <c r="AG1375" i="16"/>
  <c r="AG1376" i="16"/>
  <c r="AG1377" i="16"/>
  <c r="AG1378" i="16"/>
  <c r="AG1379" i="16"/>
  <c r="AG1380" i="16"/>
  <c r="AG1381" i="16"/>
  <c r="AG1382" i="16"/>
  <c r="AG1383" i="16"/>
  <c r="AG1384" i="16"/>
  <c r="AG1385" i="16"/>
  <c r="AG1386" i="16"/>
  <c r="AG1387" i="16"/>
  <c r="AG1388" i="16"/>
  <c r="AG1389" i="16"/>
  <c r="AG1390" i="16"/>
  <c r="AG1391" i="16"/>
  <c r="AG1392" i="16"/>
  <c r="AG1393" i="16"/>
  <c r="AG1394" i="16"/>
  <c r="AG1395" i="16"/>
  <c r="AG1396" i="16"/>
  <c r="AG1397" i="16"/>
  <c r="AG1398" i="16"/>
  <c r="AG1399" i="16"/>
  <c r="AG1400" i="16"/>
  <c r="AG1401" i="16"/>
  <c r="AG1402" i="16"/>
  <c r="AG1403" i="16"/>
  <c r="AG1404" i="16"/>
  <c r="AG1405" i="16"/>
  <c r="AG1406" i="16"/>
  <c r="AG1407" i="16"/>
  <c r="AG1408" i="16"/>
  <c r="AG1409" i="16"/>
  <c r="AG1410" i="16"/>
  <c r="AG1411" i="16"/>
  <c r="AG1412" i="16"/>
  <c r="AG1413" i="16"/>
  <c r="AG1414" i="16"/>
  <c r="AG1415" i="16"/>
  <c r="AG1416" i="16"/>
  <c r="AG1417" i="16"/>
  <c r="AG1418" i="16"/>
  <c r="AG1419" i="16"/>
  <c r="AG1420" i="16"/>
  <c r="AG1421" i="16"/>
  <c r="AG1422" i="16"/>
  <c r="AG1423" i="16"/>
  <c r="AG1424" i="16"/>
  <c r="AG1425" i="16"/>
  <c r="AG1426" i="16"/>
  <c r="AG1427" i="16"/>
  <c r="AG1428" i="16"/>
  <c r="AG1429" i="16"/>
  <c r="AG1430" i="16"/>
  <c r="AG1431" i="16"/>
  <c r="AG1432" i="16"/>
  <c r="AG1433" i="16"/>
  <c r="AG1434" i="16"/>
  <c r="AG1435" i="16"/>
  <c r="AG1436" i="16"/>
  <c r="AG1437" i="16"/>
  <c r="AG1438" i="16"/>
  <c r="AG1439" i="16"/>
  <c r="AG1440" i="16"/>
  <c r="AG1441" i="16"/>
  <c r="AG1442" i="16"/>
  <c r="AG1443" i="16"/>
  <c r="AG1444" i="16"/>
  <c r="AG1445" i="16"/>
  <c r="AG1446" i="16"/>
  <c r="AG1447" i="16"/>
  <c r="AG1448" i="16"/>
  <c r="AG1449" i="16"/>
  <c r="AG1450" i="16"/>
  <c r="AG1451" i="16"/>
  <c r="AG1452" i="16"/>
  <c r="AG1453" i="16"/>
  <c r="AG1454" i="16"/>
  <c r="AG1455" i="16"/>
  <c r="AG1456" i="16"/>
  <c r="AG1457" i="16"/>
  <c r="AG1458" i="16"/>
  <c r="AG1459" i="16"/>
  <c r="AG1460" i="16"/>
  <c r="AG1461" i="16"/>
  <c r="AG1462" i="16"/>
  <c r="AG1463" i="16"/>
  <c r="AG1464" i="16"/>
  <c r="AG1465" i="16"/>
  <c r="AG1466" i="16"/>
  <c r="AG1467" i="16"/>
  <c r="AG1468" i="16"/>
  <c r="AG1469" i="16"/>
  <c r="AG1470" i="16"/>
  <c r="AG1471" i="16"/>
  <c r="AG1472" i="16"/>
  <c r="AG1473" i="16"/>
  <c r="AG1474" i="16"/>
  <c r="AG1475" i="16"/>
  <c r="AG1476" i="16"/>
  <c r="AG1477" i="16"/>
  <c r="AG1478" i="16"/>
  <c r="AG1479" i="16"/>
  <c r="AG1480" i="16"/>
  <c r="AG1481" i="16"/>
  <c r="AG1482" i="16"/>
  <c r="AG1483" i="16"/>
  <c r="AG1484" i="16"/>
  <c r="AG1485" i="16"/>
  <c r="AG1486" i="16"/>
  <c r="AG1487" i="16"/>
  <c r="AG1488" i="16"/>
  <c r="AG1489" i="16"/>
  <c r="AG1490" i="16"/>
  <c r="AG1491" i="16"/>
  <c r="AG1492" i="16"/>
  <c r="AG1493" i="16"/>
  <c r="AG1494" i="16"/>
  <c r="AG1495" i="16"/>
  <c r="AG1496" i="16"/>
  <c r="AG1497" i="16"/>
  <c r="AG1498" i="16"/>
  <c r="AG1499" i="16"/>
  <c r="AG1500" i="16"/>
  <c r="AG1501" i="16"/>
  <c r="AG1502" i="16"/>
  <c r="AG1503" i="16"/>
  <c r="AG1504" i="16"/>
  <c r="AG1505" i="16"/>
  <c r="AG1506" i="16"/>
  <c r="AG1507" i="16"/>
  <c r="AG1508" i="16"/>
  <c r="AG1509" i="16"/>
  <c r="AG1510" i="16"/>
  <c r="AG1511" i="16"/>
  <c r="AG1512" i="16"/>
  <c r="AG1513" i="16"/>
  <c r="AG1514" i="16"/>
  <c r="AG1515" i="16"/>
  <c r="AG1516" i="16"/>
  <c r="AG1517" i="16"/>
  <c r="AG1518" i="16"/>
  <c r="AG1519" i="16"/>
  <c r="AG1520" i="16"/>
  <c r="AG1521" i="16"/>
  <c r="AG1522" i="16"/>
  <c r="AG1523" i="16"/>
  <c r="AG1524" i="16"/>
  <c r="AG1525" i="16"/>
  <c r="AG1526" i="16"/>
  <c r="AG1527" i="16"/>
  <c r="AG1528" i="16"/>
  <c r="AG1529" i="16"/>
  <c r="AG1530" i="16"/>
  <c r="AG1531" i="16"/>
  <c r="AG1532" i="16"/>
  <c r="AG1533" i="16"/>
  <c r="AG1534" i="16"/>
  <c r="AG1535" i="16"/>
  <c r="AG1536" i="16"/>
  <c r="AG1537" i="16"/>
  <c r="AG1538" i="16"/>
  <c r="AG1539" i="16"/>
  <c r="AG1540" i="16"/>
  <c r="AG1541" i="16"/>
  <c r="AG1542" i="16"/>
  <c r="AG1543" i="16"/>
  <c r="AG1544" i="16"/>
  <c r="AG1545" i="16"/>
  <c r="AG1546" i="16"/>
  <c r="AG1547" i="16"/>
  <c r="AG1548" i="16"/>
  <c r="AG1549" i="16"/>
  <c r="AG1550" i="16"/>
  <c r="AG1551" i="16"/>
  <c r="AG1552" i="16"/>
  <c r="AG1553" i="16"/>
  <c r="AG1554" i="16"/>
  <c r="AG1555" i="16"/>
  <c r="AG1556" i="16"/>
  <c r="AG1557" i="16"/>
  <c r="AG1558" i="16"/>
  <c r="AG1559" i="16"/>
  <c r="AG1560" i="16"/>
  <c r="AG1561" i="16"/>
  <c r="AG1562" i="16"/>
  <c r="AG1563" i="16"/>
  <c r="AG1564" i="16"/>
  <c r="AG1565" i="16"/>
  <c r="AG1566" i="16"/>
  <c r="AG1567" i="16"/>
  <c r="AG1568" i="16"/>
  <c r="AG1569" i="16"/>
  <c r="AG1570" i="16"/>
  <c r="AG1571" i="16"/>
  <c r="AG1572" i="16"/>
  <c r="AG1573" i="16"/>
  <c r="AG1574" i="16"/>
  <c r="AG1575" i="16"/>
  <c r="AG1576" i="16"/>
  <c r="AG1577" i="16"/>
  <c r="AG1578" i="16"/>
  <c r="AG1579" i="16"/>
  <c r="AG1580" i="16"/>
  <c r="AG1581" i="16"/>
  <c r="AG1582" i="16"/>
  <c r="AG1583" i="16"/>
  <c r="AG1584" i="16"/>
  <c r="AG1585" i="16"/>
  <c r="AG1586" i="16"/>
  <c r="AG1587" i="16"/>
  <c r="AG1588" i="16"/>
  <c r="AG1589" i="16"/>
  <c r="AG1590" i="16"/>
  <c r="AG1591" i="16"/>
  <c r="AG1592" i="16"/>
  <c r="AG1593" i="16"/>
  <c r="AG1594" i="16"/>
  <c r="AG1595" i="16"/>
  <c r="AG1596" i="16"/>
  <c r="AG1597" i="16"/>
  <c r="AG1598" i="16"/>
  <c r="AG1599" i="16"/>
  <c r="AG1600" i="16"/>
  <c r="AG1601" i="16"/>
  <c r="AG1602" i="16"/>
  <c r="AG1603" i="16"/>
  <c r="AG1604" i="16"/>
  <c r="AG1605" i="16"/>
  <c r="AG1606" i="16"/>
  <c r="AG1607" i="16"/>
  <c r="AG1608" i="16"/>
  <c r="AG1609" i="16"/>
  <c r="AG1610" i="16"/>
  <c r="AG1611" i="16"/>
  <c r="AG1612" i="16"/>
  <c r="AG1613" i="16"/>
  <c r="AG1614" i="16"/>
  <c r="AG1615" i="16"/>
  <c r="AG1616" i="16"/>
  <c r="AG1617" i="16"/>
  <c r="AG1618" i="16"/>
  <c r="AG1619" i="16"/>
  <c r="AG1620" i="16"/>
  <c r="AG1621" i="16"/>
  <c r="AG1622" i="16"/>
  <c r="AG1623" i="16"/>
  <c r="AG1624" i="16"/>
  <c r="AG1625" i="16"/>
  <c r="AG1626" i="16"/>
  <c r="AG1627" i="16"/>
  <c r="AG1628" i="16"/>
  <c r="AG1629" i="16"/>
  <c r="AG1630" i="16"/>
  <c r="AG1631" i="16"/>
  <c r="AG1632" i="16"/>
  <c r="AG1633" i="16"/>
  <c r="AG1634" i="16"/>
  <c r="AG1635" i="16"/>
  <c r="AG1636" i="16"/>
  <c r="AG1637" i="16"/>
  <c r="AG1638" i="16"/>
  <c r="AG1639" i="16"/>
  <c r="AG1640" i="16"/>
  <c r="AG1641" i="16"/>
  <c r="AG1642" i="16"/>
  <c r="AG1643" i="16"/>
  <c r="AG1644" i="16"/>
  <c r="AG1645" i="16"/>
  <c r="AG1646" i="16"/>
  <c r="AG1647" i="16"/>
  <c r="AG1648" i="16"/>
  <c r="AG1649" i="16"/>
  <c r="AG1650" i="16"/>
  <c r="AG1651" i="16"/>
  <c r="AG1652" i="16"/>
  <c r="AG1653" i="16"/>
  <c r="AG1654" i="16"/>
  <c r="AG1655" i="16"/>
  <c r="AG1656" i="16"/>
  <c r="AG1657" i="16"/>
  <c r="AG1658" i="16"/>
  <c r="AG1659" i="16"/>
  <c r="AG1660" i="16"/>
  <c r="AG1661" i="16"/>
  <c r="AG1662" i="16"/>
  <c r="AG1663" i="16"/>
  <c r="AG1664" i="16"/>
  <c r="AG1665" i="16"/>
  <c r="AG1666" i="16"/>
  <c r="AG1667" i="16"/>
  <c r="AG1668" i="16"/>
  <c r="AG1669" i="16"/>
  <c r="AG1670" i="16"/>
  <c r="AG1671" i="16"/>
  <c r="AG1672" i="16"/>
  <c r="AG1673" i="16"/>
  <c r="AG1674" i="16"/>
  <c r="AG1675" i="16"/>
  <c r="AG1676" i="16"/>
  <c r="AG1677" i="16"/>
  <c r="AG1678" i="16"/>
  <c r="AG1679" i="16"/>
  <c r="AG1680" i="16"/>
  <c r="AG1681" i="16"/>
  <c r="AG1682" i="16"/>
  <c r="AG1683" i="16"/>
  <c r="AG1684" i="16"/>
  <c r="AG1685" i="16"/>
  <c r="AG1686" i="16"/>
  <c r="AG1687" i="16"/>
  <c r="AG1688" i="16"/>
  <c r="AG1689" i="16"/>
  <c r="AG1690" i="16"/>
  <c r="AG1691" i="16"/>
  <c r="AG1692" i="16"/>
  <c r="AG1693" i="16"/>
  <c r="AG1694" i="16"/>
  <c r="AG1695" i="16"/>
  <c r="AG1696" i="16"/>
  <c r="AG1697" i="16"/>
  <c r="AG1698" i="16"/>
  <c r="AG1699" i="16"/>
  <c r="AG1700" i="16"/>
  <c r="AG1701" i="16"/>
  <c r="AG1702" i="16"/>
  <c r="AG1703" i="16"/>
  <c r="AG1704" i="16"/>
  <c r="AG1705" i="16"/>
  <c r="AG1706" i="16"/>
  <c r="AG1707" i="16"/>
  <c r="AG1708" i="16"/>
  <c r="AG1709" i="16"/>
  <c r="AG1710" i="16"/>
  <c r="AG1711" i="16"/>
  <c r="AG1712" i="16"/>
  <c r="AG1713" i="16"/>
  <c r="AG1714" i="16"/>
  <c r="AG1715" i="16"/>
  <c r="AG1716" i="16"/>
  <c r="AG1717" i="16"/>
  <c r="AG1718" i="16"/>
  <c r="AG1719" i="16"/>
  <c r="AG1720" i="16"/>
  <c r="AG1721" i="16"/>
  <c r="AG1722" i="16"/>
  <c r="AG1723" i="16"/>
  <c r="AG1724" i="16"/>
  <c r="AG1725" i="16"/>
  <c r="AG1726" i="16"/>
  <c r="AG1727" i="16"/>
  <c r="AG1728" i="16"/>
  <c r="AG1729" i="16"/>
  <c r="AG1730" i="16"/>
  <c r="AG1731" i="16"/>
  <c r="AG1732" i="16"/>
  <c r="AG1733" i="16"/>
  <c r="AG1734" i="16"/>
  <c r="AG1735" i="16"/>
  <c r="AG1736" i="16"/>
  <c r="AG1737" i="16"/>
  <c r="AG1738" i="16"/>
  <c r="AG1739" i="16"/>
  <c r="AG1740" i="16"/>
  <c r="AG1741" i="16"/>
  <c r="AG1742" i="16"/>
  <c r="AG1743" i="16"/>
  <c r="AG1744" i="16"/>
  <c r="AG1745" i="16"/>
  <c r="AG1746" i="16"/>
  <c r="AG1747" i="16"/>
  <c r="AG1748" i="16"/>
  <c r="AG1749" i="16"/>
  <c r="AG1750" i="16"/>
  <c r="AG1751" i="16"/>
  <c r="AG1752" i="16"/>
  <c r="AG1753" i="16"/>
  <c r="AG1754" i="16"/>
  <c r="AG1755" i="16"/>
  <c r="AG1756" i="16"/>
  <c r="AG1757" i="16"/>
  <c r="AG1758" i="16"/>
  <c r="AG1759" i="16"/>
  <c r="AG1760" i="16"/>
  <c r="AG1761" i="16"/>
  <c r="AG1762" i="16"/>
  <c r="AG1763" i="16"/>
  <c r="AG1764" i="16"/>
  <c r="AG1765" i="16"/>
  <c r="AG1766" i="16"/>
  <c r="AG1767" i="16"/>
  <c r="AG1768" i="16"/>
  <c r="AG1769" i="16"/>
  <c r="AG1770" i="16"/>
  <c r="AG1771" i="16"/>
  <c r="AG1772" i="16"/>
  <c r="AG1773" i="16"/>
  <c r="AG1774" i="16"/>
  <c r="AG1775" i="16"/>
  <c r="AG1776" i="16"/>
  <c r="AG1777" i="16"/>
  <c r="AG1778" i="16"/>
  <c r="AG1779" i="16"/>
  <c r="AG1780" i="16"/>
  <c r="AG1781" i="16"/>
  <c r="AG1782" i="16"/>
  <c r="AG1783" i="16"/>
  <c r="AG1784" i="16"/>
  <c r="AG1785" i="16"/>
  <c r="AG1786" i="16"/>
  <c r="AG1787" i="16"/>
  <c r="AG1788" i="16"/>
  <c r="AG1789" i="16"/>
  <c r="AG1790" i="16"/>
  <c r="AG1791" i="16"/>
  <c r="AG1792" i="16"/>
  <c r="AG1793" i="16"/>
  <c r="AG1794" i="16"/>
  <c r="AG1795" i="16"/>
  <c r="AG1796" i="16"/>
  <c r="AG1797" i="16"/>
  <c r="AG1798" i="16"/>
  <c r="AG1799" i="16"/>
  <c r="AG1800" i="16"/>
  <c r="AG1801" i="16"/>
  <c r="AG1802" i="16"/>
  <c r="AG1803" i="16"/>
  <c r="AG1804" i="16"/>
  <c r="AG1805" i="16"/>
  <c r="AG1806" i="16"/>
  <c r="AG1807" i="16"/>
  <c r="AG1808" i="16"/>
  <c r="AG1809" i="16"/>
  <c r="AG1810" i="16"/>
  <c r="AG1811" i="16"/>
  <c r="AG1812" i="16"/>
  <c r="AG1813" i="16"/>
  <c r="AG1814" i="16"/>
  <c r="AG1815" i="16"/>
  <c r="AG1816" i="16"/>
  <c r="AG1817" i="16"/>
  <c r="AG1818" i="16"/>
  <c r="AG1819" i="16"/>
  <c r="AG1820" i="16"/>
  <c r="AG1821" i="16"/>
  <c r="AG1822" i="16"/>
  <c r="AG1823" i="16"/>
  <c r="AG1824" i="16"/>
  <c r="AG1825" i="16"/>
  <c r="AG1826" i="16"/>
  <c r="AG1827" i="16"/>
  <c r="AG1828" i="16"/>
  <c r="AG1829" i="16"/>
  <c r="AG1830" i="16"/>
  <c r="AG1831" i="16"/>
  <c r="AG1832" i="16"/>
  <c r="AG1833" i="16"/>
  <c r="AG1834" i="16"/>
  <c r="AG1835" i="16"/>
  <c r="AG1836" i="16"/>
  <c r="AG1837" i="16"/>
  <c r="AG1838" i="16"/>
  <c r="AG1839" i="16"/>
  <c r="AG1840" i="16"/>
  <c r="AG1841" i="16"/>
  <c r="AG1842" i="16"/>
  <c r="AG1843" i="16"/>
  <c r="AG1844" i="16"/>
  <c r="AG1845" i="16"/>
  <c r="AG1846" i="16"/>
  <c r="AG1847" i="16"/>
  <c r="AG1848" i="16"/>
  <c r="AG1849" i="16"/>
  <c r="AG1850" i="16"/>
  <c r="AG1851" i="16"/>
  <c r="AG1852" i="16"/>
  <c r="AG1853" i="16"/>
  <c r="AG1854" i="16"/>
  <c r="AG1855" i="16"/>
  <c r="AG1856" i="16"/>
  <c r="AG1857" i="16"/>
  <c r="AG1858" i="16"/>
  <c r="AG1859" i="16"/>
  <c r="AG1860" i="16"/>
  <c r="AG1861" i="16"/>
  <c r="AG1862" i="16"/>
  <c r="AG1863" i="16"/>
  <c r="AG1864" i="16"/>
  <c r="AG1865" i="16"/>
  <c r="AG1866" i="16"/>
  <c r="AG1867" i="16"/>
  <c r="AG1868" i="16"/>
  <c r="AG1869" i="16"/>
  <c r="AG1870" i="16"/>
  <c r="AG1871" i="16"/>
  <c r="AG1872" i="16"/>
  <c r="AG1873" i="16"/>
  <c r="AG1874" i="16"/>
  <c r="AG1875" i="16"/>
  <c r="AG1876" i="16"/>
  <c r="AG1877" i="16"/>
  <c r="AG1878" i="16"/>
  <c r="AG1879" i="16"/>
  <c r="AG1880" i="16"/>
  <c r="AG1881" i="16"/>
  <c r="AG1882" i="16"/>
  <c r="AG1883" i="16"/>
  <c r="AG1884" i="16"/>
  <c r="AG1885" i="16"/>
  <c r="AG1886" i="16"/>
  <c r="AG1887" i="16"/>
  <c r="AG1888" i="16"/>
  <c r="AG1889" i="16"/>
  <c r="AG1890" i="16"/>
  <c r="AG1891" i="16"/>
  <c r="AG1892" i="16"/>
  <c r="AG1893" i="16"/>
  <c r="AG1894" i="16"/>
  <c r="AG1895" i="16"/>
  <c r="AG1896" i="16"/>
  <c r="AG1897" i="16"/>
  <c r="AG1898" i="16"/>
  <c r="AG1899" i="16"/>
  <c r="AG1900" i="16"/>
  <c r="AG1901" i="16"/>
  <c r="AG1902" i="16"/>
  <c r="AG1903" i="16"/>
  <c r="AG1904" i="16"/>
  <c r="AG1905" i="16"/>
  <c r="AG1906" i="16"/>
  <c r="AG1907" i="16"/>
  <c r="AG1908" i="16"/>
  <c r="AG1909" i="16"/>
  <c r="AG1910" i="16"/>
  <c r="AG1911" i="16"/>
  <c r="AG1912" i="16"/>
  <c r="AG1913" i="16"/>
  <c r="AG1914" i="16"/>
  <c r="AG1915" i="16"/>
  <c r="AG1916" i="16"/>
  <c r="AG1917" i="16"/>
  <c r="AG1918" i="16"/>
  <c r="AG1919" i="16"/>
  <c r="AG1920" i="16"/>
  <c r="AG1921" i="16"/>
  <c r="AG1922" i="16"/>
  <c r="AG1923" i="16"/>
  <c r="AG1924" i="16"/>
  <c r="AG1925" i="16"/>
  <c r="AG1926" i="16"/>
  <c r="AG1927" i="16"/>
  <c r="AG1928" i="16"/>
  <c r="AG1929" i="16"/>
  <c r="AG1930" i="16"/>
  <c r="AG1931" i="16"/>
  <c r="AG1932" i="16"/>
  <c r="AG1933" i="16"/>
  <c r="AG1934" i="16"/>
  <c r="AG1935" i="16"/>
  <c r="AG1936" i="16"/>
  <c r="AG1937" i="16"/>
  <c r="AG1938" i="16"/>
  <c r="AG1939" i="16"/>
  <c r="AG1940" i="16"/>
  <c r="AG1941" i="16"/>
  <c r="AG1942" i="16"/>
  <c r="AG1943" i="16"/>
  <c r="AG1944" i="16"/>
  <c r="AG1945" i="16"/>
  <c r="AG1946" i="16"/>
  <c r="AG1947" i="16"/>
  <c r="AG1948" i="16"/>
  <c r="AG1949" i="16"/>
  <c r="AG1950" i="16"/>
  <c r="AG1951" i="16"/>
  <c r="AG1952" i="16"/>
  <c r="AG1953" i="16"/>
  <c r="AG1954" i="16"/>
  <c r="AG1955" i="16"/>
  <c r="AG1956" i="16"/>
  <c r="AG1957" i="16"/>
  <c r="AG1958" i="16"/>
  <c r="AG1959" i="16"/>
  <c r="AG1960" i="16"/>
  <c r="AG1961" i="16"/>
  <c r="AG1962" i="16"/>
  <c r="AG1963" i="16"/>
  <c r="AG1964" i="16"/>
  <c r="AG1965" i="16"/>
  <c r="AG1966" i="16"/>
  <c r="AG1967" i="16"/>
  <c r="AG1968" i="16"/>
  <c r="AG1969" i="16"/>
  <c r="AG1970" i="16"/>
  <c r="AG1971" i="16"/>
  <c r="AG1972" i="16"/>
  <c r="AG1973" i="16"/>
  <c r="AG1974" i="16"/>
  <c r="AG1975" i="16"/>
  <c r="AG1976" i="16"/>
  <c r="AG1977" i="16"/>
  <c r="AG1978" i="16"/>
  <c r="AG1979" i="16"/>
  <c r="AG1980" i="16"/>
  <c r="AG1981" i="16"/>
  <c r="AG1982" i="16"/>
  <c r="AG1983" i="16"/>
  <c r="AG1984" i="16"/>
  <c r="AG1985" i="16"/>
  <c r="AG1986" i="16"/>
  <c r="AG1987" i="16"/>
  <c r="AG1988" i="16"/>
  <c r="AG1989" i="16"/>
  <c r="AG1990" i="16"/>
  <c r="AG1991" i="16"/>
  <c r="AG1992" i="16"/>
  <c r="AG1993" i="16"/>
  <c r="AG1994" i="16"/>
  <c r="AG1995" i="16"/>
  <c r="AG1996" i="16"/>
  <c r="AG1997" i="16"/>
  <c r="AG1998" i="16"/>
  <c r="AG1999" i="16"/>
  <c r="AG2000" i="16"/>
  <c r="AG2001" i="16"/>
  <c r="AG2002" i="16"/>
  <c r="AG2003" i="16"/>
  <c r="AG2004" i="16"/>
  <c r="AG2005" i="16"/>
  <c r="AG2006" i="16"/>
  <c r="AG2007" i="16"/>
  <c r="AG2008" i="16"/>
  <c r="AG2009" i="16"/>
  <c r="AG2010" i="16"/>
  <c r="AG2011" i="16"/>
  <c r="AG2012" i="16"/>
  <c r="AG2013" i="16"/>
  <c r="AG2014" i="16"/>
  <c r="AG2015" i="16"/>
  <c r="AG2016" i="16"/>
  <c r="AG2017" i="16"/>
  <c r="AG2018" i="16"/>
  <c r="AG2019" i="16"/>
  <c r="AG2020" i="16"/>
  <c r="AG2021" i="16"/>
  <c r="AG2022" i="16"/>
  <c r="AG2023" i="16"/>
  <c r="AG2024" i="16"/>
  <c r="AG2025" i="16"/>
  <c r="AG2026" i="16"/>
  <c r="AG2027" i="16"/>
  <c r="AG2028" i="16"/>
  <c r="AG2029" i="16"/>
  <c r="AG2030" i="16"/>
  <c r="AG2031" i="16"/>
  <c r="AG2032" i="16"/>
  <c r="AG2033" i="16"/>
  <c r="AG2034" i="16"/>
  <c r="AG2035" i="16"/>
  <c r="AG2036" i="16"/>
  <c r="AG2037" i="16"/>
  <c r="AG2038" i="16"/>
  <c r="AG2039" i="16"/>
  <c r="AG2040" i="16"/>
  <c r="AG2041" i="16"/>
  <c r="AG2042" i="16"/>
  <c r="AG2043" i="16"/>
  <c r="AG2044" i="16"/>
  <c r="AG2045" i="16"/>
  <c r="AG2046" i="16"/>
  <c r="AG2047" i="16"/>
  <c r="AG2048" i="16"/>
  <c r="AG2049" i="16"/>
  <c r="AG2050" i="16"/>
  <c r="AG2051" i="16"/>
  <c r="AG2052" i="16"/>
  <c r="AG2053" i="16"/>
  <c r="AG2054" i="16"/>
  <c r="AG2055" i="16"/>
  <c r="AG2056" i="16"/>
  <c r="AG2057" i="16"/>
  <c r="AG2058" i="16"/>
  <c r="AG2059" i="16"/>
  <c r="AG2060" i="16"/>
  <c r="AG2061" i="16"/>
  <c r="AG2062" i="16"/>
  <c r="AG2063" i="16"/>
  <c r="AG2064" i="16"/>
  <c r="AG2065" i="16"/>
  <c r="AG2066" i="16"/>
  <c r="AG2067" i="16"/>
  <c r="AG2068" i="16"/>
  <c r="AG2069" i="16"/>
  <c r="AG2070" i="16"/>
  <c r="AG2071" i="16"/>
  <c r="AG2072" i="16"/>
  <c r="AG2073" i="16"/>
  <c r="AG2074" i="16"/>
  <c r="AG2075" i="16"/>
  <c r="AG2076" i="16"/>
  <c r="AG2077" i="16"/>
  <c r="AG2078" i="16"/>
  <c r="AG2079" i="16"/>
  <c r="AG2080" i="16"/>
  <c r="AG2081" i="16"/>
  <c r="AG2082" i="16"/>
  <c r="AG2083" i="16"/>
  <c r="AG2084" i="16"/>
  <c r="AG2085" i="16"/>
  <c r="AG2086" i="16"/>
  <c r="AG2087" i="16"/>
  <c r="AG2088" i="16"/>
  <c r="AG2089" i="16"/>
  <c r="AG2090" i="16"/>
  <c r="AG2091" i="16"/>
  <c r="AG2092" i="16"/>
  <c r="AG2093" i="16"/>
  <c r="AG2094" i="16"/>
  <c r="AG2095" i="16"/>
  <c r="AG2096" i="16"/>
  <c r="AG2097" i="16"/>
  <c r="AG2098" i="16"/>
  <c r="AG2099" i="16"/>
  <c r="AG2100" i="16"/>
  <c r="AG2101" i="16"/>
  <c r="AG2102" i="16"/>
  <c r="AG2103" i="16"/>
  <c r="AG2104" i="16"/>
  <c r="AG2105" i="16"/>
  <c r="AG2106" i="16"/>
  <c r="AG2107" i="16"/>
  <c r="AG2108" i="16"/>
  <c r="AG2109" i="16"/>
  <c r="AG2110" i="16"/>
  <c r="AG2111" i="16"/>
  <c r="AG2112" i="16"/>
  <c r="AG2113" i="16"/>
  <c r="AG2114" i="16"/>
  <c r="AG2115" i="16"/>
  <c r="AG2116" i="16"/>
  <c r="AG2117" i="16"/>
  <c r="AG2118" i="16"/>
  <c r="AG2119" i="16"/>
  <c r="AG2120" i="16"/>
  <c r="AG2121" i="16"/>
  <c r="AG2122" i="16"/>
  <c r="AG2123" i="16"/>
  <c r="AG2124" i="16"/>
  <c r="AG2125" i="16"/>
  <c r="AG2126" i="16"/>
  <c r="AG2127" i="16"/>
  <c r="AG2128" i="16"/>
  <c r="AG2129" i="16"/>
  <c r="AG2130" i="16"/>
  <c r="AG2131" i="16"/>
  <c r="AG2132" i="16"/>
  <c r="AG2133" i="16"/>
  <c r="AG2134" i="16"/>
  <c r="AG2135" i="16"/>
  <c r="AG2136" i="16"/>
  <c r="AG2137" i="16"/>
  <c r="AG2138" i="16"/>
  <c r="AG2139" i="16"/>
  <c r="AG2140" i="16"/>
  <c r="AG2141" i="16"/>
  <c r="AG2142" i="16"/>
  <c r="AG2143" i="16"/>
  <c r="AG2144" i="16"/>
  <c r="AG2145" i="16"/>
  <c r="AG2146" i="16"/>
  <c r="AG2147" i="16"/>
  <c r="AG2148" i="16"/>
  <c r="AG2149" i="16"/>
  <c r="AG2150" i="16"/>
  <c r="AG2151" i="16"/>
  <c r="AG2152" i="16"/>
  <c r="AG2153" i="16"/>
  <c r="AG2154" i="16"/>
  <c r="AG2155" i="16"/>
  <c r="AG2156" i="16"/>
  <c r="AG2157" i="16"/>
  <c r="AG2158" i="16"/>
  <c r="AG2159" i="16"/>
  <c r="AG2160" i="16"/>
  <c r="AG2161" i="16"/>
  <c r="AG2162" i="16"/>
  <c r="AG2163" i="16"/>
  <c r="AG2164" i="16"/>
  <c r="AG2165" i="16"/>
  <c r="AG2166" i="16"/>
  <c r="AG2167" i="16"/>
  <c r="AG2168" i="16"/>
  <c r="AG2169" i="16"/>
  <c r="AG2170" i="16"/>
  <c r="AG2171" i="16"/>
  <c r="AG2172" i="16"/>
  <c r="AG2173" i="16"/>
  <c r="AG2174" i="16"/>
  <c r="AG2175" i="16"/>
  <c r="AG2176" i="16"/>
  <c r="AG2177" i="16"/>
  <c r="AG2178" i="16"/>
  <c r="AG2179" i="16"/>
  <c r="AG2180" i="16"/>
  <c r="AG2181" i="16"/>
  <c r="AG2182" i="16"/>
  <c r="AG2183" i="16"/>
  <c r="AG2184" i="16"/>
  <c r="AG2185" i="16"/>
  <c r="AG2186" i="16"/>
  <c r="AG2187" i="16"/>
  <c r="AG2188" i="16"/>
  <c r="AG2189" i="16"/>
  <c r="AG2190" i="16"/>
  <c r="AG2191" i="16"/>
  <c r="AG2192" i="16"/>
  <c r="AG2193" i="16"/>
  <c r="AG2194" i="16"/>
  <c r="AG2195" i="16"/>
  <c r="AG2196" i="16"/>
  <c r="AG2197" i="16"/>
  <c r="AG2198" i="16"/>
  <c r="AG2199" i="16"/>
  <c r="AG2200" i="16"/>
  <c r="AG2201" i="16"/>
  <c r="AG2202" i="16"/>
  <c r="AG2203" i="16"/>
  <c r="AG2204" i="16"/>
  <c r="AG2205" i="16"/>
  <c r="AG2206" i="16"/>
  <c r="AG2207" i="16"/>
  <c r="AG2208" i="16"/>
  <c r="AG2209" i="16"/>
  <c r="AG2210" i="16"/>
  <c r="AG2211" i="16"/>
  <c r="AG2212" i="16"/>
  <c r="AG2213" i="16"/>
  <c r="AG2214" i="16"/>
  <c r="AG2215" i="16"/>
  <c r="AG2216" i="16"/>
  <c r="AG2217" i="16"/>
  <c r="AG2218" i="16"/>
  <c r="AG2219" i="16"/>
  <c r="AG2220" i="16"/>
  <c r="AG2221" i="16"/>
  <c r="AG2222" i="16"/>
  <c r="AG2223" i="16"/>
  <c r="AG2224" i="16"/>
  <c r="AG2225" i="16"/>
  <c r="AG2226" i="16"/>
  <c r="AG2227" i="16"/>
  <c r="AG2228" i="16"/>
  <c r="AG2229" i="16"/>
  <c r="AG2230" i="16"/>
  <c r="AG2231" i="16"/>
  <c r="AG2232" i="16"/>
  <c r="AG2233" i="16"/>
  <c r="AG2234" i="16"/>
  <c r="AG2235" i="16"/>
  <c r="AG2236" i="16"/>
  <c r="AG2237" i="16"/>
  <c r="AG2238" i="16"/>
  <c r="AG2239" i="16"/>
  <c r="AG2240" i="16"/>
  <c r="AG2241" i="16"/>
  <c r="AG2242" i="16"/>
  <c r="AG2243" i="16"/>
  <c r="AG2244" i="16"/>
  <c r="AG2245" i="16"/>
  <c r="AG2246" i="16"/>
  <c r="AG2247" i="16"/>
  <c r="AG2248" i="16"/>
  <c r="AG2249" i="16"/>
  <c r="AG2250" i="16"/>
  <c r="AG2251" i="16"/>
  <c r="AG2252" i="16"/>
  <c r="AG2253" i="16"/>
  <c r="AG2254" i="16"/>
  <c r="AG2255" i="16"/>
  <c r="AG2256" i="16"/>
  <c r="AG2257" i="16"/>
  <c r="AG2258" i="16"/>
  <c r="AG2259" i="16"/>
  <c r="AG2260" i="16"/>
  <c r="AG2261" i="16"/>
  <c r="AG2262" i="16"/>
  <c r="AG2263" i="16"/>
  <c r="AG2264" i="16"/>
  <c r="AG2265" i="16"/>
  <c r="AG2266" i="16"/>
  <c r="AG2267" i="16"/>
  <c r="AG2268" i="16"/>
  <c r="AG2269" i="16"/>
  <c r="AG2270" i="16"/>
  <c r="AG2271" i="16"/>
  <c r="AG2272" i="16"/>
  <c r="AG2273" i="16"/>
  <c r="AG2274" i="16"/>
  <c r="AG2275" i="16"/>
  <c r="AG2276" i="16"/>
  <c r="AG2277" i="16"/>
  <c r="AG2278" i="16"/>
  <c r="AG2279" i="16"/>
  <c r="AG2280" i="16"/>
  <c r="AG2281" i="16"/>
  <c r="AG2282" i="16"/>
  <c r="AG2283" i="16"/>
  <c r="AG2284" i="16"/>
  <c r="AG2285" i="16"/>
  <c r="AG2286" i="16"/>
  <c r="AG2287" i="16"/>
  <c r="AG2288" i="16"/>
  <c r="AG2289" i="16"/>
  <c r="AG2290" i="16"/>
  <c r="AG2291" i="16"/>
  <c r="AG2292" i="16"/>
  <c r="AG2293" i="16"/>
  <c r="AG2294" i="16"/>
  <c r="AG2295" i="16"/>
  <c r="AG2296" i="16"/>
  <c r="AG2297" i="16"/>
  <c r="AG2298" i="16"/>
  <c r="AG2299" i="16"/>
  <c r="AG2300" i="16"/>
  <c r="AG2301" i="16"/>
  <c r="AG2302" i="16"/>
  <c r="AG2303" i="16"/>
  <c r="AG2304" i="16"/>
  <c r="AG2305" i="16"/>
  <c r="AG2306" i="16"/>
  <c r="AG2307" i="16"/>
  <c r="AG2308" i="16"/>
  <c r="AG2309" i="16"/>
  <c r="AG2310" i="16"/>
  <c r="AG2311" i="16"/>
  <c r="AG2312" i="16"/>
  <c r="AG2313" i="16"/>
  <c r="AG2314" i="16"/>
  <c r="AG2315" i="16"/>
  <c r="AG2316" i="16"/>
  <c r="AG2317" i="16"/>
  <c r="AG2318" i="16"/>
  <c r="AG2319" i="16"/>
  <c r="AG2320" i="16"/>
  <c r="AG2321" i="16"/>
  <c r="AG2322" i="16"/>
  <c r="AG2323" i="16"/>
  <c r="AG2324" i="16"/>
  <c r="AG2325" i="16"/>
  <c r="AG2326" i="16"/>
  <c r="AG2327" i="16"/>
  <c r="AG2328" i="16"/>
  <c r="AG2329" i="16"/>
  <c r="AG2330" i="16"/>
  <c r="AG2331" i="16"/>
  <c r="AG2332" i="16"/>
  <c r="AG2333" i="16"/>
  <c r="AG2334" i="16"/>
  <c r="AG2335" i="16"/>
  <c r="AG2336" i="16"/>
  <c r="AG2337" i="16"/>
  <c r="AG2338" i="16"/>
  <c r="AG2339" i="16"/>
  <c r="AG2340" i="16"/>
  <c r="AG2341" i="16"/>
  <c r="AG2342" i="16"/>
  <c r="AG2343" i="16"/>
  <c r="AG2344" i="16"/>
  <c r="AG2345" i="16"/>
  <c r="AG2346" i="16"/>
  <c r="AG2347" i="16"/>
  <c r="AG2348" i="16"/>
  <c r="AG2349" i="16"/>
  <c r="AG2350" i="16"/>
  <c r="AG2351" i="16"/>
  <c r="AG2352" i="16"/>
  <c r="AG2353" i="16"/>
  <c r="AG2354" i="16"/>
  <c r="AG2355" i="16"/>
  <c r="AG2356" i="16"/>
  <c r="AG2357" i="16"/>
  <c r="AG2358" i="16"/>
  <c r="AG2359" i="16"/>
  <c r="AG2360" i="16"/>
  <c r="AG2361" i="16"/>
  <c r="AG2362" i="16"/>
  <c r="AG2363" i="16"/>
  <c r="AG2364" i="16"/>
  <c r="AG2365" i="16"/>
  <c r="AG2366" i="16"/>
  <c r="AG2367" i="16"/>
  <c r="AG2368" i="16"/>
  <c r="AG2369" i="16"/>
  <c r="AG2370" i="16"/>
  <c r="AG2371" i="16"/>
  <c r="AG2372" i="16"/>
  <c r="AG2373" i="16"/>
  <c r="AG2374" i="16"/>
  <c r="AG2375" i="16"/>
  <c r="AG2376" i="16"/>
  <c r="AG2377" i="16"/>
  <c r="AG2378" i="16"/>
  <c r="AG2379" i="16"/>
  <c r="AG2380" i="16"/>
  <c r="AG2381" i="16"/>
  <c r="AG2382" i="16"/>
  <c r="AG2383" i="16"/>
  <c r="AG2384" i="16"/>
  <c r="AG2385" i="16"/>
  <c r="AG2386" i="16"/>
  <c r="AG2387" i="16"/>
  <c r="AG2388" i="16"/>
  <c r="AG2389" i="16"/>
  <c r="AG2390" i="16"/>
  <c r="AG2391" i="16"/>
  <c r="AG2392" i="16"/>
  <c r="AG2393" i="16"/>
  <c r="AG2394" i="16"/>
  <c r="AG2395" i="16"/>
  <c r="AG2396" i="16"/>
  <c r="AG2397" i="16"/>
  <c r="AG2398" i="16"/>
  <c r="AG2399" i="16"/>
  <c r="AG2400" i="16"/>
  <c r="AG2401" i="16"/>
  <c r="AG2402" i="16"/>
  <c r="AG2403" i="16"/>
  <c r="AG2404" i="16"/>
  <c r="AG2405" i="16"/>
  <c r="AG2406" i="16"/>
  <c r="AG2407" i="16"/>
  <c r="AG2408" i="16"/>
  <c r="AG2409" i="16"/>
  <c r="AG2410" i="16"/>
  <c r="AG2411" i="16"/>
  <c r="AG2412" i="16"/>
  <c r="AG2413" i="16"/>
  <c r="AG2414" i="16"/>
  <c r="AG2415" i="16"/>
  <c r="AG2416" i="16"/>
  <c r="AG2417" i="16"/>
  <c r="AG2418" i="16"/>
  <c r="AG2419" i="16"/>
  <c r="AG2420" i="16"/>
  <c r="AG2421" i="16"/>
  <c r="AG2422" i="16"/>
  <c r="AG2423" i="16"/>
  <c r="AG2424" i="16"/>
  <c r="AG2425" i="16"/>
  <c r="AG2426" i="16"/>
  <c r="AG2427" i="16"/>
  <c r="AG2428" i="16"/>
  <c r="AG2429" i="16"/>
  <c r="AG2430" i="16"/>
  <c r="AG2431" i="16"/>
  <c r="AG2432" i="16"/>
  <c r="AG2433" i="16"/>
  <c r="AG2434" i="16"/>
  <c r="AG2435" i="16"/>
  <c r="AG2436" i="16"/>
  <c r="AG2437" i="16"/>
  <c r="AG2438" i="16"/>
  <c r="AG2439" i="16"/>
  <c r="AG2440" i="16"/>
  <c r="AG2441" i="16"/>
  <c r="AG2442" i="16"/>
  <c r="AG2443" i="16"/>
  <c r="AG2444" i="16"/>
  <c r="AG2445" i="16"/>
  <c r="AG2446" i="16"/>
  <c r="AG2447" i="16"/>
  <c r="AG2448" i="16"/>
  <c r="AG2449" i="16"/>
  <c r="AG2450" i="16"/>
  <c r="AG2451" i="16"/>
  <c r="AG2452" i="16"/>
  <c r="AG2453" i="16"/>
  <c r="AG2454" i="16"/>
  <c r="AG2455" i="16"/>
  <c r="AG2456" i="16"/>
  <c r="AG2457" i="16"/>
  <c r="AG2458" i="16"/>
  <c r="AG2459" i="16"/>
  <c r="AG2460" i="16"/>
  <c r="AG2461" i="16"/>
  <c r="AG2462" i="16"/>
  <c r="AG2463" i="16"/>
  <c r="AG2464" i="16"/>
  <c r="AG2465" i="16"/>
  <c r="AG2466" i="16"/>
  <c r="AG2467" i="16"/>
  <c r="AG2468" i="16"/>
  <c r="AG2469" i="16"/>
  <c r="AG2470" i="16"/>
  <c r="AG2471" i="16"/>
  <c r="AG2472" i="16"/>
  <c r="AG2473" i="16"/>
  <c r="AG2474" i="16"/>
  <c r="AG2475" i="16"/>
  <c r="AG2476" i="16"/>
  <c r="AG2477" i="16"/>
  <c r="AG2478" i="16"/>
  <c r="AG2479" i="16"/>
  <c r="AG2480" i="16"/>
  <c r="AG2481" i="16"/>
  <c r="AG2482" i="16"/>
  <c r="AG2483" i="16"/>
  <c r="AG2484" i="16"/>
  <c r="AG2485" i="16"/>
  <c r="AG2486" i="16"/>
  <c r="AG2487" i="16"/>
  <c r="AG2488" i="16"/>
  <c r="AG2489" i="16"/>
  <c r="AG2490" i="16"/>
  <c r="AG2491" i="16"/>
  <c r="AG2492" i="16"/>
  <c r="AG2493" i="16"/>
  <c r="AG2494" i="16"/>
  <c r="AG2495" i="16"/>
  <c r="AG2496" i="16"/>
  <c r="AG2497" i="16"/>
  <c r="AG2498" i="16"/>
  <c r="AG2499" i="16"/>
  <c r="AG2500" i="16"/>
  <c r="AG2501" i="16"/>
  <c r="AG2502" i="16"/>
  <c r="AG2503" i="16"/>
  <c r="AG2504" i="16"/>
  <c r="AG2505" i="16"/>
  <c r="AG2506" i="16"/>
  <c r="AG2507" i="16"/>
  <c r="AG2508" i="16"/>
  <c r="AG2509" i="16"/>
  <c r="AG2510" i="16"/>
  <c r="AG2511" i="16"/>
  <c r="AG2512" i="16"/>
  <c r="AG2513" i="16"/>
  <c r="AG2514" i="16"/>
  <c r="AG2515" i="16"/>
  <c r="AG2516" i="16"/>
  <c r="AG2517" i="16"/>
  <c r="AG2518" i="16"/>
  <c r="AG2519" i="16"/>
  <c r="AG2520" i="16"/>
  <c r="AG2521" i="16"/>
  <c r="AG2522" i="16"/>
  <c r="AG2523" i="16"/>
  <c r="AG2524" i="16"/>
  <c r="AG2525" i="16"/>
  <c r="AG2526" i="16"/>
  <c r="AG2527" i="16"/>
  <c r="AG2528" i="16"/>
  <c r="AG2529" i="16"/>
  <c r="AG2530" i="16"/>
  <c r="AG2531" i="16"/>
  <c r="AG2532" i="16"/>
  <c r="AG2533" i="16"/>
  <c r="AG2534" i="16"/>
  <c r="AG2535" i="16"/>
  <c r="AG2536" i="16"/>
  <c r="AG2537" i="16"/>
  <c r="AG2538" i="16"/>
  <c r="AG2539" i="16"/>
  <c r="AG2540" i="16"/>
  <c r="AG2541" i="16"/>
  <c r="AG2542" i="16"/>
  <c r="AG2543" i="16"/>
  <c r="AG2544" i="16"/>
  <c r="AG2545" i="16"/>
  <c r="AG2546" i="16"/>
  <c r="AG2547" i="16"/>
  <c r="AG2548" i="16"/>
  <c r="AG2549" i="16"/>
  <c r="AG2550" i="16"/>
  <c r="AG2551" i="16"/>
  <c r="AG2552" i="16"/>
  <c r="AG2553" i="16"/>
  <c r="AG2554" i="16"/>
  <c r="AG2555" i="16"/>
  <c r="AG2556" i="16"/>
  <c r="AG2557" i="16"/>
  <c r="AG2558" i="16"/>
  <c r="AG2559" i="16"/>
  <c r="AG2560" i="16"/>
  <c r="AG2561" i="16"/>
  <c r="AG2562" i="16"/>
  <c r="AG2563" i="16"/>
  <c r="AG2564" i="16"/>
  <c r="AG2565" i="16"/>
  <c r="AG2566" i="16"/>
  <c r="AG2567" i="16"/>
  <c r="AG2568" i="16"/>
  <c r="AG2569" i="16"/>
  <c r="AG2570" i="16"/>
  <c r="AG2571" i="16"/>
  <c r="AG2572" i="16"/>
  <c r="AG2573" i="16"/>
  <c r="AG2574" i="16"/>
  <c r="AG2575" i="16"/>
  <c r="AG2576" i="16"/>
  <c r="AG2577" i="16"/>
  <c r="AG2578" i="16"/>
  <c r="AG2579" i="16"/>
  <c r="AG2580" i="16"/>
  <c r="AG2581" i="16"/>
  <c r="AG2582" i="16"/>
  <c r="AG2583" i="16"/>
  <c r="AG2584" i="16"/>
  <c r="AG2585" i="16"/>
  <c r="AG2586" i="16"/>
  <c r="AG2587" i="16"/>
  <c r="AG2588" i="16"/>
  <c r="AG2589" i="16"/>
  <c r="AG2590" i="16"/>
  <c r="AG2591" i="16"/>
  <c r="AG2592" i="16"/>
  <c r="AG2593" i="16"/>
  <c r="AG2594" i="16"/>
  <c r="AG2595" i="16"/>
  <c r="AG2596" i="16"/>
  <c r="AG2597" i="16"/>
  <c r="AG2598" i="16"/>
  <c r="AG2599" i="16"/>
  <c r="AG2600" i="16"/>
  <c r="AG2601" i="16"/>
  <c r="AG2602" i="16"/>
  <c r="AG2603" i="16"/>
  <c r="AG2604" i="16"/>
  <c r="AG2605" i="16"/>
  <c r="AG2606" i="16"/>
  <c r="AG2607" i="16"/>
  <c r="AG2608" i="16"/>
  <c r="AG2609" i="16"/>
  <c r="AG2610" i="16"/>
  <c r="AG2611" i="16"/>
  <c r="AG2612" i="16"/>
  <c r="AG2613" i="16"/>
  <c r="AG2614" i="16"/>
  <c r="AG2615" i="16"/>
  <c r="AG2616" i="16"/>
  <c r="AG2617" i="16"/>
  <c r="AG2618" i="16"/>
  <c r="AG2619" i="16"/>
  <c r="AG2620" i="16"/>
  <c r="AG2621" i="16"/>
  <c r="AG2622" i="16"/>
  <c r="AG2623" i="16"/>
  <c r="AG2624" i="16"/>
  <c r="AG2625" i="16"/>
  <c r="AG2626" i="16"/>
  <c r="AG2627" i="16"/>
  <c r="AG2628" i="16"/>
  <c r="AG2629" i="16"/>
  <c r="AG2630" i="16"/>
  <c r="AG2631" i="16"/>
  <c r="AG2632" i="16"/>
  <c r="AG2633" i="16"/>
  <c r="AG2634" i="16"/>
  <c r="AG2635" i="16"/>
  <c r="AG2636" i="16"/>
  <c r="AG2637" i="16"/>
  <c r="AG2638" i="16"/>
  <c r="AG2639" i="16"/>
  <c r="AG2640" i="16"/>
  <c r="AG2641" i="16"/>
  <c r="AG2642" i="16"/>
  <c r="AG2643" i="16"/>
  <c r="AG2644" i="16"/>
  <c r="AG2645" i="16"/>
  <c r="AG2646" i="16"/>
  <c r="AG2647" i="16"/>
  <c r="AG2648" i="16"/>
  <c r="AG2649" i="16"/>
  <c r="AG2650" i="16"/>
  <c r="AG2651" i="16"/>
  <c r="AG2652" i="16"/>
  <c r="AF2" i="16"/>
  <c r="AF3" i="16"/>
  <c r="AF4" i="16"/>
  <c r="AF5" i="16"/>
  <c r="AF6" i="16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F139" i="16"/>
  <c r="AF140" i="16"/>
  <c r="AF141" i="16"/>
  <c r="AF142" i="16"/>
  <c r="AF143" i="16"/>
  <c r="AF144" i="16"/>
  <c r="AF145" i="16"/>
  <c r="AF146" i="16"/>
  <c r="AF147" i="16"/>
  <c r="AF148" i="16"/>
  <c r="AF149" i="16"/>
  <c r="AF150" i="16"/>
  <c r="AF151" i="16"/>
  <c r="AF152" i="16"/>
  <c r="AF153" i="16"/>
  <c r="AF154" i="16"/>
  <c r="AF155" i="16"/>
  <c r="AF156" i="16"/>
  <c r="AF157" i="16"/>
  <c r="AF158" i="16"/>
  <c r="AF159" i="16"/>
  <c r="AF160" i="16"/>
  <c r="AF161" i="16"/>
  <c r="AF162" i="16"/>
  <c r="AF163" i="16"/>
  <c r="AF164" i="16"/>
  <c r="AF165" i="16"/>
  <c r="AF166" i="16"/>
  <c r="AF167" i="16"/>
  <c r="AF168" i="16"/>
  <c r="AF169" i="16"/>
  <c r="AF170" i="16"/>
  <c r="AF171" i="16"/>
  <c r="AF172" i="16"/>
  <c r="AF173" i="16"/>
  <c r="AF174" i="16"/>
  <c r="AF175" i="16"/>
  <c r="AF176" i="16"/>
  <c r="AF177" i="16"/>
  <c r="AF178" i="16"/>
  <c r="AF179" i="16"/>
  <c r="AF180" i="16"/>
  <c r="AF181" i="16"/>
  <c r="AF182" i="16"/>
  <c r="AF183" i="16"/>
  <c r="AF184" i="16"/>
  <c r="AF185" i="16"/>
  <c r="AF186" i="16"/>
  <c r="AF187" i="16"/>
  <c r="AF188" i="16"/>
  <c r="AF189" i="16"/>
  <c r="AF190" i="16"/>
  <c r="AF191" i="16"/>
  <c r="AF192" i="16"/>
  <c r="AF193" i="16"/>
  <c r="AF194" i="16"/>
  <c r="AF195" i="16"/>
  <c r="AF196" i="16"/>
  <c r="AF197" i="16"/>
  <c r="AF198" i="16"/>
  <c r="AF199" i="16"/>
  <c r="AF200" i="16"/>
  <c r="AF201" i="16"/>
  <c r="AF202" i="16"/>
  <c r="AF203" i="16"/>
  <c r="AF204" i="16"/>
  <c r="AF205" i="16"/>
  <c r="AF206" i="16"/>
  <c r="AF207" i="16"/>
  <c r="AF208" i="16"/>
  <c r="AF209" i="16"/>
  <c r="AF210" i="16"/>
  <c r="AF211" i="16"/>
  <c r="AF212" i="16"/>
  <c r="AF213" i="16"/>
  <c r="AF214" i="16"/>
  <c r="AF215" i="16"/>
  <c r="AF216" i="16"/>
  <c r="AF217" i="16"/>
  <c r="AF218" i="16"/>
  <c r="AF219" i="16"/>
  <c r="AF220" i="16"/>
  <c r="AF221" i="16"/>
  <c r="AF222" i="16"/>
  <c r="AF223" i="16"/>
  <c r="AF224" i="16"/>
  <c r="AF225" i="16"/>
  <c r="AF226" i="16"/>
  <c r="AF227" i="16"/>
  <c r="AF228" i="16"/>
  <c r="AF229" i="16"/>
  <c r="AF230" i="16"/>
  <c r="AF231" i="16"/>
  <c r="AF232" i="16"/>
  <c r="AF233" i="16"/>
  <c r="AF234" i="16"/>
  <c r="AF235" i="16"/>
  <c r="AF236" i="16"/>
  <c r="AF237" i="16"/>
  <c r="AF238" i="16"/>
  <c r="AF239" i="16"/>
  <c r="AF240" i="16"/>
  <c r="AF241" i="16"/>
  <c r="AF242" i="16"/>
  <c r="AF243" i="16"/>
  <c r="AF244" i="16"/>
  <c r="AF245" i="16"/>
  <c r="AF246" i="16"/>
  <c r="AF247" i="16"/>
  <c r="AF248" i="16"/>
  <c r="AF249" i="16"/>
  <c r="AF250" i="16"/>
  <c r="AF251" i="16"/>
  <c r="AF252" i="16"/>
  <c r="AF253" i="16"/>
  <c r="AF254" i="16"/>
  <c r="AF255" i="16"/>
  <c r="AF256" i="16"/>
  <c r="AF257" i="16"/>
  <c r="AF258" i="16"/>
  <c r="AF259" i="16"/>
  <c r="AF260" i="16"/>
  <c r="AF261" i="16"/>
  <c r="AF262" i="16"/>
  <c r="AF263" i="16"/>
  <c r="AF264" i="16"/>
  <c r="AF265" i="16"/>
  <c r="AF266" i="16"/>
  <c r="AF267" i="16"/>
  <c r="AF268" i="16"/>
  <c r="AF269" i="16"/>
  <c r="AF270" i="16"/>
  <c r="AF271" i="16"/>
  <c r="AF272" i="16"/>
  <c r="AF273" i="16"/>
  <c r="AF274" i="16"/>
  <c r="AF275" i="16"/>
  <c r="AF276" i="16"/>
  <c r="AF277" i="16"/>
  <c r="AF278" i="16"/>
  <c r="AF279" i="16"/>
  <c r="AF280" i="16"/>
  <c r="AF281" i="16"/>
  <c r="AF282" i="16"/>
  <c r="AF283" i="16"/>
  <c r="AF284" i="16"/>
  <c r="AF285" i="16"/>
  <c r="AF286" i="16"/>
  <c r="AF287" i="16"/>
  <c r="AF288" i="16"/>
  <c r="AF289" i="16"/>
  <c r="AF290" i="16"/>
  <c r="AF291" i="16"/>
  <c r="AF292" i="16"/>
  <c r="AF293" i="16"/>
  <c r="AF294" i="16"/>
  <c r="AF295" i="16"/>
  <c r="AF296" i="16"/>
  <c r="AF297" i="16"/>
  <c r="AF298" i="16"/>
  <c r="AF299" i="16"/>
  <c r="AF300" i="16"/>
  <c r="AF301" i="16"/>
  <c r="AF302" i="16"/>
  <c r="AF303" i="16"/>
  <c r="AF304" i="16"/>
  <c r="AF305" i="16"/>
  <c r="AF306" i="16"/>
  <c r="AF307" i="16"/>
  <c r="AF308" i="16"/>
  <c r="AF309" i="16"/>
  <c r="AF310" i="16"/>
  <c r="AF311" i="16"/>
  <c r="AF312" i="16"/>
  <c r="AF313" i="16"/>
  <c r="AF314" i="16"/>
  <c r="AF315" i="16"/>
  <c r="AF316" i="16"/>
  <c r="AF317" i="16"/>
  <c r="AF318" i="16"/>
  <c r="AF319" i="16"/>
  <c r="AF320" i="16"/>
  <c r="AF321" i="16"/>
  <c r="AF322" i="16"/>
  <c r="AF323" i="16"/>
  <c r="AF324" i="16"/>
  <c r="AF325" i="16"/>
  <c r="AF326" i="16"/>
  <c r="AF327" i="16"/>
  <c r="AF328" i="16"/>
  <c r="AF329" i="16"/>
  <c r="AF330" i="16"/>
  <c r="AF331" i="16"/>
  <c r="AF332" i="16"/>
  <c r="AF333" i="16"/>
  <c r="AF334" i="16"/>
  <c r="AF335" i="16"/>
  <c r="AF336" i="16"/>
  <c r="AF337" i="16"/>
  <c r="AF338" i="16"/>
  <c r="AF339" i="16"/>
  <c r="AF340" i="16"/>
  <c r="AF341" i="16"/>
  <c r="AF342" i="16"/>
  <c r="AF343" i="16"/>
  <c r="AF344" i="16"/>
  <c r="AF345" i="16"/>
  <c r="AF346" i="16"/>
  <c r="AF347" i="16"/>
  <c r="AF348" i="16"/>
  <c r="AF349" i="16"/>
  <c r="AF350" i="16"/>
  <c r="AF351" i="16"/>
  <c r="AF352" i="16"/>
  <c r="AF353" i="16"/>
  <c r="AF354" i="16"/>
  <c r="AF355" i="16"/>
  <c r="AF356" i="16"/>
  <c r="AF357" i="16"/>
  <c r="AF358" i="16"/>
  <c r="AF359" i="16"/>
  <c r="AF360" i="16"/>
  <c r="AF361" i="16"/>
  <c r="AF362" i="16"/>
  <c r="AF363" i="16"/>
  <c r="AF364" i="16"/>
  <c r="AF365" i="16"/>
  <c r="AF366" i="16"/>
  <c r="AF367" i="16"/>
  <c r="AF368" i="16"/>
  <c r="AF369" i="16"/>
  <c r="AF370" i="16"/>
  <c r="AF371" i="16"/>
  <c r="AF372" i="16"/>
  <c r="AF373" i="16"/>
  <c r="AF374" i="16"/>
  <c r="AF375" i="16"/>
  <c r="AF376" i="16"/>
  <c r="AF377" i="16"/>
  <c r="AF378" i="16"/>
  <c r="AF379" i="16"/>
  <c r="AF380" i="16"/>
  <c r="AF381" i="16"/>
  <c r="AF382" i="16"/>
  <c r="AF383" i="16"/>
  <c r="AF384" i="16"/>
  <c r="AF385" i="16"/>
  <c r="AF386" i="16"/>
  <c r="AF387" i="16"/>
  <c r="AF388" i="16"/>
  <c r="AF389" i="16"/>
  <c r="AF390" i="16"/>
  <c r="AF391" i="16"/>
  <c r="AF392" i="16"/>
  <c r="AF393" i="16"/>
  <c r="AF394" i="16"/>
  <c r="AF395" i="16"/>
  <c r="AF396" i="16"/>
  <c r="AF397" i="16"/>
  <c r="AF398" i="16"/>
  <c r="AF399" i="16"/>
  <c r="AF400" i="16"/>
  <c r="AF401" i="16"/>
  <c r="AF402" i="16"/>
  <c r="AF403" i="16"/>
  <c r="AF404" i="16"/>
  <c r="AF405" i="16"/>
  <c r="AF406" i="16"/>
  <c r="AF407" i="16"/>
  <c r="AF408" i="16"/>
  <c r="AF409" i="16"/>
  <c r="AF410" i="16"/>
  <c r="AF411" i="16"/>
  <c r="AF412" i="16"/>
  <c r="AF413" i="16"/>
  <c r="AF414" i="16"/>
  <c r="AF415" i="16"/>
  <c r="AF416" i="16"/>
  <c r="AF417" i="16"/>
  <c r="AF418" i="16"/>
  <c r="AF419" i="16"/>
  <c r="AF420" i="16"/>
  <c r="AF421" i="16"/>
  <c r="AF422" i="16"/>
  <c r="AF423" i="16"/>
  <c r="AF424" i="16"/>
  <c r="AF425" i="16"/>
  <c r="AF426" i="16"/>
  <c r="AF427" i="16"/>
  <c r="AF428" i="16"/>
  <c r="AF429" i="16"/>
  <c r="AF430" i="16"/>
  <c r="AF431" i="16"/>
  <c r="AF432" i="16"/>
  <c r="AF433" i="16"/>
  <c r="AF434" i="16"/>
  <c r="AF435" i="16"/>
  <c r="AF436" i="16"/>
  <c r="AF437" i="16"/>
  <c r="AF438" i="16"/>
  <c r="AF439" i="16"/>
  <c r="AF440" i="16"/>
  <c r="AF441" i="16"/>
  <c r="AF442" i="16"/>
  <c r="AF443" i="16"/>
  <c r="AF444" i="16"/>
  <c r="AF445" i="16"/>
  <c r="AF446" i="16"/>
  <c r="AF447" i="16"/>
  <c r="AF448" i="16"/>
  <c r="AF449" i="16"/>
  <c r="AF450" i="16"/>
  <c r="AF451" i="16"/>
  <c r="AF452" i="16"/>
  <c r="AF453" i="16"/>
  <c r="AF454" i="16"/>
  <c r="AF455" i="16"/>
  <c r="AF456" i="16"/>
  <c r="AF457" i="16"/>
  <c r="AF458" i="16"/>
  <c r="AF459" i="16"/>
  <c r="AF460" i="16"/>
  <c r="AF461" i="16"/>
  <c r="AF462" i="16"/>
  <c r="AF463" i="16"/>
  <c r="AF464" i="16"/>
  <c r="AF465" i="16"/>
  <c r="AF466" i="16"/>
  <c r="AF467" i="16"/>
  <c r="AF468" i="16"/>
  <c r="AF469" i="16"/>
  <c r="AF470" i="16"/>
  <c r="AF471" i="16"/>
  <c r="AF472" i="16"/>
  <c r="AF473" i="16"/>
  <c r="AF474" i="16"/>
  <c r="AF475" i="16"/>
  <c r="AF476" i="16"/>
  <c r="AF477" i="16"/>
  <c r="AF478" i="16"/>
  <c r="AF479" i="16"/>
  <c r="AF480" i="16"/>
  <c r="AF481" i="16"/>
  <c r="AF482" i="16"/>
  <c r="AF483" i="16"/>
  <c r="AF484" i="16"/>
  <c r="AF485" i="16"/>
  <c r="AF486" i="16"/>
  <c r="AF487" i="16"/>
  <c r="AF488" i="16"/>
  <c r="AF489" i="16"/>
  <c r="AF490" i="16"/>
  <c r="AF491" i="16"/>
  <c r="AF492" i="16"/>
  <c r="AF493" i="16"/>
  <c r="AF494" i="16"/>
  <c r="AF495" i="16"/>
  <c r="AF496" i="16"/>
  <c r="AF497" i="16"/>
  <c r="AF498" i="16"/>
  <c r="AF499" i="16"/>
  <c r="AF500" i="16"/>
  <c r="AF501" i="16"/>
  <c r="AF502" i="16"/>
  <c r="AF503" i="16"/>
  <c r="AF504" i="16"/>
  <c r="AF505" i="16"/>
  <c r="AF506" i="16"/>
  <c r="AF507" i="16"/>
  <c r="AF508" i="16"/>
  <c r="AF509" i="16"/>
  <c r="AF510" i="16"/>
  <c r="AF511" i="16"/>
  <c r="AF512" i="16"/>
  <c r="AF513" i="16"/>
  <c r="AF514" i="16"/>
  <c r="AF515" i="16"/>
  <c r="AF516" i="16"/>
  <c r="AF517" i="16"/>
  <c r="AF518" i="16"/>
  <c r="AF519" i="16"/>
  <c r="AF520" i="16"/>
  <c r="AF521" i="16"/>
  <c r="AF522" i="16"/>
  <c r="AF523" i="16"/>
  <c r="AF524" i="16"/>
  <c r="AF525" i="16"/>
  <c r="AF526" i="16"/>
  <c r="AF527" i="16"/>
  <c r="AF528" i="16"/>
  <c r="AF529" i="16"/>
  <c r="AF530" i="16"/>
  <c r="AF531" i="16"/>
  <c r="AF532" i="16"/>
  <c r="AF533" i="16"/>
  <c r="AF534" i="16"/>
  <c r="AF535" i="16"/>
  <c r="AF536" i="16"/>
  <c r="AF537" i="16"/>
  <c r="AF538" i="16"/>
  <c r="AF539" i="16"/>
  <c r="AF540" i="16"/>
  <c r="AF541" i="16"/>
  <c r="AF542" i="16"/>
  <c r="AF543" i="16"/>
  <c r="AF544" i="16"/>
  <c r="AF545" i="16"/>
  <c r="AF546" i="16"/>
  <c r="AF547" i="16"/>
  <c r="AF548" i="16"/>
  <c r="AF549" i="16"/>
  <c r="AF550" i="16"/>
  <c r="AF551" i="16"/>
  <c r="AF552" i="16"/>
  <c r="AF553" i="16"/>
  <c r="AF554" i="16"/>
  <c r="AF555" i="16"/>
  <c r="AF556" i="16"/>
  <c r="AF557" i="16"/>
  <c r="AF558" i="16"/>
  <c r="AF559" i="16"/>
  <c r="AF560" i="16"/>
  <c r="AF561" i="16"/>
  <c r="AF562" i="16"/>
  <c r="AF563" i="16"/>
  <c r="AF564" i="16"/>
  <c r="AF565" i="16"/>
  <c r="AF566" i="16"/>
  <c r="AF567" i="16"/>
  <c r="AF568" i="16"/>
  <c r="AF569" i="16"/>
  <c r="AF570" i="16"/>
  <c r="AF571" i="16"/>
  <c r="AF572" i="16"/>
  <c r="AF573" i="16"/>
  <c r="AF574" i="16"/>
  <c r="AF575" i="16"/>
  <c r="AF576" i="16"/>
  <c r="AF577" i="16"/>
  <c r="AF578" i="16"/>
  <c r="AF579" i="16"/>
  <c r="AF580" i="16"/>
  <c r="AF581" i="16"/>
  <c r="AF582" i="16"/>
  <c r="AF583" i="16"/>
  <c r="AF584" i="16"/>
  <c r="AF585" i="16"/>
  <c r="AF586" i="16"/>
  <c r="AF587" i="16"/>
  <c r="AF588" i="16"/>
  <c r="AF589" i="16"/>
  <c r="AF590" i="16"/>
  <c r="AF591" i="16"/>
  <c r="AF592" i="16"/>
  <c r="AF593" i="16"/>
  <c r="AF594" i="16"/>
  <c r="AF595" i="16"/>
  <c r="AF596" i="16"/>
  <c r="AF597" i="16"/>
  <c r="AF598" i="16"/>
  <c r="AF599" i="16"/>
  <c r="AF600" i="16"/>
  <c r="AF601" i="16"/>
  <c r="AF602" i="16"/>
  <c r="AF603" i="16"/>
  <c r="AF604" i="16"/>
  <c r="AF605" i="16"/>
  <c r="AF606" i="16"/>
  <c r="AF607" i="16"/>
  <c r="AF608" i="16"/>
  <c r="AF609" i="16"/>
  <c r="AF610" i="16"/>
  <c r="AF611" i="16"/>
  <c r="AF612" i="16"/>
  <c r="AF613" i="16"/>
  <c r="AF614" i="16"/>
  <c r="AF615" i="16"/>
  <c r="AF616" i="16"/>
  <c r="AF617" i="16"/>
  <c r="AF618" i="16"/>
  <c r="AF619" i="16"/>
  <c r="AF620" i="16"/>
  <c r="AF621" i="16"/>
  <c r="AF622" i="16"/>
  <c r="AF623" i="16"/>
  <c r="AF624" i="16"/>
  <c r="AF625" i="16"/>
  <c r="AF626" i="16"/>
  <c r="AF627" i="16"/>
  <c r="AF628" i="16"/>
  <c r="AF629" i="16"/>
  <c r="AF630" i="16"/>
  <c r="AF631" i="16"/>
  <c r="AF632" i="16"/>
  <c r="AF633" i="16"/>
  <c r="AF634" i="16"/>
  <c r="AF635" i="16"/>
  <c r="AF636" i="16"/>
  <c r="AF637" i="16"/>
  <c r="AF638" i="16"/>
  <c r="AF639" i="16"/>
  <c r="AF640" i="16"/>
  <c r="AF641" i="16"/>
  <c r="AF642" i="16"/>
  <c r="AF643" i="16"/>
  <c r="AF644" i="16"/>
  <c r="AF645" i="16"/>
  <c r="AF646" i="16"/>
  <c r="AF647" i="16"/>
  <c r="AF648" i="16"/>
  <c r="AF649" i="16"/>
  <c r="AF650" i="16"/>
  <c r="AF651" i="16"/>
  <c r="AF652" i="16"/>
  <c r="AF653" i="16"/>
  <c r="AF654" i="16"/>
  <c r="AF655" i="16"/>
  <c r="AF656" i="16"/>
  <c r="AF657" i="16"/>
  <c r="AF658" i="16"/>
  <c r="AF659" i="16"/>
  <c r="AF660" i="16"/>
  <c r="AF661" i="16"/>
  <c r="AF662" i="16"/>
  <c r="AF663" i="16"/>
  <c r="AF664" i="16"/>
  <c r="AF665" i="16"/>
  <c r="AF666" i="16"/>
  <c r="AF667" i="16"/>
  <c r="AF668" i="16"/>
  <c r="AF669" i="16"/>
  <c r="AF670" i="16"/>
  <c r="AF671" i="16"/>
  <c r="AF672" i="16"/>
  <c r="AF673" i="16"/>
  <c r="AF674" i="16"/>
  <c r="AF675" i="16"/>
  <c r="AF676" i="16"/>
  <c r="AF677" i="16"/>
  <c r="AF678" i="16"/>
  <c r="AF679" i="16"/>
  <c r="AF680" i="16"/>
  <c r="AF681" i="16"/>
  <c r="AF682" i="16"/>
  <c r="AF683" i="16"/>
  <c r="AF684" i="16"/>
  <c r="AF685" i="16"/>
  <c r="AF686" i="16"/>
  <c r="AF687" i="16"/>
  <c r="AF688" i="16"/>
  <c r="AF689" i="16"/>
  <c r="AF690" i="16"/>
  <c r="AF691" i="16"/>
  <c r="AF692" i="16"/>
  <c r="AF693" i="16"/>
  <c r="AF694" i="16"/>
  <c r="AF695" i="16"/>
  <c r="AF696" i="16"/>
  <c r="AF697" i="16"/>
  <c r="AF698" i="16"/>
  <c r="AF699" i="16"/>
  <c r="AF700" i="16"/>
  <c r="AF701" i="16"/>
  <c r="AF702" i="16"/>
  <c r="AF703" i="16"/>
  <c r="AF704" i="16"/>
  <c r="AF705" i="16"/>
  <c r="AF706" i="16"/>
  <c r="AF707" i="16"/>
  <c r="AF708" i="16"/>
  <c r="AF709" i="16"/>
  <c r="AF710" i="16"/>
  <c r="AF711" i="16"/>
  <c r="AF712" i="16"/>
  <c r="AF713" i="16"/>
  <c r="AF714" i="16"/>
  <c r="AF715" i="16"/>
  <c r="AF716" i="16"/>
  <c r="AF717" i="16"/>
  <c r="AF718" i="16"/>
  <c r="AF719" i="16"/>
  <c r="AF720" i="16"/>
  <c r="AF721" i="16"/>
  <c r="AF722" i="16"/>
  <c r="AF723" i="16"/>
  <c r="AF724" i="16"/>
  <c r="AF725" i="16"/>
  <c r="AF726" i="16"/>
  <c r="AF727" i="16"/>
  <c r="AF728" i="16"/>
  <c r="AF729" i="16"/>
  <c r="AF730" i="16"/>
  <c r="AF731" i="16"/>
  <c r="AF732" i="16"/>
  <c r="AF733" i="16"/>
  <c r="AF734" i="16"/>
  <c r="AF735" i="16"/>
  <c r="AF736" i="16"/>
  <c r="AF737" i="16"/>
  <c r="AF738" i="16"/>
  <c r="AF739" i="16"/>
  <c r="AF740" i="16"/>
  <c r="AF741" i="16"/>
  <c r="AF742" i="16"/>
  <c r="AF743" i="16"/>
  <c r="AF744" i="16"/>
  <c r="AF745" i="16"/>
  <c r="AF746" i="16"/>
  <c r="AF747" i="16"/>
  <c r="AF748" i="16"/>
  <c r="AF749" i="16"/>
  <c r="AF750" i="16"/>
  <c r="AF751" i="16"/>
  <c r="AF752" i="16"/>
  <c r="AF753" i="16"/>
  <c r="AF754" i="16"/>
  <c r="AF755" i="16"/>
  <c r="AF756" i="16"/>
  <c r="AF757" i="16"/>
  <c r="AF758" i="16"/>
  <c r="AF759" i="16"/>
  <c r="AF760" i="16"/>
  <c r="AF761" i="16"/>
  <c r="AF762" i="16"/>
  <c r="AF763" i="16"/>
  <c r="AF764" i="16"/>
  <c r="AF765" i="16"/>
  <c r="AF766" i="16"/>
  <c r="AF767" i="16"/>
  <c r="AF768" i="16"/>
  <c r="AF769" i="16"/>
  <c r="AF770" i="16"/>
  <c r="AF771" i="16"/>
  <c r="AF772" i="16"/>
  <c r="AF773" i="16"/>
  <c r="AF774" i="16"/>
  <c r="AF775" i="16"/>
  <c r="AF776" i="16"/>
  <c r="AF777" i="16"/>
  <c r="AF778" i="16"/>
  <c r="AF779" i="16"/>
  <c r="AF780" i="16"/>
  <c r="AF781" i="16"/>
  <c r="AF782" i="16"/>
  <c r="AF783" i="16"/>
  <c r="AF784" i="16"/>
  <c r="AF785" i="16"/>
  <c r="AF786" i="16"/>
  <c r="AF787" i="16"/>
  <c r="AF788" i="16"/>
  <c r="AF789" i="16"/>
  <c r="AF790" i="16"/>
  <c r="AF791" i="16"/>
  <c r="AF792" i="16"/>
  <c r="AF793" i="16"/>
  <c r="AF794" i="16"/>
  <c r="AF795" i="16"/>
  <c r="AF796" i="16"/>
  <c r="AF797" i="16"/>
  <c r="AF798" i="16"/>
  <c r="AF799" i="16"/>
  <c r="AF800" i="16"/>
  <c r="AF801" i="16"/>
  <c r="AF802" i="16"/>
  <c r="AF803" i="16"/>
  <c r="AF804" i="16"/>
  <c r="AF805" i="16"/>
  <c r="AF806" i="16"/>
  <c r="AF807" i="16"/>
  <c r="AF808" i="16"/>
  <c r="AF809" i="16"/>
  <c r="AF810" i="16"/>
  <c r="AF811" i="16"/>
  <c r="AF812" i="16"/>
  <c r="AF813" i="16"/>
  <c r="AF814" i="16"/>
  <c r="AF815" i="16"/>
  <c r="AF816" i="16"/>
  <c r="AF817" i="16"/>
  <c r="AF818" i="16"/>
  <c r="AF819" i="16"/>
  <c r="AF820" i="16"/>
  <c r="AF821" i="16"/>
  <c r="AF822" i="16"/>
  <c r="AF823" i="16"/>
  <c r="AF824" i="16"/>
  <c r="AF825" i="16"/>
  <c r="AF826" i="16"/>
  <c r="AF827" i="16"/>
  <c r="AF828" i="16"/>
  <c r="AF829" i="16"/>
  <c r="AF830" i="16"/>
  <c r="AF831" i="16"/>
  <c r="AF832" i="16"/>
  <c r="AF833" i="16"/>
  <c r="AF834" i="16"/>
  <c r="AF835" i="16"/>
  <c r="AF836" i="16"/>
  <c r="AF837" i="16"/>
  <c r="AF838" i="16"/>
  <c r="AF839" i="16"/>
  <c r="AF840" i="16"/>
  <c r="AF841" i="16"/>
  <c r="AF842" i="16"/>
  <c r="AF843" i="16"/>
  <c r="AF844" i="16"/>
  <c r="AF845" i="16"/>
  <c r="AF846" i="16"/>
  <c r="AF847" i="16"/>
  <c r="AF848" i="16"/>
  <c r="AF849" i="16"/>
  <c r="AF850" i="16"/>
  <c r="AF851" i="16"/>
  <c r="AF852" i="16"/>
  <c r="AF853" i="16"/>
  <c r="AF854" i="16"/>
  <c r="AF855" i="16"/>
  <c r="AF856" i="16"/>
  <c r="AF857" i="16"/>
  <c r="AF858" i="16"/>
  <c r="AF859" i="16"/>
  <c r="AF860" i="16"/>
  <c r="AF861" i="16"/>
  <c r="AF862" i="16"/>
  <c r="AF863" i="16"/>
  <c r="AF864" i="16"/>
  <c r="AF865" i="16"/>
  <c r="AF866" i="16"/>
  <c r="AF867" i="16"/>
  <c r="AF868" i="16"/>
  <c r="AF869" i="16"/>
  <c r="AF870" i="16"/>
  <c r="AF871" i="16"/>
  <c r="AF872" i="16"/>
  <c r="AF873" i="16"/>
  <c r="AF874" i="16"/>
  <c r="AF875" i="16"/>
  <c r="AF876" i="16"/>
  <c r="AF877" i="16"/>
  <c r="AF878" i="16"/>
  <c r="AF879" i="16"/>
  <c r="AF880" i="16"/>
  <c r="AF881" i="16"/>
  <c r="AF882" i="16"/>
  <c r="AF883" i="16"/>
  <c r="AF884" i="16"/>
  <c r="AF885" i="16"/>
  <c r="AF886" i="16"/>
  <c r="AF887" i="16"/>
  <c r="AF888" i="16"/>
  <c r="AF889" i="16"/>
  <c r="AF890" i="16"/>
  <c r="AF891" i="16"/>
  <c r="AF892" i="16"/>
  <c r="AF893" i="16"/>
  <c r="AF894" i="16"/>
  <c r="AF895" i="16"/>
  <c r="AF896" i="16"/>
  <c r="AF897" i="16"/>
  <c r="AF898" i="16"/>
  <c r="AF899" i="16"/>
  <c r="AF900" i="16"/>
  <c r="AF901" i="16"/>
  <c r="AF902" i="16"/>
  <c r="AF903" i="16"/>
  <c r="AF904" i="16"/>
  <c r="AF905" i="16"/>
  <c r="AF906" i="16"/>
  <c r="AF907" i="16"/>
  <c r="AF908" i="16"/>
  <c r="AF909" i="16"/>
  <c r="AF910" i="16"/>
  <c r="AF911" i="16"/>
  <c r="AF912" i="16"/>
  <c r="AF913" i="16"/>
  <c r="AF914" i="16"/>
  <c r="AF915" i="16"/>
  <c r="AF916" i="16"/>
  <c r="AF917" i="16"/>
  <c r="AF918" i="16"/>
  <c r="AF919" i="16"/>
  <c r="AF920" i="16"/>
  <c r="AF921" i="16"/>
  <c r="AF922" i="16"/>
  <c r="AF923" i="16"/>
  <c r="AF924" i="16"/>
  <c r="AF925" i="16"/>
  <c r="AF926" i="16"/>
  <c r="AF927" i="16"/>
  <c r="AF928" i="16"/>
  <c r="AF929" i="16"/>
  <c r="AF930" i="16"/>
  <c r="AF931" i="16"/>
  <c r="AF932" i="16"/>
  <c r="AF933" i="16"/>
  <c r="AF934" i="16"/>
  <c r="AF935" i="16"/>
  <c r="AF936" i="16"/>
  <c r="AF937" i="16"/>
  <c r="AF938" i="16"/>
  <c r="AF939" i="16"/>
  <c r="AF940" i="16"/>
  <c r="AF941" i="16"/>
  <c r="AF942" i="16"/>
  <c r="AF943" i="16"/>
  <c r="AF944" i="16"/>
  <c r="AF945" i="16"/>
  <c r="AF946" i="16"/>
  <c r="AF947" i="16"/>
  <c r="AF948" i="16"/>
  <c r="AF949" i="16"/>
  <c r="AF950" i="16"/>
  <c r="AF951" i="16"/>
  <c r="AF952" i="16"/>
  <c r="AF953" i="16"/>
  <c r="AF954" i="16"/>
  <c r="AF955" i="16"/>
  <c r="AF956" i="16"/>
  <c r="AF957" i="16"/>
  <c r="AF958" i="16"/>
  <c r="AF959" i="16"/>
  <c r="AF960" i="16"/>
  <c r="AF961" i="16"/>
  <c r="AF962" i="16"/>
  <c r="AF963" i="16"/>
  <c r="AF964" i="16"/>
  <c r="AF965" i="16"/>
  <c r="AF966" i="16"/>
  <c r="AF967" i="16"/>
  <c r="AF968" i="16"/>
  <c r="AF969" i="16"/>
  <c r="AF970" i="16"/>
  <c r="AF971" i="16"/>
  <c r="AF972" i="16"/>
  <c r="AF973" i="16"/>
  <c r="AF974" i="16"/>
  <c r="AF975" i="16"/>
  <c r="AF976" i="16"/>
  <c r="AF977" i="16"/>
  <c r="AF978" i="16"/>
  <c r="AF979" i="16"/>
  <c r="AF980" i="16"/>
  <c r="AF981" i="16"/>
  <c r="AF982" i="16"/>
  <c r="AF983" i="16"/>
  <c r="AF984" i="16"/>
  <c r="AF985" i="16"/>
  <c r="AF986" i="16"/>
  <c r="AF987" i="16"/>
  <c r="AF988" i="16"/>
  <c r="AF989" i="16"/>
  <c r="AF990" i="16"/>
  <c r="AF991" i="16"/>
  <c r="AF992" i="16"/>
  <c r="AF993" i="16"/>
  <c r="AF994" i="16"/>
  <c r="AF995" i="16"/>
  <c r="AF996" i="16"/>
  <c r="AF997" i="16"/>
  <c r="AF998" i="16"/>
  <c r="AF999" i="16"/>
  <c r="AF1000" i="16"/>
  <c r="AF1001" i="16"/>
  <c r="AF1002" i="16"/>
  <c r="AF1003" i="16"/>
  <c r="AF1004" i="16"/>
  <c r="AF1005" i="16"/>
  <c r="AF1006" i="16"/>
  <c r="AF1007" i="16"/>
  <c r="AF1008" i="16"/>
  <c r="AF1009" i="16"/>
  <c r="AF1010" i="16"/>
  <c r="AF1011" i="16"/>
  <c r="AF1012" i="16"/>
  <c r="AF1013" i="16"/>
  <c r="AF1014" i="16"/>
  <c r="AF1015" i="16"/>
  <c r="AF1016" i="16"/>
  <c r="AF1017" i="16"/>
  <c r="AF1018" i="16"/>
  <c r="AF1019" i="16"/>
  <c r="AF1020" i="16"/>
  <c r="AF1021" i="16"/>
  <c r="AF1022" i="16"/>
  <c r="AF1023" i="16"/>
  <c r="AF1024" i="16"/>
  <c r="AF1025" i="16"/>
  <c r="AF1026" i="16"/>
  <c r="AF1027" i="16"/>
  <c r="AF1028" i="16"/>
  <c r="AF1029" i="16"/>
  <c r="AF1030" i="16"/>
  <c r="AF1031" i="16"/>
  <c r="AF1032" i="16"/>
  <c r="AF1033" i="16"/>
  <c r="AF1034" i="16"/>
  <c r="AF1035" i="16"/>
  <c r="AF1036" i="16"/>
  <c r="AF1037" i="16"/>
  <c r="AF1038" i="16"/>
  <c r="AF1039" i="16"/>
  <c r="AF1040" i="16"/>
  <c r="AF1041" i="16"/>
  <c r="AF1042" i="16"/>
  <c r="AF1043" i="16"/>
  <c r="AF1044" i="16"/>
  <c r="AF1045" i="16"/>
  <c r="AF1046" i="16"/>
  <c r="AF1047" i="16"/>
  <c r="AF1048" i="16"/>
  <c r="AF1049" i="16"/>
  <c r="AF1050" i="16"/>
  <c r="AF1051" i="16"/>
  <c r="AF1052" i="16"/>
  <c r="AF1053" i="16"/>
  <c r="AF1054" i="16"/>
  <c r="AF1055" i="16"/>
  <c r="AF1056" i="16"/>
  <c r="AF1057" i="16"/>
  <c r="AF1058" i="16"/>
  <c r="AF1059" i="16"/>
  <c r="AF1060" i="16"/>
  <c r="AF1061" i="16"/>
  <c r="AF1062" i="16"/>
  <c r="AF1063" i="16"/>
  <c r="AF1064" i="16"/>
  <c r="AF1065" i="16"/>
  <c r="AF1066" i="16"/>
  <c r="AF1067" i="16"/>
  <c r="AF1068" i="16"/>
  <c r="AF1069" i="16"/>
  <c r="AF1070" i="16"/>
  <c r="AF1071" i="16"/>
  <c r="AF1072" i="16"/>
  <c r="AF1073" i="16"/>
  <c r="AF1074" i="16"/>
  <c r="AF1075" i="16"/>
  <c r="AF1076" i="16"/>
  <c r="AF1077" i="16"/>
  <c r="AF1078" i="16"/>
  <c r="AF1079" i="16"/>
  <c r="AF1080" i="16"/>
  <c r="AF1081" i="16"/>
  <c r="AF1082" i="16"/>
  <c r="AF1083" i="16"/>
  <c r="AF1084" i="16"/>
  <c r="AF1085" i="16"/>
  <c r="AF1086" i="16"/>
  <c r="AF1087" i="16"/>
  <c r="AF1088" i="16"/>
  <c r="AF1089" i="16"/>
  <c r="AF1090" i="16"/>
  <c r="AF1091" i="16"/>
  <c r="AF1092" i="16"/>
  <c r="AF1093" i="16"/>
  <c r="AF1094" i="16"/>
  <c r="AF1095" i="16"/>
  <c r="AF1096" i="16"/>
  <c r="AF1097" i="16"/>
  <c r="AF1098" i="16"/>
  <c r="AF1099" i="16"/>
  <c r="AF1100" i="16"/>
  <c r="AF1101" i="16"/>
  <c r="AF1102" i="16"/>
  <c r="AF1103" i="16"/>
  <c r="AF1104" i="16"/>
  <c r="AF1105" i="16"/>
  <c r="AF1106" i="16"/>
  <c r="AF1107" i="16"/>
  <c r="AF1108" i="16"/>
  <c r="AF1109" i="16"/>
  <c r="AF1110" i="16"/>
  <c r="AF1111" i="16"/>
  <c r="AF1112" i="16"/>
  <c r="AF1113" i="16"/>
  <c r="AF1114" i="16"/>
  <c r="AF1115" i="16"/>
  <c r="AF1116" i="16"/>
  <c r="AF1117" i="16"/>
  <c r="AF1118" i="16"/>
  <c r="AF1119" i="16"/>
  <c r="AF1120" i="16"/>
  <c r="AF1121" i="16"/>
  <c r="AF1122" i="16"/>
  <c r="AF1123" i="16"/>
  <c r="AF1124" i="16"/>
  <c r="AF1125" i="16"/>
  <c r="AF1126" i="16"/>
  <c r="AF1127" i="16"/>
  <c r="AF1128" i="16"/>
  <c r="AF1129" i="16"/>
  <c r="AF1130" i="16"/>
  <c r="AF1131" i="16"/>
  <c r="AF1132" i="16"/>
  <c r="AF1133" i="16"/>
  <c r="AF1134" i="16"/>
  <c r="AF1135" i="16"/>
  <c r="AF1136" i="16"/>
  <c r="AF1137" i="16"/>
  <c r="AF1138" i="16"/>
  <c r="AF1139" i="16"/>
  <c r="AF1140" i="16"/>
  <c r="AF1141" i="16"/>
  <c r="AF1142" i="16"/>
  <c r="AF1143" i="16"/>
  <c r="AF1144" i="16"/>
  <c r="AF1145" i="16"/>
  <c r="AF1146" i="16"/>
  <c r="AF1147" i="16"/>
  <c r="AF1148" i="16"/>
  <c r="AF1149" i="16"/>
  <c r="AF1150" i="16"/>
  <c r="AF1151" i="16"/>
  <c r="AF1152" i="16"/>
  <c r="AF1153" i="16"/>
  <c r="AF1154" i="16"/>
  <c r="AF1155" i="16"/>
  <c r="AF1156" i="16"/>
  <c r="AF1157" i="16"/>
  <c r="AF1158" i="16"/>
  <c r="AF1159" i="16"/>
  <c r="AF1160" i="16"/>
  <c r="AF1161" i="16"/>
  <c r="AF1162" i="16"/>
  <c r="AF1163" i="16"/>
  <c r="AF1164" i="16"/>
  <c r="AF1165" i="16"/>
  <c r="AF1166" i="16"/>
  <c r="AF1167" i="16"/>
  <c r="AF1168" i="16"/>
  <c r="AF1169" i="16"/>
  <c r="AF1170" i="16"/>
  <c r="AF1171" i="16"/>
  <c r="AF1172" i="16"/>
  <c r="AF1173" i="16"/>
  <c r="AF1174" i="16"/>
  <c r="AF1175" i="16"/>
  <c r="AF1176" i="16"/>
  <c r="AF1177" i="16"/>
  <c r="AF1178" i="16"/>
  <c r="AF1179" i="16"/>
  <c r="AF1180" i="16"/>
  <c r="AF1181" i="16"/>
  <c r="AF1182" i="16"/>
  <c r="AF1183" i="16"/>
  <c r="AF1184" i="16"/>
  <c r="AF1185" i="16"/>
  <c r="AF1186" i="16"/>
  <c r="AF1187" i="16"/>
  <c r="AF1188" i="16"/>
  <c r="AF1189" i="16"/>
  <c r="AF1190" i="16"/>
  <c r="AF1191" i="16"/>
  <c r="AF1192" i="16"/>
  <c r="AF1193" i="16"/>
  <c r="AF1194" i="16"/>
  <c r="AF1195" i="16"/>
  <c r="AF1196" i="16"/>
  <c r="AF1197" i="16"/>
  <c r="AF1198" i="16"/>
  <c r="AF1199" i="16"/>
  <c r="AF1200" i="16"/>
  <c r="AF1201" i="16"/>
  <c r="AF1202" i="16"/>
  <c r="AF1203" i="16"/>
  <c r="AF1204" i="16"/>
  <c r="AF1205" i="16"/>
  <c r="AF1206" i="16"/>
  <c r="AF1207" i="16"/>
  <c r="AF1208" i="16"/>
  <c r="AF1209" i="16"/>
  <c r="AF1210" i="16"/>
  <c r="AF1211" i="16"/>
  <c r="AF1212" i="16"/>
  <c r="AF1213" i="16"/>
  <c r="AF1214" i="16"/>
  <c r="AF1215" i="16"/>
  <c r="AF1216" i="16"/>
  <c r="AF1217" i="16"/>
  <c r="AF1218" i="16"/>
  <c r="AF1219" i="16"/>
  <c r="AF1220" i="16"/>
  <c r="AF1221" i="16"/>
  <c r="AF1222" i="16"/>
  <c r="AF1223" i="16"/>
  <c r="AF1224" i="16"/>
  <c r="AF1225" i="16"/>
  <c r="AF1226" i="16"/>
  <c r="AF1227" i="16"/>
  <c r="AF1228" i="16"/>
  <c r="AF1229" i="16"/>
  <c r="AF1230" i="16"/>
  <c r="AF1231" i="16"/>
  <c r="AF1232" i="16"/>
  <c r="AF1233" i="16"/>
  <c r="AF1234" i="16"/>
  <c r="AF1235" i="16"/>
  <c r="AF1236" i="16"/>
  <c r="AF1237" i="16"/>
  <c r="AF1238" i="16"/>
  <c r="AF1239" i="16"/>
  <c r="AF1240" i="16"/>
  <c r="AF1241" i="16"/>
  <c r="AF1242" i="16"/>
  <c r="AF1243" i="16"/>
  <c r="AF1244" i="16"/>
  <c r="AF1245" i="16"/>
  <c r="AF1246" i="16"/>
  <c r="AF1247" i="16"/>
  <c r="AF1248" i="16"/>
  <c r="AF1249" i="16"/>
  <c r="AF1250" i="16"/>
  <c r="AF1251" i="16"/>
  <c r="AF1252" i="16"/>
  <c r="AF1253" i="16"/>
  <c r="AF1254" i="16"/>
  <c r="AF1255" i="16"/>
  <c r="AF1256" i="16"/>
  <c r="AF1257" i="16"/>
  <c r="AF1258" i="16"/>
  <c r="AF1259" i="16"/>
  <c r="AF1260" i="16"/>
  <c r="AF1261" i="16"/>
  <c r="AF1262" i="16"/>
  <c r="AF1263" i="16"/>
  <c r="AF1264" i="16"/>
  <c r="AF1265" i="16"/>
  <c r="AF1266" i="16"/>
  <c r="AF1267" i="16"/>
  <c r="AF1268" i="16"/>
  <c r="AF1269" i="16"/>
  <c r="AF1270" i="16"/>
  <c r="AF1271" i="16"/>
  <c r="AF1272" i="16"/>
  <c r="AF1273" i="16"/>
  <c r="AF1274" i="16"/>
  <c r="AF1275" i="16"/>
  <c r="AF1276" i="16"/>
  <c r="AF1277" i="16"/>
  <c r="AF1278" i="16"/>
  <c r="AF1279" i="16"/>
  <c r="AF1280" i="16"/>
  <c r="AF1281" i="16"/>
  <c r="AF1282" i="16"/>
  <c r="AF1283" i="16"/>
  <c r="AF1284" i="16"/>
  <c r="AF1285" i="16"/>
  <c r="AF1286" i="16"/>
  <c r="AF1287" i="16"/>
  <c r="AF1288" i="16"/>
  <c r="AF1289" i="16"/>
  <c r="AF1290" i="16"/>
  <c r="AF1291" i="16"/>
  <c r="AF1292" i="16"/>
  <c r="AF1293" i="16"/>
  <c r="AF1294" i="16"/>
  <c r="AF1295" i="16"/>
  <c r="AF1296" i="16"/>
  <c r="AF1297" i="16"/>
  <c r="AF1298" i="16"/>
  <c r="AF1299" i="16"/>
  <c r="AF1300" i="16"/>
  <c r="AF1301" i="16"/>
  <c r="AF1302" i="16"/>
  <c r="AF1303" i="16"/>
  <c r="AF1304" i="16"/>
  <c r="AF1305" i="16"/>
  <c r="AF1306" i="16"/>
  <c r="AF1307" i="16"/>
  <c r="AF1308" i="16"/>
  <c r="AF1309" i="16"/>
  <c r="AF1310" i="16"/>
  <c r="AF1311" i="16"/>
  <c r="AF1312" i="16"/>
  <c r="AF1313" i="16"/>
  <c r="AF1314" i="16"/>
  <c r="AF1315" i="16"/>
  <c r="AF1316" i="16"/>
  <c r="AF1317" i="16"/>
  <c r="AF1318" i="16"/>
  <c r="AF1319" i="16"/>
  <c r="AF1320" i="16"/>
  <c r="AF1321" i="16"/>
  <c r="AF1322" i="16"/>
  <c r="AF1323" i="16"/>
  <c r="AF1324" i="16"/>
  <c r="AF1325" i="16"/>
  <c r="AF1326" i="16"/>
  <c r="AF1327" i="16"/>
  <c r="AF1328" i="16"/>
  <c r="AF1329" i="16"/>
  <c r="AF1330" i="16"/>
  <c r="AF1331" i="16"/>
  <c r="AF1332" i="16"/>
  <c r="AF1333" i="16"/>
  <c r="AF1334" i="16"/>
  <c r="AF1335" i="16"/>
  <c r="AF1336" i="16"/>
  <c r="AF1337" i="16"/>
  <c r="AF1338" i="16"/>
  <c r="AF1339" i="16"/>
  <c r="AF1340" i="16"/>
  <c r="AF1341" i="16"/>
  <c r="AF1342" i="16"/>
  <c r="AF1343" i="16"/>
  <c r="AF1344" i="16"/>
  <c r="AF1345" i="16"/>
  <c r="AF1346" i="16"/>
  <c r="AF1347" i="16"/>
  <c r="AF1348" i="16"/>
  <c r="AF1349" i="16"/>
  <c r="AF1350" i="16"/>
  <c r="AF1351" i="16"/>
  <c r="AF1352" i="16"/>
  <c r="AF1353" i="16"/>
  <c r="AF1354" i="16"/>
  <c r="AF1355" i="16"/>
  <c r="AF1356" i="16"/>
  <c r="AF1357" i="16"/>
  <c r="AF1358" i="16"/>
  <c r="AF1359" i="16"/>
  <c r="AF1360" i="16"/>
  <c r="AF1361" i="16"/>
  <c r="AF1362" i="16"/>
  <c r="AF1363" i="16"/>
  <c r="AF1364" i="16"/>
  <c r="AF1365" i="16"/>
  <c r="AF1366" i="16"/>
  <c r="AF1367" i="16"/>
  <c r="AF1368" i="16"/>
  <c r="AF1369" i="16"/>
  <c r="AF1370" i="16"/>
  <c r="AF1371" i="16"/>
  <c r="AF1372" i="16"/>
  <c r="AF1373" i="16"/>
  <c r="AF1374" i="16"/>
  <c r="AF1375" i="16"/>
  <c r="AF1376" i="16"/>
  <c r="AF1377" i="16"/>
  <c r="AF1378" i="16"/>
  <c r="AF1379" i="16"/>
  <c r="AF1380" i="16"/>
  <c r="AF1381" i="16"/>
  <c r="AF1382" i="16"/>
  <c r="AF1383" i="16"/>
  <c r="AF1384" i="16"/>
  <c r="AF1385" i="16"/>
  <c r="AF1386" i="16"/>
  <c r="AF1387" i="16"/>
  <c r="AF1388" i="16"/>
  <c r="AF1389" i="16"/>
  <c r="AF1390" i="16"/>
  <c r="AF1391" i="16"/>
  <c r="AF1392" i="16"/>
  <c r="AF1393" i="16"/>
  <c r="AF1394" i="16"/>
  <c r="AF1395" i="16"/>
  <c r="AF1396" i="16"/>
  <c r="AF1397" i="16"/>
  <c r="AF1398" i="16"/>
  <c r="AF1399" i="16"/>
  <c r="AF1400" i="16"/>
  <c r="AF1401" i="16"/>
  <c r="AF1402" i="16"/>
  <c r="AF1403" i="16"/>
  <c r="AF1404" i="16"/>
  <c r="AF1405" i="16"/>
  <c r="AF1406" i="16"/>
  <c r="AF1407" i="16"/>
  <c r="AF1408" i="16"/>
  <c r="AF1409" i="16"/>
  <c r="AF1410" i="16"/>
  <c r="AF1411" i="16"/>
  <c r="AF1412" i="16"/>
  <c r="AF1413" i="16"/>
  <c r="AF1414" i="16"/>
  <c r="AF1415" i="16"/>
  <c r="AF1416" i="16"/>
  <c r="AF1417" i="16"/>
  <c r="AF1418" i="16"/>
  <c r="AF1419" i="16"/>
  <c r="AF1420" i="16"/>
  <c r="AF1421" i="16"/>
  <c r="AF1422" i="16"/>
  <c r="AF1423" i="16"/>
  <c r="AF1424" i="16"/>
  <c r="AF1425" i="16"/>
  <c r="AF1426" i="16"/>
  <c r="AF1427" i="16"/>
  <c r="AF1428" i="16"/>
  <c r="AF1429" i="16"/>
  <c r="AF1430" i="16"/>
  <c r="AF1431" i="16"/>
  <c r="AF1432" i="16"/>
  <c r="AF1433" i="16"/>
  <c r="AF1434" i="16"/>
  <c r="AF1435" i="16"/>
  <c r="AF1436" i="16"/>
  <c r="AF1437" i="16"/>
  <c r="AF1438" i="16"/>
  <c r="AF1439" i="16"/>
  <c r="AF1440" i="16"/>
  <c r="AF1441" i="16"/>
  <c r="AF1442" i="16"/>
  <c r="AF1443" i="16"/>
  <c r="AF1444" i="16"/>
  <c r="AF1445" i="16"/>
  <c r="AF1446" i="16"/>
  <c r="AF1447" i="16"/>
  <c r="AF1448" i="16"/>
  <c r="AF1449" i="16"/>
  <c r="AF1450" i="16"/>
  <c r="AF1451" i="16"/>
  <c r="AF1452" i="16"/>
  <c r="AF1453" i="16"/>
  <c r="AF1454" i="16"/>
  <c r="AF1455" i="16"/>
  <c r="AF1456" i="16"/>
  <c r="AF1457" i="16"/>
  <c r="AF1458" i="16"/>
  <c r="AF1459" i="16"/>
  <c r="AF1460" i="16"/>
  <c r="AF1461" i="16"/>
  <c r="AF1462" i="16"/>
  <c r="AF1463" i="16"/>
  <c r="AF1464" i="16"/>
  <c r="AF1465" i="16"/>
  <c r="AF1466" i="16"/>
  <c r="AF1467" i="16"/>
  <c r="AF1468" i="16"/>
  <c r="AF1469" i="16"/>
  <c r="AF1470" i="16"/>
  <c r="AF1471" i="16"/>
  <c r="AF1472" i="16"/>
  <c r="AF1473" i="16"/>
  <c r="AF1474" i="16"/>
  <c r="AF1475" i="16"/>
  <c r="AF1476" i="16"/>
  <c r="AF1477" i="16"/>
  <c r="AF1478" i="16"/>
  <c r="AF1479" i="16"/>
  <c r="AF1480" i="16"/>
  <c r="AF1481" i="16"/>
  <c r="AF1482" i="16"/>
  <c r="AF1483" i="16"/>
  <c r="AF1484" i="16"/>
  <c r="AF1485" i="16"/>
  <c r="AF1486" i="16"/>
  <c r="AF1487" i="16"/>
  <c r="AF1488" i="16"/>
  <c r="AF1489" i="16"/>
  <c r="AF1490" i="16"/>
  <c r="AF1491" i="16"/>
  <c r="AF1492" i="16"/>
  <c r="AF1493" i="16"/>
  <c r="AF1494" i="16"/>
  <c r="AF1495" i="16"/>
  <c r="AF1496" i="16"/>
  <c r="AF1497" i="16"/>
  <c r="AF1498" i="16"/>
  <c r="AF1499" i="16"/>
  <c r="AF1500" i="16"/>
  <c r="AF1501" i="16"/>
  <c r="AF1502" i="16"/>
  <c r="AF1503" i="16"/>
  <c r="AF1504" i="16"/>
  <c r="AF1505" i="16"/>
  <c r="AF1506" i="16"/>
  <c r="AF1507" i="16"/>
  <c r="AF1508" i="16"/>
  <c r="AF1509" i="16"/>
  <c r="AF1510" i="16"/>
  <c r="AF1511" i="16"/>
  <c r="AF1512" i="16"/>
  <c r="AF1513" i="16"/>
  <c r="AF1514" i="16"/>
  <c r="AF1515" i="16"/>
  <c r="AF1516" i="16"/>
  <c r="AF1517" i="16"/>
  <c r="AF1518" i="16"/>
  <c r="AF1519" i="16"/>
  <c r="AF1520" i="16"/>
  <c r="AF1521" i="16"/>
  <c r="AF1522" i="16"/>
  <c r="AF1523" i="16"/>
  <c r="AF1524" i="16"/>
  <c r="AF1525" i="16"/>
  <c r="AF1526" i="16"/>
  <c r="AF1527" i="16"/>
  <c r="AF1528" i="16"/>
  <c r="AF1529" i="16"/>
  <c r="AF1530" i="16"/>
  <c r="AF1531" i="16"/>
  <c r="AF1532" i="16"/>
  <c r="AF1533" i="16"/>
  <c r="AF1534" i="16"/>
  <c r="AF1535" i="16"/>
  <c r="AF1536" i="16"/>
  <c r="AF1537" i="16"/>
  <c r="AF1538" i="16"/>
  <c r="AF1539" i="16"/>
  <c r="AF1540" i="16"/>
  <c r="AF1541" i="16"/>
  <c r="AF1542" i="16"/>
  <c r="AF1543" i="16"/>
  <c r="AF1544" i="16"/>
  <c r="AF1545" i="16"/>
  <c r="AF1546" i="16"/>
  <c r="AF1547" i="16"/>
  <c r="AF1548" i="16"/>
  <c r="AF1549" i="16"/>
  <c r="AF1550" i="16"/>
  <c r="AF1551" i="16"/>
  <c r="AF1552" i="16"/>
  <c r="AF1553" i="16"/>
  <c r="AF1554" i="16"/>
  <c r="AF1555" i="16"/>
  <c r="AF1556" i="16"/>
  <c r="AF1557" i="16"/>
  <c r="AF1558" i="16"/>
  <c r="AF1559" i="16"/>
  <c r="AF1560" i="16"/>
  <c r="AF1561" i="16"/>
  <c r="AF1562" i="16"/>
  <c r="AF1563" i="16"/>
  <c r="AF1564" i="16"/>
  <c r="AF1565" i="16"/>
  <c r="AF1566" i="16"/>
  <c r="AF1567" i="16"/>
  <c r="AF1568" i="16"/>
  <c r="AF1569" i="16"/>
  <c r="AF1570" i="16"/>
  <c r="AF1571" i="16"/>
  <c r="AF1572" i="16"/>
  <c r="AF1573" i="16"/>
  <c r="AF1574" i="16"/>
  <c r="AF1575" i="16"/>
  <c r="AF1576" i="16"/>
  <c r="AF1577" i="16"/>
  <c r="AF1578" i="16"/>
  <c r="AF1579" i="16"/>
  <c r="AF1580" i="16"/>
  <c r="AF1581" i="16"/>
  <c r="AF1582" i="16"/>
  <c r="AF1583" i="16"/>
  <c r="AF1584" i="16"/>
  <c r="AF1585" i="16"/>
  <c r="AF1586" i="16"/>
  <c r="AF1587" i="16"/>
  <c r="AF1588" i="16"/>
  <c r="AF1589" i="16"/>
  <c r="AF1590" i="16"/>
  <c r="AF1591" i="16"/>
  <c r="AF1592" i="16"/>
  <c r="AF1593" i="16"/>
  <c r="AF1594" i="16"/>
  <c r="AF1595" i="16"/>
  <c r="AF1596" i="16"/>
  <c r="AF1597" i="16"/>
  <c r="AF1598" i="16"/>
  <c r="AF1599" i="16"/>
  <c r="AF1600" i="16"/>
  <c r="AF1601" i="16"/>
  <c r="AF1602" i="16"/>
  <c r="AF1603" i="16"/>
  <c r="AF1604" i="16"/>
  <c r="AF1605" i="16"/>
  <c r="AF1606" i="16"/>
  <c r="AF1607" i="16"/>
  <c r="AF1608" i="16"/>
  <c r="AF1609" i="16"/>
  <c r="AF1610" i="16"/>
  <c r="AF1611" i="16"/>
  <c r="AF1612" i="16"/>
  <c r="AF1613" i="16"/>
  <c r="AF1614" i="16"/>
  <c r="AF1615" i="16"/>
  <c r="AF1616" i="16"/>
  <c r="AF1617" i="16"/>
  <c r="AF1618" i="16"/>
  <c r="AF1619" i="16"/>
  <c r="AF1620" i="16"/>
  <c r="AF1621" i="16"/>
  <c r="AF1622" i="16"/>
  <c r="AF1623" i="16"/>
  <c r="AF1624" i="16"/>
  <c r="AF1625" i="16"/>
  <c r="AF1626" i="16"/>
  <c r="AF1627" i="16"/>
  <c r="AF1628" i="16"/>
  <c r="AF1629" i="16"/>
  <c r="AF1630" i="16"/>
  <c r="AF1631" i="16"/>
  <c r="AF1632" i="16"/>
  <c r="AF1633" i="16"/>
  <c r="AF1634" i="16"/>
  <c r="AF1635" i="16"/>
  <c r="AF1636" i="16"/>
  <c r="AF1637" i="16"/>
  <c r="AF1638" i="16"/>
  <c r="AF1639" i="16"/>
  <c r="AF1640" i="16"/>
  <c r="AF1641" i="16"/>
  <c r="AF1642" i="16"/>
  <c r="AF1643" i="16"/>
  <c r="AF1644" i="16"/>
  <c r="AF1645" i="16"/>
  <c r="AF1646" i="16"/>
  <c r="AF1647" i="16"/>
  <c r="AF1648" i="16"/>
  <c r="AF1649" i="16"/>
  <c r="AF1650" i="16"/>
  <c r="AF1651" i="16"/>
  <c r="AF1652" i="16"/>
  <c r="AF1653" i="16"/>
  <c r="AF1654" i="16"/>
  <c r="AF1655" i="16"/>
  <c r="AF1656" i="16"/>
  <c r="AF1657" i="16"/>
  <c r="AF1658" i="16"/>
  <c r="AF1659" i="16"/>
  <c r="AF1660" i="16"/>
  <c r="AF1661" i="16"/>
  <c r="AF1662" i="16"/>
  <c r="AF1663" i="16"/>
  <c r="AF1664" i="16"/>
  <c r="AF1665" i="16"/>
  <c r="AF1666" i="16"/>
  <c r="AF1667" i="16"/>
  <c r="AF1668" i="16"/>
  <c r="AF1669" i="16"/>
  <c r="AF1670" i="16"/>
  <c r="AF1671" i="16"/>
  <c r="AF1672" i="16"/>
  <c r="AF1673" i="16"/>
  <c r="AF1674" i="16"/>
  <c r="AF1675" i="16"/>
  <c r="AF1676" i="16"/>
  <c r="AF1677" i="16"/>
  <c r="AF1678" i="16"/>
  <c r="AF1679" i="16"/>
  <c r="AF1680" i="16"/>
  <c r="AF1681" i="16"/>
  <c r="AF1682" i="16"/>
  <c r="AF1683" i="16"/>
  <c r="AF1684" i="16"/>
  <c r="AF1685" i="16"/>
  <c r="AF1686" i="16"/>
  <c r="AF1687" i="16"/>
  <c r="AF1688" i="16"/>
  <c r="AF1689" i="16"/>
  <c r="AF1690" i="16"/>
  <c r="AF1691" i="16"/>
  <c r="AF1692" i="16"/>
  <c r="AF1693" i="16"/>
  <c r="AF1694" i="16"/>
  <c r="AF1695" i="16"/>
  <c r="AF1696" i="16"/>
  <c r="AF1697" i="16"/>
  <c r="AF1698" i="16"/>
  <c r="AF1699" i="16"/>
  <c r="AF1700" i="16"/>
  <c r="AF1701" i="16"/>
  <c r="AF1702" i="16"/>
  <c r="AF1703" i="16"/>
  <c r="AF1704" i="16"/>
  <c r="AF1705" i="16"/>
  <c r="AF1706" i="16"/>
  <c r="AF1707" i="16"/>
  <c r="AF1708" i="16"/>
  <c r="AF1709" i="16"/>
  <c r="AF1710" i="16"/>
  <c r="AF1711" i="16"/>
  <c r="AF1712" i="16"/>
  <c r="AF1713" i="16"/>
  <c r="AF1714" i="16"/>
  <c r="AF1715" i="16"/>
  <c r="AF1716" i="16"/>
  <c r="AF1717" i="16"/>
  <c r="AF1718" i="16"/>
  <c r="AF1719" i="16"/>
  <c r="AF1720" i="16"/>
  <c r="AF1721" i="16"/>
  <c r="AF1722" i="16"/>
  <c r="AF1723" i="16"/>
  <c r="AF1724" i="16"/>
  <c r="AF1725" i="16"/>
  <c r="AF1726" i="16"/>
  <c r="AF1727" i="16"/>
  <c r="AF1728" i="16"/>
  <c r="AF1729" i="16"/>
  <c r="AF1730" i="16"/>
  <c r="AF1731" i="16"/>
  <c r="AF1732" i="16"/>
  <c r="AF1733" i="16"/>
  <c r="AF1734" i="16"/>
  <c r="AF1735" i="16"/>
  <c r="AF1736" i="16"/>
  <c r="AF1737" i="16"/>
  <c r="AF1738" i="16"/>
  <c r="AF1739" i="16"/>
  <c r="AF1740" i="16"/>
  <c r="AF1741" i="16"/>
  <c r="AF1742" i="16"/>
  <c r="AF1743" i="16"/>
  <c r="AF1744" i="16"/>
  <c r="AF1745" i="16"/>
  <c r="AF1746" i="16"/>
  <c r="AF1747" i="16"/>
  <c r="AF1748" i="16"/>
  <c r="AF1749" i="16"/>
  <c r="AF1750" i="16"/>
  <c r="AF1751" i="16"/>
  <c r="AF1752" i="16"/>
  <c r="AF1753" i="16"/>
  <c r="AF1754" i="16"/>
  <c r="AF1755" i="16"/>
  <c r="AF1756" i="16"/>
  <c r="AF1757" i="16"/>
  <c r="AF1758" i="16"/>
  <c r="AF1759" i="16"/>
  <c r="AF1760" i="16"/>
  <c r="AF1761" i="16"/>
  <c r="AF1762" i="16"/>
  <c r="AF1763" i="16"/>
  <c r="AF1764" i="16"/>
  <c r="AF1765" i="16"/>
  <c r="AF1766" i="16"/>
  <c r="AF1767" i="16"/>
  <c r="AF1768" i="16"/>
  <c r="AF1769" i="16"/>
  <c r="AF1770" i="16"/>
  <c r="AF1771" i="16"/>
  <c r="AF1772" i="16"/>
  <c r="AF1773" i="16"/>
  <c r="AF1774" i="16"/>
  <c r="AF1775" i="16"/>
  <c r="AF1776" i="16"/>
  <c r="AF1777" i="16"/>
  <c r="AF1778" i="16"/>
  <c r="AF1779" i="16"/>
  <c r="AF1780" i="16"/>
  <c r="AF1781" i="16"/>
  <c r="AF1782" i="16"/>
  <c r="AF1783" i="16"/>
  <c r="AF1784" i="16"/>
  <c r="AF1785" i="16"/>
  <c r="AF1786" i="16"/>
  <c r="AF1787" i="16"/>
  <c r="AF1788" i="16"/>
  <c r="AF1789" i="16"/>
  <c r="AF1790" i="16"/>
  <c r="AF1791" i="16"/>
  <c r="AF1792" i="16"/>
  <c r="AF1793" i="16"/>
  <c r="AF1794" i="16"/>
  <c r="AF1795" i="16"/>
  <c r="AF1796" i="16"/>
  <c r="AF1797" i="16"/>
  <c r="AF1798" i="16"/>
  <c r="AF1799" i="16"/>
  <c r="AF1800" i="16"/>
  <c r="AF1801" i="16"/>
  <c r="AF1802" i="16"/>
  <c r="AF1803" i="16"/>
  <c r="AF1804" i="16"/>
  <c r="AF1805" i="16"/>
  <c r="AF1806" i="16"/>
  <c r="AF1807" i="16"/>
  <c r="AF1808" i="16"/>
  <c r="AF1809" i="16"/>
  <c r="AF1810" i="16"/>
  <c r="AF1811" i="16"/>
  <c r="AF1812" i="16"/>
  <c r="AF1813" i="16"/>
  <c r="AF1814" i="16"/>
  <c r="AF1815" i="16"/>
  <c r="AF1816" i="16"/>
  <c r="AF1817" i="16"/>
  <c r="AF1818" i="16"/>
  <c r="AF1819" i="16"/>
  <c r="AF1820" i="16"/>
  <c r="AF1821" i="16"/>
  <c r="AF1822" i="16"/>
  <c r="AF1823" i="16"/>
  <c r="AF1824" i="16"/>
  <c r="AF1825" i="16"/>
  <c r="AF1826" i="16"/>
  <c r="AF1827" i="16"/>
  <c r="AF1828" i="16"/>
  <c r="AF1829" i="16"/>
  <c r="AF1830" i="16"/>
  <c r="AF1831" i="16"/>
  <c r="AF1832" i="16"/>
  <c r="AF1833" i="16"/>
  <c r="AF1834" i="16"/>
  <c r="AF1835" i="16"/>
  <c r="AF1836" i="16"/>
  <c r="AF1837" i="16"/>
  <c r="AF1838" i="16"/>
  <c r="AF1839" i="16"/>
  <c r="AF1840" i="16"/>
  <c r="AF1841" i="16"/>
  <c r="AF1842" i="16"/>
  <c r="AF1843" i="16"/>
  <c r="AF1844" i="16"/>
  <c r="AF1845" i="16"/>
  <c r="AF1846" i="16"/>
  <c r="AF1847" i="16"/>
  <c r="AF1848" i="16"/>
  <c r="AF1849" i="16"/>
  <c r="AF1850" i="16"/>
  <c r="AF1851" i="16"/>
  <c r="AF1852" i="16"/>
  <c r="AF1853" i="16"/>
  <c r="AF1854" i="16"/>
  <c r="AF1855" i="16"/>
  <c r="AF1856" i="16"/>
  <c r="AF1857" i="16"/>
  <c r="AF1858" i="16"/>
  <c r="AF1859" i="16"/>
  <c r="AF1860" i="16"/>
  <c r="AF1861" i="16"/>
  <c r="AF1862" i="16"/>
  <c r="AF1863" i="16"/>
  <c r="AF1864" i="16"/>
  <c r="AF1865" i="16"/>
  <c r="AF1866" i="16"/>
  <c r="AF1867" i="16"/>
  <c r="AF1868" i="16"/>
  <c r="AF1869" i="16"/>
  <c r="AF1870" i="16"/>
  <c r="AF1871" i="16"/>
  <c r="AF1872" i="16"/>
  <c r="AF1873" i="16"/>
  <c r="AF1874" i="16"/>
  <c r="AF1875" i="16"/>
  <c r="AF1876" i="16"/>
  <c r="AF1877" i="16"/>
  <c r="AF1878" i="16"/>
  <c r="AF1879" i="16"/>
  <c r="AF1880" i="16"/>
  <c r="AF1881" i="16"/>
  <c r="AF1882" i="16"/>
  <c r="AF1883" i="16"/>
  <c r="AF1884" i="16"/>
  <c r="AF1885" i="16"/>
  <c r="AF1886" i="16"/>
  <c r="AF1887" i="16"/>
  <c r="AF1888" i="16"/>
  <c r="AF1889" i="16"/>
  <c r="AF1890" i="16"/>
  <c r="AF1891" i="16"/>
  <c r="AF1892" i="16"/>
  <c r="AF1893" i="16"/>
  <c r="AF1894" i="16"/>
  <c r="AF1895" i="16"/>
  <c r="AF1896" i="16"/>
  <c r="AF1897" i="16"/>
  <c r="AF1898" i="16"/>
  <c r="AF1899" i="16"/>
  <c r="AF1900" i="16"/>
  <c r="AF1901" i="16"/>
  <c r="AF1902" i="16"/>
  <c r="AF1903" i="16"/>
  <c r="AF1904" i="16"/>
  <c r="AF1905" i="16"/>
  <c r="AF1906" i="16"/>
  <c r="AF1907" i="16"/>
  <c r="AF1908" i="16"/>
  <c r="AF1909" i="16"/>
  <c r="AF1910" i="16"/>
  <c r="AF1911" i="16"/>
  <c r="AF1912" i="16"/>
  <c r="AF1913" i="16"/>
  <c r="AF1914" i="16"/>
  <c r="AF1915" i="16"/>
  <c r="AF1916" i="16"/>
  <c r="AF1917" i="16"/>
  <c r="AF1918" i="16"/>
  <c r="AF1919" i="16"/>
  <c r="AF1920" i="16"/>
  <c r="AF1921" i="16"/>
  <c r="AF1922" i="16"/>
  <c r="AF1923" i="16"/>
  <c r="AF1924" i="16"/>
  <c r="AF1925" i="16"/>
  <c r="AF1926" i="16"/>
  <c r="AF1927" i="16"/>
  <c r="AF1928" i="16"/>
  <c r="AF1929" i="16"/>
  <c r="AF1930" i="16"/>
  <c r="AF1931" i="16"/>
  <c r="AF1932" i="16"/>
  <c r="AF1933" i="16"/>
  <c r="AF1934" i="16"/>
  <c r="AF1935" i="16"/>
  <c r="AF1936" i="16"/>
  <c r="AF1937" i="16"/>
  <c r="AF1938" i="16"/>
  <c r="AF1939" i="16"/>
  <c r="AF1940" i="16"/>
  <c r="AF1941" i="16"/>
  <c r="AF1942" i="16"/>
  <c r="AF1943" i="16"/>
  <c r="AF1944" i="16"/>
  <c r="AF1945" i="16"/>
  <c r="AF1946" i="16"/>
  <c r="AF1947" i="16"/>
  <c r="AF1948" i="16"/>
  <c r="AF1949" i="16"/>
  <c r="AF1950" i="16"/>
  <c r="AF1951" i="16"/>
  <c r="AF1952" i="16"/>
  <c r="AF1953" i="16"/>
  <c r="AF1954" i="16"/>
  <c r="AF1955" i="16"/>
  <c r="AF1956" i="16"/>
  <c r="AF1957" i="16"/>
  <c r="AF1958" i="16"/>
  <c r="AF1959" i="16"/>
  <c r="AF1960" i="16"/>
  <c r="AF1961" i="16"/>
  <c r="AF1962" i="16"/>
  <c r="AF1963" i="16"/>
  <c r="AF1964" i="16"/>
  <c r="AF1965" i="16"/>
  <c r="AF1966" i="16"/>
  <c r="AF1967" i="16"/>
  <c r="AF1968" i="16"/>
  <c r="AF1969" i="16"/>
  <c r="AF1970" i="16"/>
  <c r="AF1971" i="16"/>
  <c r="AF1972" i="16"/>
  <c r="AF1973" i="16"/>
  <c r="AF1974" i="16"/>
  <c r="AF1975" i="16"/>
  <c r="AF1976" i="16"/>
  <c r="AF1977" i="16"/>
  <c r="AF1978" i="16"/>
  <c r="AF1979" i="16"/>
  <c r="AF1980" i="16"/>
  <c r="AF1981" i="16"/>
  <c r="AF1982" i="16"/>
  <c r="AF1983" i="16"/>
  <c r="AF1984" i="16"/>
  <c r="AF1985" i="16"/>
  <c r="AF1986" i="16"/>
  <c r="AF1987" i="16"/>
  <c r="AF1988" i="16"/>
  <c r="AF1989" i="16"/>
  <c r="AF1990" i="16"/>
  <c r="AF1991" i="16"/>
  <c r="AF1992" i="16"/>
  <c r="AF1993" i="16"/>
  <c r="AF1994" i="16"/>
  <c r="AF1995" i="16"/>
  <c r="AF1996" i="16"/>
  <c r="AF1997" i="16"/>
  <c r="AF1998" i="16"/>
  <c r="AF1999" i="16"/>
  <c r="AF2000" i="16"/>
  <c r="AF2001" i="16"/>
  <c r="AF2002" i="16"/>
  <c r="AF2003" i="16"/>
  <c r="AF2004" i="16"/>
  <c r="AF2005" i="16"/>
  <c r="AF2006" i="16"/>
  <c r="AF2007" i="16"/>
  <c r="AF2008" i="16"/>
  <c r="AF2009" i="16"/>
  <c r="AF2010" i="16"/>
  <c r="AF2011" i="16"/>
  <c r="AF2012" i="16"/>
  <c r="AF2013" i="16"/>
  <c r="AF2014" i="16"/>
  <c r="AF2015" i="16"/>
  <c r="AF2016" i="16"/>
  <c r="AF2017" i="16"/>
  <c r="AF2018" i="16"/>
  <c r="AF2019" i="16"/>
  <c r="AF2020" i="16"/>
  <c r="AF2021" i="16"/>
  <c r="AF2022" i="16"/>
  <c r="AF2023" i="16"/>
  <c r="AF2024" i="16"/>
  <c r="AF2025" i="16"/>
  <c r="AF2026" i="16"/>
  <c r="AF2027" i="16"/>
  <c r="AF2028" i="16"/>
  <c r="AF2029" i="16"/>
  <c r="AF2030" i="16"/>
  <c r="AF2031" i="16"/>
  <c r="AF2032" i="16"/>
  <c r="AF2033" i="16"/>
  <c r="AF2034" i="16"/>
  <c r="AF2035" i="16"/>
  <c r="AF2036" i="16"/>
  <c r="AF2037" i="16"/>
  <c r="AF2038" i="16"/>
  <c r="AF2039" i="16"/>
  <c r="AF2040" i="16"/>
  <c r="AF2041" i="16"/>
  <c r="AF2042" i="16"/>
  <c r="AF2043" i="16"/>
  <c r="AF2044" i="16"/>
  <c r="AF2045" i="16"/>
  <c r="AF2046" i="16"/>
  <c r="AF2047" i="16"/>
  <c r="AF2048" i="16"/>
  <c r="AF2049" i="16"/>
  <c r="AF2050" i="16"/>
  <c r="AF2051" i="16"/>
  <c r="AF2052" i="16"/>
  <c r="AF2053" i="16"/>
  <c r="AF2054" i="16"/>
  <c r="AF2055" i="16"/>
  <c r="AF2056" i="16"/>
  <c r="AF2057" i="16"/>
  <c r="AF2058" i="16"/>
  <c r="AF2059" i="16"/>
  <c r="AF2060" i="16"/>
  <c r="AF2061" i="16"/>
  <c r="AF2062" i="16"/>
  <c r="AF2063" i="16"/>
  <c r="AF2064" i="16"/>
  <c r="AF2065" i="16"/>
  <c r="AF2066" i="16"/>
  <c r="AF2067" i="16"/>
  <c r="AF2068" i="16"/>
  <c r="AF2069" i="16"/>
  <c r="AF2070" i="16"/>
  <c r="AF2071" i="16"/>
  <c r="AF2072" i="16"/>
  <c r="AF2073" i="16"/>
  <c r="AF2074" i="16"/>
  <c r="AF2075" i="16"/>
  <c r="AF2076" i="16"/>
  <c r="AF2077" i="16"/>
  <c r="AF2078" i="16"/>
  <c r="AF2079" i="16"/>
  <c r="AF2080" i="16"/>
  <c r="AF2081" i="16"/>
  <c r="AF2082" i="16"/>
  <c r="AF2083" i="16"/>
  <c r="AF2084" i="16"/>
  <c r="AF2085" i="16"/>
  <c r="AF2086" i="16"/>
  <c r="AF2087" i="16"/>
  <c r="AF2088" i="16"/>
  <c r="AF2089" i="16"/>
  <c r="AF2090" i="16"/>
  <c r="AF2091" i="16"/>
  <c r="AF2092" i="16"/>
  <c r="AF2093" i="16"/>
  <c r="AF2094" i="16"/>
  <c r="AF2095" i="16"/>
  <c r="AF2096" i="16"/>
  <c r="AF2097" i="16"/>
  <c r="AF2098" i="16"/>
  <c r="AF2099" i="16"/>
  <c r="AF2100" i="16"/>
  <c r="AF2101" i="16"/>
  <c r="AF2102" i="16"/>
  <c r="AF2103" i="16"/>
  <c r="AF2104" i="16"/>
  <c r="AF2105" i="16"/>
  <c r="AF2106" i="16"/>
  <c r="AF2107" i="16"/>
  <c r="AF2108" i="16"/>
  <c r="AF2109" i="16"/>
  <c r="AF2110" i="16"/>
  <c r="AF2111" i="16"/>
  <c r="AF2112" i="16"/>
  <c r="AF2113" i="16"/>
  <c r="AF2114" i="16"/>
  <c r="AF2115" i="16"/>
  <c r="AF2116" i="16"/>
  <c r="AF2117" i="16"/>
  <c r="AF2118" i="16"/>
  <c r="AF2119" i="16"/>
  <c r="AF2120" i="16"/>
  <c r="AF2121" i="16"/>
  <c r="AF2122" i="16"/>
  <c r="AF2123" i="16"/>
  <c r="AF2124" i="16"/>
  <c r="AF2125" i="16"/>
  <c r="AF2126" i="16"/>
  <c r="AF2127" i="16"/>
  <c r="AF2128" i="16"/>
  <c r="AF2129" i="16"/>
  <c r="AF2130" i="16"/>
  <c r="AF2131" i="16"/>
  <c r="AF2132" i="16"/>
  <c r="AF2133" i="16"/>
  <c r="AF2134" i="16"/>
  <c r="AF2135" i="16"/>
  <c r="AF2136" i="16"/>
  <c r="AF2137" i="16"/>
  <c r="AF2138" i="16"/>
  <c r="AF2139" i="16"/>
  <c r="AF2140" i="16"/>
  <c r="AF2141" i="16"/>
  <c r="AF2142" i="16"/>
  <c r="AF2143" i="16"/>
  <c r="AF2144" i="16"/>
  <c r="AF2145" i="16"/>
  <c r="AF2146" i="16"/>
  <c r="AF2147" i="16"/>
  <c r="AF2148" i="16"/>
  <c r="AF2149" i="16"/>
  <c r="AF2150" i="16"/>
  <c r="AF2151" i="16"/>
  <c r="AF2152" i="16"/>
  <c r="AF2153" i="16"/>
  <c r="AF2154" i="16"/>
  <c r="AF2155" i="16"/>
  <c r="AF2156" i="16"/>
  <c r="AF2157" i="16"/>
  <c r="AF2158" i="16"/>
  <c r="AF2159" i="16"/>
  <c r="AF2160" i="16"/>
  <c r="AF2161" i="16"/>
  <c r="AF2162" i="16"/>
  <c r="AF2163" i="16"/>
  <c r="AF2164" i="16"/>
  <c r="AF2165" i="16"/>
  <c r="AF2166" i="16"/>
  <c r="AF2167" i="16"/>
  <c r="AF2168" i="16"/>
  <c r="AF2169" i="16"/>
  <c r="AF2170" i="16"/>
  <c r="AF2171" i="16"/>
  <c r="AF2172" i="16"/>
  <c r="AF2173" i="16"/>
  <c r="AF2174" i="16"/>
  <c r="AF2175" i="16"/>
  <c r="AF2176" i="16"/>
  <c r="AF2177" i="16"/>
  <c r="AF2178" i="16"/>
  <c r="AF2179" i="16"/>
  <c r="AF2180" i="16"/>
  <c r="AF2181" i="16"/>
  <c r="AF2182" i="16"/>
  <c r="AF2183" i="16"/>
  <c r="AF2184" i="16"/>
  <c r="AF2185" i="16"/>
  <c r="AF2186" i="16"/>
  <c r="AF2187" i="16"/>
  <c r="AF2188" i="16"/>
  <c r="AF2189" i="16"/>
  <c r="AF2190" i="16"/>
  <c r="AF2191" i="16"/>
  <c r="AF2192" i="16"/>
  <c r="AF2193" i="16"/>
  <c r="AF2194" i="16"/>
  <c r="AF2195" i="16"/>
  <c r="AF2196" i="16"/>
  <c r="AF2197" i="16"/>
  <c r="AF2198" i="16"/>
  <c r="AF2199" i="16"/>
  <c r="AF2200" i="16"/>
  <c r="AF2201" i="16"/>
  <c r="AF2202" i="16"/>
  <c r="AF2203" i="16"/>
  <c r="AF2204" i="16"/>
  <c r="AF2205" i="16"/>
  <c r="AF2206" i="16"/>
  <c r="AF2207" i="16"/>
  <c r="AF2208" i="16"/>
  <c r="AF2209" i="16"/>
  <c r="AF2210" i="16"/>
  <c r="AF2211" i="16"/>
  <c r="AF2212" i="16"/>
  <c r="AF2213" i="16"/>
  <c r="AF2214" i="16"/>
  <c r="AF2215" i="16"/>
  <c r="AF2216" i="16"/>
  <c r="AF2217" i="16"/>
  <c r="AF2218" i="16"/>
  <c r="AF2219" i="16"/>
  <c r="AF2220" i="16"/>
  <c r="AF2221" i="16"/>
  <c r="AF2222" i="16"/>
  <c r="AF2223" i="16"/>
  <c r="AF2224" i="16"/>
  <c r="AF2225" i="16"/>
  <c r="AF2226" i="16"/>
  <c r="AF2227" i="16"/>
  <c r="AF2228" i="16"/>
  <c r="AF2229" i="16"/>
  <c r="AF2230" i="16"/>
  <c r="AF2231" i="16"/>
  <c r="AF2232" i="16"/>
  <c r="AF2233" i="16"/>
  <c r="AF2234" i="16"/>
  <c r="AF2235" i="16"/>
  <c r="AF2236" i="16"/>
  <c r="AF2237" i="16"/>
  <c r="AF2238" i="16"/>
  <c r="AF2239" i="16"/>
  <c r="AF2240" i="16"/>
  <c r="AF2241" i="16"/>
  <c r="AF2242" i="16"/>
  <c r="AF2243" i="16"/>
  <c r="AF2244" i="16"/>
  <c r="AF2245" i="16"/>
  <c r="AF2246" i="16"/>
  <c r="AF2247" i="16"/>
  <c r="AF2248" i="16"/>
  <c r="AF2249" i="16"/>
  <c r="AF2250" i="16"/>
  <c r="AF2251" i="16"/>
  <c r="AF2252" i="16"/>
  <c r="AF2253" i="16"/>
  <c r="AF2254" i="16"/>
  <c r="AF2255" i="16"/>
  <c r="AF2256" i="16"/>
  <c r="AF2257" i="16"/>
  <c r="AF2258" i="16"/>
  <c r="AF2259" i="16"/>
  <c r="AF2260" i="16"/>
  <c r="AF2261" i="16"/>
  <c r="AF2262" i="16"/>
  <c r="AF2263" i="16"/>
  <c r="AF2264" i="16"/>
  <c r="AF2265" i="16"/>
  <c r="AF2266" i="16"/>
  <c r="AF2267" i="16"/>
  <c r="AF2268" i="16"/>
  <c r="AF2269" i="16"/>
  <c r="AF2270" i="16"/>
  <c r="AF2271" i="16"/>
  <c r="AF2272" i="16"/>
  <c r="AF2273" i="16"/>
  <c r="AF2274" i="16"/>
  <c r="AF2275" i="16"/>
  <c r="AF2276" i="16"/>
  <c r="AF2277" i="16"/>
  <c r="AF2278" i="16"/>
  <c r="AF2279" i="16"/>
  <c r="AF2280" i="16"/>
  <c r="AF2281" i="16"/>
  <c r="AF2282" i="16"/>
  <c r="AF2283" i="16"/>
  <c r="AF2284" i="16"/>
  <c r="AF2285" i="16"/>
  <c r="AF2286" i="16"/>
  <c r="AF2287" i="16"/>
  <c r="AF2288" i="16"/>
  <c r="AF2289" i="16"/>
  <c r="AF2290" i="16"/>
  <c r="AF2291" i="16"/>
  <c r="AF2292" i="16"/>
  <c r="AF2293" i="16"/>
  <c r="AF2294" i="16"/>
  <c r="AF2295" i="16"/>
  <c r="AF2296" i="16"/>
  <c r="AF2297" i="16"/>
  <c r="AF2298" i="16"/>
  <c r="AF2299" i="16"/>
  <c r="AF2300" i="16"/>
  <c r="AF2301" i="16"/>
  <c r="AF2302" i="16"/>
  <c r="AF2303" i="16"/>
  <c r="AF2304" i="16"/>
  <c r="AF2305" i="16"/>
  <c r="AF2306" i="16"/>
  <c r="AF2307" i="16"/>
  <c r="AF2308" i="16"/>
  <c r="AF2309" i="16"/>
  <c r="AF2310" i="16"/>
  <c r="AF2311" i="16"/>
  <c r="AF2312" i="16"/>
  <c r="AF2313" i="16"/>
  <c r="AF2314" i="16"/>
  <c r="AF2315" i="16"/>
  <c r="AF2316" i="16"/>
  <c r="AF2317" i="16"/>
  <c r="AF2318" i="16"/>
  <c r="AF2319" i="16"/>
  <c r="AF2320" i="16"/>
  <c r="AF2321" i="16"/>
  <c r="AF2322" i="16"/>
  <c r="AF2323" i="16"/>
  <c r="AF2324" i="16"/>
  <c r="AF2325" i="16"/>
  <c r="AF2326" i="16"/>
  <c r="AF2327" i="16"/>
  <c r="AF2328" i="16"/>
  <c r="AF2329" i="16"/>
  <c r="AF2330" i="16"/>
  <c r="AF2331" i="16"/>
  <c r="AF2332" i="16"/>
  <c r="AF2333" i="16"/>
  <c r="AF2334" i="16"/>
  <c r="AF2335" i="16"/>
  <c r="AF2336" i="16"/>
  <c r="AF2337" i="16"/>
  <c r="AF2338" i="16"/>
  <c r="AF2339" i="16"/>
  <c r="AF2340" i="16"/>
  <c r="AF2341" i="16"/>
  <c r="AF2342" i="16"/>
  <c r="AF2343" i="16"/>
  <c r="AF2344" i="16"/>
  <c r="AF2345" i="16"/>
  <c r="AF2346" i="16"/>
  <c r="AF2347" i="16"/>
  <c r="AF2348" i="16"/>
  <c r="AF2349" i="16"/>
  <c r="AF2350" i="16"/>
  <c r="AF2351" i="16"/>
  <c r="AF2352" i="16"/>
  <c r="AF2353" i="16"/>
  <c r="AF2354" i="16"/>
  <c r="AF2355" i="16"/>
  <c r="AF2356" i="16"/>
  <c r="AF2357" i="16"/>
  <c r="AF2358" i="16"/>
  <c r="AF2359" i="16"/>
  <c r="AF2360" i="16"/>
  <c r="AF2361" i="16"/>
  <c r="AF2362" i="16"/>
  <c r="AF2363" i="16"/>
  <c r="AF2364" i="16"/>
  <c r="AF2365" i="16"/>
  <c r="AF2366" i="16"/>
  <c r="AF2367" i="16"/>
  <c r="AF2368" i="16"/>
  <c r="AF2369" i="16"/>
  <c r="AF2370" i="16"/>
  <c r="AF2371" i="16"/>
  <c r="AF2372" i="16"/>
  <c r="AF2373" i="16"/>
  <c r="AF2374" i="16"/>
  <c r="AF2375" i="16"/>
  <c r="AF2376" i="16"/>
  <c r="AF2377" i="16"/>
  <c r="AF2378" i="16"/>
  <c r="AF2379" i="16"/>
  <c r="AF2380" i="16"/>
  <c r="AF2381" i="16"/>
  <c r="AF2382" i="16"/>
  <c r="AF2383" i="16"/>
  <c r="AF2384" i="16"/>
  <c r="AF2385" i="16"/>
  <c r="AF2386" i="16"/>
  <c r="AF2387" i="16"/>
  <c r="AF2388" i="16"/>
  <c r="AF2389" i="16"/>
  <c r="AF2390" i="16"/>
  <c r="AF2391" i="16"/>
  <c r="AF2392" i="16"/>
  <c r="AF2393" i="16"/>
  <c r="AF2394" i="16"/>
  <c r="AF2395" i="16"/>
  <c r="AF2396" i="16"/>
  <c r="AF2397" i="16"/>
  <c r="AF2398" i="16"/>
  <c r="AF2399" i="16"/>
  <c r="AF2400" i="16"/>
  <c r="AF2401" i="16"/>
  <c r="AF2402" i="16"/>
  <c r="AF2403" i="16"/>
  <c r="AF2404" i="16"/>
  <c r="AF2405" i="16"/>
  <c r="AF2406" i="16"/>
  <c r="AF2407" i="16"/>
  <c r="AF2408" i="16"/>
  <c r="AF2409" i="16"/>
  <c r="AF2410" i="16"/>
  <c r="AF2411" i="16"/>
  <c r="AF2412" i="16"/>
  <c r="AF2413" i="16"/>
  <c r="AF2414" i="16"/>
  <c r="AF2415" i="16"/>
  <c r="AF2416" i="16"/>
  <c r="AF2417" i="16"/>
  <c r="AF2418" i="16"/>
  <c r="AF2419" i="16"/>
  <c r="AF2420" i="16"/>
  <c r="AF2421" i="16"/>
  <c r="AF2422" i="16"/>
  <c r="AF2423" i="16"/>
  <c r="AF2424" i="16"/>
  <c r="AF2425" i="16"/>
  <c r="AF2426" i="16"/>
  <c r="AF2427" i="16"/>
  <c r="AF2428" i="16"/>
  <c r="AF2429" i="16"/>
  <c r="AF2430" i="16"/>
  <c r="AF2431" i="16"/>
  <c r="AF2432" i="16"/>
  <c r="AF2433" i="16"/>
  <c r="AF2434" i="16"/>
  <c r="AF2435" i="16"/>
  <c r="AF2436" i="16"/>
  <c r="AF2437" i="16"/>
  <c r="AF2438" i="16"/>
  <c r="AF2439" i="16"/>
  <c r="AF2440" i="16"/>
  <c r="AF2441" i="16"/>
  <c r="AF2442" i="16"/>
  <c r="AF2443" i="16"/>
  <c r="AF2444" i="16"/>
  <c r="AF2445" i="16"/>
  <c r="AF2446" i="16"/>
  <c r="AF2447" i="16"/>
  <c r="AF2448" i="16"/>
  <c r="AF2449" i="16"/>
  <c r="AF2450" i="16"/>
  <c r="AF2451" i="16"/>
  <c r="AF2452" i="16"/>
  <c r="AF2453" i="16"/>
  <c r="AF2454" i="16"/>
  <c r="AF2455" i="16"/>
  <c r="AF2456" i="16"/>
  <c r="AF2457" i="16"/>
  <c r="AF2458" i="16"/>
  <c r="AF2459" i="16"/>
  <c r="AF2460" i="16"/>
  <c r="AF2461" i="16"/>
  <c r="AF2462" i="16"/>
  <c r="AF2463" i="16"/>
  <c r="AF2464" i="16"/>
  <c r="AF2465" i="16"/>
  <c r="AF2466" i="16"/>
  <c r="AF2467" i="16"/>
  <c r="AF2468" i="16"/>
  <c r="AF2469" i="16"/>
  <c r="AF2470" i="16"/>
  <c r="AF2471" i="16"/>
  <c r="AF2472" i="16"/>
  <c r="AF2473" i="16"/>
  <c r="AF2474" i="16"/>
  <c r="AF2475" i="16"/>
  <c r="AF2476" i="16"/>
  <c r="AF2477" i="16"/>
  <c r="AF2478" i="16"/>
  <c r="AF2479" i="16"/>
  <c r="AF2480" i="16"/>
  <c r="AF2481" i="16"/>
  <c r="AF2482" i="16"/>
  <c r="AF2483" i="16"/>
  <c r="AF2484" i="16"/>
  <c r="AF2485" i="16"/>
  <c r="AF2486" i="16"/>
  <c r="AF2487" i="16"/>
  <c r="AF2488" i="16"/>
  <c r="AF2489" i="16"/>
  <c r="AF2490" i="16"/>
  <c r="AF2491" i="16"/>
  <c r="AF2492" i="16"/>
  <c r="AF2493" i="16"/>
  <c r="AF2494" i="16"/>
  <c r="AF2495" i="16"/>
  <c r="AF2496" i="16"/>
  <c r="AF2497" i="16"/>
  <c r="AF2498" i="16"/>
  <c r="AF2499" i="16"/>
  <c r="AF2500" i="16"/>
  <c r="AF2501" i="16"/>
  <c r="AF2502" i="16"/>
  <c r="AF2503" i="16"/>
  <c r="AF2504" i="16"/>
  <c r="AF2505" i="16"/>
  <c r="AF2506" i="16"/>
  <c r="AF2507" i="16"/>
  <c r="AF2508" i="16"/>
  <c r="AF2509" i="16"/>
  <c r="AF2510" i="16"/>
  <c r="AF2511" i="16"/>
  <c r="AF2512" i="16"/>
  <c r="AF2513" i="16"/>
  <c r="AF2514" i="16"/>
  <c r="AF2515" i="16"/>
  <c r="AF2516" i="16"/>
  <c r="AF2517" i="16"/>
  <c r="AF2518" i="16"/>
  <c r="AF2519" i="16"/>
  <c r="AF2520" i="16"/>
  <c r="AF2521" i="16"/>
  <c r="AF2522" i="16"/>
  <c r="AF2523" i="16"/>
  <c r="AF2524" i="16"/>
  <c r="AF2525" i="16"/>
  <c r="AF2526" i="16"/>
  <c r="AF2527" i="16"/>
  <c r="AF2528" i="16"/>
  <c r="AF2529" i="16"/>
  <c r="AF2530" i="16"/>
  <c r="AF2531" i="16"/>
  <c r="AF2532" i="16"/>
  <c r="AF2533" i="16"/>
  <c r="AF2534" i="16"/>
  <c r="AF2535" i="16"/>
  <c r="AF2536" i="16"/>
  <c r="AF2537" i="16"/>
  <c r="AF2538" i="16"/>
  <c r="AF2539" i="16"/>
  <c r="AF2540" i="16"/>
  <c r="AF2541" i="16"/>
  <c r="AF2542" i="16"/>
  <c r="AF2543" i="16"/>
  <c r="AF2544" i="16"/>
  <c r="AF2545" i="16"/>
  <c r="AF2546" i="16"/>
  <c r="AF2547" i="16"/>
  <c r="AF2548" i="16"/>
  <c r="AF2549" i="16"/>
  <c r="AF2550" i="16"/>
  <c r="AF2551" i="16"/>
  <c r="AF2552" i="16"/>
  <c r="AF2553" i="16"/>
  <c r="AF2554" i="16"/>
  <c r="AF2555" i="16"/>
  <c r="AF2556" i="16"/>
  <c r="AF2557" i="16"/>
  <c r="AF2558" i="16"/>
  <c r="AF2559" i="16"/>
  <c r="AF2560" i="16"/>
  <c r="AF2561" i="16"/>
  <c r="AF2562" i="16"/>
  <c r="AF2563" i="16"/>
  <c r="AF2564" i="16"/>
  <c r="AF2565" i="16"/>
  <c r="AF2566" i="16"/>
  <c r="AF2567" i="16"/>
  <c r="AF2568" i="16"/>
  <c r="AF2569" i="16"/>
  <c r="AF2570" i="16"/>
  <c r="AF2571" i="16"/>
  <c r="AF2572" i="16"/>
  <c r="AF2573" i="16"/>
  <c r="AF2574" i="16"/>
  <c r="AF2575" i="16"/>
  <c r="AF2576" i="16"/>
  <c r="AF2577" i="16"/>
  <c r="AF2578" i="16"/>
  <c r="AF2579" i="16"/>
  <c r="AF2580" i="16"/>
  <c r="AF2581" i="16"/>
  <c r="AF2582" i="16"/>
  <c r="AF2583" i="16"/>
  <c r="AF2584" i="16"/>
  <c r="AF2585" i="16"/>
  <c r="AF2586" i="16"/>
  <c r="AF2587" i="16"/>
  <c r="AF2588" i="16"/>
  <c r="AF2589" i="16"/>
  <c r="AF2590" i="16"/>
  <c r="AF2591" i="16"/>
  <c r="AF2592" i="16"/>
  <c r="AF2593" i="16"/>
  <c r="AF2594" i="16"/>
  <c r="AF2595" i="16"/>
  <c r="AF2596" i="16"/>
  <c r="AF2597" i="16"/>
  <c r="AF2598" i="16"/>
  <c r="AF2599" i="16"/>
  <c r="AF2600" i="16"/>
  <c r="AF2601" i="16"/>
  <c r="AF2602" i="16"/>
  <c r="AF2603" i="16"/>
  <c r="AF2604" i="16"/>
  <c r="AF2605" i="16"/>
  <c r="AF2606" i="16"/>
  <c r="AF2607" i="16"/>
  <c r="AF2608" i="16"/>
  <c r="AF2609" i="16"/>
  <c r="AF2610" i="16"/>
  <c r="AF2611" i="16"/>
  <c r="AF2612" i="16"/>
  <c r="AF2613" i="16"/>
  <c r="AF2614" i="16"/>
  <c r="AF2615" i="16"/>
  <c r="AF2616" i="16"/>
  <c r="AF2617" i="16"/>
  <c r="AF2618" i="16"/>
  <c r="AF2619" i="16"/>
  <c r="AF2620" i="16"/>
  <c r="AF2621" i="16"/>
  <c r="AF2622" i="16"/>
  <c r="AF2623" i="16"/>
  <c r="AF2624" i="16"/>
  <c r="AF2625" i="16"/>
  <c r="AF2626" i="16"/>
  <c r="AF2627" i="16"/>
  <c r="AF2628" i="16"/>
  <c r="AF2629" i="16"/>
  <c r="AF2630" i="16"/>
  <c r="AF2631" i="16"/>
  <c r="AF2632" i="16"/>
  <c r="AF2633" i="16"/>
  <c r="AF2634" i="16"/>
  <c r="AF2635" i="16"/>
  <c r="AF2636" i="16"/>
  <c r="AF2637" i="16"/>
  <c r="AF2638" i="16"/>
  <c r="AF2639" i="16"/>
  <c r="AF2640" i="16"/>
  <c r="AF2641" i="16"/>
  <c r="AF2642" i="16"/>
  <c r="AF2643" i="16"/>
  <c r="AF2644" i="16"/>
  <c r="AF2645" i="16"/>
  <c r="AF2646" i="16"/>
  <c r="AF2647" i="16"/>
  <c r="AF2648" i="16"/>
  <c r="AF2649" i="16"/>
  <c r="AF2650" i="16"/>
  <c r="AF2651" i="16"/>
  <c r="AF2652" i="16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E1005" i="30"/>
  <c r="E1006" i="30"/>
  <c r="E1007" i="30"/>
  <c r="E1008" i="30"/>
  <c r="E1009" i="30"/>
  <c r="E1010" i="30"/>
  <c r="E1011" i="30"/>
  <c r="E1012" i="30"/>
  <c r="E1013" i="30"/>
  <c r="E1014" i="30"/>
  <c r="E1015" i="30"/>
  <c r="E1016" i="30"/>
  <c r="E1017" i="30"/>
  <c r="E1018" i="30"/>
  <c r="E1019" i="30"/>
  <c r="E1020" i="30"/>
  <c r="E1021" i="30"/>
  <c r="E1022" i="30"/>
  <c r="E1023" i="30"/>
  <c r="E1024" i="30"/>
  <c r="E1025" i="30"/>
  <c r="E1026" i="30"/>
  <c r="E1027" i="30"/>
  <c r="E1028" i="30"/>
  <c r="E1029" i="30"/>
  <c r="E1030" i="30"/>
  <c r="E1031" i="30"/>
  <c r="E1032" i="30"/>
  <c r="E1033" i="30"/>
  <c r="E1034" i="30"/>
  <c r="E1035" i="30"/>
  <c r="E1036" i="30"/>
  <c r="E1037" i="30"/>
  <c r="E1038" i="30"/>
  <c r="E1039" i="30"/>
  <c r="E1040" i="30"/>
  <c r="E1041" i="30"/>
  <c r="E1042" i="30"/>
  <c r="E1043" i="30"/>
  <c r="E1044" i="30"/>
  <c r="E1045" i="30"/>
  <c r="E1046" i="30"/>
  <c r="E1047" i="30"/>
  <c r="E1048" i="30"/>
  <c r="E1049" i="30"/>
  <c r="E1050" i="30"/>
  <c r="E1051" i="30"/>
  <c r="E1052" i="30"/>
  <c r="E1053" i="30"/>
  <c r="E1054" i="30"/>
  <c r="E1055" i="30"/>
  <c r="E1056" i="30"/>
  <c r="E1057" i="30"/>
  <c r="E1058" i="30"/>
  <c r="E1059" i="30"/>
  <c r="E1060" i="30"/>
  <c r="E1061" i="30"/>
  <c r="E1062" i="30"/>
  <c r="E1063" i="30"/>
  <c r="E1064" i="30"/>
  <c r="E1065" i="30"/>
  <c r="E1066" i="30"/>
  <c r="E1067" i="30"/>
  <c r="E1068" i="30"/>
  <c r="E1069" i="30"/>
  <c r="E1070" i="30"/>
  <c r="E1071" i="30"/>
  <c r="E1072" i="30"/>
  <c r="E1073" i="30"/>
  <c r="E1074" i="30"/>
  <c r="E1075" i="30"/>
  <c r="E1076" i="30"/>
  <c r="E1077" i="30"/>
  <c r="E1078" i="30"/>
  <c r="E1079" i="30"/>
  <c r="E1080" i="30"/>
  <c r="E1081" i="30"/>
  <c r="E1082" i="30"/>
  <c r="E1083" i="30"/>
  <c r="E1084" i="30"/>
  <c r="E1085" i="30"/>
  <c r="E1086" i="30"/>
  <c r="E1087" i="30"/>
  <c r="E1088" i="30"/>
  <c r="E1089" i="30"/>
  <c r="E1090" i="30"/>
  <c r="E1091" i="30"/>
  <c r="E1092" i="30"/>
  <c r="E1093" i="30"/>
  <c r="E1094" i="30"/>
  <c r="E1095" i="30"/>
  <c r="E1096" i="30"/>
  <c r="E1097" i="30"/>
  <c r="E1098" i="30"/>
  <c r="E1099" i="30"/>
  <c r="E1100" i="30"/>
  <c r="E1101" i="30"/>
  <c r="E1102" i="30"/>
  <c r="E1103" i="30"/>
  <c r="E1104" i="30"/>
  <c r="E1105" i="30"/>
  <c r="E1106" i="30"/>
  <c r="E1107" i="30"/>
  <c r="E1108" i="30"/>
  <c r="E1109" i="30"/>
  <c r="E1110" i="30"/>
  <c r="E1111" i="30"/>
  <c r="E1112" i="30"/>
  <c r="E1113" i="30"/>
  <c r="E1114" i="30"/>
  <c r="E1115" i="30"/>
  <c r="E1116" i="30"/>
  <c r="E1117" i="30"/>
  <c r="E1118" i="30"/>
  <c r="E1119" i="30"/>
  <c r="E1120" i="30"/>
  <c r="E1121" i="30"/>
  <c r="E1122" i="30"/>
  <c r="E1123" i="30"/>
  <c r="E1124" i="30"/>
  <c r="E1125" i="30"/>
  <c r="E1126" i="30"/>
  <c r="E1127" i="30"/>
  <c r="E1128" i="30"/>
  <c r="E1129" i="30"/>
  <c r="E1130" i="30"/>
  <c r="E1131" i="30"/>
  <c r="E1132" i="30"/>
  <c r="E1133" i="30"/>
  <c r="E1134" i="30"/>
  <c r="E1135" i="30"/>
  <c r="E1136" i="30"/>
  <c r="E1137" i="30"/>
  <c r="E1138" i="30"/>
  <c r="E1139" i="30"/>
  <c r="E1140" i="30"/>
  <c r="E1141" i="30"/>
  <c r="E1142" i="30"/>
  <c r="E1143" i="30"/>
  <c r="E1144" i="30"/>
  <c r="E1145" i="30"/>
  <c r="E1146" i="30"/>
  <c r="E1147" i="30"/>
  <c r="E1148" i="30"/>
  <c r="E1149" i="30"/>
  <c r="E1150" i="30"/>
  <c r="E1151" i="30"/>
  <c r="E1152" i="30"/>
  <c r="E1153" i="30"/>
  <c r="E1154" i="30"/>
  <c r="E1155" i="30"/>
  <c r="E1156" i="30"/>
  <c r="E1157" i="30"/>
  <c r="E1158" i="30"/>
  <c r="E1159" i="30"/>
  <c r="E1160" i="30"/>
  <c r="E1161" i="30"/>
  <c r="E1162" i="30"/>
  <c r="E1163" i="30"/>
  <c r="E1164" i="30"/>
  <c r="E1165" i="30"/>
  <c r="E1166" i="30"/>
  <c r="E1167" i="30"/>
  <c r="E1168" i="30"/>
  <c r="E1169" i="30"/>
  <c r="E1170" i="30"/>
  <c r="E1171" i="30"/>
  <c r="E1172" i="30"/>
  <c r="E1173" i="30"/>
  <c r="E1174" i="30"/>
  <c r="E1175" i="30"/>
  <c r="E1176" i="30"/>
  <c r="E1177" i="30"/>
  <c r="E1178" i="30"/>
  <c r="E1179" i="30"/>
  <c r="E1180" i="30"/>
  <c r="E1181" i="30"/>
  <c r="E1182" i="30"/>
  <c r="E1183" i="30"/>
  <c r="E1184" i="30"/>
  <c r="E1185" i="30"/>
  <c r="E1186" i="30"/>
  <c r="E1187" i="30"/>
  <c r="E1188" i="30"/>
  <c r="E1189" i="30"/>
  <c r="E1190" i="30"/>
  <c r="E1191" i="30"/>
  <c r="E1192" i="30"/>
  <c r="E1193" i="30"/>
  <c r="E1194" i="30"/>
  <c r="E1195" i="30"/>
  <c r="E1196" i="30"/>
  <c r="E1197" i="30"/>
  <c r="E1198" i="30"/>
  <c r="E1199" i="30"/>
  <c r="E1200" i="30"/>
  <c r="E1201" i="30"/>
  <c r="E1202" i="30"/>
  <c r="E1203" i="30"/>
  <c r="E1204" i="30"/>
  <c r="E1205" i="30"/>
  <c r="E1206" i="30"/>
  <c r="E1207" i="30"/>
  <c r="E1208" i="30"/>
  <c r="E1209" i="30"/>
  <c r="E1210" i="30"/>
  <c r="E1211" i="30"/>
  <c r="E1212" i="30"/>
  <c r="E1213" i="30"/>
  <c r="E1214" i="30"/>
  <c r="E1215" i="30"/>
  <c r="E1216" i="30"/>
  <c r="E1217" i="30"/>
  <c r="E1218" i="30"/>
  <c r="E1219" i="30"/>
  <c r="E1220" i="30"/>
  <c r="E1221" i="30"/>
  <c r="E1222" i="30"/>
  <c r="E1223" i="30"/>
  <c r="E1224" i="30"/>
  <c r="E1225" i="30"/>
  <c r="E1226" i="30"/>
  <c r="E1227" i="30"/>
  <c r="E1228" i="30"/>
  <c r="E1229" i="30"/>
  <c r="E1230" i="30"/>
  <c r="E1231" i="30"/>
  <c r="E1232" i="30"/>
  <c r="E1233" i="30"/>
  <c r="E1234" i="30"/>
  <c r="E1235" i="30"/>
  <c r="E1236" i="30"/>
  <c r="E1237" i="30"/>
  <c r="E1238" i="30"/>
  <c r="E1239" i="30"/>
  <c r="E1240" i="30"/>
  <c r="E1241" i="30"/>
  <c r="E1242" i="30"/>
  <c r="E1243" i="30"/>
  <c r="E1244" i="30"/>
  <c r="E1245" i="30"/>
  <c r="E1246" i="30"/>
  <c r="E1247" i="30"/>
  <c r="E1248" i="30"/>
  <c r="E1249" i="30"/>
  <c r="E1250" i="30"/>
  <c r="E1251" i="30"/>
  <c r="E1252" i="30"/>
  <c r="E1253" i="30"/>
  <c r="E1254" i="30"/>
  <c r="E1255" i="30"/>
  <c r="E1256" i="30"/>
  <c r="E1257" i="30"/>
  <c r="E1258" i="30"/>
  <c r="E1259" i="30"/>
  <c r="E1260" i="30"/>
  <c r="E1261" i="30"/>
  <c r="E1262" i="30"/>
  <c r="E1263" i="30"/>
  <c r="E1264" i="30"/>
  <c r="E1265" i="30"/>
  <c r="E1266" i="30"/>
  <c r="E1267" i="30"/>
  <c r="E1268" i="30"/>
  <c r="E1269" i="30"/>
  <c r="E1270" i="30"/>
  <c r="E1271" i="30"/>
  <c r="E1272" i="30"/>
  <c r="E1273" i="30"/>
  <c r="E1274" i="30"/>
  <c r="E1275" i="30"/>
  <c r="E1276" i="30"/>
  <c r="E1277" i="30"/>
  <c r="E1278" i="30"/>
  <c r="E1279" i="30"/>
  <c r="E1280" i="30"/>
  <c r="E1281" i="30"/>
  <c r="E1282" i="30"/>
  <c r="E1283" i="30"/>
  <c r="E1284" i="30"/>
  <c r="E1285" i="30"/>
  <c r="E1286" i="30"/>
  <c r="E1287" i="30"/>
  <c r="E1288" i="30"/>
  <c r="E1289" i="30"/>
  <c r="E1290" i="30"/>
  <c r="E1291" i="30"/>
  <c r="E1292" i="30"/>
  <c r="E1293" i="30"/>
  <c r="E1294" i="30"/>
  <c r="E1295" i="30"/>
  <c r="E1296" i="30"/>
  <c r="E1297" i="30"/>
  <c r="E1298" i="30"/>
  <c r="E1299" i="30"/>
  <c r="E1300" i="30"/>
  <c r="E1301" i="30"/>
  <c r="E1302" i="30"/>
  <c r="E1303" i="30"/>
  <c r="E1304" i="30"/>
  <c r="E1305" i="30"/>
  <c r="E1306" i="30"/>
  <c r="E1307" i="30"/>
  <c r="E1308" i="30"/>
  <c r="E1309" i="30"/>
  <c r="E1310" i="30"/>
  <c r="E1311" i="30"/>
  <c r="E1312" i="30"/>
  <c r="E1313" i="30"/>
  <c r="E1314" i="30"/>
  <c r="E1315" i="30"/>
  <c r="E1316" i="30"/>
  <c r="E1317" i="30"/>
  <c r="E1318" i="30"/>
  <c r="E1319" i="30"/>
  <c r="E1320" i="30"/>
  <c r="E1321" i="30"/>
  <c r="E1322" i="30"/>
  <c r="E1323" i="30"/>
  <c r="E1324" i="30"/>
  <c r="E1325" i="30"/>
  <c r="E1326" i="30"/>
  <c r="E1327" i="30"/>
  <c r="E1328" i="30"/>
  <c r="E1329" i="30"/>
  <c r="E1330" i="30"/>
  <c r="E1331" i="30"/>
  <c r="E1332" i="30"/>
  <c r="E1333" i="30"/>
  <c r="E1334" i="30"/>
  <c r="E1335" i="30"/>
  <c r="E1336" i="30"/>
  <c r="E1337" i="30"/>
  <c r="E1338" i="30"/>
  <c r="E1339" i="30"/>
  <c r="E1340" i="30"/>
  <c r="E1341" i="30"/>
  <c r="E1342" i="30"/>
  <c r="E1343" i="30"/>
  <c r="E1344" i="30"/>
  <c r="E1345" i="30"/>
  <c r="E1346" i="30"/>
  <c r="E1347" i="30"/>
  <c r="E1348" i="30"/>
  <c r="E1349" i="30"/>
  <c r="E1350" i="30"/>
  <c r="E1351" i="30"/>
  <c r="E1352" i="30"/>
  <c r="E1353" i="30"/>
  <c r="E1354" i="30"/>
  <c r="E1355" i="30"/>
  <c r="E1356" i="30"/>
  <c r="E1357" i="30"/>
  <c r="E1358" i="30"/>
  <c r="E1359" i="30"/>
  <c r="E1360" i="30"/>
  <c r="E1361" i="30"/>
  <c r="E1362" i="30"/>
  <c r="E1363" i="30"/>
  <c r="E1364" i="30"/>
  <c r="E1365" i="30"/>
  <c r="E1366" i="30"/>
  <c r="E1367" i="30"/>
  <c r="E1368" i="30"/>
  <c r="E1369" i="30"/>
  <c r="E1370" i="30"/>
  <c r="E1371" i="30"/>
  <c r="E1372" i="30"/>
  <c r="E1373" i="30"/>
  <c r="E1374" i="30"/>
  <c r="E1375" i="30"/>
  <c r="E1376" i="30"/>
  <c r="E1377" i="30"/>
  <c r="E1378" i="30"/>
  <c r="E1379" i="30"/>
  <c r="E1380" i="30"/>
  <c r="E1381" i="30"/>
  <c r="E1382" i="30"/>
  <c r="E1383" i="30"/>
  <c r="E1384" i="30"/>
  <c r="E1385" i="30"/>
  <c r="E1386" i="30"/>
  <c r="E1387" i="30"/>
  <c r="E1388" i="30"/>
  <c r="E1389" i="30"/>
  <c r="E1390" i="30"/>
  <c r="E1391" i="30"/>
  <c r="E1392" i="30"/>
  <c r="E1393" i="30"/>
  <c r="E1394" i="30"/>
  <c r="E1395" i="30"/>
  <c r="E1396" i="30"/>
  <c r="E1397" i="30"/>
  <c r="E1398" i="30"/>
  <c r="E1399" i="30"/>
  <c r="E1400" i="30"/>
  <c r="E1401" i="30"/>
  <c r="E1402" i="30"/>
  <c r="E1403" i="30"/>
  <c r="E1404" i="30"/>
  <c r="E1405" i="30"/>
  <c r="E1406" i="30"/>
  <c r="E1407" i="30"/>
  <c r="E1408" i="30"/>
  <c r="E1409" i="30"/>
  <c r="E1410" i="30"/>
  <c r="E1411" i="30"/>
  <c r="E1412" i="30"/>
  <c r="E1413" i="30"/>
  <c r="E1414" i="30"/>
  <c r="E1415" i="30"/>
  <c r="E1416" i="30"/>
  <c r="E1417" i="30"/>
  <c r="E1418" i="30"/>
  <c r="E1419" i="30"/>
  <c r="E1420" i="30"/>
  <c r="E1421" i="30"/>
  <c r="E1422" i="30"/>
  <c r="E1423" i="30"/>
  <c r="E1424" i="30"/>
  <c r="E1425" i="30"/>
  <c r="E1426" i="30"/>
  <c r="E1427" i="30"/>
  <c r="E1428" i="30"/>
  <c r="E1429" i="30"/>
  <c r="E1430" i="30"/>
  <c r="E1431" i="30"/>
  <c r="E1432" i="30"/>
  <c r="E1433" i="30"/>
  <c r="E1434" i="30"/>
  <c r="E1435" i="30"/>
  <c r="E1436" i="30"/>
  <c r="E1437" i="30"/>
  <c r="E1438" i="30"/>
  <c r="E1439" i="30"/>
  <c r="E1440" i="30"/>
  <c r="E1441" i="30"/>
  <c r="E1442" i="30"/>
  <c r="E1443" i="30"/>
  <c r="E1444" i="30"/>
  <c r="E1445" i="30"/>
  <c r="E1446" i="30"/>
  <c r="E1447" i="30"/>
  <c r="E1448" i="30"/>
  <c r="E1449" i="30"/>
  <c r="E1450" i="30"/>
  <c r="E1451" i="30"/>
  <c r="E1452" i="30"/>
  <c r="E1453" i="30"/>
  <c r="E1454" i="30"/>
  <c r="E1455" i="30"/>
  <c r="E1456" i="30"/>
  <c r="E1457" i="30"/>
  <c r="E1458" i="30"/>
  <c r="E1459" i="30"/>
  <c r="E1460" i="30"/>
  <c r="E1461" i="30"/>
  <c r="E1462" i="30"/>
  <c r="E1463" i="30"/>
  <c r="E1464" i="30"/>
  <c r="E1465" i="30"/>
  <c r="E1466" i="30"/>
  <c r="E1467" i="30"/>
  <c r="E1468" i="30"/>
  <c r="E1469" i="30"/>
  <c r="E1470" i="30"/>
  <c r="E1471" i="30"/>
  <c r="E1472" i="30"/>
  <c r="E1473" i="30"/>
  <c r="E1474" i="30"/>
  <c r="E1475" i="30"/>
  <c r="E1476" i="30"/>
  <c r="E1477" i="30"/>
  <c r="E1478" i="30"/>
  <c r="E1479" i="30"/>
  <c r="E1480" i="30"/>
  <c r="E1481" i="30"/>
  <c r="E1482" i="30"/>
  <c r="E1483" i="30"/>
  <c r="E1484" i="30"/>
  <c r="E1485" i="30"/>
  <c r="E1486" i="30"/>
  <c r="E1487" i="30"/>
  <c r="E1488" i="30"/>
  <c r="E1489" i="30"/>
  <c r="E1490" i="30"/>
  <c r="E1491" i="30"/>
  <c r="E1492" i="30"/>
  <c r="E1493" i="30"/>
  <c r="E1494" i="30"/>
  <c r="E1495" i="30"/>
  <c r="E1496" i="30"/>
  <c r="E1497" i="30"/>
  <c r="E1498" i="30"/>
  <c r="E1499" i="30"/>
  <c r="E1500" i="30"/>
  <c r="E1501" i="30"/>
  <c r="E1502" i="30"/>
  <c r="E1503" i="30"/>
  <c r="E1504" i="30"/>
  <c r="E1505" i="30"/>
  <c r="E1506" i="30"/>
  <c r="E1507" i="30"/>
  <c r="E1508" i="30"/>
  <c r="E1509" i="30"/>
  <c r="E1510" i="30"/>
  <c r="E1511" i="30"/>
  <c r="E1512" i="30"/>
  <c r="E1513" i="30"/>
  <c r="E1514" i="30"/>
  <c r="E1515" i="30"/>
  <c r="E1516" i="30"/>
  <c r="E1517" i="30"/>
  <c r="E1518" i="30"/>
  <c r="E1519" i="30"/>
  <c r="E1520" i="30"/>
  <c r="E1521" i="30"/>
  <c r="E1522" i="30"/>
  <c r="E1523" i="30"/>
  <c r="E1524" i="30"/>
  <c r="E1525" i="30"/>
  <c r="E1526" i="30"/>
  <c r="E1527" i="30"/>
  <c r="E1528" i="30"/>
  <c r="E1529" i="30"/>
  <c r="E1530" i="30"/>
  <c r="E1531" i="30"/>
  <c r="E1532" i="30"/>
  <c r="E1533" i="30"/>
  <c r="E1534" i="30"/>
  <c r="E1535" i="30"/>
  <c r="E1536" i="30"/>
  <c r="E1537" i="30"/>
  <c r="E1538" i="30"/>
  <c r="E1539" i="30"/>
  <c r="E1540" i="30"/>
  <c r="E1541" i="30"/>
  <c r="E1542" i="30"/>
  <c r="E1543" i="30"/>
  <c r="E1544" i="30"/>
  <c r="E1545" i="30"/>
  <c r="E1546" i="30"/>
  <c r="E1547" i="30"/>
  <c r="E1548" i="30"/>
  <c r="E1549" i="30"/>
  <c r="E1550" i="30"/>
  <c r="E1551" i="30"/>
  <c r="E1552" i="30"/>
  <c r="E1553" i="30"/>
  <c r="E1554" i="30"/>
  <c r="E1555" i="30"/>
  <c r="E1556" i="30"/>
  <c r="E1557" i="30"/>
  <c r="E1558" i="30"/>
  <c r="E1559" i="30"/>
  <c r="E1560" i="30"/>
  <c r="E1561" i="30"/>
  <c r="E1562" i="30"/>
  <c r="E1563" i="30"/>
  <c r="E1564" i="30"/>
  <c r="E1565" i="30"/>
  <c r="E1566" i="30"/>
  <c r="E1567" i="30"/>
  <c r="E1568" i="30"/>
  <c r="E1569" i="30"/>
  <c r="E1570" i="30"/>
  <c r="E1571" i="30"/>
  <c r="E1572" i="30"/>
  <c r="E1573" i="30"/>
  <c r="E1574" i="30"/>
  <c r="E1575" i="30"/>
  <c r="E1576" i="30"/>
  <c r="E1577" i="30"/>
  <c r="E1578" i="30"/>
  <c r="E1579" i="30"/>
  <c r="E1580" i="30"/>
  <c r="E1581" i="30"/>
  <c r="E1582" i="30"/>
  <c r="E1583" i="30"/>
  <c r="E1584" i="30"/>
  <c r="E1585" i="30"/>
  <c r="E1586" i="30"/>
  <c r="E1587" i="30"/>
  <c r="E1588" i="30"/>
  <c r="E1589" i="30"/>
  <c r="E1590" i="30"/>
  <c r="E1591" i="30"/>
  <c r="E1592" i="30"/>
  <c r="E1593" i="30"/>
  <c r="E1594" i="30"/>
  <c r="E1595" i="30"/>
  <c r="E1596" i="30"/>
  <c r="E1597" i="30"/>
  <c r="E1598" i="30"/>
  <c r="E1599" i="30"/>
  <c r="E1600" i="30"/>
  <c r="E1601" i="30"/>
  <c r="E1602" i="30"/>
  <c r="E1603" i="30"/>
  <c r="E1604" i="30"/>
  <c r="E1605" i="30"/>
  <c r="E1606" i="30"/>
  <c r="E1607" i="30"/>
  <c r="E1608" i="30"/>
  <c r="E1609" i="30"/>
  <c r="E1610" i="30"/>
  <c r="E1611" i="30"/>
  <c r="E1612" i="30"/>
  <c r="E1613" i="30"/>
  <c r="E1614" i="30"/>
  <c r="E1615" i="30"/>
  <c r="E1616" i="30"/>
  <c r="E1617" i="30"/>
  <c r="E1618" i="30"/>
  <c r="E1619" i="30"/>
  <c r="E1620" i="30"/>
  <c r="E1621" i="30"/>
  <c r="E1622" i="30"/>
  <c r="E1623" i="30"/>
  <c r="E1624" i="30"/>
  <c r="E1625" i="30"/>
  <c r="E1626" i="30"/>
  <c r="E1627" i="30"/>
  <c r="E1628" i="30"/>
  <c r="E1629" i="30"/>
  <c r="E1630" i="30"/>
  <c r="E1631" i="30"/>
  <c r="E1632" i="30"/>
  <c r="E1633" i="30"/>
  <c r="E1634" i="30"/>
  <c r="E1635" i="30"/>
  <c r="E1636" i="30"/>
  <c r="E1637" i="30"/>
  <c r="E1638" i="30"/>
  <c r="E1639" i="30"/>
  <c r="E1640" i="30"/>
  <c r="E1641" i="30"/>
  <c r="E1642" i="30"/>
  <c r="E1643" i="30"/>
  <c r="E1644" i="30"/>
  <c r="E1645" i="30"/>
  <c r="E1646" i="30"/>
  <c r="E1647" i="30"/>
  <c r="E1648" i="30"/>
  <c r="E1649" i="30"/>
  <c r="E1650" i="30"/>
  <c r="E1651" i="30"/>
  <c r="E1652" i="30"/>
  <c r="E1653" i="30"/>
  <c r="E1654" i="30"/>
  <c r="E1655" i="30"/>
  <c r="E1656" i="30"/>
  <c r="E1657" i="30"/>
  <c r="E1658" i="30"/>
  <c r="E1659" i="30"/>
  <c r="E1660" i="30"/>
  <c r="E1661" i="30"/>
  <c r="E1662" i="30"/>
  <c r="E1663" i="30"/>
  <c r="E1664" i="30"/>
  <c r="E1665" i="30"/>
  <c r="E1666" i="30"/>
  <c r="E1667" i="30"/>
  <c r="E1668" i="30"/>
  <c r="E1669" i="30"/>
  <c r="E1670" i="30"/>
  <c r="E1671" i="30"/>
  <c r="E1672" i="30"/>
  <c r="E1673" i="30"/>
  <c r="E1674" i="30"/>
  <c r="E1675" i="30"/>
  <c r="E1676" i="30"/>
  <c r="E1677" i="30"/>
  <c r="E1678" i="30"/>
  <c r="E1679" i="30"/>
  <c r="E1680" i="30"/>
  <c r="E1681" i="30"/>
  <c r="E1682" i="30"/>
  <c r="E1683" i="30"/>
  <c r="E1684" i="30"/>
  <c r="E1685" i="30"/>
  <c r="E1686" i="30"/>
  <c r="E1687" i="30"/>
  <c r="E1688" i="30"/>
  <c r="E1689" i="30"/>
  <c r="E1690" i="30"/>
  <c r="E1691" i="30"/>
  <c r="E1692" i="30"/>
  <c r="E1693" i="30"/>
  <c r="E1694" i="30"/>
  <c r="E1695" i="30"/>
  <c r="E1696" i="30"/>
  <c r="E1697" i="30"/>
  <c r="E1698" i="30"/>
  <c r="E1699" i="30"/>
  <c r="E1700" i="30"/>
  <c r="E1701" i="30"/>
  <c r="E1702" i="30"/>
  <c r="E1703" i="30"/>
  <c r="E1704" i="30"/>
  <c r="E1705" i="30"/>
  <c r="E1706" i="30"/>
  <c r="E1707" i="30"/>
  <c r="E1708" i="30"/>
  <c r="E1709" i="30"/>
  <c r="E1710" i="30"/>
  <c r="E1711" i="30"/>
  <c r="E1712" i="30"/>
  <c r="E1713" i="30"/>
  <c r="E1714" i="30"/>
  <c r="E1715" i="30"/>
  <c r="E1716" i="30"/>
  <c r="E1717" i="30"/>
  <c r="E1718" i="30"/>
  <c r="E1719" i="30"/>
  <c r="E1720" i="30"/>
  <c r="E1721" i="30"/>
  <c r="E1722" i="30"/>
  <c r="E1723" i="30"/>
  <c r="E1724" i="30"/>
  <c r="E1725" i="30"/>
  <c r="E1726" i="30"/>
  <c r="E1727" i="30"/>
  <c r="E1728" i="30"/>
  <c r="E1729" i="30"/>
  <c r="E1730" i="30"/>
  <c r="E1731" i="30"/>
  <c r="E1732" i="30"/>
  <c r="E1733" i="30"/>
  <c r="E1734" i="30"/>
  <c r="E1735" i="30"/>
  <c r="E1736" i="30"/>
  <c r="E1737" i="30"/>
  <c r="E1738" i="30"/>
  <c r="E1739" i="30"/>
  <c r="E1740" i="30"/>
  <c r="E1741" i="30"/>
  <c r="E1742" i="30"/>
  <c r="E1743" i="30"/>
  <c r="E1744" i="30"/>
  <c r="E1745" i="30"/>
  <c r="E1746" i="30"/>
  <c r="E1747" i="30"/>
  <c r="E1748" i="30"/>
  <c r="E1749" i="30"/>
  <c r="E1750" i="30"/>
  <c r="E1751" i="30"/>
  <c r="E1752" i="30"/>
  <c r="E1753" i="30"/>
  <c r="E1754" i="30"/>
  <c r="E1755" i="30"/>
  <c r="E1756" i="30"/>
  <c r="E1757" i="30"/>
  <c r="E1758" i="30"/>
  <c r="E1759" i="30"/>
  <c r="E1760" i="30"/>
  <c r="E1761" i="30"/>
  <c r="E1762" i="30"/>
  <c r="E1763" i="30"/>
  <c r="E1764" i="30"/>
  <c r="E1765" i="30"/>
  <c r="E1766" i="30"/>
  <c r="E1767" i="30"/>
  <c r="E1768" i="30"/>
  <c r="E1769" i="30"/>
  <c r="E1770" i="30"/>
  <c r="E1771" i="30"/>
  <c r="E1772" i="30"/>
  <c r="E1773" i="30"/>
  <c r="E1774" i="30"/>
  <c r="E1775" i="30"/>
  <c r="E1776" i="30"/>
  <c r="E1777" i="30"/>
  <c r="E1778" i="30"/>
  <c r="E1779" i="30"/>
  <c r="E1780" i="30"/>
  <c r="E1781" i="30"/>
  <c r="E1782" i="30"/>
  <c r="E1783" i="30"/>
  <c r="E1784" i="30"/>
  <c r="E1785" i="30"/>
  <c r="E1786" i="30"/>
  <c r="E1787" i="30"/>
  <c r="E1788" i="30"/>
  <c r="E1789" i="30"/>
  <c r="E1790" i="30"/>
  <c r="E1791" i="30"/>
  <c r="E1792" i="30"/>
  <c r="E1793" i="30"/>
  <c r="E1794" i="30"/>
  <c r="E1795" i="30"/>
  <c r="E1796" i="30"/>
  <c r="E1797" i="30"/>
  <c r="E1798" i="30"/>
  <c r="E1799" i="30"/>
  <c r="E1800" i="30"/>
  <c r="E1801" i="30"/>
  <c r="E1802" i="30"/>
  <c r="E1803" i="30"/>
  <c r="E1804" i="30"/>
  <c r="E1805" i="30"/>
  <c r="E1806" i="30"/>
  <c r="E1807" i="30"/>
  <c r="E1808" i="30"/>
  <c r="E1809" i="30"/>
  <c r="E1810" i="30"/>
  <c r="E1811" i="30"/>
  <c r="E1812" i="30"/>
  <c r="E1813" i="30"/>
  <c r="E1814" i="30"/>
  <c r="E1815" i="30"/>
  <c r="E1816" i="30"/>
  <c r="E1817" i="30"/>
  <c r="E1818" i="30"/>
  <c r="E1819" i="30"/>
  <c r="E1820" i="30"/>
  <c r="E1821" i="30"/>
  <c r="E1822" i="30"/>
  <c r="E1823" i="30"/>
  <c r="E1824" i="30"/>
  <c r="E1825" i="30"/>
  <c r="E1826" i="30"/>
  <c r="E1827" i="30"/>
  <c r="E1828" i="30"/>
  <c r="E1829" i="30"/>
  <c r="E1830" i="30"/>
  <c r="E1831" i="30"/>
  <c r="E1832" i="30"/>
  <c r="E1833" i="30"/>
  <c r="E1834" i="30"/>
  <c r="E1835" i="30"/>
  <c r="E1836" i="30"/>
  <c r="E1837" i="30"/>
  <c r="E1838" i="30"/>
  <c r="E1839" i="30"/>
  <c r="E1840" i="30"/>
  <c r="E1841" i="30"/>
  <c r="E1842" i="30"/>
  <c r="E1843" i="30"/>
  <c r="E1844" i="30"/>
  <c r="E1845" i="30"/>
  <c r="E1846" i="30"/>
  <c r="E1847" i="30"/>
  <c r="E1848" i="30"/>
  <c r="E1849" i="30"/>
  <c r="E1850" i="30"/>
  <c r="E1851" i="30"/>
  <c r="E1852" i="30"/>
  <c r="E1853" i="30"/>
  <c r="E1854" i="30"/>
  <c r="E1855" i="30"/>
  <c r="E1856" i="30"/>
  <c r="E1857" i="30"/>
  <c r="E1858" i="30"/>
  <c r="E1859" i="30"/>
  <c r="E1860" i="30"/>
  <c r="E1861" i="30"/>
  <c r="E1862" i="30"/>
  <c r="E1863" i="30"/>
  <c r="E1864" i="30"/>
  <c r="E1865" i="30"/>
  <c r="E1866" i="30"/>
  <c r="E1867" i="30"/>
  <c r="E1868" i="30"/>
  <c r="E1869" i="30"/>
  <c r="E1870" i="30"/>
  <c r="E1871" i="30"/>
  <c r="E1872" i="30"/>
  <c r="E1873" i="30"/>
  <c r="E1874" i="30"/>
  <c r="E1875" i="30"/>
  <c r="E1876" i="30"/>
  <c r="E1877" i="30"/>
  <c r="E1878" i="30"/>
  <c r="E1879" i="30"/>
  <c r="E1880" i="30"/>
  <c r="E1881" i="30"/>
  <c r="E1882" i="30"/>
  <c r="E1883" i="30"/>
  <c r="E1884" i="30"/>
  <c r="E1885" i="30"/>
  <c r="E1886" i="30"/>
  <c r="E1887" i="30"/>
  <c r="E1888" i="30"/>
  <c r="E1889" i="30"/>
  <c r="E1890" i="30"/>
  <c r="E1891" i="30"/>
  <c r="E1892" i="30"/>
  <c r="E1893" i="30"/>
  <c r="E1894" i="30"/>
  <c r="E1895" i="30"/>
  <c r="E1896" i="30"/>
  <c r="E1897" i="30"/>
  <c r="E1898" i="30"/>
  <c r="E1899" i="30"/>
  <c r="E1900" i="30"/>
  <c r="E1901" i="30"/>
  <c r="E1902" i="30"/>
  <c r="E1903" i="30"/>
  <c r="E1904" i="30"/>
  <c r="E1905" i="30"/>
  <c r="E1906" i="30"/>
  <c r="E1907" i="30"/>
  <c r="E1908" i="30"/>
  <c r="E1909" i="30"/>
  <c r="E1910" i="30"/>
  <c r="E1911" i="30"/>
  <c r="E1912" i="30"/>
  <c r="E1913" i="30"/>
  <c r="E1914" i="30"/>
  <c r="E1915" i="30"/>
  <c r="E1916" i="30"/>
  <c r="E1917" i="30"/>
  <c r="E1918" i="30"/>
  <c r="E1919" i="30"/>
  <c r="E1920" i="30"/>
  <c r="E1921" i="30"/>
  <c r="E1922" i="30"/>
  <c r="E1923" i="30"/>
  <c r="E1924" i="30"/>
  <c r="E1925" i="30"/>
  <c r="E1926" i="30"/>
  <c r="E1927" i="30"/>
  <c r="E1928" i="30"/>
  <c r="E1929" i="30"/>
  <c r="E1930" i="30"/>
  <c r="E1931" i="30"/>
  <c r="E1932" i="30"/>
  <c r="E1933" i="30"/>
  <c r="E1934" i="30"/>
  <c r="E1935" i="30"/>
  <c r="E1936" i="30"/>
  <c r="E1937" i="30"/>
  <c r="E1938" i="30"/>
  <c r="E1939" i="30"/>
  <c r="E1940" i="30"/>
  <c r="E1941" i="30"/>
  <c r="E1942" i="30"/>
  <c r="E1943" i="30"/>
  <c r="E1944" i="30"/>
  <c r="E1945" i="30"/>
  <c r="E1946" i="30"/>
  <c r="E1947" i="30"/>
  <c r="E1948" i="30"/>
  <c r="E1949" i="30"/>
  <c r="E1950" i="30"/>
  <c r="E1951" i="30"/>
  <c r="E1952" i="30"/>
  <c r="E1953" i="30"/>
  <c r="E1954" i="30"/>
  <c r="E1955" i="30"/>
  <c r="E1956" i="30"/>
  <c r="E1957" i="30"/>
  <c r="E1958" i="30"/>
  <c r="E1959" i="30"/>
  <c r="E1960" i="30"/>
  <c r="E1961" i="30"/>
  <c r="E1962" i="30"/>
  <c r="E1963" i="30"/>
  <c r="E1964" i="30"/>
  <c r="E1965" i="30"/>
  <c r="E1966" i="30"/>
  <c r="E1967" i="30"/>
  <c r="E1968" i="30"/>
  <c r="E1969" i="30"/>
  <c r="E1970" i="30"/>
  <c r="E1971" i="30"/>
  <c r="E1972" i="30"/>
  <c r="E1973" i="30"/>
  <c r="E1974" i="30"/>
  <c r="E1975" i="30"/>
  <c r="E1976" i="30"/>
  <c r="E1977" i="30"/>
  <c r="E1978" i="30"/>
  <c r="E1979" i="30"/>
  <c r="E1980" i="30"/>
  <c r="E1981" i="30"/>
  <c r="E1982" i="30"/>
  <c r="E1983" i="30"/>
  <c r="E1984" i="30"/>
  <c r="E1985" i="30"/>
  <c r="E1986" i="30"/>
  <c r="E1987" i="30"/>
  <c r="E1988" i="30"/>
  <c r="E1989" i="30"/>
  <c r="E1990" i="30"/>
  <c r="E1991" i="30"/>
  <c r="E1992" i="30"/>
  <c r="E1993" i="30"/>
  <c r="E1994" i="30"/>
  <c r="E1995" i="30"/>
  <c r="E1996" i="30"/>
  <c r="E1997" i="30"/>
  <c r="E1998" i="30"/>
  <c r="E1999" i="30"/>
  <c r="E2000" i="30"/>
  <c r="E2001" i="30"/>
  <c r="E2002" i="30"/>
  <c r="E2003" i="30"/>
  <c r="E2004" i="30"/>
  <c r="E2005" i="30"/>
  <c r="E2006" i="30"/>
  <c r="E2007" i="30"/>
  <c r="E2008" i="30"/>
  <c r="E2009" i="30"/>
  <c r="E2010" i="30"/>
  <c r="E2011" i="30"/>
  <c r="E2012" i="30"/>
  <c r="E2013" i="30"/>
  <c r="E2014" i="30"/>
  <c r="E2015" i="30"/>
  <c r="E2016" i="30"/>
  <c r="E2017" i="30"/>
  <c r="E2018" i="30"/>
  <c r="E2019" i="30"/>
  <c r="E2020" i="30"/>
  <c r="E2021" i="30"/>
  <c r="E2022" i="30"/>
  <c r="E2023" i="30"/>
  <c r="E2024" i="30"/>
  <c r="E2025" i="30"/>
  <c r="E2026" i="30"/>
  <c r="E2027" i="30"/>
  <c r="E2028" i="30"/>
  <c r="E2029" i="30"/>
  <c r="E2030" i="30"/>
  <c r="E2031" i="30"/>
  <c r="E2032" i="30"/>
  <c r="E2033" i="30"/>
  <c r="E2034" i="30"/>
  <c r="E2035" i="30"/>
  <c r="E2036" i="30"/>
  <c r="E2037" i="30"/>
  <c r="E2038" i="30"/>
  <c r="E2039" i="30"/>
  <c r="E2040" i="30"/>
  <c r="E2041" i="30"/>
  <c r="E2042" i="30"/>
  <c r="E2043" i="30"/>
  <c r="E2044" i="30"/>
  <c r="E2045" i="30"/>
  <c r="E2046" i="30"/>
  <c r="E2047" i="30"/>
  <c r="E2048" i="30"/>
  <c r="E2049" i="30"/>
  <c r="E2050" i="30"/>
  <c r="E2051" i="30"/>
  <c r="E2052" i="30"/>
  <c r="E2053" i="30"/>
  <c r="E2054" i="30"/>
  <c r="E2055" i="30"/>
  <c r="E2056" i="30"/>
  <c r="E2057" i="30"/>
  <c r="E2058" i="30"/>
  <c r="E2059" i="30"/>
  <c r="E2060" i="30"/>
  <c r="E2061" i="30"/>
  <c r="E2062" i="30"/>
  <c r="E2063" i="30"/>
  <c r="E2064" i="30"/>
  <c r="E2065" i="30"/>
  <c r="E2066" i="30"/>
  <c r="E2067" i="30"/>
  <c r="E2068" i="30"/>
  <c r="E2069" i="30"/>
  <c r="E2070" i="30"/>
  <c r="E2071" i="30"/>
  <c r="E2072" i="30"/>
  <c r="E2073" i="30"/>
  <c r="E2074" i="30"/>
  <c r="E2075" i="30"/>
  <c r="E2076" i="30"/>
  <c r="E2077" i="30"/>
  <c r="E2078" i="30"/>
  <c r="E2079" i="30"/>
  <c r="E2080" i="30"/>
  <c r="E2081" i="30"/>
  <c r="E2082" i="30"/>
  <c r="E2083" i="30"/>
  <c r="E2084" i="30"/>
  <c r="E2085" i="30"/>
  <c r="E2086" i="30"/>
  <c r="E2087" i="30"/>
  <c r="E2088" i="30"/>
  <c r="E2089" i="30"/>
  <c r="E2090" i="30"/>
  <c r="E2091" i="30"/>
  <c r="E2092" i="30"/>
  <c r="E2093" i="30"/>
  <c r="E2094" i="30"/>
  <c r="E2095" i="30"/>
  <c r="E2096" i="30"/>
  <c r="E2097" i="30"/>
  <c r="E2098" i="30"/>
  <c r="E2099" i="30"/>
  <c r="E2100" i="30"/>
  <c r="E2101" i="30"/>
  <c r="E2102" i="30"/>
  <c r="E2103" i="30"/>
  <c r="E2104" i="30"/>
  <c r="E2105" i="30"/>
  <c r="E2106" i="30"/>
  <c r="E2107" i="30"/>
  <c r="E2108" i="30"/>
  <c r="E2109" i="30"/>
  <c r="E2110" i="30"/>
  <c r="E2111" i="30"/>
  <c r="E2112" i="30"/>
  <c r="E2113" i="30"/>
  <c r="E2114" i="30"/>
  <c r="E2115" i="30"/>
  <c r="E2116" i="30"/>
  <c r="E2117" i="30"/>
  <c r="E2118" i="30"/>
  <c r="E2119" i="30"/>
  <c r="E2120" i="30"/>
  <c r="E2121" i="30"/>
  <c r="E2122" i="30"/>
  <c r="E2123" i="30"/>
  <c r="E2124" i="30"/>
  <c r="E2125" i="30"/>
  <c r="E2126" i="30"/>
  <c r="E2127" i="30"/>
  <c r="E2128" i="30"/>
  <c r="E2129" i="30"/>
  <c r="E2130" i="30"/>
  <c r="E2131" i="30"/>
  <c r="E2132" i="30"/>
  <c r="E2133" i="30"/>
  <c r="E2134" i="30"/>
  <c r="E2135" i="30"/>
  <c r="E2136" i="30"/>
  <c r="E2137" i="30"/>
  <c r="E2138" i="30"/>
  <c r="E2139" i="30"/>
  <c r="E2140" i="30"/>
  <c r="E2141" i="30"/>
  <c r="E2142" i="30"/>
  <c r="E2143" i="30"/>
  <c r="E2144" i="30"/>
  <c r="E2145" i="30"/>
  <c r="E2146" i="30"/>
  <c r="E2147" i="30"/>
  <c r="E2148" i="30"/>
  <c r="E2149" i="30"/>
  <c r="E2150" i="30"/>
  <c r="E2151" i="30"/>
  <c r="E2152" i="30"/>
  <c r="E2153" i="30"/>
  <c r="E2154" i="30"/>
  <c r="E2155" i="30"/>
  <c r="E2156" i="30"/>
  <c r="E2157" i="30"/>
  <c r="E2158" i="30"/>
  <c r="E2159" i="30"/>
  <c r="E2160" i="30"/>
  <c r="E2161" i="30"/>
  <c r="E2162" i="30"/>
  <c r="E2163" i="30"/>
  <c r="E2164" i="30"/>
  <c r="E2165" i="30"/>
  <c r="E2166" i="30"/>
  <c r="E2167" i="30"/>
  <c r="E2168" i="30"/>
  <c r="E2169" i="30"/>
  <c r="E2170" i="30"/>
  <c r="E2171" i="30"/>
  <c r="E2172" i="30"/>
  <c r="E2173" i="30"/>
  <c r="E2174" i="30"/>
  <c r="E2175" i="30"/>
  <c r="E2176" i="30"/>
  <c r="E2177" i="30"/>
  <c r="E2178" i="30"/>
  <c r="E2179" i="30"/>
  <c r="E2180" i="30"/>
  <c r="E2181" i="30"/>
  <c r="E2182" i="30"/>
  <c r="E2183" i="30"/>
  <c r="E2184" i="30"/>
  <c r="E2185" i="30"/>
  <c r="E2186" i="30"/>
  <c r="E2187" i="30"/>
  <c r="E2188" i="30"/>
  <c r="E2189" i="30"/>
  <c r="E2190" i="30"/>
  <c r="E2191" i="30"/>
  <c r="E2192" i="30"/>
  <c r="E2193" i="30"/>
  <c r="E2194" i="30"/>
  <c r="E2195" i="30"/>
  <c r="E2196" i="30"/>
  <c r="E2197" i="30"/>
  <c r="E2198" i="30"/>
  <c r="E2199" i="30"/>
  <c r="E2200" i="30"/>
  <c r="E2201" i="30"/>
  <c r="E2202" i="30"/>
  <c r="E2203" i="30"/>
  <c r="E2204" i="30"/>
  <c r="E2205" i="30"/>
  <c r="E2206" i="30"/>
  <c r="E2207" i="30"/>
  <c r="E2208" i="30"/>
  <c r="E2209" i="30"/>
  <c r="E2210" i="30"/>
  <c r="E2211" i="30"/>
  <c r="E2212" i="30"/>
  <c r="E2213" i="30"/>
  <c r="E2214" i="30"/>
  <c r="E2215" i="30"/>
  <c r="E2216" i="30"/>
  <c r="E2217" i="30"/>
  <c r="E2218" i="30"/>
  <c r="E2219" i="30"/>
  <c r="E2220" i="30"/>
  <c r="E2221" i="30"/>
  <c r="E2222" i="30"/>
  <c r="E2223" i="30"/>
  <c r="E2224" i="30"/>
  <c r="E2225" i="30"/>
  <c r="E2226" i="30"/>
  <c r="E2227" i="30"/>
  <c r="E2228" i="30"/>
  <c r="E2229" i="30"/>
  <c r="E2230" i="30"/>
  <c r="E2231" i="30"/>
  <c r="E2232" i="30"/>
  <c r="E2233" i="30"/>
  <c r="E2234" i="30"/>
  <c r="E2235" i="30"/>
  <c r="E2236" i="30"/>
  <c r="E2237" i="30"/>
  <c r="E2238" i="30"/>
  <c r="E2239" i="30"/>
  <c r="E2240" i="30"/>
  <c r="E2241" i="30"/>
  <c r="E2242" i="30"/>
  <c r="E2243" i="30"/>
  <c r="E2244" i="30"/>
  <c r="E2245" i="30"/>
  <c r="E2246" i="30"/>
  <c r="E2247" i="30"/>
  <c r="E2248" i="30"/>
  <c r="E2249" i="30"/>
  <c r="E2250" i="30"/>
  <c r="E2251" i="30"/>
  <c r="E2252" i="30"/>
  <c r="E2253" i="30"/>
  <c r="E2254" i="30"/>
  <c r="E2255" i="30"/>
  <c r="E2256" i="30"/>
  <c r="E2257" i="30"/>
  <c r="E2258" i="30"/>
  <c r="E2259" i="30"/>
  <c r="E2260" i="30"/>
  <c r="E2261" i="30"/>
  <c r="E2262" i="30"/>
  <c r="E2263" i="30"/>
  <c r="E2264" i="30"/>
  <c r="E2265" i="30"/>
  <c r="E2266" i="30"/>
  <c r="E2267" i="30"/>
  <c r="E2268" i="30"/>
  <c r="E2269" i="30"/>
  <c r="E2270" i="30"/>
  <c r="E2271" i="30"/>
  <c r="E2272" i="30"/>
  <c r="E2273" i="30"/>
  <c r="E2274" i="30"/>
  <c r="E2275" i="30"/>
  <c r="E2276" i="30"/>
  <c r="E2277" i="30"/>
  <c r="E2278" i="30"/>
  <c r="E2279" i="30"/>
  <c r="E2280" i="30"/>
  <c r="E2281" i="30"/>
  <c r="E2282" i="30"/>
  <c r="E2283" i="30"/>
  <c r="E2284" i="30"/>
  <c r="E2285" i="30"/>
  <c r="E2286" i="30"/>
  <c r="E2287" i="30"/>
  <c r="E2288" i="30"/>
  <c r="E2289" i="30"/>
  <c r="E2290" i="30"/>
  <c r="E2291" i="30"/>
  <c r="E2292" i="30"/>
  <c r="E2293" i="30"/>
  <c r="E2294" i="30"/>
  <c r="E2295" i="30"/>
  <c r="E2296" i="30"/>
  <c r="E2297" i="30"/>
  <c r="E2298" i="30"/>
  <c r="E2299" i="30"/>
  <c r="E2300" i="30"/>
  <c r="E2301" i="30"/>
  <c r="E2302" i="30"/>
  <c r="E2303" i="30"/>
  <c r="E2304" i="30"/>
  <c r="E2305" i="30"/>
  <c r="E2306" i="30"/>
  <c r="E2307" i="30"/>
  <c r="E2308" i="30"/>
  <c r="E2309" i="30"/>
  <c r="E2310" i="30"/>
  <c r="E2311" i="30"/>
  <c r="E2312" i="30"/>
  <c r="E2313" i="30"/>
  <c r="E2314" i="30"/>
  <c r="E2315" i="30"/>
  <c r="E2316" i="30"/>
  <c r="E2317" i="30"/>
  <c r="E2318" i="30"/>
  <c r="E2319" i="30"/>
  <c r="E2320" i="30"/>
  <c r="E2321" i="30"/>
  <c r="E2322" i="30"/>
  <c r="E2323" i="30"/>
  <c r="E2324" i="30"/>
  <c r="E2325" i="30"/>
  <c r="E2326" i="30"/>
  <c r="E2327" i="30"/>
  <c r="E2328" i="30"/>
  <c r="E2329" i="30"/>
  <c r="E2330" i="30"/>
  <c r="E2331" i="30"/>
  <c r="E2332" i="30"/>
  <c r="E2333" i="30"/>
  <c r="E2334" i="30"/>
  <c r="E2335" i="30"/>
  <c r="E2336" i="30"/>
  <c r="E2337" i="30"/>
  <c r="E2338" i="30"/>
  <c r="E2339" i="30"/>
  <c r="E2340" i="30"/>
  <c r="E2341" i="30"/>
  <c r="E2342" i="30"/>
  <c r="E2343" i="30"/>
  <c r="E2344" i="30"/>
  <c r="E2345" i="30"/>
  <c r="E2346" i="30"/>
  <c r="E2347" i="30"/>
  <c r="E2348" i="30"/>
  <c r="E2349" i="30"/>
  <c r="E2350" i="30"/>
  <c r="E2351" i="30"/>
  <c r="E2352" i="30"/>
  <c r="E2353" i="30"/>
  <c r="E2354" i="30"/>
  <c r="E2355" i="30"/>
  <c r="E2356" i="30"/>
  <c r="E2357" i="30"/>
  <c r="E2358" i="30"/>
  <c r="E2359" i="30"/>
  <c r="E2360" i="30"/>
  <c r="E2361" i="30"/>
  <c r="E2362" i="30"/>
  <c r="E2363" i="30"/>
  <c r="E2364" i="30"/>
  <c r="E2365" i="30"/>
  <c r="E2366" i="30"/>
  <c r="E2367" i="30"/>
  <c r="E2368" i="30"/>
  <c r="E2369" i="30"/>
  <c r="E2370" i="30"/>
  <c r="E2371" i="30"/>
  <c r="E2372" i="30"/>
  <c r="E2373" i="30"/>
  <c r="E2374" i="30"/>
  <c r="E2375" i="30"/>
  <c r="E2376" i="30"/>
  <c r="E2377" i="30"/>
  <c r="E2378" i="30"/>
  <c r="E2379" i="30"/>
  <c r="E2380" i="30"/>
  <c r="E2381" i="30"/>
  <c r="E2382" i="30"/>
  <c r="E2383" i="30"/>
  <c r="E2384" i="30"/>
  <c r="E2385" i="30"/>
  <c r="E2386" i="30"/>
  <c r="E2387" i="30"/>
  <c r="E2388" i="30"/>
  <c r="E2389" i="30"/>
  <c r="E2390" i="30"/>
  <c r="E2391" i="30"/>
  <c r="E2392" i="30"/>
  <c r="E2393" i="30"/>
  <c r="E2394" i="30"/>
  <c r="E2395" i="30"/>
  <c r="E2396" i="30"/>
  <c r="E2397" i="30"/>
  <c r="E2398" i="30"/>
  <c r="E2399" i="30"/>
  <c r="E2400" i="30"/>
  <c r="E2401" i="30"/>
  <c r="E2402" i="30"/>
  <c r="E2403" i="30"/>
  <c r="E2404" i="30"/>
  <c r="E2405" i="30"/>
  <c r="E2406" i="30"/>
  <c r="E2407" i="30"/>
  <c r="E2408" i="30"/>
  <c r="E2409" i="30"/>
  <c r="E2410" i="30"/>
  <c r="E2411" i="30"/>
  <c r="E2412" i="30"/>
  <c r="E2413" i="30"/>
  <c r="E2414" i="30"/>
  <c r="E2415" i="30"/>
  <c r="E2416" i="30"/>
  <c r="E2417" i="30"/>
  <c r="E2418" i="30"/>
  <c r="E2419" i="30"/>
  <c r="E2420" i="30"/>
  <c r="E2421" i="30"/>
  <c r="E2422" i="30"/>
  <c r="E2423" i="30"/>
  <c r="E2424" i="30"/>
  <c r="E2425" i="30"/>
  <c r="E2426" i="30"/>
  <c r="E2427" i="30"/>
  <c r="E2428" i="30"/>
  <c r="E2429" i="30"/>
  <c r="E2430" i="30"/>
  <c r="E2431" i="30"/>
  <c r="E2432" i="30"/>
  <c r="E2433" i="30"/>
  <c r="E2434" i="30"/>
  <c r="E2435" i="30"/>
  <c r="E2436" i="30"/>
  <c r="E2437" i="30"/>
  <c r="E2438" i="30"/>
  <c r="E2439" i="30"/>
  <c r="E2440" i="30"/>
  <c r="E2441" i="30"/>
  <c r="E2442" i="30"/>
  <c r="E2443" i="30"/>
  <c r="E2444" i="30"/>
  <c r="E2445" i="30"/>
  <c r="E2446" i="30"/>
  <c r="E2447" i="30"/>
  <c r="E2448" i="30"/>
  <c r="E2449" i="30"/>
  <c r="E2450" i="30"/>
  <c r="E2451" i="30"/>
  <c r="E2452" i="30"/>
  <c r="E2453" i="30"/>
  <c r="E2454" i="30"/>
  <c r="E2455" i="30"/>
  <c r="E2456" i="30"/>
  <c r="E2457" i="30"/>
  <c r="E2458" i="30"/>
  <c r="E2459" i="30"/>
  <c r="E2460" i="30"/>
  <c r="E2461" i="30"/>
  <c r="E2462" i="30"/>
  <c r="E2463" i="30"/>
  <c r="E2464" i="30"/>
  <c r="E2465" i="30"/>
  <c r="E2466" i="30"/>
  <c r="E2467" i="30"/>
  <c r="E2468" i="30"/>
  <c r="E2469" i="30"/>
  <c r="E2470" i="30"/>
  <c r="E2471" i="30"/>
  <c r="E2472" i="30"/>
  <c r="E2473" i="30"/>
  <c r="E2474" i="30"/>
  <c r="E2475" i="30"/>
  <c r="E2476" i="30"/>
  <c r="E2477" i="30"/>
  <c r="E2478" i="30"/>
  <c r="E2479" i="30"/>
  <c r="E2480" i="30"/>
  <c r="E2481" i="30"/>
  <c r="E2482" i="30"/>
  <c r="E2483" i="30"/>
  <c r="E2484" i="30"/>
  <c r="E2485" i="30"/>
  <c r="E2486" i="30"/>
  <c r="E2487" i="30"/>
  <c r="E2488" i="30"/>
  <c r="E2489" i="30"/>
  <c r="E2490" i="30"/>
  <c r="E2491" i="30"/>
  <c r="E2492" i="30"/>
  <c r="E2493" i="30"/>
  <c r="E2494" i="30"/>
  <c r="E2495" i="30"/>
  <c r="E2496" i="30"/>
  <c r="E2497" i="30"/>
  <c r="E2498" i="30"/>
  <c r="E2499" i="30"/>
  <c r="E2500" i="30"/>
  <c r="E2501" i="30"/>
  <c r="E2502" i="30"/>
  <c r="E2503" i="30"/>
  <c r="E2504" i="30"/>
  <c r="E2505" i="30"/>
  <c r="E2506" i="30"/>
  <c r="E2507" i="30"/>
  <c r="E2508" i="30"/>
  <c r="E2509" i="30"/>
  <c r="E2510" i="30"/>
  <c r="E2511" i="30"/>
  <c r="E2512" i="30"/>
  <c r="E2513" i="30"/>
  <c r="E2514" i="30"/>
  <c r="E2515" i="30"/>
  <c r="E2516" i="30"/>
  <c r="E2517" i="30"/>
  <c r="E2518" i="30"/>
  <c r="E2519" i="30"/>
  <c r="E2520" i="30"/>
  <c r="E2521" i="30"/>
  <c r="E2522" i="30"/>
  <c r="E2523" i="30"/>
  <c r="E2524" i="30"/>
  <c r="E2525" i="30"/>
  <c r="E2526" i="30"/>
  <c r="E2527" i="30"/>
  <c r="E2528" i="30"/>
  <c r="E2529" i="30"/>
  <c r="E2530" i="30"/>
  <c r="E2531" i="30"/>
  <c r="E2532" i="30"/>
  <c r="E2533" i="30"/>
  <c r="E2534" i="30"/>
  <c r="E2535" i="30"/>
  <c r="E2536" i="30"/>
  <c r="E2537" i="30"/>
  <c r="E2538" i="30"/>
  <c r="E2539" i="30"/>
  <c r="E2540" i="30"/>
  <c r="E2541" i="30"/>
  <c r="E2542" i="30"/>
  <c r="E2543" i="30"/>
  <c r="E2544" i="30"/>
  <c r="E2545" i="30"/>
  <c r="E2546" i="30"/>
  <c r="E2547" i="30"/>
  <c r="E2548" i="30"/>
  <c r="E2549" i="30"/>
  <c r="E2550" i="30"/>
  <c r="E2551" i="30"/>
  <c r="E2552" i="30"/>
  <c r="E2553" i="30"/>
  <c r="E2554" i="30"/>
  <c r="E2555" i="30"/>
  <c r="E2556" i="30"/>
  <c r="E2557" i="30"/>
  <c r="E2558" i="30"/>
  <c r="E2559" i="30"/>
  <c r="E2560" i="30"/>
  <c r="E2561" i="30"/>
  <c r="E2562" i="30"/>
  <c r="E2563" i="30"/>
  <c r="E2564" i="30"/>
  <c r="E2565" i="30"/>
  <c r="E2566" i="30"/>
  <c r="E2567" i="30"/>
  <c r="E2568" i="30"/>
  <c r="E2569" i="30"/>
  <c r="E2570" i="30"/>
  <c r="E2571" i="30"/>
  <c r="E2572" i="30"/>
  <c r="E2573" i="30"/>
  <c r="E2574" i="30"/>
  <c r="E2575" i="30"/>
  <c r="E2576" i="30"/>
  <c r="E2577" i="30"/>
  <c r="E2578" i="30"/>
  <c r="E2579" i="30"/>
  <c r="E2580" i="30"/>
  <c r="E2581" i="30"/>
  <c r="E2582" i="30"/>
  <c r="E2583" i="30"/>
  <c r="E2584" i="30"/>
  <c r="E2585" i="30"/>
  <c r="E2586" i="30"/>
  <c r="E2587" i="30"/>
  <c r="E2588" i="30"/>
  <c r="E2589" i="30"/>
  <c r="E2590" i="30"/>
  <c r="E2591" i="30"/>
  <c r="E2592" i="30"/>
  <c r="E2593" i="30"/>
  <c r="E2594" i="30"/>
  <c r="E2595" i="30"/>
  <c r="E2596" i="30"/>
  <c r="E2597" i="30"/>
  <c r="E2598" i="30"/>
  <c r="E2599" i="30"/>
  <c r="E2600" i="30"/>
  <c r="E2601" i="30"/>
  <c r="E2602" i="30"/>
  <c r="E2603" i="30"/>
  <c r="E2604" i="30"/>
  <c r="E2605" i="30"/>
  <c r="E2606" i="30"/>
  <c r="E2607" i="30"/>
  <c r="E2608" i="30"/>
  <c r="E2609" i="30"/>
  <c r="E2610" i="30"/>
  <c r="E2611" i="30"/>
  <c r="E2612" i="30"/>
  <c r="E2613" i="30"/>
  <c r="E2614" i="30"/>
  <c r="E2615" i="30"/>
  <c r="E2616" i="30"/>
  <c r="E2617" i="30"/>
  <c r="E2618" i="30"/>
  <c r="E2619" i="30"/>
  <c r="E2620" i="30"/>
  <c r="E2621" i="30"/>
  <c r="E2622" i="30"/>
  <c r="E2623" i="30"/>
  <c r="E2624" i="30"/>
  <c r="E2625" i="30"/>
  <c r="E2626" i="30"/>
  <c r="E2627" i="30"/>
  <c r="E2628" i="30"/>
  <c r="E2629" i="30"/>
  <c r="E2630" i="30"/>
  <c r="E2631" i="30"/>
  <c r="E2632" i="30"/>
  <c r="E2633" i="30"/>
  <c r="E2634" i="30"/>
  <c r="E2635" i="30"/>
  <c r="E2636" i="30"/>
  <c r="E2637" i="30"/>
  <c r="E2638" i="30"/>
  <c r="E2639" i="30"/>
  <c r="E2640" i="30"/>
  <c r="E2641" i="30"/>
  <c r="E2642" i="30"/>
  <c r="E2643" i="30"/>
  <c r="E2644" i="30"/>
  <c r="E2645" i="30"/>
  <c r="E2646" i="30"/>
  <c r="E2647" i="30"/>
  <c r="E2648" i="30"/>
  <c r="E2649" i="30"/>
  <c r="E2650" i="30"/>
  <c r="E2651" i="30"/>
  <c r="E2652" i="30"/>
  <c r="E2653" i="30"/>
  <c r="E2654" i="30"/>
  <c r="E2655" i="30"/>
  <c r="E2656" i="30"/>
  <c r="E2657" i="30"/>
  <c r="E2658" i="30"/>
  <c r="E2659" i="30"/>
  <c r="E2660" i="30"/>
  <c r="E2661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D1107" i="30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1250" i="30"/>
  <c r="D1251" i="30"/>
  <c r="D1252" i="30"/>
  <c r="D1253" i="30"/>
  <c r="D1254" i="30"/>
  <c r="D1255" i="30"/>
  <c r="D1256" i="30"/>
  <c r="D1257" i="30"/>
  <c r="D1258" i="30"/>
  <c r="D1259" i="30"/>
  <c r="D1260" i="30"/>
  <c r="D1261" i="30"/>
  <c r="D1262" i="30"/>
  <c r="D1263" i="30"/>
  <c r="D1264" i="30"/>
  <c r="D1265" i="30"/>
  <c r="D1266" i="30"/>
  <c r="D1267" i="30"/>
  <c r="D1268" i="30"/>
  <c r="D1269" i="30"/>
  <c r="D1270" i="30"/>
  <c r="D1271" i="30"/>
  <c r="D1272" i="30"/>
  <c r="D1273" i="30"/>
  <c r="D1274" i="30"/>
  <c r="D1275" i="30"/>
  <c r="D1276" i="30"/>
  <c r="D1277" i="30"/>
  <c r="D1278" i="30"/>
  <c r="D1279" i="30"/>
  <c r="D1280" i="30"/>
  <c r="D1281" i="30"/>
  <c r="D1282" i="30"/>
  <c r="D1283" i="30"/>
  <c r="D1284" i="30"/>
  <c r="D1285" i="30"/>
  <c r="D1286" i="30"/>
  <c r="D1287" i="30"/>
  <c r="D1288" i="30"/>
  <c r="D1289" i="30"/>
  <c r="D1290" i="30"/>
  <c r="D1291" i="30"/>
  <c r="D1292" i="30"/>
  <c r="D1293" i="30"/>
  <c r="D1294" i="30"/>
  <c r="D1295" i="30"/>
  <c r="D1296" i="30"/>
  <c r="D1297" i="30"/>
  <c r="D1298" i="30"/>
  <c r="D1299" i="30"/>
  <c r="D1300" i="30"/>
  <c r="D1301" i="30"/>
  <c r="D1302" i="30"/>
  <c r="D1303" i="30"/>
  <c r="D1304" i="30"/>
  <c r="D1305" i="30"/>
  <c r="D1306" i="30"/>
  <c r="D1307" i="30"/>
  <c r="D1308" i="30"/>
  <c r="D1309" i="30"/>
  <c r="D1310" i="30"/>
  <c r="D1311" i="30"/>
  <c r="D1312" i="30"/>
  <c r="D1313" i="30"/>
  <c r="D1314" i="30"/>
  <c r="D1315" i="30"/>
  <c r="D1316" i="30"/>
  <c r="D1317" i="30"/>
  <c r="D1318" i="30"/>
  <c r="D1319" i="30"/>
  <c r="D1320" i="30"/>
  <c r="D1321" i="30"/>
  <c r="D1322" i="30"/>
  <c r="D1323" i="30"/>
  <c r="D1324" i="30"/>
  <c r="D1325" i="30"/>
  <c r="D1326" i="30"/>
  <c r="D1327" i="30"/>
  <c r="D1328" i="30"/>
  <c r="D1329" i="30"/>
  <c r="D1330" i="30"/>
  <c r="D1331" i="30"/>
  <c r="D1332" i="30"/>
  <c r="D1333" i="30"/>
  <c r="D1334" i="30"/>
  <c r="D1335" i="30"/>
  <c r="D1336" i="30"/>
  <c r="D1337" i="30"/>
  <c r="D1338" i="30"/>
  <c r="D1339" i="30"/>
  <c r="D1340" i="30"/>
  <c r="D1341" i="30"/>
  <c r="D1342" i="30"/>
  <c r="D1343" i="30"/>
  <c r="D1344" i="30"/>
  <c r="D1345" i="30"/>
  <c r="D1346" i="30"/>
  <c r="D1347" i="30"/>
  <c r="D1348" i="30"/>
  <c r="D1349" i="30"/>
  <c r="D1350" i="30"/>
  <c r="D1351" i="30"/>
  <c r="D1352" i="30"/>
  <c r="D1353" i="30"/>
  <c r="D1354" i="30"/>
  <c r="D1355" i="30"/>
  <c r="D1356" i="30"/>
  <c r="D1357" i="30"/>
  <c r="D1358" i="30"/>
  <c r="D1359" i="30"/>
  <c r="D1360" i="30"/>
  <c r="D1361" i="30"/>
  <c r="D1362" i="30"/>
  <c r="D1363" i="30"/>
  <c r="D1364" i="30"/>
  <c r="D1365" i="30"/>
  <c r="D1366" i="30"/>
  <c r="D1367" i="30"/>
  <c r="D1368" i="30"/>
  <c r="D1369" i="30"/>
  <c r="D1370" i="30"/>
  <c r="D1371" i="30"/>
  <c r="D1372" i="30"/>
  <c r="D1373" i="30"/>
  <c r="D1374" i="30"/>
  <c r="D1375" i="30"/>
  <c r="D1376" i="30"/>
  <c r="D1377" i="30"/>
  <c r="D1378" i="30"/>
  <c r="D1379" i="30"/>
  <c r="D1380" i="30"/>
  <c r="D1381" i="30"/>
  <c r="D1382" i="30"/>
  <c r="D1383" i="30"/>
  <c r="D1384" i="30"/>
  <c r="D1385" i="30"/>
  <c r="D1386" i="30"/>
  <c r="D1387" i="30"/>
  <c r="D1388" i="30"/>
  <c r="D1389" i="30"/>
  <c r="D1390" i="30"/>
  <c r="D1391" i="30"/>
  <c r="D1392" i="30"/>
  <c r="D1393" i="30"/>
  <c r="D1394" i="30"/>
  <c r="D1395" i="30"/>
  <c r="D1396" i="30"/>
  <c r="D1397" i="30"/>
  <c r="D1398" i="30"/>
  <c r="D1399" i="30"/>
  <c r="D1400" i="30"/>
  <c r="D1401" i="30"/>
  <c r="D1402" i="30"/>
  <c r="D1403" i="30"/>
  <c r="D1404" i="30"/>
  <c r="D1405" i="30"/>
  <c r="D1406" i="30"/>
  <c r="D1407" i="30"/>
  <c r="D1408" i="30"/>
  <c r="D1409" i="30"/>
  <c r="D1410" i="30"/>
  <c r="D1411" i="30"/>
  <c r="D1412" i="30"/>
  <c r="D1413" i="30"/>
  <c r="D1414" i="30"/>
  <c r="D1415" i="30"/>
  <c r="D1416" i="30"/>
  <c r="D1417" i="30"/>
  <c r="D1418" i="30"/>
  <c r="D1419" i="30"/>
  <c r="D1420" i="30"/>
  <c r="D1421" i="30"/>
  <c r="D1422" i="30"/>
  <c r="D1423" i="30"/>
  <c r="D1424" i="30"/>
  <c r="D1425" i="30"/>
  <c r="D1426" i="30"/>
  <c r="D1427" i="30"/>
  <c r="D1428" i="30"/>
  <c r="D1429" i="30"/>
  <c r="D1430" i="30"/>
  <c r="D1431" i="30"/>
  <c r="D1432" i="30"/>
  <c r="D1433" i="30"/>
  <c r="D1434" i="30"/>
  <c r="D1435" i="30"/>
  <c r="D1436" i="30"/>
  <c r="D1437" i="30"/>
  <c r="D1438" i="30"/>
  <c r="D1439" i="30"/>
  <c r="D1440" i="30"/>
  <c r="D1441" i="30"/>
  <c r="D1442" i="30"/>
  <c r="D1443" i="30"/>
  <c r="D1444" i="30"/>
  <c r="D1445" i="30"/>
  <c r="D1446" i="30"/>
  <c r="D1447" i="30"/>
  <c r="D1448" i="30"/>
  <c r="D1449" i="30"/>
  <c r="D1450" i="30"/>
  <c r="D1451" i="30"/>
  <c r="D1452" i="30"/>
  <c r="D1453" i="30"/>
  <c r="D1454" i="30"/>
  <c r="D1455" i="30"/>
  <c r="D1456" i="30"/>
  <c r="D1457" i="30"/>
  <c r="D1458" i="30"/>
  <c r="D1459" i="30"/>
  <c r="D1460" i="30"/>
  <c r="D1461" i="30"/>
  <c r="D1462" i="30"/>
  <c r="D1463" i="30"/>
  <c r="D1464" i="30"/>
  <c r="D1465" i="30"/>
  <c r="D1466" i="30"/>
  <c r="D1467" i="30"/>
  <c r="D1468" i="30"/>
  <c r="D1469" i="30"/>
  <c r="D1470" i="30"/>
  <c r="D1471" i="30"/>
  <c r="D1472" i="30"/>
  <c r="D1473" i="30"/>
  <c r="D1474" i="30"/>
  <c r="D1475" i="30"/>
  <c r="D1476" i="30"/>
  <c r="D1477" i="30"/>
  <c r="D1478" i="30"/>
  <c r="D1479" i="30"/>
  <c r="D1480" i="30"/>
  <c r="D1481" i="30"/>
  <c r="D1482" i="30"/>
  <c r="D1483" i="30"/>
  <c r="D1484" i="30"/>
  <c r="D1485" i="30"/>
  <c r="D1486" i="30"/>
  <c r="D1487" i="30"/>
  <c r="D1488" i="30"/>
  <c r="D1489" i="30"/>
  <c r="D1490" i="30"/>
  <c r="D1491" i="30"/>
  <c r="D1492" i="30"/>
  <c r="D1493" i="30"/>
  <c r="D1494" i="30"/>
  <c r="D1495" i="30"/>
  <c r="D1496" i="30"/>
  <c r="D1497" i="30"/>
  <c r="D1498" i="30"/>
  <c r="D1499" i="30"/>
  <c r="D1500" i="30"/>
  <c r="D1501" i="30"/>
  <c r="D1502" i="30"/>
  <c r="D1503" i="30"/>
  <c r="D1504" i="30"/>
  <c r="D1505" i="30"/>
  <c r="D1506" i="30"/>
  <c r="D1507" i="30"/>
  <c r="D1508" i="30"/>
  <c r="D1509" i="30"/>
  <c r="D1510" i="30"/>
  <c r="D1511" i="30"/>
  <c r="D1512" i="30"/>
  <c r="D1513" i="30"/>
  <c r="D1514" i="30"/>
  <c r="D1515" i="30"/>
  <c r="D1516" i="30"/>
  <c r="D1517" i="30"/>
  <c r="D1518" i="30"/>
  <c r="D1519" i="30"/>
  <c r="D1520" i="30"/>
  <c r="D1521" i="30"/>
  <c r="D1522" i="30"/>
  <c r="D1523" i="30"/>
  <c r="D1524" i="30"/>
  <c r="D1525" i="30"/>
  <c r="D1526" i="30"/>
  <c r="D1527" i="30"/>
  <c r="D1528" i="30"/>
  <c r="D1529" i="30"/>
  <c r="D1530" i="30"/>
  <c r="D1531" i="30"/>
  <c r="D1532" i="30"/>
  <c r="D1533" i="30"/>
  <c r="D1534" i="30"/>
  <c r="D1535" i="30"/>
  <c r="D1536" i="30"/>
  <c r="D1537" i="30"/>
  <c r="D1538" i="30"/>
  <c r="D1539" i="30"/>
  <c r="D1540" i="30"/>
  <c r="D1541" i="30"/>
  <c r="D1542" i="30"/>
  <c r="D1543" i="30"/>
  <c r="D1544" i="30"/>
  <c r="D1545" i="30"/>
  <c r="D1546" i="30"/>
  <c r="D1547" i="30"/>
  <c r="D1548" i="30"/>
  <c r="D1549" i="30"/>
  <c r="D1550" i="30"/>
  <c r="D1551" i="30"/>
  <c r="D1552" i="30"/>
  <c r="D1553" i="30"/>
  <c r="D1554" i="30"/>
  <c r="D1555" i="30"/>
  <c r="D1556" i="30"/>
  <c r="D1557" i="30"/>
  <c r="D1558" i="30"/>
  <c r="D1559" i="30"/>
  <c r="D1560" i="30"/>
  <c r="D1561" i="30"/>
  <c r="D1562" i="30"/>
  <c r="D1563" i="30"/>
  <c r="D1564" i="30"/>
  <c r="D1565" i="30"/>
  <c r="D1566" i="30"/>
  <c r="D1567" i="30"/>
  <c r="D1568" i="30"/>
  <c r="D1569" i="30"/>
  <c r="D1570" i="30"/>
  <c r="D1571" i="30"/>
  <c r="D1572" i="30"/>
  <c r="D1573" i="30"/>
  <c r="D1574" i="30"/>
  <c r="D1575" i="30"/>
  <c r="D1576" i="30"/>
  <c r="D1577" i="30"/>
  <c r="D1578" i="30"/>
  <c r="D1579" i="30"/>
  <c r="D1580" i="30"/>
  <c r="D1581" i="30"/>
  <c r="D1582" i="30"/>
  <c r="D1583" i="30"/>
  <c r="D1584" i="30"/>
  <c r="D1585" i="30"/>
  <c r="D1586" i="30"/>
  <c r="D1587" i="30"/>
  <c r="D1588" i="30"/>
  <c r="D1589" i="30"/>
  <c r="D1590" i="30"/>
  <c r="D1591" i="30"/>
  <c r="D1592" i="30"/>
  <c r="D1593" i="30"/>
  <c r="D1594" i="30"/>
  <c r="D1595" i="30"/>
  <c r="D1596" i="30"/>
  <c r="D1597" i="30"/>
  <c r="D1598" i="30"/>
  <c r="D1599" i="30"/>
  <c r="D1600" i="30"/>
  <c r="D1601" i="30"/>
  <c r="D1602" i="30"/>
  <c r="D1603" i="30"/>
  <c r="D1604" i="30"/>
  <c r="D1605" i="30"/>
  <c r="D1606" i="30"/>
  <c r="D1607" i="30"/>
  <c r="D1608" i="30"/>
  <c r="D1609" i="30"/>
  <c r="D1610" i="30"/>
  <c r="D1611" i="30"/>
  <c r="D1612" i="30"/>
  <c r="D1613" i="30"/>
  <c r="D1614" i="30"/>
  <c r="D1615" i="30"/>
  <c r="D1616" i="30"/>
  <c r="D1617" i="30"/>
  <c r="D1618" i="30"/>
  <c r="D1619" i="30"/>
  <c r="D1620" i="30"/>
  <c r="D1621" i="30"/>
  <c r="D1622" i="30"/>
  <c r="D1623" i="30"/>
  <c r="D1624" i="30"/>
  <c r="D1625" i="30"/>
  <c r="D1626" i="30"/>
  <c r="D1627" i="30"/>
  <c r="D1628" i="30"/>
  <c r="D1629" i="30"/>
  <c r="D1630" i="30"/>
  <c r="D1631" i="30"/>
  <c r="D1632" i="30"/>
  <c r="D1633" i="30"/>
  <c r="D1634" i="30"/>
  <c r="D1635" i="30"/>
  <c r="D1636" i="30"/>
  <c r="D1637" i="30"/>
  <c r="D1638" i="30"/>
  <c r="D1639" i="30"/>
  <c r="D1640" i="30"/>
  <c r="D1641" i="30"/>
  <c r="D1642" i="30"/>
  <c r="D1643" i="30"/>
  <c r="D1644" i="30"/>
  <c r="D1645" i="30"/>
  <c r="D1646" i="30"/>
  <c r="D1647" i="30"/>
  <c r="D1648" i="30"/>
  <c r="D1649" i="30"/>
  <c r="D1650" i="30"/>
  <c r="D1651" i="30"/>
  <c r="D1652" i="30"/>
  <c r="D1653" i="30"/>
  <c r="D1654" i="30"/>
  <c r="D1655" i="30"/>
  <c r="D1656" i="30"/>
  <c r="D1657" i="30"/>
  <c r="D1658" i="30"/>
  <c r="D1659" i="30"/>
  <c r="D1660" i="30"/>
  <c r="D1661" i="30"/>
  <c r="D1662" i="30"/>
  <c r="D1663" i="30"/>
  <c r="D1664" i="30"/>
  <c r="D1665" i="30"/>
  <c r="D1666" i="30"/>
  <c r="D1667" i="30"/>
  <c r="D1668" i="30"/>
  <c r="D1669" i="30"/>
  <c r="D1670" i="30"/>
  <c r="D1671" i="30"/>
  <c r="D1672" i="30"/>
  <c r="D1673" i="30"/>
  <c r="D1674" i="30"/>
  <c r="D1675" i="30"/>
  <c r="D1676" i="30"/>
  <c r="D1677" i="30"/>
  <c r="D1678" i="30"/>
  <c r="D1679" i="30"/>
  <c r="D1680" i="30"/>
  <c r="D1681" i="30"/>
  <c r="D1682" i="30"/>
  <c r="D1683" i="30"/>
  <c r="D1684" i="30"/>
  <c r="D1685" i="30"/>
  <c r="D1686" i="30"/>
  <c r="D1687" i="30"/>
  <c r="D1688" i="30"/>
  <c r="D1689" i="30"/>
  <c r="D1690" i="30"/>
  <c r="D1691" i="30"/>
  <c r="D1692" i="30"/>
  <c r="D1693" i="30"/>
  <c r="D1694" i="30"/>
  <c r="D1695" i="30"/>
  <c r="D1696" i="30"/>
  <c r="D1697" i="30"/>
  <c r="D1698" i="30"/>
  <c r="D1699" i="30"/>
  <c r="D1700" i="30"/>
  <c r="D1701" i="30"/>
  <c r="D1702" i="30"/>
  <c r="D1703" i="30"/>
  <c r="D1704" i="30"/>
  <c r="D1705" i="30"/>
  <c r="D1706" i="30"/>
  <c r="D1707" i="30"/>
  <c r="D1708" i="30"/>
  <c r="D1709" i="30"/>
  <c r="D1710" i="30"/>
  <c r="D1711" i="30"/>
  <c r="D1712" i="30"/>
  <c r="D1713" i="30"/>
  <c r="D1714" i="30"/>
  <c r="D1715" i="30"/>
  <c r="D1716" i="30"/>
  <c r="D1717" i="30"/>
  <c r="D1718" i="30"/>
  <c r="D1719" i="30"/>
  <c r="D1720" i="30"/>
  <c r="D1721" i="30"/>
  <c r="D1722" i="30"/>
  <c r="D1723" i="30"/>
  <c r="D1724" i="30"/>
  <c r="D1725" i="30"/>
  <c r="D1726" i="30"/>
  <c r="D1727" i="30"/>
  <c r="D1728" i="30"/>
  <c r="D1729" i="30"/>
  <c r="D1730" i="30"/>
  <c r="D1731" i="30"/>
  <c r="D1732" i="30"/>
  <c r="D1733" i="30"/>
  <c r="D1734" i="30"/>
  <c r="D1735" i="30"/>
  <c r="D1736" i="30"/>
  <c r="D1737" i="30"/>
  <c r="D1738" i="30"/>
  <c r="D1739" i="30"/>
  <c r="D1740" i="30"/>
  <c r="D1741" i="30"/>
  <c r="D1742" i="30"/>
  <c r="D1743" i="30"/>
  <c r="D1744" i="30"/>
  <c r="D1745" i="30"/>
  <c r="D1746" i="30"/>
  <c r="D1747" i="30"/>
  <c r="D1748" i="30"/>
  <c r="D1749" i="30"/>
  <c r="D1750" i="30"/>
  <c r="D1751" i="30"/>
  <c r="D1752" i="30"/>
  <c r="D1753" i="30"/>
  <c r="D1754" i="30"/>
  <c r="D1755" i="30"/>
  <c r="D1756" i="30"/>
  <c r="D1757" i="30"/>
  <c r="D1758" i="30"/>
  <c r="D1759" i="30"/>
  <c r="D1760" i="30"/>
  <c r="D1761" i="30"/>
  <c r="D1762" i="30"/>
  <c r="D1763" i="30"/>
  <c r="D1764" i="30"/>
  <c r="D1765" i="30"/>
  <c r="D1766" i="30"/>
  <c r="D1767" i="30"/>
  <c r="D1768" i="30"/>
  <c r="D1769" i="30"/>
  <c r="D1770" i="30"/>
  <c r="D1771" i="30"/>
  <c r="D1772" i="30"/>
  <c r="D1773" i="30"/>
  <c r="D1774" i="30"/>
  <c r="D1775" i="30"/>
  <c r="D1776" i="30"/>
  <c r="D1777" i="30"/>
  <c r="D1778" i="30"/>
  <c r="D1779" i="30"/>
  <c r="D1780" i="30"/>
  <c r="D1781" i="30"/>
  <c r="D1782" i="30"/>
  <c r="D1783" i="30"/>
  <c r="D1784" i="30"/>
  <c r="D1785" i="30"/>
  <c r="D1786" i="30"/>
  <c r="D1787" i="30"/>
  <c r="D1788" i="30"/>
  <c r="D1789" i="30"/>
  <c r="D1790" i="30"/>
  <c r="D1791" i="30"/>
  <c r="D1792" i="30"/>
  <c r="D1793" i="30"/>
  <c r="D1794" i="30"/>
  <c r="D1795" i="30"/>
  <c r="D1796" i="30"/>
  <c r="D1797" i="30"/>
  <c r="D1798" i="30"/>
  <c r="D1799" i="30"/>
  <c r="D1800" i="30"/>
  <c r="D1801" i="30"/>
  <c r="D1802" i="30"/>
  <c r="D1803" i="30"/>
  <c r="D1804" i="30"/>
  <c r="D1805" i="30"/>
  <c r="D1806" i="30"/>
  <c r="D1807" i="30"/>
  <c r="D1808" i="30"/>
  <c r="D1809" i="30"/>
  <c r="D1810" i="30"/>
  <c r="D1811" i="30"/>
  <c r="D1812" i="30"/>
  <c r="D1813" i="30"/>
  <c r="D1814" i="30"/>
  <c r="D1815" i="30"/>
  <c r="D1816" i="30"/>
  <c r="D1817" i="30"/>
  <c r="D1818" i="30"/>
  <c r="D1819" i="30"/>
  <c r="D1820" i="30"/>
  <c r="D1821" i="30"/>
  <c r="D1822" i="30"/>
  <c r="D1823" i="30"/>
  <c r="D1824" i="30"/>
  <c r="D1825" i="30"/>
  <c r="D1826" i="30"/>
  <c r="D1827" i="30"/>
  <c r="D1828" i="30"/>
  <c r="D1829" i="30"/>
  <c r="D1830" i="30"/>
  <c r="D1831" i="30"/>
  <c r="D1832" i="30"/>
  <c r="D1833" i="30"/>
  <c r="D1834" i="30"/>
  <c r="D1835" i="30"/>
  <c r="D1836" i="30"/>
  <c r="D1837" i="30"/>
  <c r="D1838" i="30"/>
  <c r="D1839" i="30"/>
  <c r="D1840" i="30"/>
  <c r="D1841" i="30"/>
  <c r="D1842" i="30"/>
  <c r="D1843" i="30"/>
  <c r="D1844" i="30"/>
  <c r="D1845" i="30"/>
  <c r="D1846" i="30"/>
  <c r="D1847" i="30"/>
  <c r="D1848" i="30"/>
  <c r="D1849" i="30"/>
  <c r="D1850" i="30"/>
  <c r="D1851" i="30"/>
  <c r="D1852" i="30"/>
  <c r="D1853" i="30"/>
  <c r="D1854" i="30"/>
  <c r="D1855" i="30"/>
  <c r="D1856" i="30"/>
  <c r="D1857" i="30"/>
  <c r="D1858" i="30"/>
  <c r="D1859" i="30"/>
  <c r="D1860" i="30"/>
  <c r="D1861" i="30"/>
  <c r="D1862" i="30"/>
  <c r="D1863" i="30"/>
  <c r="D1864" i="30"/>
  <c r="D1865" i="30"/>
  <c r="D1866" i="30"/>
  <c r="D1867" i="30"/>
  <c r="D1868" i="30"/>
  <c r="D1869" i="30"/>
  <c r="D1870" i="30"/>
  <c r="D1871" i="30"/>
  <c r="D1872" i="30"/>
  <c r="D1873" i="30"/>
  <c r="D1874" i="30"/>
  <c r="D1875" i="30"/>
  <c r="D1876" i="30"/>
  <c r="D1877" i="30"/>
  <c r="D1878" i="30"/>
  <c r="D1879" i="30"/>
  <c r="D1880" i="30"/>
  <c r="D1881" i="30"/>
  <c r="D1882" i="30"/>
  <c r="D1883" i="30"/>
  <c r="D1884" i="30"/>
  <c r="D1885" i="30"/>
  <c r="D1886" i="30"/>
  <c r="D1887" i="30"/>
  <c r="D1888" i="30"/>
  <c r="D1889" i="30"/>
  <c r="D1890" i="30"/>
  <c r="D1891" i="30"/>
  <c r="D1892" i="30"/>
  <c r="D1893" i="30"/>
  <c r="D1894" i="30"/>
  <c r="D1895" i="30"/>
  <c r="D1896" i="30"/>
  <c r="D1897" i="30"/>
  <c r="D1898" i="30"/>
  <c r="D1899" i="30"/>
  <c r="D1900" i="30"/>
  <c r="D1901" i="30"/>
  <c r="D1902" i="30"/>
  <c r="D1903" i="30"/>
  <c r="D1904" i="30"/>
  <c r="D1905" i="30"/>
  <c r="D1906" i="30"/>
  <c r="D1907" i="30"/>
  <c r="D1908" i="30"/>
  <c r="D1909" i="30"/>
  <c r="D1910" i="30"/>
  <c r="D1911" i="30"/>
  <c r="D1912" i="30"/>
  <c r="D1913" i="30"/>
  <c r="D1914" i="30"/>
  <c r="D1915" i="30"/>
  <c r="D1916" i="30"/>
  <c r="D1917" i="30"/>
  <c r="D1918" i="30"/>
  <c r="D1919" i="30"/>
  <c r="D1920" i="30"/>
  <c r="D1921" i="30"/>
  <c r="D1922" i="30"/>
  <c r="D1923" i="30"/>
  <c r="D1924" i="30"/>
  <c r="D1925" i="30"/>
  <c r="D1926" i="30"/>
  <c r="D1927" i="30"/>
  <c r="D1928" i="30"/>
  <c r="D1929" i="30"/>
  <c r="D1930" i="30"/>
  <c r="D1931" i="30"/>
  <c r="D1932" i="30"/>
  <c r="D1933" i="30"/>
  <c r="D1934" i="30"/>
  <c r="D1935" i="30"/>
  <c r="D1936" i="30"/>
  <c r="D1937" i="30"/>
  <c r="D1938" i="30"/>
  <c r="D1939" i="30"/>
  <c r="D1940" i="30"/>
  <c r="D1941" i="30"/>
  <c r="D1942" i="30"/>
  <c r="D1943" i="30"/>
  <c r="D1944" i="30"/>
  <c r="D1945" i="30"/>
  <c r="D1946" i="30"/>
  <c r="D1947" i="30"/>
  <c r="D1948" i="30"/>
  <c r="D1949" i="30"/>
  <c r="D1950" i="30"/>
  <c r="D1951" i="30"/>
  <c r="D1952" i="30"/>
  <c r="D1953" i="30"/>
  <c r="D1954" i="30"/>
  <c r="D1955" i="30"/>
  <c r="D1956" i="30"/>
  <c r="D1957" i="30"/>
  <c r="D1958" i="30"/>
  <c r="D1959" i="30"/>
  <c r="D1960" i="30"/>
  <c r="D1961" i="30"/>
  <c r="D1962" i="30"/>
  <c r="D1963" i="30"/>
  <c r="D1964" i="30"/>
  <c r="D1965" i="30"/>
  <c r="D1966" i="30"/>
  <c r="D1967" i="30"/>
  <c r="D1968" i="30"/>
  <c r="D1969" i="30"/>
  <c r="D1970" i="30"/>
  <c r="D1971" i="30"/>
  <c r="D1972" i="30"/>
  <c r="D1973" i="30"/>
  <c r="D1974" i="30"/>
  <c r="D1975" i="30"/>
  <c r="D1976" i="30"/>
  <c r="D1977" i="30"/>
  <c r="D1978" i="30"/>
  <c r="D1979" i="30"/>
  <c r="D1980" i="30"/>
  <c r="D1981" i="30"/>
  <c r="D1982" i="30"/>
  <c r="D1983" i="30"/>
  <c r="D1984" i="30"/>
  <c r="D1985" i="30"/>
  <c r="D1986" i="30"/>
  <c r="D1987" i="30"/>
  <c r="D1988" i="30"/>
  <c r="D1989" i="30"/>
  <c r="D1990" i="30"/>
  <c r="D1991" i="30"/>
  <c r="D1992" i="30"/>
  <c r="D1993" i="30"/>
  <c r="D1994" i="30"/>
  <c r="D1995" i="30"/>
  <c r="D1996" i="30"/>
  <c r="D1997" i="30"/>
  <c r="D1998" i="30"/>
  <c r="D1999" i="30"/>
  <c r="D2000" i="30"/>
  <c r="D2001" i="30"/>
  <c r="D2002" i="30"/>
  <c r="D2003" i="30"/>
  <c r="D2004" i="30"/>
  <c r="D2005" i="30"/>
  <c r="D2006" i="30"/>
  <c r="D2007" i="30"/>
  <c r="D2008" i="30"/>
  <c r="D2009" i="30"/>
  <c r="D2010" i="30"/>
  <c r="D2011" i="30"/>
  <c r="D2012" i="30"/>
  <c r="D2013" i="30"/>
  <c r="D2014" i="30"/>
  <c r="D2015" i="30"/>
  <c r="D2016" i="30"/>
  <c r="D2017" i="30"/>
  <c r="D2018" i="30"/>
  <c r="D2019" i="30"/>
  <c r="D2020" i="30"/>
  <c r="D2021" i="30"/>
  <c r="D2022" i="30"/>
  <c r="D2023" i="30"/>
  <c r="D2024" i="30"/>
  <c r="D2025" i="30"/>
  <c r="D2026" i="30"/>
  <c r="D2027" i="30"/>
  <c r="D2028" i="30"/>
  <c r="D2029" i="30"/>
  <c r="D2030" i="30"/>
  <c r="D2031" i="30"/>
  <c r="D2032" i="30"/>
  <c r="D2033" i="30"/>
  <c r="D2034" i="30"/>
  <c r="D2035" i="30"/>
  <c r="D2036" i="30"/>
  <c r="D2037" i="30"/>
  <c r="D2038" i="30"/>
  <c r="D2039" i="30"/>
  <c r="D2040" i="30"/>
  <c r="D2041" i="30"/>
  <c r="D2042" i="30"/>
  <c r="D2043" i="30"/>
  <c r="D2044" i="30"/>
  <c r="D2045" i="30"/>
  <c r="D2046" i="30"/>
  <c r="D2047" i="30"/>
  <c r="D2048" i="30"/>
  <c r="D2049" i="30"/>
  <c r="D2050" i="30"/>
  <c r="D2051" i="30"/>
  <c r="D2052" i="30"/>
  <c r="D2053" i="30"/>
  <c r="D2054" i="30"/>
  <c r="D2055" i="30"/>
  <c r="D2056" i="30"/>
  <c r="D2057" i="30"/>
  <c r="D2058" i="30"/>
  <c r="D2059" i="30"/>
  <c r="D2060" i="30"/>
  <c r="D2061" i="30"/>
  <c r="D2062" i="30"/>
  <c r="D2063" i="30"/>
  <c r="D2064" i="30"/>
  <c r="D2065" i="30"/>
  <c r="D2066" i="30"/>
  <c r="D2067" i="30"/>
  <c r="D2068" i="30"/>
  <c r="D2069" i="30"/>
  <c r="D2070" i="30"/>
  <c r="D2071" i="30"/>
  <c r="D2072" i="30"/>
  <c r="D2073" i="30"/>
  <c r="D2074" i="30"/>
  <c r="D2075" i="30"/>
  <c r="D2076" i="30"/>
  <c r="D2077" i="30"/>
  <c r="D2078" i="30"/>
  <c r="D2079" i="30"/>
  <c r="D2080" i="30"/>
  <c r="D2081" i="30"/>
  <c r="D2082" i="30"/>
  <c r="D2083" i="30"/>
  <c r="D2084" i="30"/>
  <c r="D2085" i="30"/>
  <c r="D2086" i="30"/>
  <c r="D2087" i="30"/>
  <c r="D2088" i="30"/>
  <c r="D2089" i="30"/>
  <c r="D2090" i="30"/>
  <c r="D2091" i="30"/>
  <c r="D2092" i="30"/>
  <c r="D2093" i="30"/>
  <c r="D2094" i="30"/>
  <c r="D2095" i="30"/>
  <c r="D2096" i="30"/>
  <c r="D2097" i="30"/>
  <c r="D2098" i="30"/>
  <c r="D2099" i="30"/>
  <c r="D2100" i="30"/>
  <c r="D2101" i="30"/>
  <c r="D2102" i="30"/>
  <c r="D2103" i="30"/>
  <c r="D2104" i="30"/>
  <c r="D2105" i="30"/>
  <c r="D2106" i="30"/>
  <c r="D2107" i="30"/>
  <c r="D2108" i="30"/>
  <c r="D2109" i="30"/>
  <c r="D2110" i="30"/>
  <c r="D2111" i="30"/>
  <c r="D2112" i="30"/>
  <c r="D2113" i="30"/>
  <c r="D2114" i="30"/>
  <c r="D2115" i="30"/>
  <c r="D2116" i="30"/>
  <c r="D2117" i="30"/>
  <c r="D2118" i="30"/>
  <c r="D2119" i="30"/>
  <c r="D2120" i="30"/>
  <c r="D2121" i="30"/>
  <c r="D2122" i="30"/>
  <c r="D2123" i="30"/>
  <c r="D2124" i="30"/>
  <c r="D2125" i="30"/>
  <c r="D2126" i="30"/>
  <c r="D2127" i="30"/>
  <c r="D2128" i="30"/>
  <c r="D2129" i="30"/>
  <c r="D2130" i="30"/>
  <c r="D2131" i="30"/>
  <c r="D2132" i="30"/>
  <c r="D2133" i="30"/>
  <c r="D2134" i="30"/>
  <c r="D2135" i="30"/>
  <c r="D2136" i="30"/>
  <c r="D2137" i="30"/>
  <c r="D2138" i="30"/>
  <c r="D2139" i="30"/>
  <c r="D2140" i="30"/>
  <c r="D2141" i="30"/>
  <c r="D2142" i="30"/>
  <c r="D2143" i="30"/>
  <c r="D2144" i="30"/>
  <c r="D2145" i="30"/>
  <c r="D2146" i="30"/>
  <c r="D2147" i="30"/>
  <c r="D2148" i="30"/>
  <c r="D2149" i="30"/>
  <c r="D2150" i="30"/>
  <c r="D2151" i="30"/>
  <c r="D2152" i="30"/>
  <c r="D2153" i="30"/>
  <c r="D2154" i="30"/>
  <c r="D2155" i="30"/>
  <c r="D2156" i="30"/>
  <c r="D2157" i="30"/>
  <c r="D2158" i="30"/>
  <c r="D2159" i="30"/>
  <c r="D2160" i="30"/>
  <c r="D2161" i="30"/>
  <c r="D2162" i="30"/>
  <c r="D2163" i="30"/>
  <c r="D2164" i="30"/>
  <c r="D2165" i="30"/>
  <c r="D2166" i="30"/>
  <c r="D2167" i="30"/>
  <c r="D2168" i="30"/>
  <c r="D2169" i="30"/>
  <c r="D2170" i="30"/>
  <c r="D2171" i="30"/>
  <c r="D2172" i="30"/>
  <c r="D2173" i="30"/>
  <c r="D2174" i="30"/>
  <c r="D2175" i="30"/>
  <c r="D2176" i="30"/>
  <c r="D2177" i="30"/>
  <c r="D2178" i="30"/>
  <c r="D2179" i="30"/>
  <c r="D2180" i="30"/>
  <c r="D2181" i="30"/>
  <c r="D2182" i="30"/>
  <c r="D2183" i="30"/>
  <c r="D2184" i="30"/>
  <c r="D2185" i="30"/>
  <c r="D2186" i="30"/>
  <c r="D2187" i="30"/>
  <c r="D2188" i="30"/>
  <c r="D2189" i="30"/>
  <c r="D2190" i="30"/>
  <c r="D2191" i="30"/>
  <c r="D2192" i="30"/>
  <c r="D2193" i="30"/>
  <c r="D2194" i="30"/>
  <c r="D2195" i="30"/>
  <c r="D2196" i="30"/>
  <c r="D2197" i="30"/>
  <c r="D2198" i="30"/>
  <c r="D2199" i="30"/>
  <c r="D2200" i="30"/>
  <c r="D2201" i="30"/>
  <c r="D2202" i="30"/>
  <c r="D2203" i="30"/>
  <c r="D2204" i="30"/>
  <c r="D2205" i="30"/>
  <c r="D2206" i="30"/>
  <c r="D2207" i="30"/>
  <c r="D2208" i="30"/>
  <c r="D2209" i="30"/>
  <c r="D2210" i="30"/>
  <c r="D2211" i="30"/>
  <c r="D2212" i="30"/>
  <c r="D2213" i="30"/>
  <c r="D2214" i="30"/>
  <c r="D2215" i="30"/>
  <c r="D2216" i="30"/>
  <c r="D2217" i="30"/>
  <c r="D2218" i="30"/>
  <c r="D2219" i="30"/>
  <c r="D2220" i="30"/>
  <c r="D2221" i="30"/>
  <c r="D2222" i="30"/>
  <c r="D2223" i="30"/>
  <c r="D2224" i="30"/>
  <c r="D2225" i="30"/>
  <c r="D2226" i="30"/>
  <c r="D2227" i="30"/>
  <c r="D2228" i="30"/>
  <c r="D2229" i="30"/>
  <c r="D2230" i="30"/>
  <c r="D2231" i="30"/>
  <c r="D2232" i="30"/>
  <c r="D2233" i="30"/>
  <c r="D2234" i="30"/>
  <c r="D2235" i="30"/>
  <c r="D2236" i="30"/>
  <c r="D2237" i="30"/>
  <c r="D2238" i="30"/>
  <c r="D2239" i="30"/>
  <c r="D2240" i="30"/>
  <c r="D2241" i="30"/>
  <c r="D2242" i="30"/>
  <c r="D2243" i="30"/>
  <c r="D2244" i="30"/>
  <c r="D2245" i="30"/>
  <c r="D2246" i="30"/>
  <c r="D2247" i="30"/>
  <c r="D2248" i="30"/>
  <c r="D2249" i="30"/>
  <c r="D2250" i="30"/>
  <c r="D2251" i="30"/>
  <c r="D2252" i="30"/>
  <c r="D2253" i="30"/>
  <c r="D2254" i="30"/>
  <c r="D2255" i="30"/>
  <c r="D2256" i="30"/>
  <c r="D2257" i="30"/>
  <c r="D2258" i="30"/>
  <c r="D2259" i="30"/>
  <c r="D2260" i="30"/>
  <c r="D2261" i="30"/>
  <c r="D2262" i="30"/>
  <c r="D2263" i="30"/>
  <c r="D2264" i="30"/>
  <c r="D2265" i="30"/>
  <c r="D2266" i="30"/>
  <c r="D2267" i="30"/>
  <c r="D2268" i="30"/>
  <c r="D2269" i="30"/>
  <c r="D2270" i="30"/>
  <c r="D2271" i="30"/>
  <c r="D2272" i="30"/>
  <c r="D2273" i="30"/>
  <c r="D2274" i="30"/>
  <c r="D2275" i="30"/>
  <c r="D2276" i="30"/>
  <c r="D2277" i="30"/>
  <c r="D2278" i="30"/>
  <c r="D2279" i="30"/>
  <c r="D2280" i="30"/>
  <c r="D2281" i="30"/>
  <c r="D2282" i="30"/>
  <c r="D2283" i="30"/>
  <c r="D2284" i="30"/>
  <c r="D2285" i="30"/>
  <c r="D2286" i="30"/>
  <c r="D2287" i="30"/>
  <c r="D2288" i="30"/>
  <c r="D2289" i="30"/>
  <c r="D2290" i="30"/>
  <c r="D2291" i="30"/>
  <c r="D2292" i="30"/>
  <c r="D2293" i="30"/>
  <c r="D2294" i="30"/>
  <c r="D2295" i="30"/>
  <c r="D2296" i="30"/>
  <c r="D2297" i="30"/>
  <c r="D2298" i="30"/>
  <c r="D2299" i="30"/>
  <c r="D2300" i="30"/>
  <c r="D2301" i="30"/>
  <c r="D2302" i="30"/>
  <c r="D2303" i="30"/>
  <c r="D2304" i="30"/>
  <c r="D2305" i="30"/>
  <c r="D2306" i="30"/>
  <c r="D2307" i="30"/>
  <c r="D2308" i="30"/>
  <c r="D2309" i="30"/>
  <c r="D2310" i="30"/>
  <c r="D2311" i="30"/>
  <c r="D2312" i="30"/>
  <c r="D2313" i="30"/>
  <c r="D2314" i="30"/>
  <c r="D2315" i="30"/>
  <c r="D2316" i="30"/>
  <c r="D2317" i="30"/>
  <c r="D2318" i="30"/>
  <c r="D2319" i="30"/>
  <c r="D2320" i="30"/>
  <c r="D2321" i="30"/>
  <c r="D2322" i="30"/>
  <c r="D2323" i="30"/>
  <c r="D2324" i="30"/>
  <c r="D2325" i="30"/>
  <c r="D2326" i="30"/>
  <c r="D2327" i="30"/>
  <c r="D2328" i="30"/>
  <c r="D2329" i="30"/>
  <c r="D2330" i="30"/>
  <c r="D2331" i="30"/>
  <c r="D2332" i="30"/>
  <c r="D2333" i="30"/>
  <c r="D2334" i="30"/>
  <c r="D2335" i="30"/>
  <c r="D2336" i="30"/>
  <c r="D2337" i="30"/>
  <c r="D2338" i="30"/>
  <c r="D2339" i="30"/>
  <c r="D2340" i="30"/>
  <c r="D2341" i="30"/>
  <c r="D2342" i="30"/>
  <c r="D2343" i="30"/>
  <c r="D2344" i="30"/>
  <c r="D2345" i="30"/>
  <c r="D2346" i="30"/>
  <c r="D2347" i="30"/>
  <c r="D2348" i="30"/>
  <c r="D2349" i="30"/>
  <c r="D2350" i="30"/>
  <c r="D2351" i="30"/>
  <c r="D2352" i="30"/>
  <c r="D2353" i="30"/>
  <c r="D2354" i="30"/>
  <c r="D2355" i="30"/>
  <c r="D2356" i="30"/>
  <c r="D2357" i="30"/>
  <c r="D2358" i="30"/>
  <c r="D2359" i="30"/>
  <c r="D2360" i="30"/>
  <c r="D2361" i="30"/>
  <c r="D2362" i="30"/>
  <c r="D2363" i="30"/>
  <c r="D2364" i="30"/>
  <c r="D2365" i="30"/>
  <c r="D2366" i="30"/>
  <c r="D2367" i="30"/>
  <c r="D2368" i="30"/>
  <c r="D2369" i="30"/>
  <c r="D2370" i="30"/>
  <c r="D2371" i="30"/>
  <c r="D2372" i="30"/>
  <c r="D2373" i="30"/>
  <c r="D2374" i="30"/>
  <c r="D2375" i="30"/>
  <c r="D2376" i="30"/>
  <c r="D2377" i="30"/>
  <c r="D2378" i="30"/>
  <c r="D2379" i="30"/>
  <c r="D2380" i="30"/>
  <c r="D2381" i="30"/>
  <c r="D2382" i="30"/>
  <c r="D2383" i="30"/>
  <c r="D2384" i="30"/>
  <c r="D2385" i="30"/>
  <c r="D2386" i="30"/>
  <c r="D2387" i="30"/>
  <c r="D2388" i="30"/>
  <c r="D2389" i="30"/>
  <c r="D2390" i="30"/>
  <c r="D2391" i="30"/>
  <c r="D2392" i="30"/>
  <c r="D2393" i="30"/>
  <c r="D2394" i="30"/>
  <c r="D2395" i="30"/>
  <c r="D2396" i="30"/>
  <c r="D2397" i="30"/>
  <c r="D2398" i="30"/>
  <c r="D2399" i="30"/>
  <c r="D2400" i="30"/>
  <c r="D2401" i="30"/>
  <c r="D2402" i="30"/>
  <c r="D2403" i="30"/>
  <c r="D2404" i="30"/>
  <c r="D2405" i="30"/>
  <c r="D2406" i="30"/>
  <c r="D2407" i="30"/>
  <c r="D2408" i="30"/>
  <c r="D2409" i="30"/>
  <c r="D2410" i="30"/>
  <c r="D2411" i="30"/>
  <c r="D2412" i="30"/>
  <c r="D2413" i="30"/>
  <c r="D2414" i="30"/>
  <c r="D2415" i="30"/>
  <c r="D2416" i="30"/>
  <c r="D2417" i="30"/>
  <c r="D2418" i="30"/>
  <c r="D2419" i="30"/>
  <c r="D2420" i="30"/>
  <c r="D2421" i="30"/>
  <c r="D2422" i="30"/>
  <c r="D2423" i="30"/>
  <c r="D2424" i="30"/>
  <c r="D2425" i="30"/>
  <c r="D2426" i="30"/>
  <c r="D2427" i="30"/>
  <c r="D2428" i="30"/>
  <c r="D2429" i="30"/>
  <c r="D2430" i="30"/>
  <c r="D2431" i="30"/>
  <c r="D2432" i="30"/>
  <c r="D2433" i="30"/>
  <c r="D2434" i="30"/>
  <c r="D2435" i="30"/>
  <c r="D2436" i="30"/>
  <c r="D2437" i="30"/>
  <c r="D2438" i="30"/>
  <c r="D2439" i="30"/>
  <c r="D2440" i="30"/>
  <c r="D2441" i="30"/>
  <c r="D2442" i="30"/>
  <c r="D2443" i="30"/>
  <c r="D2444" i="30"/>
  <c r="D2445" i="30"/>
  <c r="D2446" i="30"/>
  <c r="D2447" i="30"/>
  <c r="D2448" i="30"/>
  <c r="D2449" i="30"/>
  <c r="D2450" i="30"/>
  <c r="D2451" i="30"/>
  <c r="D2452" i="30"/>
  <c r="D2453" i="30"/>
  <c r="D2454" i="30"/>
  <c r="D2455" i="30"/>
  <c r="D2456" i="30"/>
  <c r="D2457" i="30"/>
  <c r="D2458" i="30"/>
  <c r="D2459" i="30"/>
  <c r="D2460" i="30"/>
  <c r="D2461" i="30"/>
  <c r="D2462" i="30"/>
  <c r="D2463" i="30"/>
  <c r="D2464" i="30"/>
  <c r="D2465" i="30"/>
  <c r="D2466" i="30"/>
  <c r="D2467" i="30"/>
  <c r="D2468" i="30"/>
  <c r="D2469" i="30"/>
  <c r="D2470" i="30"/>
  <c r="D2471" i="30"/>
  <c r="D2472" i="30"/>
  <c r="D2473" i="30"/>
  <c r="D2474" i="30"/>
  <c r="D2475" i="30"/>
  <c r="D2476" i="30"/>
  <c r="D2477" i="30"/>
  <c r="D2478" i="30"/>
  <c r="D2479" i="30"/>
  <c r="D2480" i="30"/>
  <c r="D2481" i="30"/>
  <c r="D2482" i="30"/>
  <c r="D2483" i="30"/>
  <c r="D2484" i="30"/>
  <c r="D2485" i="30"/>
  <c r="D2486" i="30"/>
  <c r="D2487" i="30"/>
  <c r="D2488" i="30"/>
  <c r="D2489" i="30"/>
  <c r="D2490" i="30"/>
  <c r="D2491" i="30"/>
  <c r="D2492" i="30"/>
  <c r="D2493" i="30"/>
  <c r="D2494" i="30"/>
  <c r="D2495" i="30"/>
  <c r="D2496" i="30"/>
  <c r="D2497" i="30"/>
  <c r="D2498" i="30"/>
  <c r="D2499" i="30"/>
  <c r="D2500" i="30"/>
  <c r="D2501" i="30"/>
  <c r="D2502" i="30"/>
  <c r="D2503" i="30"/>
  <c r="D2504" i="30"/>
  <c r="D2505" i="30"/>
  <c r="D2506" i="30"/>
  <c r="D2507" i="30"/>
  <c r="D2508" i="30"/>
  <c r="D2509" i="30"/>
  <c r="D2510" i="30"/>
  <c r="D2511" i="30"/>
  <c r="D2512" i="30"/>
  <c r="D2513" i="30"/>
  <c r="D2514" i="30"/>
  <c r="D2515" i="30"/>
  <c r="D2516" i="30"/>
  <c r="D2517" i="30"/>
  <c r="D2518" i="30"/>
  <c r="D2519" i="30"/>
  <c r="D2520" i="30"/>
  <c r="D2521" i="30"/>
  <c r="D2522" i="30"/>
  <c r="D2523" i="30"/>
  <c r="D2524" i="30"/>
  <c r="D2525" i="30"/>
  <c r="D2526" i="30"/>
  <c r="D2527" i="30"/>
  <c r="D2528" i="30"/>
  <c r="D2529" i="30"/>
  <c r="D2530" i="30"/>
  <c r="D2531" i="30"/>
  <c r="D2532" i="30"/>
  <c r="D2533" i="30"/>
  <c r="D2534" i="30"/>
  <c r="D2535" i="30"/>
  <c r="D2536" i="30"/>
  <c r="D2537" i="30"/>
  <c r="D2538" i="30"/>
  <c r="D2539" i="30"/>
  <c r="D2540" i="30"/>
  <c r="D2541" i="30"/>
  <c r="D2542" i="30"/>
  <c r="D2543" i="30"/>
  <c r="D2544" i="30"/>
  <c r="D2545" i="30"/>
  <c r="D2546" i="30"/>
  <c r="D2547" i="30"/>
  <c r="D2548" i="30"/>
  <c r="D2549" i="30"/>
  <c r="D2550" i="30"/>
  <c r="D2551" i="30"/>
  <c r="D2552" i="30"/>
  <c r="D2553" i="30"/>
  <c r="D2554" i="30"/>
  <c r="D2555" i="30"/>
  <c r="D2556" i="30"/>
  <c r="D2557" i="30"/>
  <c r="D2558" i="30"/>
  <c r="D2559" i="30"/>
  <c r="D2560" i="30"/>
  <c r="D2561" i="30"/>
  <c r="D2562" i="30"/>
  <c r="D2563" i="30"/>
  <c r="D2564" i="30"/>
  <c r="D2565" i="30"/>
  <c r="D2566" i="30"/>
  <c r="D2567" i="30"/>
  <c r="D2568" i="30"/>
  <c r="D2569" i="30"/>
  <c r="D2570" i="30"/>
  <c r="D2571" i="30"/>
  <c r="D2572" i="30"/>
  <c r="D2573" i="30"/>
  <c r="D2574" i="30"/>
  <c r="D2575" i="30"/>
  <c r="D2576" i="30"/>
  <c r="D2577" i="30"/>
  <c r="D2578" i="30"/>
  <c r="D2579" i="30"/>
  <c r="D2580" i="30"/>
  <c r="D2581" i="30"/>
  <c r="D2582" i="30"/>
  <c r="D2583" i="30"/>
  <c r="D2584" i="30"/>
  <c r="D2585" i="30"/>
  <c r="D2586" i="30"/>
  <c r="D2587" i="30"/>
  <c r="D2588" i="30"/>
  <c r="D2589" i="30"/>
  <c r="D2590" i="30"/>
  <c r="D2591" i="30"/>
  <c r="D2592" i="30"/>
  <c r="D2593" i="30"/>
  <c r="D2594" i="30"/>
  <c r="D2595" i="30"/>
  <c r="D2596" i="30"/>
  <c r="D2597" i="30"/>
  <c r="D2598" i="30"/>
  <c r="D2599" i="30"/>
  <c r="D2600" i="30"/>
  <c r="D2601" i="30"/>
  <c r="D2602" i="30"/>
  <c r="D2603" i="30"/>
  <c r="D2604" i="30"/>
  <c r="D2605" i="30"/>
  <c r="D2606" i="30"/>
  <c r="D2607" i="30"/>
  <c r="D2608" i="30"/>
  <c r="D2609" i="30"/>
  <c r="D2610" i="30"/>
  <c r="D2611" i="30"/>
  <c r="D2612" i="30"/>
  <c r="D2613" i="30"/>
  <c r="D2614" i="30"/>
  <c r="D2615" i="30"/>
  <c r="D2616" i="30"/>
  <c r="D2617" i="30"/>
  <c r="D2618" i="30"/>
  <c r="D2619" i="30"/>
  <c r="D2620" i="30"/>
  <c r="D2621" i="30"/>
  <c r="D2622" i="30"/>
  <c r="D2623" i="30"/>
  <c r="D2624" i="30"/>
  <c r="D2625" i="30"/>
  <c r="D2626" i="30"/>
  <c r="D2627" i="30"/>
  <c r="D2628" i="30"/>
  <c r="D2629" i="30"/>
  <c r="D2630" i="30"/>
  <c r="D2631" i="30"/>
  <c r="D2632" i="30"/>
  <c r="D2633" i="30"/>
  <c r="D2634" i="30"/>
  <c r="D2635" i="30"/>
  <c r="D2636" i="30"/>
  <c r="D2637" i="30"/>
  <c r="D2638" i="30"/>
  <c r="D2639" i="30"/>
  <c r="D2640" i="30"/>
  <c r="D2641" i="30"/>
  <c r="D2642" i="30"/>
  <c r="D2643" i="30"/>
  <c r="D2644" i="30"/>
  <c r="D2645" i="30"/>
  <c r="D2646" i="30"/>
  <c r="D2647" i="30"/>
  <c r="D2648" i="30"/>
  <c r="D2649" i="30"/>
  <c r="D2650" i="30"/>
  <c r="D2651" i="30"/>
  <c r="D2652" i="30"/>
  <c r="D2653" i="30"/>
  <c r="D2654" i="30"/>
  <c r="D2655" i="30"/>
  <c r="D2656" i="30"/>
  <c r="D2657" i="30"/>
  <c r="D2658" i="30"/>
  <c r="D2659" i="30"/>
  <c r="D2660" i="30"/>
  <c r="D2661" i="30"/>
  <c r="S2021" i="16" l="1"/>
  <c r="T2651" i="16"/>
  <c r="T2649" i="16"/>
  <c r="T2647" i="16"/>
  <c r="T2645" i="16"/>
  <c r="T2643" i="16"/>
  <c r="T2641" i="16"/>
  <c r="T2639" i="16"/>
  <c r="T2637" i="16"/>
  <c r="T2635" i="16"/>
  <c r="T2633" i="16"/>
  <c r="T2631" i="16"/>
  <c r="T2629" i="16"/>
  <c r="T2627" i="16"/>
  <c r="T2625" i="16"/>
  <c r="T2623" i="16"/>
  <c r="T2621" i="16"/>
  <c r="T2619" i="16"/>
  <c r="T2617" i="16"/>
  <c r="T2615" i="16"/>
  <c r="T2613" i="16"/>
  <c r="T2611" i="16"/>
  <c r="T2609" i="16"/>
  <c r="T2607" i="16"/>
  <c r="T2605" i="16"/>
  <c r="T2603" i="16"/>
  <c r="T2601" i="16"/>
  <c r="T2599" i="16"/>
  <c r="T2597" i="16"/>
  <c r="T2595" i="16"/>
  <c r="T2593" i="16"/>
  <c r="T2591" i="16"/>
  <c r="T2589" i="16"/>
  <c r="T2587" i="16"/>
  <c r="T2585" i="16"/>
  <c r="T2583" i="16"/>
  <c r="T2581" i="16"/>
  <c r="T2579" i="16"/>
  <c r="T2577" i="16"/>
  <c r="T2575" i="16"/>
  <c r="T2573" i="16"/>
  <c r="T2571" i="16"/>
  <c r="T2569" i="16"/>
  <c r="T2567" i="16"/>
  <c r="T2565" i="16"/>
  <c r="T2563" i="16"/>
  <c r="T2561" i="16"/>
  <c r="T2559" i="16"/>
  <c r="T2557" i="16"/>
  <c r="T2555" i="16"/>
  <c r="T2553" i="16"/>
  <c r="T2551" i="16"/>
  <c r="T2549" i="16"/>
  <c r="T2547" i="16"/>
  <c r="T2545" i="16"/>
  <c r="T2543" i="16"/>
  <c r="T2541" i="16"/>
  <c r="T2539" i="16"/>
  <c r="T2537" i="16"/>
  <c r="T2535" i="16"/>
  <c r="T2533" i="16"/>
  <c r="T2531" i="16"/>
  <c r="T2529" i="16"/>
  <c r="T2527" i="16"/>
  <c r="T2525" i="16"/>
  <c r="T2523" i="16"/>
  <c r="T2521" i="16"/>
  <c r="T2519" i="16"/>
  <c r="T2517" i="16"/>
  <c r="T2515" i="16"/>
  <c r="T2513" i="16"/>
  <c r="T2511" i="16"/>
  <c r="T2509" i="16"/>
  <c r="T2507" i="16"/>
  <c r="T2505" i="16"/>
  <c r="T2503" i="16"/>
  <c r="T2501" i="16"/>
  <c r="T2499" i="16"/>
  <c r="T2497" i="16"/>
  <c r="T2495" i="16"/>
  <c r="T2493" i="16"/>
  <c r="T2491" i="16"/>
  <c r="T2489" i="16"/>
  <c r="T2487" i="16"/>
  <c r="T2485" i="16"/>
  <c r="T2483" i="16"/>
  <c r="T2481" i="16"/>
  <c r="T2479" i="16"/>
  <c r="T2477" i="16"/>
  <c r="T2475" i="16"/>
  <c r="T2473" i="16"/>
  <c r="T2471" i="16"/>
  <c r="T2469" i="16"/>
  <c r="T2467" i="16"/>
  <c r="T2465" i="16"/>
  <c r="T2463" i="16"/>
  <c r="T2461" i="16"/>
  <c r="T2459" i="16"/>
  <c r="T2457" i="16"/>
  <c r="T2455" i="16"/>
  <c r="T2453" i="16"/>
  <c r="T2451" i="16"/>
  <c r="T2449" i="16"/>
  <c r="T2447" i="16"/>
  <c r="T2445" i="16"/>
  <c r="T2443" i="16"/>
  <c r="T2441" i="16"/>
  <c r="T2439" i="16"/>
  <c r="T2437" i="16"/>
  <c r="T2435" i="16"/>
  <c r="T2433" i="16"/>
  <c r="T2431" i="16"/>
  <c r="T2429" i="16"/>
  <c r="T2427" i="16"/>
  <c r="T2425" i="16"/>
  <c r="T2423" i="16"/>
  <c r="T2421" i="16"/>
  <c r="T2419" i="16"/>
  <c r="T2417" i="16"/>
  <c r="T2415" i="16"/>
  <c r="T2413" i="16"/>
  <c r="T2411" i="16"/>
  <c r="T2409" i="16"/>
  <c r="T2407" i="16"/>
  <c r="T2405" i="16"/>
  <c r="T2403" i="16"/>
  <c r="T2401" i="16"/>
  <c r="T2399" i="16"/>
  <c r="T2397" i="16"/>
  <c r="T2395" i="16"/>
  <c r="T2393" i="16"/>
  <c r="T2391" i="16"/>
  <c r="T2389" i="16"/>
  <c r="T2387" i="16"/>
  <c r="T2385" i="16"/>
  <c r="T2383" i="16"/>
  <c r="T2381" i="16"/>
  <c r="T2379" i="16"/>
  <c r="T2377" i="16"/>
  <c r="T2375" i="16"/>
  <c r="T2373" i="16"/>
  <c r="T2371" i="16"/>
  <c r="T2369" i="16"/>
  <c r="T2367" i="16"/>
  <c r="T2365" i="16"/>
  <c r="T2363" i="16"/>
  <c r="T2361" i="16"/>
  <c r="T2359" i="16"/>
  <c r="T2357" i="16"/>
  <c r="T2355" i="16"/>
  <c r="T2353" i="16"/>
  <c r="T2351" i="16"/>
  <c r="T2349" i="16"/>
  <c r="T2347" i="16"/>
  <c r="T2345" i="16"/>
  <c r="T2343" i="16"/>
  <c r="T2341" i="16"/>
  <c r="T2339" i="16"/>
  <c r="T2337" i="16"/>
  <c r="T2335" i="16"/>
  <c r="T2333" i="16"/>
  <c r="T2331" i="16"/>
  <c r="T2329" i="16"/>
  <c r="T2327" i="16"/>
  <c r="T2325" i="16"/>
  <c r="T2323" i="16"/>
  <c r="T2321" i="16"/>
  <c r="T2319" i="16"/>
  <c r="T2317" i="16"/>
  <c r="T2315" i="16"/>
  <c r="T2313" i="16"/>
  <c r="T2311" i="16"/>
  <c r="T2309" i="16"/>
  <c r="T2307" i="16"/>
  <c r="T2305" i="16"/>
  <c r="T2303" i="16"/>
  <c r="T2301" i="16"/>
  <c r="T2299" i="16"/>
  <c r="T2297" i="16"/>
  <c r="T2295" i="16"/>
  <c r="T2293" i="16"/>
  <c r="T2291" i="16"/>
  <c r="T2289" i="16"/>
  <c r="T2287" i="16"/>
  <c r="T2285" i="16"/>
  <c r="T2283" i="16"/>
  <c r="T2281" i="16"/>
  <c r="T2279" i="16"/>
  <c r="T2277" i="16"/>
  <c r="T2275" i="16"/>
  <c r="T2273" i="16"/>
  <c r="T2271" i="16"/>
  <c r="T2269" i="16"/>
  <c r="T2267" i="16"/>
  <c r="T2265" i="16"/>
  <c r="T2263" i="16"/>
  <c r="T2261" i="16"/>
  <c r="T2259" i="16"/>
  <c r="T2257" i="16"/>
  <c r="T2255" i="16"/>
  <c r="T2253" i="16"/>
  <c r="T2251" i="16"/>
  <c r="T2249" i="16"/>
  <c r="T2247" i="16"/>
  <c r="T2245" i="16"/>
  <c r="T2243" i="16"/>
  <c r="T2241" i="16"/>
  <c r="T2239" i="16"/>
  <c r="T2237" i="16"/>
  <c r="T2235" i="16"/>
  <c r="T2233" i="16"/>
  <c r="T2231" i="16"/>
  <c r="T2229" i="16"/>
  <c r="T2227" i="16"/>
  <c r="T2225" i="16"/>
  <c r="T2223" i="16"/>
  <c r="T2221" i="16"/>
  <c r="T2219" i="16"/>
  <c r="T2217" i="16"/>
  <c r="T2215" i="16"/>
  <c r="T2213" i="16"/>
  <c r="T2211" i="16"/>
  <c r="T2209" i="16"/>
  <c r="T2207" i="16"/>
  <c r="T2205" i="16"/>
  <c r="T2203" i="16"/>
  <c r="T2201" i="16"/>
  <c r="T2199" i="16"/>
  <c r="T2197" i="16"/>
  <c r="T2195" i="16"/>
  <c r="T2193" i="16"/>
  <c r="T2191" i="16"/>
  <c r="T2189" i="16"/>
  <c r="T2187" i="16"/>
  <c r="T2185" i="16"/>
  <c r="T2183" i="16"/>
  <c r="T2181" i="16"/>
  <c r="T2179" i="16"/>
  <c r="T2177" i="16"/>
  <c r="T2175" i="16"/>
  <c r="T2173" i="16"/>
  <c r="T2171" i="16"/>
  <c r="T2169" i="16"/>
  <c r="T2167" i="16"/>
  <c r="T2165" i="16"/>
  <c r="T2163" i="16"/>
  <c r="T2161" i="16"/>
  <c r="T2159" i="16"/>
  <c r="T2157" i="16"/>
  <c r="T2155" i="16"/>
  <c r="T2153" i="16"/>
  <c r="T2151" i="16"/>
  <c r="T2149" i="16"/>
  <c r="T2147" i="16"/>
  <c r="T2145" i="16"/>
  <c r="T2143" i="16"/>
  <c r="T2141" i="16"/>
  <c r="T2139" i="16"/>
  <c r="T2137" i="16"/>
  <c r="T2135" i="16"/>
  <c r="T2133" i="16"/>
  <c r="T2131" i="16"/>
  <c r="T2129" i="16"/>
  <c r="T2127" i="16"/>
  <c r="T2125" i="16"/>
  <c r="T2123" i="16"/>
  <c r="T2121" i="16"/>
  <c r="T2119" i="16"/>
  <c r="T2117" i="16"/>
  <c r="T2115" i="16"/>
  <c r="T2113" i="16"/>
  <c r="T2111" i="16"/>
  <c r="T2109" i="16"/>
  <c r="T2107" i="16"/>
  <c r="T2105" i="16"/>
  <c r="T2103" i="16"/>
  <c r="T2101" i="16"/>
  <c r="T2099" i="16"/>
  <c r="T2097" i="16"/>
  <c r="T2095" i="16"/>
  <c r="T2093" i="16"/>
  <c r="T2091" i="16"/>
  <c r="T2089" i="16"/>
  <c r="T2087" i="16"/>
  <c r="T2085" i="16"/>
  <c r="T2083" i="16"/>
  <c r="T2081" i="16"/>
  <c r="T2079" i="16"/>
  <c r="T2077" i="16"/>
  <c r="T2075" i="16"/>
  <c r="T2073" i="16"/>
  <c r="T2071" i="16"/>
  <c r="T2069" i="16"/>
  <c r="T2067" i="16"/>
  <c r="T2065" i="16"/>
  <c r="T2063" i="16"/>
  <c r="T2061" i="16"/>
  <c r="T2059" i="16"/>
  <c r="T2057" i="16"/>
  <c r="T2055" i="16"/>
  <c r="T2053" i="16"/>
  <c r="T2051" i="16"/>
  <c r="T2049" i="16"/>
  <c r="T2047" i="16"/>
  <c r="T2045" i="16"/>
  <c r="T2043" i="16"/>
  <c r="T2041" i="16"/>
  <c r="T2039" i="16"/>
  <c r="T2037" i="16"/>
  <c r="T2035" i="16"/>
  <c r="T2033" i="16"/>
  <c r="T2031" i="16"/>
  <c r="S2029" i="16"/>
  <c r="S2025" i="16"/>
  <c r="S2" i="16"/>
  <c r="S4" i="16"/>
  <c r="S6" i="16"/>
  <c r="S8" i="16"/>
  <c r="S10" i="16"/>
  <c r="S12" i="16"/>
  <c r="S14" i="16"/>
  <c r="S16" i="16"/>
  <c r="S18" i="16"/>
  <c r="S20" i="16"/>
  <c r="S22" i="16"/>
  <c r="S24" i="16"/>
  <c r="S26" i="16"/>
  <c r="S28" i="16"/>
  <c r="S30" i="16"/>
  <c r="S32" i="16"/>
  <c r="S34" i="16"/>
  <c r="S36" i="16"/>
  <c r="S38" i="16"/>
  <c r="S40" i="16"/>
  <c r="S42" i="16"/>
  <c r="S44" i="16"/>
  <c r="S46" i="16"/>
  <c r="S48" i="16"/>
  <c r="S50" i="16"/>
  <c r="S52" i="16"/>
  <c r="S54" i="16"/>
  <c r="S56" i="16"/>
  <c r="S58" i="16"/>
  <c r="S60" i="16"/>
  <c r="S62" i="16"/>
  <c r="S64" i="16"/>
  <c r="S66" i="16"/>
  <c r="S68" i="16"/>
  <c r="S70" i="16"/>
  <c r="S72" i="16"/>
  <c r="S74" i="16"/>
  <c r="S76" i="16"/>
  <c r="S78" i="16"/>
  <c r="S80" i="16"/>
  <c r="S82" i="16"/>
  <c r="S84" i="16"/>
  <c r="S86" i="16"/>
  <c r="S88" i="16"/>
  <c r="S90" i="16"/>
  <c r="S92" i="16"/>
  <c r="S94" i="16"/>
  <c r="S96" i="16"/>
  <c r="S98" i="16"/>
  <c r="S100" i="16"/>
  <c r="S102" i="16"/>
  <c r="S104" i="16"/>
  <c r="S106" i="16"/>
  <c r="S108" i="16"/>
  <c r="S110" i="16"/>
  <c r="S112" i="16"/>
  <c r="S114" i="16"/>
  <c r="S116" i="16"/>
  <c r="S118" i="16"/>
  <c r="S120" i="16"/>
  <c r="S122" i="16"/>
  <c r="S124" i="16"/>
  <c r="S126" i="16"/>
  <c r="S128" i="16"/>
  <c r="S130" i="16"/>
  <c r="S132" i="16"/>
  <c r="S134" i="16"/>
  <c r="S136" i="16"/>
  <c r="S138" i="16"/>
  <c r="S140" i="16"/>
  <c r="S142" i="16"/>
  <c r="S144" i="16"/>
  <c r="S146" i="16"/>
  <c r="S148" i="16"/>
  <c r="S150" i="16"/>
  <c r="S152" i="16"/>
  <c r="S154" i="16"/>
  <c r="S156" i="16"/>
  <c r="S158" i="16"/>
  <c r="S160" i="16"/>
  <c r="S162" i="16"/>
  <c r="S164" i="16"/>
  <c r="S166" i="16"/>
  <c r="S168" i="16"/>
  <c r="S170" i="16"/>
  <c r="S172" i="16"/>
  <c r="S174" i="16"/>
  <c r="S176" i="16"/>
  <c r="S178" i="16"/>
  <c r="S180" i="16"/>
  <c r="S182" i="16"/>
  <c r="S184" i="16"/>
  <c r="S186" i="16"/>
  <c r="S188" i="16"/>
  <c r="S190" i="16"/>
  <c r="S192" i="16"/>
  <c r="S194" i="16"/>
  <c r="S196" i="16"/>
  <c r="S198" i="16"/>
  <c r="S200" i="16"/>
  <c r="S202" i="16"/>
  <c r="S204" i="16"/>
  <c r="S206" i="16"/>
  <c r="S208" i="16"/>
  <c r="S210" i="16"/>
  <c r="S212" i="16"/>
  <c r="S214" i="16"/>
  <c r="S216" i="16"/>
  <c r="S218" i="16"/>
  <c r="S220" i="16"/>
  <c r="S222" i="16"/>
  <c r="S224" i="16"/>
  <c r="S226" i="16"/>
  <c r="S228" i="16"/>
  <c r="S230" i="16"/>
  <c r="S232" i="16"/>
  <c r="S234" i="16"/>
  <c r="S236" i="16"/>
  <c r="S238" i="16"/>
  <c r="S240" i="16"/>
  <c r="S242" i="16"/>
  <c r="S244" i="16"/>
  <c r="S246" i="16"/>
  <c r="S248" i="16"/>
  <c r="S250" i="16"/>
  <c r="S252" i="16"/>
  <c r="S254" i="16"/>
  <c r="S256" i="16"/>
  <c r="S258" i="16"/>
  <c r="S260" i="16"/>
  <c r="S262" i="16"/>
  <c r="S264" i="16"/>
  <c r="S266" i="16"/>
  <c r="S268" i="16"/>
  <c r="S270" i="16"/>
  <c r="S272" i="16"/>
  <c r="S274" i="16"/>
  <c r="S276" i="16"/>
  <c r="S278" i="16"/>
  <c r="S280" i="16"/>
  <c r="S282" i="16"/>
  <c r="S284" i="16"/>
  <c r="S286" i="16"/>
  <c r="S288" i="16"/>
  <c r="S290" i="16"/>
  <c r="S292" i="16"/>
  <c r="S294" i="16"/>
  <c r="S296" i="16"/>
  <c r="S298" i="16"/>
  <c r="S300" i="16"/>
  <c r="S302" i="16"/>
  <c r="S304" i="16"/>
  <c r="S306" i="16"/>
  <c r="S308" i="16"/>
  <c r="S310" i="16"/>
  <c r="S312" i="16"/>
  <c r="S314" i="16"/>
  <c r="S316" i="16"/>
  <c r="S318" i="16"/>
  <c r="S320" i="16"/>
  <c r="S322" i="16"/>
  <c r="S324" i="16"/>
  <c r="S326" i="16"/>
  <c r="S328" i="16"/>
  <c r="S330" i="16"/>
  <c r="S332" i="16"/>
  <c r="S334" i="16"/>
  <c r="S336" i="16"/>
  <c r="S338" i="16"/>
  <c r="S340" i="16"/>
  <c r="S342" i="16"/>
  <c r="S344" i="16"/>
  <c r="S346" i="16"/>
  <c r="S348" i="16"/>
  <c r="S350" i="16"/>
  <c r="S352" i="16"/>
  <c r="S354" i="16"/>
  <c r="S356" i="16"/>
  <c r="S358" i="16"/>
  <c r="S360" i="16"/>
  <c r="S362" i="16"/>
  <c r="S364" i="16"/>
  <c r="S366" i="16"/>
  <c r="S368" i="16"/>
  <c r="S370" i="16"/>
  <c r="S372" i="16"/>
  <c r="S374" i="16"/>
  <c r="S376" i="16"/>
  <c r="S378" i="16"/>
  <c r="S380" i="16"/>
  <c r="S382" i="16"/>
  <c r="S384" i="16"/>
  <c r="S386" i="16"/>
  <c r="S388" i="16"/>
  <c r="S390" i="16"/>
  <c r="S392" i="16"/>
  <c r="S394" i="16"/>
  <c r="S396" i="16"/>
  <c r="S398" i="16"/>
  <c r="S400" i="16"/>
  <c r="S402" i="16"/>
  <c r="S404" i="16"/>
  <c r="S406" i="16"/>
  <c r="S408" i="16"/>
  <c r="S410" i="16"/>
  <c r="S412" i="16"/>
  <c r="S414" i="16"/>
  <c r="S416" i="16"/>
  <c r="S418" i="16"/>
  <c r="S420" i="16"/>
  <c r="S422" i="16"/>
  <c r="S424" i="16"/>
  <c r="S426" i="16"/>
  <c r="S428" i="16"/>
  <c r="S430" i="16"/>
  <c r="S432" i="16"/>
  <c r="S434" i="16"/>
  <c r="S436" i="16"/>
  <c r="S438" i="16"/>
  <c r="S440" i="16"/>
  <c r="S442" i="16"/>
  <c r="S444" i="16"/>
  <c r="S446" i="16"/>
  <c r="S448" i="16"/>
  <c r="S450" i="16"/>
  <c r="S452" i="16"/>
  <c r="S454" i="16"/>
  <c r="S456" i="16"/>
  <c r="S458" i="16"/>
  <c r="S460" i="16"/>
  <c r="S462" i="16"/>
  <c r="S464" i="16"/>
  <c r="S466" i="16"/>
  <c r="S468" i="16"/>
  <c r="S470" i="16"/>
  <c r="S472" i="16"/>
  <c r="S474" i="16"/>
  <c r="S476" i="16"/>
  <c r="S478" i="16"/>
  <c r="S480" i="16"/>
  <c r="S482" i="16"/>
  <c r="S484" i="16"/>
  <c r="S486" i="16"/>
  <c r="S488" i="16"/>
  <c r="S490" i="16"/>
  <c r="S492" i="16"/>
  <c r="S494" i="16"/>
  <c r="S496" i="16"/>
  <c r="S498" i="16"/>
  <c r="S500" i="16"/>
  <c r="S502" i="16"/>
  <c r="S504" i="16"/>
  <c r="S506" i="16"/>
  <c r="S508" i="16"/>
  <c r="S510" i="16"/>
  <c r="S512" i="16"/>
  <c r="S514" i="16"/>
  <c r="S516" i="16"/>
  <c r="S518" i="16"/>
  <c r="S520" i="16"/>
  <c r="S522" i="16"/>
  <c r="S524" i="16"/>
  <c r="S526" i="16"/>
  <c r="S528" i="16"/>
  <c r="S530" i="16"/>
  <c r="S532" i="16"/>
  <c r="S534" i="16"/>
  <c r="S536" i="16"/>
  <c r="S538" i="16"/>
  <c r="S540" i="16"/>
  <c r="S542" i="16"/>
  <c r="S544" i="16"/>
  <c r="S546" i="16"/>
  <c r="S548" i="16"/>
  <c r="S550" i="16"/>
  <c r="S552" i="16"/>
  <c r="S554" i="16"/>
  <c r="S556" i="16"/>
  <c r="S558" i="16"/>
  <c r="S560" i="16"/>
  <c r="S562" i="16"/>
  <c r="S564" i="16"/>
  <c r="S566" i="16"/>
  <c r="S568" i="16"/>
  <c r="S570" i="16"/>
  <c r="S572" i="16"/>
  <c r="S574" i="16"/>
  <c r="S576" i="16"/>
  <c r="S578" i="16"/>
  <c r="S580" i="16"/>
  <c r="S582" i="16"/>
  <c r="S584" i="16"/>
  <c r="S586" i="16"/>
  <c r="S588" i="16"/>
  <c r="S590" i="16"/>
  <c r="S592" i="16"/>
  <c r="S594" i="16"/>
  <c r="S596" i="16"/>
  <c r="S598" i="16"/>
  <c r="S600" i="16"/>
  <c r="S602" i="16"/>
  <c r="S604" i="16"/>
  <c r="S606" i="16"/>
  <c r="S608" i="16"/>
  <c r="S610" i="16"/>
  <c r="S612" i="16"/>
  <c r="S614" i="16"/>
  <c r="S616" i="16"/>
  <c r="S618" i="16"/>
  <c r="S620" i="16"/>
  <c r="S622" i="16"/>
  <c r="S624" i="16"/>
  <c r="S626" i="16"/>
  <c r="S628" i="16"/>
  <c r="S630" i="16"/>
  <c r="S632" i="16"/>
  <c r="S634" i="16"/>
  <c r="S636" i="16"/>
  <c r="S638" i="16"/>
  <c r="S640" i="16"/>
  <c r="S642" i="16"/>
  <c r="S644" i="16"/>
  <c r="S646" i="16"/>
  <c r="T2" i="16"/>
  <c r="T4" i="16"/>
  <c r="T6" i="16"/>
  <c r="T8" i="16"/>
  <c r="T10" i="16"/>
  <c r="T12" i="16"/>
  <c r="T14" i="16"/>
  <c r="T16" i="16"/>
  <c r="T18" i="16"/>
  <c r="T20" i="16"/>
  <c r="T22" i="16"/>
  <c r="T24" i="16"/>
  <c r="T26" i="16"/>
  <c r="T28" i="16"/>
  <c r="T30" i="16"/>
  <c r="T32" i="16"/>
  <c r="T34" i="16"/>
  <c r="T36" i="16"/>
  <c r="T38" i="16"/>
  <c r="T40" i="16"/>
  <c r="T42" i="16"/>
  <c r="T44" i="16"/>
  <c r="T46" i="16"/>
  <c r="T48" i="16"/>
  <c r="T50" i="16"/>
  <c r="T52" i="16"/>
  <c r="T54" i="16"/>
  <c r="T56" i="16"/>
  <c r="T58" i="16"/>
  <c r="T60" i="16"/>
  <c r="T62" i="16"/>
  <c r="T64" i="16"/>
  <c r="T66" i="16"/>
  <c r="T68" i="16"/>
  <c r="T70" i="16"/>
  <c r="T72" i="16"/>
  <c r="T74" i="16"/>
  <c r="T76" i="16"/>
  <c r="T78" i="16"/>
  <c r="T80" i="16"/>
  <c r="T82" i="16"/>
  <c r="T84" i="16"/>
  <c r="T86" i="16"/>
  <c r="T88" i="16"/>
  <c r="T90" i="16"/>
  <c r="T92" i="16"/>
  <c r="T94" i="16"/>
  <c r="T96" i="16"/>
  <c r="T98" i="16"/>
  <c r="T100" i="16"/>
  <c r="T102" i="16"/>
  <c r="T104" i="16"/>
  <c r="T106" i="16"/>
  <c r="T108" i="16"/>
  <c r="T110" i="16"/>
  <c r="T112" i="16"/>
  <c r="T114" i="16"/>
  <c r="T116" i="16"/>
  <c r="T118" i="16"/>
  <c r="T120" i="16"/>
  <c r="T122" i="16"/>
  <c r="T124" i="16"/>
  <c r="T126" i="16"/>
  <c r="T128" i="16"/>
  <c r="T130" i="16"/>
  <c r="T132" i="16"/>
  <c r="T134" i="16"/>
  <c r="T136" i="16"/>
  <c r="T138" i="16"/>
  <c r="T140" i="16"/>
  <c r="T142" i="16"/>
  <c r="T144" i="16"/>
  <c r="T146" i="16"/>
  <c r="T148" i="16"/>
  <c r="T150" i="16"/>
  <c r="T152" i="16"/>
  <c r="T154" i="16"/>
  <c r="T156" i="16"/>
  <c r="T158" i="16"/>
  <c r="T160" i="16"/>
  <c r="T162" i="16"/>
  <c r="T164" i="16"/>
  <c r="T166" i="16"/>
  <c r="T168" i="16"/>
  <c r="T170" i="16"/>
  <c r="T172" i="16"/>
  <c r="T174" i="16"/>
  <c r="T176" i="16"/>
  <c r="T178" i="16"/>
  <c r="T180" i="16"/>
  <c r="T182" i="16"/>
  <c r="T184" i="16"/>
  <c r="T186" i="16"/>
  <c r="T188" i="16"/>
  <c r="T190" i="16"/>
  <c r="T192" i="16"/>
  <c r="T194" i="16"/>
  <c r="T196" i="16"/>
  <c r="T198" i="16"/>
  <c r="T200" i="16"/>
  <c r="T202" i="16"/>
  <c r="T204" i="16"/>
  <c r="T206" i="16"/>
  <c r="T208" i="16"/>
  <c r="T210" i="16"/>
  <c r="T212" i="16"/>
  <c r="T214" i="16"/>
  <c r="T216" i="16"/>
  <c r="T218" i="16"/>
  <c r="T220" i="16"/>
  <c r="T222" i="16"/>
  <c r="T224" i="16"/>
  <c r="T226" i="16"/>
  <c r="T228" i="16"/>
  <c r="T230" i="16"/>
  <c r="T232" i="16"/>
  <c r="T234" i="16"/>
  <c r="T236" i="16"/>
  <c r="T238" i="16"/>
  <c r="T240" i="16"/>
  <c r="T242" i="16"/>
  <c r="T244" i="16"/>
  <c r="T246" i="16"/>
  <c r="T248" i="16"/>
  <c r="T250" i="16"/>
  <c r="T252" i="16"/>
  <c r="T254" i="16"/>
  <c r="T256" i="16"/>
  <c r="T258" i="16"/>
  <c r="T260" i="16"/>
  <c r="T262" i="16"/>
  <c r="T264" i="16"/>
  <c r="T266" i="16"/>
  <c r="T268" i="16"/>
  <c r="T270" i="16"/>
  <c r="T272" i="16"/>
  <c r="T274" i="16"/>
  <c r="T276" i="16"/>
  <c r="T278" i="16"/>
  <c r="T280" i="16"/>
  <c r="T282" i="16"/>
  <c r="T284" i="16"/>
  <c r="T286" i="16"/>
  <c r="T288" i="16"/>
  <c r="T290" i="16"/>
  <c r="T292" i="16"/>
  <c r="T294" i="16"/>
  <c r="T296" i="16"/>
  <c r="T298" i="16"/>
  <c r="T300" i="16"/>
  <c r="T302" i="16"/>
  <c r="T304" i="16"/>
  <c r="T306" i="16"/>
  <c r="T308" i="16"/>
  <c r="T310" i="16"/>
  <c r="T312" i="16"/>
  <c r="T314" i="16"/>
  <c r="T316" i="16"/>
  <c r="T318" i="16"/>
  <c r="T320" i="16"/>
  <c r="T322" i="16"/>
  <c r="T324" i="16"/>
  <c r="T326" i="16"/>
  <c r="T328" i="16"/>
  <c r="T330" i="16"/>
  <c r="T332" i="16"/>
  <c r="T334" i="16"/>
  <c r="T336" i="16"/>
  <c r="T338" i="16"/>
  <c r="T340" i="16"/>
  <c r="T342" i="16"/>
  <c r="T344" i="16"/>
  <c r="T346" i="16"/>
  <c r="T348" i="16"/>
  <c r="T350" i="16"/>
  <c r="T352" i="16"/>
  <c r="T354" i="16"/>
  <c r="T356" i="16"/>
  <c r="T358" i="16"/>
  <c r="T360" i="16"/>
  <c r="T362" i="16"/>
  <c r="T364" i="16"/>
  <c r="T366" i="16"/>
  <c r="T368" i="16"/>
  <c r="T370" i="16"/>
  <c r="T372" i="16"/>
  <c r="T374" i="16"/>
  <c r="T376" i="16"/>
  <c r="T378" i="16"/>
  <c r="T380" i="16"/>
  <c r="T382" i="16"/>
  <c r="T384" i="16"/>
  <c r="T386" i="16"/>
  <c r="T388" i="16"/>
  <c r="T390" i="16"/>
  <c r="T392" i="16"/>
  <c r="T394" i="16"/>
  <c r="T396" i="16"/>
  <c r="T398" i="16"/>
  <c r="T400" i="16"/>
  <c r="T402" i="16"/>
  <c r="T404" i="16"/>
  <c r="T406" i="16"/>
  <c r="T408" i="16"/>
  <c r="T410" i="16"/>
  <c r="T412" i="16"/>
  <c r="T414" i="16"/>
  <c r="T416" i="16"/>
  <c r="T418" i="16"/>
  <c r="T420" i="16"/>
  <c r="T422" i="16"/>
  <c r="T424" i="16"/>
  <c r="T426" i="16"/>
  <c r="T428" i="16"/>
  <c r="T430" i="16"/>
  <c r="T432" i="16"/>
  <c r="T434" i="16"/>
  <c r="T436" i="16"/>
  <c r="T438" i="16"/>
  <c r="T440" i="16"/>
  <c r="T442" i="16"/>
  <c r="T444" i="16"/>
  <c r="T446" i="16"/>
  <c r="T448" i="16"/>
  <c r="T450" i="16"/>
  <c r="T452" i="16"/>
  <c r="T454" i="16"/>
  <c r="T456" i="16"/>
  <c r="T458" i="16"/>
  <c r="T460" i="16"/>
  <c r="T462" i="16"/>
  <c r="T464" i="16"/>
  <c r="T466" i="16"/>
  <c r="T468" i="16"/>
  <c r="T470" i="16"/>
  <c r="T472" i="16"/>
  <c r="T474" i="16"/>
  <c r="T476" i="16"/>
  <c r="T478" i="16"/>
  <c r="T480" i="16"/>
  <c r="T482" i="16"/>
  <c r="T484" i="16"/>
  <c r="T486" i="16"/>
  <c r="T488" i="16"/>
  <c r="T490" i="16"/>
  <c r="T492" i="16"/>
  <c r="T494" i="16"/>
  <c r="T496" i="16"/>
  <c r="T498" i="16"/>
  <c r="T500" i="16"/>
  <c r="T502" i="16"/>
  <c r="T504" i="16"/>
  <c r="T506" i="16"/>
  <c r="T508" i="16"/>
  <c r="T510" i="16"/>
  <c r="T512" i="16"/>
  <c r="T514" i="16"/>
  <c r="T516" i="16"/>
  <c r="T518" i="16"/>
  <c r="T520" i="16"/>
  <c r="T522" i="16"/>
  <c r="T524" i="16"/>
  <c r="T526" i="16"/>
  <c r="T528" i="16"/>
  <c r="T530" i="16"/>
  <c r="T532" i="16"/>
  <c r="T534" i="16"/>
  <c r="T536" i="16"/>
  <c r="T538" i="16"/>
  <c r="T540" i="16"/>
  <c r="T542" i="16"/>
  <c r="T544" i="16"/>
  <c r="S3" i="16"/>
  <c r="S5" i="16"/>
  <c r="S7" i="16"/>
  <c r="S9" i="16"/>
  <c r="S11" i="16"/>
  <c r="S13" i="16"/>
  <c r="S15" i="16"/>
  <c r="S17" i="16"/>
  <c r="S19" i="16"/>
  <c r="S21" i="16"/>
  <c r="S23" i="16"/>
  <c r="S25" i="16"/>
  <c r="S27" i="16"/>
  <c r="S29" i="16"/>
  <c r="S31" i="16"/>
  <c r="S33" i="16"/>
  <c r="S35" i="16"/>
  <c r="S37" i="16"/>
  <c r="S39" i="16"/>
  <c r="S41" i="16"/>
  <c r="S43" i="16"/>
  <c r="S45" i="16"/>
  <c r="S47" i="16"/>
  <c r="S49" i="16"/>
  <c r="S51" i="16"/>
  <c r="S53" i="16"/>
  <c r="S55" i="16"/>
  <c r="S57" i="16"/>
  <c r="S59" i="16"/>
  <c r="S61" i="16"/>
  <c r="S63" i="16"/>
  <c r="S65" i="16"/>
  <c r="S67" i="16"/>
  <c r="S69" i="16"/>
  <c r="S71" i="16"/>
  <c r="S73" i="16"/>
  <c r="S75" i="16"/>
  <c r="S77" i="16"/>
  <c r="S79" i="16"/>
  <c r="S81" i="16"/>
  <c r="S83" i="16"/>
  <c r="S85" i="16"/>
  <c r="S87" i="16"/>
  <c r="S89" i="16"/>
  <c r="S91" i="16"/>
  <c r="S93" i="16"/>
  <c r="S95" i="16"/>
  <c r="S97" i="16"/>
  <c r="S99" i="16"/>
  <c r="S101" i="16"/>
  <c r="S103" i="16"/>
  <c r="S105" i="16"/>
  <c r="S107" i="16"/>
  <c r="S109" i="16"/>
  <c r="S111" i="16"/>
  <c r="S113" i="16"/>
  <c r="S115" i="16"/>
  <c r="S117" i="16"/>
  <c r="S119" i="16"/>
  <c r="S121" i="16"/>
  <c r="S123" i="16"/>
  <c r="S125" i="16"/>
  <c r="S127" i="16"/>
  <c r="S129" i="16"/>
  <c r="S131" i="16"/>
  <c r="S133" i="16"/>
  <c r="S135" i="16"/>
  <c r="S137" i="16"/>
  <c r="S139" i="16"/>
  <c r="S141" i="16"/>
  <c r="S143" i="16"/>
  <c r="S145" i="16"/>
  <c r="S147" i="16"/>
  <c r="S149" i="16"/>
  <c r="S151" i="16"/>
  <c r="S153" i="16"/>
  <c r="S155" i="16"/>
  <c r="S157" i="16"/>
  <c r="S159" i="16"/>
  <c r="S161" i="16"/>
  <c r="S163" i="16"/>
  <c r="S165" i="16"/>
  <c r="S167" i="16"/>
  <c r="S169" i="16"/>
  <c r="S171" i="16"/>
  <c r="S173" i="16"/>
  <c r="S175" i="16"/>
  <c r="S177" i="16"/>
  <c r="S179" i="16"/>
  <c r="S181" i="16"/>
  <c r="S183" i="16"/>
  <c r="S185" i="16"/>
  <c r="S187" i="16"/>
  <c r="S189" i="16"/>
  <c r="S191" i="16"/>
  <c r="S193" i="16"/>
  <c r="S195" i="16"/>
  <c r="S197" i="16"/>
  <c r="S199" i="16"/>
  <c r="S201" i="16"/>
  <c r="S203" i="16"/>
  <c r="S205" i="16"/>
  <c r="S207" i="16"/>
  <c r="S209" i="16"/>
  <c r="S211" i="16"/>
  <c r="S213" i="16"/>
  <c r="S215" i="16"/>
  <c r="S217" i="16"/>
  <c r="S219" i="16"/>
  <c r="S221" i="16"/>
  <c r="S223" i="16"/>
  <c r="S225" i="16"/>
  <c r="S227" i="16"/>
  <c r="S229" i="16"/>
  <c r="S231" i="16"/>
  <c r="S233" i="16"/>
  <c r="S235" i="16"/>
  <c r="S237" i="16"/>
  <c r="S239" i="16"/>
  <c r="S241" i="16"/>
  <c r="S243" i="16"/>
  <c r="S245" i="16"/>
  <c r="S247" i="16"/>
  <c r="S249" i="16"/>
  <c r="S251" i="16"/>
  <c r="S253" i="16"/>
  <c r="S255" i="16"/>
  <c r="S257" i="16"/>
  <c r="S259" i="16"/>
  <c r="S261" i="16"/>
  <c r="S263" i="16"/>
  <c r="S265" i="16"/>
  <c r="S267" i="16"/>
  <c r="S269" i="16"/>
  <c r="S271" i="16"/>
  <c r="S273" i="16"/>
  <c r="S275" i="16"/>
  <c r="S277" i="16"/>
  <c r="S279" i="16"/>
  <c r="S281" i="16"/>
  <c r="S283" i="16"/>
  <c r="S285" i="16"/>
  <c r="S287" i="16"/>
  <c r="S289" i="16"/>
  <c r="S291" i="16"/>
  <c r="S293" i="16"/>
  <c r="S295" i="16"/>
  <c r="S297" i="16"/>
  <c r="S299" i="16"/>
  <c r="S301" i="16"/>
  <c r="S303" i="16"/>
  <c r="S305" i="16"/>
  <c r="S307" i="16"/>
  <c r="S309" i="16"/>
  <c r="S311" i="16"/>
  <c r="S313" i="16"/>
  <c r="S315" i="16"/>
  <c r="S317" i="16"/>
  <c r="S319" i="16"/>
  <c r="S321" i="16"/>
  <c r="S323" i="16"/>
  <c r="S325" i="16"/>
  <c r="S327" i="16"/>
  <c r="S329" i="16"/>
  <c r="S331" i="16"/>
  <c r="S333" i="16"/>
  <c r="S335" i="16"/>
  <c r="S337" i="16"/>
  <c r="S339" i="16"/>
  <c r="S341" i="16"/>
  <c r="S343" i="16"/>
  <c r="S345" i="16"/>
  <c r="S347" i="16"/>
  <c r="S349" i="16"/>
  <c r="S351" i="16"/>
  <c r="S353" i="16"/>
  <c r="S355" i="16"/>
  <c r="S357" i="16"/>
  <c r="S359" i="16"/>
  <c r="S361" i="16"/>
  <c r="S363" i="16"/>
  <c r="S365" i="16"/>
  <c r="S367" i="16"/>
  <c r="S369" i="16"/>
  <c r="S371" i="16"/>
  <c r="S373" i="16"/>
  <c r="S375" i="16"/>
  <c r="S377" i="16"/>
  <c r="S379" i="16"/>
  <c r="S381" i="16"/>
  <c r="S383" i="16"/>
  <c r="S385" i="16"/>
  <c r="S387" i="16"/>
  <c r="S389" i="16"/>
  <c r="S391" i="16"/>
  <c r="S393" i="16"/>
  <c r="S395" i="16"/>
  <c r="S397" i="16"/>
  <c r="S399" i="16"/>
  <c r="S401" i="16"/>
  <c r="S403" i="16"/>
  <c r="S405" i="16"/>
  <c r="S407" i="16"/>
  <c r="S409" i="16"/>
  <c r="S411" i="16"/>
  <c r="S413" i="16"/>
  <c r="S415" i="16"/>
  <c r="S417" i="16"/>
  <c r="S419" i="16"/>
  <c r="S421" i="16"/>
  <c r="S423" i="16"/>
  <c r="S425" i="16"/>
  <c r="S427" i="16"/>
  <c r="S429" i="16"/>
  <c r="S431" i="16"/>
  <c r="S433" i="16"/>
  <c r="S435" i="16"/>
  <c r="S437" i="16"/>
  <c r="S439" i="16"/>
  <c r="S441" i="16"/>
  <c r="S443" i="16"/>
  <c r="S445" i="16"/>
  <c r="S447" i="16"/>
  <c r="S449" i="16"/>
  <c r="S451" i="16"/>
  <c r="S453" i="16"/>
  <c r="S455" i="16"/>
  <c r="S457" i="16"/>
  <c r="S459" i="16"/>
  <c r="S461" i="16"/>
  <c r="S463" i="16"/>
  <c r="S465" i="16"/>
  <c r="S467" i="16"/>
  <c r="S469" i="16"/>
  <c r="S471" i="16"/>
  <c r="S473" i="16"/>
  <c r="S475" i="16"/>
  <c r="S477" i="16"/>
  <c r="S479" i="16"/>
  <c r="S481" i="16"/>
  <c r="S483" i="16"/>
  <c r="S485" i="16"/>
  <c r="S487" i="16"/>
  <c r="S489" i="16"/>
  <c r="S491" i="16"/>
  <c r="S493" i="16"/>
  <c r="S495" i="16"/>
  <c r="S497" i="16"/>
  <c r="S499" i="16"/>
  <c r="S501" i="16"/>
  <c r="S503" i="16"/>
  <c r="S505" i="16"/>
  <c r="S507" i="16"/>
  <c r="S509" i="16"/>
  <c r="S511" i="16"/>
  <c r="S513" i="16"/>
  <c r="S515" i="16"/>
  <c r="S517" i="16"/>
  <c r="S519" i="16"/>
  <c r="S521" i="16"/>
  <c r="S523" i="16"/>
  <c r="S525" i="16"/>
  <c r="S527" i="16"/>
  <c r="S529" i="16"/>
  <c r="S531" i="16"/>
  <c r="S533" i="16"/>
  <c r="S535" i="16"/>
  <c r="S537" i="16"/>
  <c r="S539" i="16"/>
  <c r="S541" i="16"/>
  <c r="S543" i="16"/>
  <c r="S545" i="16"/>
  <c r="S547" i="16"/>
  <c r="S549" i="16"/>
  <c r="S551" i="16"/>
  <c r="S553" i="16"/>
  <c r="S555" i="16"/>
  <c r="S557" i="16"/>
  <c r="S559" i="16"/>
  <c r="S561" i="16"/>
  <c r="S563" i="16"/>
  <c r="S565" i="16"/>
  <c r="S567" i="16"/>
  <c r="S569" i="16"/>
  <c r="S571" i="16"/>
  <c r="S573" i="16"/>
  <c r="S575" i="16"/>
  <c r="S577" i="16"/>
  <c r="S579" i="16"/>
  <c r="S581" i="16"/>
  <c r="S583" i="16"/>
  <c r="S585" i="16"/>
  <c r="S587" i="16"/>
  <c r="S589" i="16"/>
  <c r="S591" i="16"/>
  <c r="S593" i="16"/>
  <c r="S595" i="16"/>
  <c r="S597" i="16"/>
  <c r="S599" i="16"/>
  <c r="S601" i="16"/>
  <c r="S603" i="16"/>
  <c r="S605" i="16"/>
  <c r="S607" i="16"/>
  <c r="S609" i="16"/>
  <c r="S611" i="16"/>
  <c r="S613" i="16"/>
  <c r="S615" i="16"/>
  <c r="S617" i="16"/>
  <c r="S619" i="16"/>
  <c r="S621" i="16"/>
  <c r="S623" i="16"/>
  <c r="S625" i="16"/>
  <c r="S627" i="16"/>
  <c r="S629" i="16"/>
  <c r="S631" i="16"/>
  <c r="S633" i="16"/>
  <c r="S635" i="16"/>
  <c r="S637" i="16"/>
  <c r="S639" i="16"/>
  <c r="S641" i="16"/>
  <c r="S643" i="16"/>
  <c r="S645" i="16"/>
  <c r="S647" i="16"/>
  <c r="S649" i="16"/>
  <c r="S651" i="16"/>
  <c r="S653" i="16"/>
  <c r="S655" i="16"/>
  <c r="S657" i="16"/>
  <c r="S659" i="16"/>
  <c r="S661" i="16"/>
  <c r="S663" i="16"/>
  <c r="S665" i="16"/>
  <c r="S667" i="16"/>
  <c r="S669" i="16"/>
  <c r="S671" i="16"/>
  <c r="S673" i="16"/>
  <c r="S675" i="16"/>
  <c r="S677" i="16"/>
  <c r="S679" i="16"/>
  <c r="S681" i="16"/>
  <c r="S683" i="16"/>
  <c r="T3" i="16"/>
  <c r="T5" i="16"/>
  <c r="T7" i="16"/>
  <c r="T9" i="16"/>
  <c r="T11" i="16"/>
  <c r="T13" i="16"/>
  <c r="T15" i="16"/>
  <c r="T17" i="16"/>
  <c r="T19" i="16"/>
  <c r="T21" i="16"/>
  <c r="T23" i="16"/>
  <c r="T25" i="16"/>
  <c r="T27" i="16"/>
  <c r="T29" i="16"/>
  <c r="T31" i="16"/>
  <c r="T33" i="16"/>
  <c r="T35" i="16"/>
  <c r="T37" i="16"/>
  <c r="T39" i="16"/>
  <c r="T41" i="16"/>
  <c r="T43" i="16"/>
  <c r="T45" i="16"/>
  <c r="T47" i="16"/>
  <c r="T49" i="16"/>
  <c r="T51" i="16"/>
  <c r="T53" i="16"/>
  <c r="T55" i="16"/>
  <c r="T57" i="16"/>
  <c r="T59" i="16"/>
  <c r="T61" i="16"/>
  <c r="T63" i="16"/>
  <c r="T65" i="16"/>
  <c r="T67" i="16"/>
  <c r="T69" i="16"/>
  <c r="T71" i="16"/>
  <c r="T73" i="16"/>
  <c r="T75" i="16"/>
  <c r="T77" i="16"/>
  <c r="T79" i="16"/>
  <c r="T81" i="16"/>
  <c r="T83" i="16"/>
  <c r="T85" i="16"/>
  <c r="T87" i="16"/>
  <c r="T89" i="16"/>
  <c r="T91" i="16"/>
  <c r="T93" i="16"/>
  <c r="T95" i="16"/>
  <c r="T97" i="16"/>
  <c r="T99" i="16"/>
  <c r="T101" i="16"/>
  <c r="T103" i="16"/>
  <c r="T105" i="16"/>
  <c r="T107" i="16"/>
  <c r="T109" i="16"/>
  <c r="T111" i="16"/>
  <c r="T113" i="16"/>
  <c r="T115" i="16"/>
  <c r="T117" i="16"/>
  <c r="T119" i="16"/>
  <c r="T121" i="16"/>
  <c r="T123" i="16"/>
  <c r="T125" i="16"/>
  <c r="T127" i="16"/>
  <c r="T129" i="16"/>
  <c r="T131" i="16"/>
  <c r="T133" i="16"/>
  <c r="T135" i="16"/>
  <c r="T137" i="16"/>
  <c r="T139" i="16"/>
  <c r="T141" i="16"/>
  <c r="T143" i="16"/>
  <c r="T145" i="16"/>
  <c r="T147" i="16"/>
  <c r="T149" i="16"/>
  <c r="T151" i="16"/>
  <c r="T153" i="16"/>
  <c r="T155" i="16"/>
  <c r="T157" i="16"/>
  <c r="T159" i="16"/>
  <c r="T161" i="16"/>
  <c r="T163" i="16"/>
  <c r="T165" i="16"/>
  <c r="T167" i="16"/>
  <c r="T169" i="16"/>
  <c r="T171" i="16"/>
  <c r="T173" i="16"/>
  <c r="T175" i="16"/>
  <c r="T177" i="16"/>
  <c r="T179" i="16"/>
  <c r="T181" i="16"/>
  <c r="T183" i="16"/>
  <c r="T185" i="16"/>
  <c r="T187" i="16"/>
  <c r="T189" i="16"/>
  <c r="T191" i="16"/>
  <c r="T193" i="16"/>
  <c r="T195" i="16"/>
  <c r="T197" i="16"/>
  <c r="T199" i="16"/>
  <c r="T201" i="16"/>
  <c r="T203" i="16"/>
  <c r="T205" i="16"/>
  <c r="T207" i="16"/>
  <c r="T209" i="16"/>
  <c r="T211" i="16"/>
  <c r="T213" i="16"/>
  <c r="T215" i="16"/>
  <c r="T217" i="16"/>
  <c r="T219" i="16"/>
  <c r="T221" i="16"/>
  <c r="T223" i="16"/>
  <c r="T225" i="16"/>
  <c r="T227" i="16"/>
  <c r="T229" i="16"/>
  <c r="T231" i="16"/>
  <c r="T233" i="16"/>
  <c r="T235" i="16"/>
  <c r="T237" i="16"/>
  <c r="T239" i="16"/>
  <c r="T241" i="16"/>
  <c r="T243" i="16"/>
  <c r="T245" i="16"/>
  <c r="T247" i="16"/>
  <c r="T249" i="16"/>
  <c r="T251" i="16"/>
  <c r="T253" i="16"/>
  <c r="T255" i="16"/>
  <c r="T257" i="16"/>
  <c r="T259" i="16"/>
  <c r="T261" i="16"/>
  <c r="T263" i="16"/>
  <c r="T265" i="16"/>
  <c r="T267" i="16"/>
  <c r="T269" i="16"/>
  <c r="T271" i="16"/>
  <c r="T273" i="16"/>
  <c r="T275" i="16"/>
  <c r="T277" i="16"/>
  <c r="T279" i="16"/>
  <c r="T281" i="16"/>
  <c r="T283" i="16"/>
  <c r="T285" i="16"/>
  <c r="T287" i="16"/>
  <c r="T289" i="16"/>
  <c r="T291" i="16"/>
  <c r="T293" i="16"/>
  <c r="T295" i="16"/>
  <c r="T297" i="16"/>
  <c r="T299" i="16"/>
  <c r="T301" i="16"/>
  <c r="T303" i="16"/>
  <c r="T305" i="16"/>
  <c r="T307" i="16"/>
  <c r="T309" i="16"/>
  <c r="T311" i="16"/>
  <c r="T313" i="16"/>
  <c r="T315" i="16"/>
  <c r="T317" i="16"/>
  <c r="T319" i="16"/>
  <c r="T321" i="16"/>
  <c r="T323" i="16"/>
  <c r="T325" i="16"/>
  <c r="T327" i="16"/>
  <c r="T329" i="16"/>
  <c r="T331" i="16"/>
  <c r="T333" i="16"/>
  <c r="T335" i="16"/>
  <c r="T337" i="16"/>
  <c r="T339" i="16"/>
  <c r="T341" i="16"/>
  <c r="T343" i="16"/>
  <c r="T345" i="16"/>
  <c r="T347" i="16"/>
  <c r="T349" i="16"/>
  <c r="T351" i="16"/>
  <c r="T353" i="16"/>
  <c r="T355" i="16"/>
  <c r="T357" i="16"/>
  <c r="T359" i="16"/>
  <c r="T361" i="16"/>
  <c r="T363" i="16"/>
  <c r="T365" i="16"/>
  <c r="T367" i="16"/>
  <c r="T369" i="16"/>
  <c r="T371" i="16"/>
  <c r="T373" i="16"/>
  <c r="T375" i="16"/>
  <c r="T377" i="16"/>
  <c r="T379" i="16"/>
  <c r="T381" i="16"/>
  <c r="T383" i="16"/>
  <c r="T385" i="16"/>
  <c r="T387" i="16"/>
  <c r="T389" i="16"/>
  <c r="T391" i="16"/>
  <c r="T393" i="16"/>
  <c r="T395" i="16"/>
  <c r="T397" i="16"/>
  <c r="T399" i="16"/>
  <c r="T401" i="16"/>
  <c r="T403" i="16"/>
  <c r="T405" i="16"/>
  <c r="T407" i="16"/>
  <c r="T409" i="16"/>
  <c r="T411" i="16"/>
  <c r="T413" i="16"/>
  <c r="T415" i="16"/>
  <c r="T417" i="16"/>
  <c r="T419" i="16"/>
  <c r="T421" i="16"/>
  <c r="T423" i="16"/>
  <c r="T425" i="16"/>
  <c r="T427" i="16"/>
  <c r="T429" i="16"/>
  <c r="T431" i="16"/>
  <c r="T433" i="16"/>
  <c r="T435" i="16"/>
  <c r="T437" i="16"/>
  <c r="T439" i="16"/>
  <c r="T441" i="16"/>
  <c r="T443" i="16"/>
  <c r="T445" i="16"/>
  <c r="T447" i="16"/>
  <c r="T449" i="16"/>
  <c r="T451" i="16"/>
  <c r="T453" i="16"/>
  <c r="T455" i="16"/>
  <c r="T457" i="16"/>
  <c r="T459" i="16"/>
  <c r="T461" i="16"/>
  <c r="T463" i="16"/>
  <c r="T465" i="16"/>
  <c r="T467" i="16"/>
  <c r="T469" i="16"/>
  <c r="T471" i="16"/>
  <c r="T473" i="16"/>
  <c r="T475" i="16"/>
  <c r="T477" i="16"/>
  <c r="T479" i="16"/>
  <c r="T481" i="16"/>
  <c r="T483" i="16"/>
  <c r="T485" i="16"/>
  <c r="T487" i="16"/>
  <c r="T489" i="16"/>
  <c r="T491" i="16"/>
  <c r="T493" i="16"/>
  <c r="T495" i="16"/>
  <c r="T497" i="16"/>
  <c r="T499" i="16"/>
  <c r="T501" i="16"/>
  <c r="T503" i="16"/>
  <c r="T505" i="16"/>
  <c r="T507" i="16"/>
  <c r="T509" i="16"/>
  <c r="T511" i="16"/>
  <c r="T513" i="16"/>
  <c r="T515" i="16"/>
  <c r="T517" i="16"/>
  <c r="T519" i="16"/>
  <c r="T521" i="16"/>
  <c r="T523" i="16"/>
  <c r="T525" i="16"/>
  <c r="T527" i="16"/>
  <c r="T529" i="16"/>
  <c r="T531" i="16"/>
  <c r="T533" i="16"/>
  <c r="T535" i="16"/>
  <c r="T537" i="16"/>
  <c r="T539" i="16"/>
  <c r="T541" i="16"/>
  <c r="T543" i="16"/>
  <c r="T545" i="16"/>
  <c r="T547" i="16"/>
  <c r="T549" i="16"/>
  <c r="T551" i="16"/>
  <c r="T553" i="16"/>
  <c r="T555" i="16"/>
  <c r="T557" i="16"/>
  <c r="T559" i="16"/>
  <c r="T561" i="16"/>
  <c r="T563" i="16"/>
  <c r="T565" i="16"/>
  <c r="T567" i="16"/>
  <c r="T569" i="16"/>
  <c r="T571" i="16"/>
  <c r="T573" i="16"/>
  <c r="T575" i="16"/>
  <c r="T577" i="16"/>
  <c r="T579" i="16"/>
  <c r="T581" i="16"/>
  <c r="T583" i="16"/>
  <c r="T585" i="16"/>
  <c r="T587" i="16"/>
  <c r="T589" i="16"/>
  <c r="T591" i="16"/>
  <c r="T593" i="16"/>
  <c r="T595" i="16"/>
  <c r="T597" i="16"/>
  <c r="T599" i="16"/>
  <c r="T601" i="16"/>
  <c r="T603" i="16"/>
  <c r="T605" i="16"/>
  <c r="T607" i="16"/>
  <c r="T609" i="16"/>
  <c r="T611" i="16"/>
  <c r="T613" i="16"/>
  <c r="T615" i="16"/>
  <c r="T617" i="16"/>
  <c r="T619" i="16"/>
  <c r="T621" i="16"/>
  <c r="T623" i="16"/>
  <c r="T625" i="16"/>
  <c r="T627" i="16"/>
  <c r="T629" i="16"/>
  <c r="T631" i="16"/>
  <c r="T633" i="16"/>
  <c r="T635" i="16"/>
  <c r="T637" i="16"/>
  <c r="T639" i="16"/>
  <c r="T641" i="16"/>
  <c r="T643" i="16"/>
  <c r="T645" i="16"/>
  <c r="T647" i="16"/>
  <c r="T649" i="16"/>
  <c r="T651" i="16"/>
  <c r="T653" i="16"/>
  <c r="T655" i="16"/>
  <c r="T546" i="16"/>
  <c r="T554" i="16"/>
  <c r="T562" i="16"/>
  <c r="T570" i="16"/>
  <c r="T578" i="16"/>
  <c r="T586" i="16"/>
  <c r="T594" i="16"/>
  <c r="T602" i="16"/>
  <c r="T610" i="16"/>
  <c r="T618" i="16"/>
  <c r="T626" i="16"/>
  <c r="T634" i="16"/>
  <c r="T642" i="16"/>
  <c r="T648" i="16"/>
  <c r="T652" i="16"/>
  <c r="T656" i="16"/>
  <c r="T659" i="16"/>
  <c r="S662" i="16"/>
  <c r="T664" i="16"/>
  <c r="T667" i="16"/>
  <c r="S670" i="16"/>
  <c r="T672" i="16"/>
  <c r="T675" i="16"/>
  <c r="S678" i="16"/>
  <c r="T680" i="16"/>
  <c r="T683" i="16"/>
  <c r="T685" i="16"/>
  <c r="T687" i="16"/>
  <c r="T689" i="16"/>
  <c r="T691" i="16"/>
  <c r="T693" i="16"/>
  <c r="T695" i="16"/>
  <c r="T697" i="16"/>
  <c r="T699" i="16"/>
  <c r="T701" i="16"/>
  <c r="T703" i="16"/>
  <c r="T705" i="16"/>
  <c r="T707" i="16"/>
  <c r="T709" i="16"/>
  <c r="T711" i="16"/>
  <c r="T713" i="16"/>
  <c r="T715" i="16"/>
  <c r="T717" i="16"/>
  <c r="T719" i="16"/>
  <c r="T721" i="16"/>
  <c r="T723" i="16"/>
  <c r="T725" i="16"/>
  <c r="T727" i="16"/>
  <c r="T729" i="16"/>
  <c r="T731" i="16"/>
  <c r="T733" i="16"/>
  <c r="T735" i="16"/>
  <c r="T737" i="16"/>
  <c r="T739" i="16"/>
  <c r="T741" i="16"/>
  <c r="T743" i="16"/>
  <c r="T745" i="16"/>
  <c r="T747" i="16"/>
  <c r="T749" i="16"/>
  <c r="T751" i="16"/>
  <c r="T753" i="16"/>
  <c r="T755" i="16"/>
  <c r="T757" i="16"/>
  <c r="T759" i="16"/>
  <c r="T761" i="16"/>
  <c r="T763" i="16"/>
  <c r="T765" i="16"/>
  <c r="T767" i="16"/>
  <c r="T769" i="16"/>
  <c r="T771" i="16"/>
  <c r="T773" i="16"/>
  <c r="T775" i="16"/>
  <c r="T777" i="16"/>
  <c r="T779" i="16"/>
  <c r="T781" i="16"/>
  <c r="T783" i="16"/>
  <c r="T785" i="16"/>
  <c r="T787" i="16"/>
  <c r="T789" i="16"/>
  <c r="T791" i="16"/>
  <c r="T793" i="16"/>
  <c r="T795" i="16"/>
  <c r="T797" i="16"/>
  <c r="T799" i="16"/>
  <c r="T801" i="16"/>
  <c r="T803" i="16"/>
  <c r="T805" i="16"/>
  <c r="T807" i="16"/>
  <c r="T809" i="16"/>
  <c r="T811" i="16"/>
  <c r="T813" i="16"/>
  <c r="T815" i="16"/>
  <c r="T817" i="16"/>
  <c r="T819" i="16"/>
  <c r="T821" i="16"/>
  <c r="T823" i="16"/>
  <c r="T825" i="16"/>
  <c r="T827" i="16"/>
  <c r="T829" i="16"/>
  <c r="T831" i="16"/>
  <c r="T833" i="16"/>
  <c r="T835" i="16"/>
  <c r="T837" i="16"/>
  <c r="T839" i="16"/>
  <c r="T841" i="16"/>
  <c r="T843" i="16"/>
  <c r="T845" i="16"/>
  <c r="T847" i="16"/>
  <c r="T849" i="16"/>
  <c r="T851" i="16"/>
  <c r="T853" i="16"/>
  <c r="T855" i="16"/>
  <c r="T857" i="16"/>
  <c r="T859" i="16"/>
  <c r="T861" i="16"/>
  <c r="T863" i="16"/>
  <c r="T865" i="16"/>
  <c r="T867" i="16"/>
  <c r="T869" i="16"/>
  <c r="T871" i="16"/>
  <c r="T873" i="16"/>
  <c r="T875" i="16"/>
  <c r="T877" i="16"/>
  <c r="T879" i="16"/>
  <c r="T881" i="16"/>
  <c r="T883" i="16"/>
  <c r="T885" i="16"/>
  <c r="T887" i="16"/>
  <c r="T889" i="16"/>
  <c r="T891" i="16"/>
  <c r="T893" i="16"/>
  <c r="T895" i="16"/>
  <c r="T897" i="16"/>
  <c r="T899" i="16"/>
  <c r="T901" i="16"/>
  <c r="T903" i="16"/>
  <c r="T905" i="16"/>
  <c r="T907" i="16"/>
  <c r="T909" i="16"/>
  <c r="T911" i="16"/>
  <c r="T913" i="16"/>
  <c r="T915" i="16"/>
  <c r="T917" i="16"/>
  <c r="T919" i="16"/>
  <c r="T921" i="16"/>
  <c r="T923" i="16"/>
  <c r="T925" i="16"/>
  <c r="T927" i="16"/>
  <c r="T929" i="16"/>
  <c r="T931" i="16"/>
  <c r="T933" i="16"/>
  <c r="T935" i="16"/>
  <c r="T937" i="16"/>
  <c r="T939" i="16"/>
  <c r="T941" i="16"/>
  <c r="T943" i="16"/>
  <c r="T945" i="16"/>
  <c r="T947" i="16"/>
  <c r="T949" i="16"/>
  <c r="T951" i="16"/>
  <c r="T953" i="16"/>
  <c r="T955" i="16"/>
  <c r="T957" i="16"/>
  <c r="T959" i="16"/>
  <c r="T961" i="16"/>
  <c r="T963" i="16"/>
  <c r="T965" i="16"/>
  <c r="T967" i="16"/>
  <c r="T969" i="16"/>
  <c r="T971" i="16"/>
  <c r="T973" i="16"/>
  <c r="T975" i="16"/>
  <c r="T977" i="16"/>
  <c r="T979" i="16"/>
  <c r="T981" i="16"/>
  <c r="T983" i="16"/>
  <c r="T985" i="16"/>
  <c r="T987" i="16"/>
  <c r="T989" i="16"/>
  <c r="T991" i="16"/>
  <c r="T993" i="16"/>
  <c r="T995" i="16"/>
  <c r="T997" i="16"/>
  <c r="T999" i="16"/>
  <c r="T1001" i="16"/>
  <c r="T1003" i="16"/>
  <c r="T1005" i="16"/>
  <c r="T1007" i="16"/>
  <c r="T1009" i="16"/>
  <c r="T1011" i="16"/>
  <c r="T1013" i="16"/>
  <c r="T1015" i="16"/>
  <c r="T1017" i="16"/>
  <c r="T1019" i="16"/>
  <c r="T1021" i="16"/>
  <c r="T1023" i="16"/>
  <c r="T1025" i="16"/>
  <c r="T1027" i="16"/>
  <c r="T1029" i="16"/>
  <c r="T1031" i="16"/>
  <c r="T1033" i="16"/>
  <c r="T1035" i="16"/>
  <c r="T1037" i="16"/>
  <c r="T1039" i="16"/>
  <c r="T1041" i="16"/>
  <c r="T1043" i="16"/>
  <c r="T1045" i="16"/>
  <c r="T1047" i="16"/>
  <c r="T1049" i="16"/>
  <c r="T1051" i="16"/>
  <c r="T1053" i="16"/>
  <c r="T1055" i="16"/>
  <c r="T1057" i="16"/>
  <c r="T1059" i="16"/>
  <c r="T1061" i="16"/>
  <c r="T1063" i="16"/>
  <c r="T1065" i="16"/>
  <c r="T1067" i="16"/>
  <c r="T1069" i="16"/>
  <c r="T1071" i="16"/>
  <c r="T1073" i="16"/>
  <c r="T1075" i="16"/>
  <c r="T1077" i="16"/>
  <c r="T1079" i="16"/>
  <c r="T1081" i="16"/>
  <c r="T1083" i="16"/>
  <c r="T1085" i="16"/>
  <c r="T1087" i="16"/>
  <c r="T1089" i="16"/>
  <c r="T1091" i="16"/>
  <c r="T1093" i="16"/>
  <c r="T1095" i="16"/>
  <c r="T1097" i="16"/>
  <c r="T1099" i="16"/>
  <c r="T1101" i="16"/>
  <c r="T1103" i="16"/>
  <c r="T1105" i="16"/>
  <c r="T1107" i="16"/>
  <c r="T1109" i="16"/>
  <c r="T1111" i="16"/>
  <c r="T1113" i="16"/>
  <c r="T1115" i="16"/>
  <c r="T1117" i="16"/>
  <c r="T1119" i="16"/>
  <c r="T1121" i="16"/>
  <c r="T1123" i="16"/>
  <c r="T1125" i="16"/>
  <c r="T1127" i="16"/>
  <c r="T1129" i="16"/>
  <c r="T1131" i="16"/>
  <c r="T1133" i="16"/>
  <c r="T1135" i="16"/>
  <c r="T1137" i="16"/>
  <c r="T1139" i="16"/>
  <c r="T1141" i="16"/>
  <c r="T1143" i="16"/>
  <c r="T1145" i="16"/>
  <c r="T1147" i="16"/>
  <c r="T1149" i="16"/>
  <c r="T1151" i="16"/>
  <c r="T1153" i="16"/>
  <c r="T1155" i="16"/>
  <c r="T1157" i="16"/>
  <c r="T1159" i="16"/>
  <c r="T1161" i="16"/>
  <c r="T1163" i="16"/>
  <c r="T1165" i="16"/>
  <c r="T1167" i="16"/>
  <c r="T1169" i="16"/>
  <c r="T1171" i="16"/>
  <c r="T1173" i="16"/>
  <c r="T1175" i="16"/>
  <c r="T1177" i="16"/>
  <c r="T1179" i="16"/>
  <c r="T1181" i="16"/>
  <c r="T1183" i="16"/>
  <c r="T1185" i="16"/>
  <c r="T1187" i="16"/>
  <c r="T1189" i="16"/>
  <c r="T1191" i="16"/>
  <c r="T1193" i="16"/>
  <c r="T1195" i="16"/>
  <c r="T1197" i="16"/>
  <c r="T1199" i="16"/>
  <c r="T1201" i="16"/>
  <c r="T1203" i="16"/>
  <c r="T1205" i="16"/>
  <c r="T1207" i="16"/>
  <c r="T1209" i="16"/>
  <c r="T1211" i="16"/>
  <c r="T1213" i="16"/>
  <c r="T1215" i="16"/>
  <c r="T1217" i="16"/>
  <c r="T1219" i="16"/>
  <c r="T1221" i="16"/>
  <c r="T1223" i="16"/>
  <c r="T1225" i="16"/>
  <c r="T1227" i="16"/>
  <c r="T1229" i="16"/>
  <c r="T1231" i="16"/>
  <c r="T1233" i="16"/>
  <c r="T1235" i="16"/>
  <c r="T1237" i="16"/>
  <c r="T1239" i="16"/>
  <c r="T1241" i="16"/>
  <c r="T1243" i="16"/>
  <c r="T1245" i="16"/>
  <c r="T1247" i="16"/>
  <c r="T1249" i="16"/>
  <c r="T1251" i="16"/>
  <c r="T1253" i="16"/>
  <c r="T1255" i="16"/>
  <c r="T1257" i="16"/>
  <c r="T1259" i="16"/>
  <c r="T1261" i="16"/>
  <c r="T1263" i="16"/>
  <c r="T1265" i="16"/>
  <c r="T1267" i="16"/>
  <c r="T1269" i="16"/>
  <c r="T1271" i="16"/>
  <c r="T1273" i="16"/>
  <c r="T1275" i="16"/>
  <c r="T1277" i="16"/>
  <c r="T1279" i="16"/>
  <c r="T1281" i="16"/>
  <c r="T1283" i="16"/>
  <c r="T1285" i="16"/>
  <c r="T1287" i="16"/>
  <c r="T1289" i="16"/>
  <c r="T1291" i="16"/>
  <c r="T1293" i="16"/>
  <c r="T1295" i="16"/>
  <c r="T1297" i="16"/>
  <c r="T1299" i="16"/>
  <c r="T1301" i="16"/>
  <c r="T1303" i="16"/>
  <c r="T1305" i="16"/>
  <c r="T1307" i="16"/>
  <c r="T1309" i="16"/>
  <c r="T1311" i="16"/>
  <c r="T1313" i="16"/>
  <c r="T548" i="16"/>
  <c r="T556" i="16"/>
  <c r="T564" i="16"/>
  <c r="T572" i="16"/>
  <c r="T580" i="16"/>
  <c r="T588" i="16"/>
  <c r="T596" i="16"/>
  <c r="T604" i="16"/>
  <c r="T612" i="16"/>
  <c r="T620" i="16"/>
  <c r="T628" i="16"/>
  <c r="T636" i="16"/>
  <c r="T644" i="16"/>
  <c r="S650" i="16"/>
  <c r="S654" i="16"/>
  <c r="T657" i="16"/>
  <c r="S660" i="16"/>
  <c r="T662" i="16"/>
  <c r="T665" i="16"/>
  <c r="S668" i="16"/>
  <c r="T670" i="16"/>
  <c r="T673" i="16"/>
  <c r="S676" i="16"/>
  <c r="T678" i="16"/>
  <c r="T681" i="16"/>
  <c r="S684" i="16"/>
  <c r="S686" i="16"/>
  <c r="S688" i="16"/>
  <c r="S690" i="16"/>
  <c r="S692" i="16"/>
  <c r="S694" i="16"/>
  <c r="S696" i="16"/>
  <c r="S698" i="16"/>
  <c r="S700" i="16"/>
  <c r="S702" i="16"/>
  <c r="S704" i="16"/>
  <c r="S706" i="16"/>
  <c r="S708" i="16"/>
  <c r="S710" i="16"/>
  <c r="S712" i="16"/>
  <c r="S714" i="16"/>
  <c r="S716" i="16"/>
  <c r="S718" i="16"/>
  <c r="S720" i="16"/>
  <c r="S722" i="16"/>
  <c r="S724" i="16"/>
  <c r="S726" i="16"/>
  <c r="S728" i="16"/>
  <c r="S730" i="16"/>
  <c r="S732" i="16"/>
  <c r="S734" i="16"/>
  <c r="S736" i="16"/>
  <c r="S738" i="16"/>
  <c r="S740" i="16"/>
  <c r="S742" i="16"/>
  <c r="S744" i="16"/>
  <c r="S746" i="16"/>
  <c r="S748" i="16"/>
  <c r="S750" i="16"/>
  <c r="S752" i="16"/>
  <c r="S754" i="16"/>
  <c r="S756" i="16"/>
  <c r="S758" i="16"/>
  <c r="S760" i="16"/>
  <c r="S762" i="16"/>
  <c r="S764" i="16"/>
  <c r="S766" i="16"/>
  <c r="S768" i="16"/>
  <c r="S770" i="16"/>
  <c r="S772" i="16"/>
  <c r="S774" i="16"/>
  <c r="S776" i="16"/>
  <c r="S778" i="16"/>
  <c r="S780" i="16"/>
  <c r="S782" i="16"/>
  <c r="S784" i="16"/>
  <c r="S786" i="16"/>
  <c r="S788" i="16"/>
  <c r="S790" i="16"/>
  <c r="S792" i="16"/>
  <c r="S794" i="16"/>
  <c r="S796" i="16"/>
  <c r="S798" i="16"/>
  <c r="S800" i="16"/>
  <c r="S802" i="16"/>
  <c r="S804" i="16"/>
  <c r="S806" i="16"/>
  <c r="S808" i="16"/>
  <c r="S810" i="16"/>
  <c r="S812" i="16"/>
  <c r="S814" i="16"/>
  <c r="S816" i="16"/>
  <c r="S818" i="16"/>
  <c r="S820" i="16"/>
  <c r="S822" i="16"/>
  <c r="S824" i="16"/>
  <c r="S826" i="16"/>
  <c r="S828" i="16"/>
  <c r="S830" i="16"/>
  <c r="S832" i="16"/>
  <c r="S834" i="16"/>
  <c r="S836" i="16"/>
  <c r="S838" i="16"/>
  <c r="S840" i="16"/>
  <c r="S842" i="16"/>
  <c r="S844" i="16"/>
  <c r="S846" i="16"/>
  <c r="S848" i="16"/>
  <c r="S850" i="16"/>
  <c r="S852" i="16"/>
  <c r="S854" i="16"/>
  <c r="S856" i="16"/>
  <c r="S858" i="16"/>
  <c r="S860" i="16"/>
  <c r="S862" i="16"/>
  <c r="S864" i="16"/>
  <c r="S866" i="16"/>
  <c r="S868" i="16"/>
  <c r="S870" i="16"/>
  <c r="S872" i="16"/>
  <c r="S874" i="16"/>
  <c r="S876" i="16"/>
  <c r="S878" i="16"/>
  <c r="S880" i="16"/>
  <c r="S882" i="16"/>
  <c r="S884" i="16"/>
  <c r="S886" i="16"/>
  <c r="S888" i="16"/>
  <c r="S890" i="16"/>
  <c r="S892" i="16"/>
  <c r="S894" i="16"/>
  <c r="S896" i="16"/>
  <c r="S898" i="16"/>
  <c r="S900" i="16"/>
  <c r="S902" i="16"/>
  <c r="S904" i="16"/>
  <c r="S906" i="16"/>
  <c r="S908" i="16"/>
  <c r="S910" i="16"/>
  <c r="S912" i="16"/>
  <c r="S914" i="16"/>
  <c r="S916" i="16"/>
  <c r="S918" i="16"/>
  <c r="S920" i="16"/>
  <c r="S922" i="16"/>
  <c r="S924" i="16"/>
  <c r="S926" i="16"/>
  <c r="S928" i="16"/>
  <c r="S930" i="16"/>
  <c r="S932" i="16"/>
  <c r="S934" i="16"/>
  <c r="S936" i="16"/>
  <c r="S938" i="16"/>
  <c r="S940" i="16"/>
  <c r="S942" i="16"/>
  <c r="S944" i="16"/>
  <c r="S946" i="16"/>
  <c r="S948" i="16"/>
  <c r="S950" i="16"/>
  <c r="S952" i="16"/>
  <c r="S954" i="16"/>
  <c r="S956" i="16"/>
  <c r="S958" i="16"/>
  <c r="S960" i="16"/>
  <c r="S962" i="16"/>
  <c r="S964" i="16"/>
  <c r="S966" i="16"/>
  <c r="S968" i="16"/>
  <c r="S970" i="16"/>
  <c r="S972" i="16"/>
  <c r="S974" i="16"/>
  <c r="S976" i="16"/>
  <c r="S978" i="16"/>
  <c r="S980" i="16"/>
  <c r="S982" i="16"/>
  <c r="S984" i="16"/>
  <c r="S986" i="16"/>
  <c r="S988" i="16"/>
  <c r="S990" i="16"/>
  <c r="S992" i="16"/>
  <c r="S994" i="16"/>
  <c r="S996" i="16"/>
  <c r="S998" i="16"/>
  <c r="S1000" i="16"/>
  <c r="S1002" i="16"/>
  <c r="S1004" i="16"/>
  <c r="S1006" i="16"/>
  <c r="S1008" i="16"/>
  <c r="S1010" i="16"/>
  <c r="S1012" i="16"/>
  <c r="S1014" i="16"/>
  <c r="S1016" i="16"/>
  <c r="S1018" i="16"/>
  <c r="S1020" i="16"/>
  <c r="S1022" i="16"/>
  <c r="S1024" i="16"/>
  <c r="S1026" i="16"/>
  <c r="S1028" i="16"/>
  <c r="S1030" i="16"/>
  <c r="S1032" i="16"/>
  <c r="S1034" i="16"/>
  <c r="S1036" i="16"/>
  <c r="S1038" i="16"/>
  <c r="S1040" i="16"/>
  <c r="S1042" i="16"/>
  <c r="S1044" i="16"/>
  <c r="S1046" i="16"/>
  <c r="S1048" i="16"/>
  <c r="S1050" i="16"/>
  <c r="S1052" i="16"/>
  <c r="S1054" i="16"/>
  <c r="S1056" i="16"/>
  <c r="S1058" i="16"/>
  <c r="S1060" i="16"/>
  <c r="S1062" i="16"/>
  <c r="S1064" i="16"/>
  <c r="S1066" i="16"/>
  <c r="S1068" i="16"/>
  <c r="S1070" i="16"/>
  <c r="S1072" i="16"/>
  <c r="S1074" i="16"/>
  <c r="S1076" i="16"/>
  <c r="S1078" i="16"/>
  <c r="S1080" i="16"/>
  <c r="S1082" i="16"/>
  <c r="S1084" i="16"/>
  <c r="S1086" i="16"/>
  <c r="S1088" i="16"/>
  <c r="S1090" i="16"/>
  <c r="S1092" i="16"/>
  <c r="S1094" i="16"/>
  <c r="S1096" i="16"/>
  <c r="S1098" i="16"/>
  <c r="S1100" i="16"/>
  <c r="S1102" i="16"/>
  <c r="S1104" i="16"/>
  <c r="S1106" i="16"/>
  <c r="S1108" i="16"/>
  <c r="S1110" i="16"/>
  <c r="S1112" i="16"/>
  <c r="S1114" i="16"/>
  <c r="S1116" i="16"/>
  <c r="S1118" i="16"/>
  <c r="S1120" i="16"/>
  <c r="S1122" i="16"/>
  <c r="S1124" i="16"/>
  <c r="S1126" i="16"/>
  <c r="S1128" i="16"/>
  <c r="S1130" i="16"/>
  <c r="S1132" i="16"/>
  <c r="S1134" i="16"/>
  <c r="S1136" i="16"/>
  <c r="S1138" i="16"/>
  <c r="S1140" i="16"/>
  <c r="S1142" i="16"/>
  <c r="S1144" i="16"/>
  <c r="S1146" i="16"/>
  <c r="S1148" i="16"/>
  <c r="S1150" i="16"/>
  <c r="S1152" i="16"/>
  <c r="S1154" i="16"/>
  <c r="S1156" i="16"/>
  <c r="S1158" i="16"/>
  <c r="S1160" i="16"/>
  <c r="S1162" i="16"/>
  <c r="S1164" i="16"/>
  <c r="S1166" i="16"/>
  <c r="S1168" i="16"/>
  <c r="S1170" i="16"/>
  <c r="S1172" i="16"/>
  <c r="S1174" i="16"/>
  <c r="S1176" i="16"/>
  <c r="S1178" i="16"/>
  <c r="S1180" i="16"/>
  <c r="S1182" i="16"/>
  <c r="S1184" i="16"/>
  <c r="S1186" i="16"/>
  <c r="S1188" i="16"/>
  <c r="S1190" i="16"/>
  <c r="S1192" i="16"/>
  <c r="S1194" i="16"/>
  <c r="S1196" i="16"/>
  <c r="S1198" i="16"/>
  <c r="S1200" i="16"/>
  <c r="S1202" i="16"/>
  <c r="S1204" i="16"/>
  <c r="S1206" i="16"/>
  <c r="S1208" i="16"/>
  <c r="S1210" i="16"/>
  <c r="S1212" i="16"/>
  <c r="S1214" i="16"/>
  <c r="S1216" i="16"/>
  <c r="S1218" i="16"/>
  <c r="S1220" i="16"/>
  <c r="S1222" i="16"/>
  <c r="S1224" i="16"/>
  <c r="S1226" i="16"/>
  <c r="S1228" i="16"/>
  <c r="S1230" i="16"/>
  <c r="S1232" i="16"/>
  <c r="S1234" i="16"/>
  <c r="S1236" i="16"/>
  <c r="S1238" i="16"/>
  <c r="S1240" i="16"/>
  <c r="S1242" i="16"/>
  <c r="S1244" i="16"/>
  <c r="S1246" i="16"/>
  <c r="S1248" i="16"/>
  <c r="S1250" i="16"/>
  <c r="S1252" i="16"/>
  <c r="S1254" i="16"/>
  <c r="S1256" i="16"/>
  <c r="S1258" i="16"/>
  <c r="S1260" i="16"/>
  <c r="S1262" i="16"/>
  <c r="S1264" i="16"/>
  <c r="S1266" i="16"/>
  <c r="S1268" i="16"/>
  <c r="S1270" i="16"/>
  <c r="S1272" i="16"/>
  <c r="S1274" i="16"/>
  <c r="S1276" i="16"/>
  <c r="S1278" i="16"/>
  <c r="S1280" i="16"/>
  <c r="S1282" i="16"/>
  <c r="S1284" i="16"/>
  <c r="S1286" i="16"/>
  <c r="S1288" i="16"/>
  <c r="S1290" i="16"/>
  <c r="S1292" i="16"/>
  <c r="S1294" i="16"/>
  <c r="S1296" i="16"/>
  <c r="S1298" i="16"/>
  <c r="S1300" i="16"/>
  <c r="S1302" i="16"/>
  <c r="S1304" i="16"/>
  <c r="S1306" i="16"/>
  <c r="S1308" i="16"/>
  <c r="S1310" i="16"/>
  <c r="T550" i="16"/>
  <c r="T558" i="16"/>
  <c r="T566" i="16"/>
  <c r="T574" i="16"/>
  <c r="T582" i="16"/>
  <c r="T590" i="16"/>
  <c r="T598" i="16"/>
  <c r="T606" i="16"/>
  <c r="T614" i="16"/>
  <c r="T622" i="16"/>
  <c r="T630" i="16"/>
  <c r="T638" i="16"/>
  <c r="T646" i="16"/>
  <c r="T650" i="16"/>
  <c r="T654" i="16"/>
  <c r="S658" i="16"/>
  <c r="T660" i="16"/>
  <c r="T663" i="16"/>
  <c r="S666" i="16"/>
  <c r="T668" i="16"/>
  <c r="T671" i="16"/>
  <c r="S674" i="16"/>
  <c r="T676" i="16"/>
  <c r="T679" i="16"/>
  <c r="S682" i="16"/>
  <c r="T684" i="16"/>
  <c r="T686" i="16"/>
  <c r="T688" i="16"/>
  <c r="T690" i="16"/>
  <c r="T692" i="16"/>
  <c r="T694" i="16"/>
  <c r="T696" i="16"/>
  <c r="T698" i="16"/>
  <c r="T700" i="16"/>
  <c r="T702" i="16"/>
  <c r="T704" i="16"/>
  <c r="T706" i="16"/>
  <c r="T708" i="16"/>
  <c r="T710" i="16"/>
  <c r="T712" i="16"/>
  <c r="T714" i="16"/>
  <c r="T716" i="16"/>
  <c r="T718" i="16"/>
  <c r="T720" i="16"/>
  <c r="T722" i="16"/>
  <c r="T724" i="16"/>
  <c r="T726" i="16"/>
  <c r="T728" i="16"/>
  <c r="T730" i="16"/>
  <c r="T732" i="16"/>
  <c r="T734" i="16"/>
  <c r="T736" i="16"/>
  <c r="T738" i="16"/>
  <c r="T740" i="16"/>
  <c r="T742" i="16"/>
  <c r="T744" i="16"/>
  <c r="T746" i="16"/>
  <c r="T748" i="16"/>
  <c r="T750" i="16"/>
  <c r="T752" i="16"/>
  <c r="T754" i="16"/>
  <c r="T756" i="16"/>
  <c r="T758" i="16"/>
  <c r="T760" i="16"/>
  <c r="T762" i="16"/>
  <c r="T764" i="16"/>
  <c r="T766" i="16"/>
  <c r="T768" i="16"/>
  <c r="T770" i="16"/>
  <c r="T772" i="16"/>
  <c r="T774" i="16"/>
  <c r="T776" i="16"/>
  <c r="T778" i="16"/>
  <c r="T780" i="16"/>
  <c r="T782" i="16"/>
  <c r="T784" i="16"/>
  <c r="T786" i="16"/>
  <c r="T788" i="16"/>
  <c r="T790" i="16"/>
  <c r="T792" i="16"/>
  <c r="T794" i="16"/>
  <c r="T796" i="16"/>
  <c r="T798" i="16"/>
  <c r="T800" i="16"/>
  <c r="T802" i="16"/>
  <c r="T804" i="16"/>
  <c r="T806" i="16"/>
  <c r="T808" i="16"/>
  <c r="T810" i="16"/>
  <c r="T812" i="16"/>
  <c r="T814" i="16"/>
  <c r="T816" i="16"/>
  <c r="T818" i="16"/>
  <c r="T820" i="16"/>
  <c r="T822" i="16"/>
  <c r="T824" i="16"/>
  <c r="T826" i="16"/>
  <c r="T828" i="16"/>
  <c r="T830" i="16"/>
  <c r="T832" i="16"/>
  <c r="T834" i="16"/>
  <c r="T836" i="16"/>
  <c r="T838" i="16"/>
  <c r="T840" i="16"/>
  <c r="T842" i="16"/>
  <c r="T844" i="16"/>
  <c r="T846" i="16"/>
  <c r="T848" i="16"/>
  <c r="T850" i="16"/>
  <c r="T852" i="16"/>
  <c r="T854" i="16"/>
  <c r="T856" i="16"/>
  <c r="T858" i="16"/>
  <c r="T860" i="16"/>
  <c r="T862" i="16"/>
  <c r="T864" i="16"/>
  <c r="T866" i="16"/>
  <c r="T868" i="16"/>
  <c r="T870" i="16"/>
  <c r="T872" i="16"/>
  <c r="T874" i="16"/>
  <c r="T876" i="16"/>
  <c r="T878" i="16"/>
  <c r="T880" i="16"/>
  <c r="T882" i="16"/>
  <c r="T884" i="16"/>
  <c r="T886" i="16"/>
  <c r="T888" i="16"/>
  <c r="T890" i="16"/>
  <c r="T892" i="16"/>
  <c r="T894" i="16"/>
  <c r="T896" i="16"/>
  <c r="T898" i="16"/>
  <c r="T900" i="16"/>
  <c r="T902" i="16"/>
  <c r="T904" i="16"/>
  <c r="T906" i="16"/>
  <c r="T908" i="16"/>
  <c r="T910" i="16"/>
  <c r="T912" i="16"/>
  <c r="T914" i="16"/>
  <c r="T916" i="16"/>
  <c r="T918" i="16"/>
  <c r="T920" i="16"/>
  <c r="T922" i="16"/>
  <c r="T924" i="16"/>
  <c r="T926" i="16"/>
  <c r="T928" i="16"/>
  <c r="T930" i="16"/>
  <c r="T932" i="16"/>
  <c r="T934" i="16"/>
  <c r="T936" i="16"/>
  <c r="T938" i="16"/>
  <c r="T940" i="16"/>
  <c r="T942" i="16"/>
  <c r="T944" i="16"/>
  <c r="T946" i="16"/>
  <c r="T948" i="16"/>
  <c r="T950" i="16"/>
  <c r="T952" i="16"/>
  <c r="T954" i="16"/>
  <c r="T956" i="16"/>
  <c r="T958" i="16"/>
  <c r="T960" i="16"/>
  <c r="T962" i="16"/>
  <c r="T964" i="16"/>
  <c r="T966" i="16"/>
  <c r="T968" i="16"/>
  <c r="T970" i="16"/>
  <c r="T972" i="16"/>
  <c r="T974" i="16"/>
  <c r="T976" i="16"/>
  <c r="T978" i="16"/>
  <c r="T980" i="16"/>
  <c r="T982" i="16"/>
  <c r="T984" i="16"/>
  <c r="T986" i="16"/>
  <c r="T988" i="16"/>
  <c r="T990" i="16"/>
  <c r="T992" i="16"/>
  <c r="T994" i="16"/>
  <c r="T996" i="16"/>
  <c r="T998" i="16"/>
  <c r="T1000" i="16"/>
  <c r="T1002" i="16"/>
  <c r="T1004" i="16"/>
  <c r="T1006" i="16"/>
  <c r="T1008" i="16"/>
  <c r="T1010" i="16"/>
  <c r="T1012" i="16"/>
  <c r="T1014" i="16"/>
  <c r="T1016" i="16"/>
  <c r="T1018" i="16"/>
  <c r="T1020" i="16"/>
  <c r="T1022" i="16"/>
  <c r="T1024" i="16"/>
  <c r="T1026" i="16"/>
  <c r="T1028" i="16"/>
  <c r="T1030" i="16"/>
  <c r="T1032" i="16"/>
  <c r="T1034" i="16"/>
  <c r="T1036" i="16"/>
  <c r="T1038" i="16"/>
  <c r="T1040" i="16"/>
  <c r="T1042" i="16"/>
  <c r="T1044" i="16"/>
  <c r="T1046" i="16"/>
  <c r="T1048" i="16"/>
  <c r="T1050" i="16"/>
  <c r="T1052" i="16"/>
  <c r="T1054" i="16"/>
  <c r="T1056" i="16"/>
  <c r="T1058" i="16"/>
  <c r="T1060" i="16"/>
  <c r="T1062" i="16"/>
  <c r="T1064" i="16"/>
  <c r="T1066" i="16"/>
  <c r="T1068" i="16"/>
  <c r="T1070" i="16"/>
  <c r="T1072" i="16"/>
  <c r="T1074" i="16"/>
  <c r="T1076" i="16"/>
  <c r="T1078" i="16"/>
  <c r="T1080" i="16"/>
  <c r="T1082" i="16"/>
  <c r="T1084" i="16"/>
  <c r="T1086" i="16"/>
  <c r="T1088" i="16"/>
  <c r="T1090" i="16"/>
  <c r="T1092" i="16"/>
  <c r="T1094" i="16"/>
  <c r="T1096" i="16"/>
  <c r="T1098" i="16"/>
  <c r="T1100" i="16"/>
  <c r="T1102" i="16"/>
  <c r="T1104" i="16"/>
  <c r="T1106" i="16"/>
  <c r="T1108" i="16"/>
  <c r="T1110" i="16"/>
  <c r="T1112" i="16"/>
  <c r="T1114" i="16"/>
  <c r="T1116" i="16"/>
  <c r="T1118" i="16"/>
  <c r="T1120" i="16"/>
  <c r="T1122" i="16"/>
  <c r="T1124" i="16"/>
  <c r="T1126" i="16"/>
  <c r="T1128" i="16"/>
  <c r="T1130" i="16"/>
  <c r="T1132" i="16"/>
  <c r="T1134" i="16"/>
  <c r="T1136" i="16"/>
  <c r="T1138" i="16"/>
  <c r="T1140" i="16"/>
  <c r="T1142" i="16"/>
  <c r="T1144" i="16"/>
  <c r="T1146" i="16"/>
  <c r="T1148" i="16"/>
  <c r="T1150" i="16"/>
  <c r="T1152" i="16"/>
  <c r="T1154" i="16"/>
  <c r="T1156" i="16"/>
  <c r="T1158" i="16"/>
  <c r="T1160" i="16"/>
  <c r="T1162" i="16"/>
  <c r="T1164" i="16"/>
  <c r="T1166" i="16"/>
  <c r="T1168" i="16"/>
  <c r="T1170" i="16"/>
  <c r="T1172" i="16"/>
  <c r="T1174" i="16"/>
  <c r="T1176" i="16"/>
  <c r="T1178" i="16"/>
  <c r="T1180" i="16"/>
  <c r="T1182" i="16"/>
  <c r="T1184" i="16"/>
  <c r="T1186" i="16"/>
  <c r="T1188" i="16"/>
  <c r="T1190" i="16"/>
  <c r="T1192" i="16"/>
  <c r="T1194" i="16"/>
  <c r="T1196" i="16"/>
  <c r="T1198" i="16"/>
  <c r="T1200" i="16"/>
  <c r="T1202" i="16"/>
  <c r="T1204" i="16"/>
  <c r="T1206" i="16"/>
  <c r="T1208" i="16"/>
  <c r="T1210" i="16"/>
  <c r="T1212" i="16"/>
  <c r="T1214" i="16"/>
  <c r="T1216" i="16"/>
  <c r="T1218" i="16"/>
  <c r="T1220" i="16"/>
  <c r="T1222" i="16"/>
  <c r="T1224" i="16"/>
  <c r="T1226" i="16"/>
  <c r="T1228" i="16"/>
  <c r="T1230" i="16"/>
  <c r="T1232" i="16"/>
  <c r="T1234" i="16"/>
  <c r="T1236" i="16"/>
  <c r="T1238" i="16"/>
  <c r="T1240" i="16"/>
  <c r="T1242" i="16"/>
  <c r="T1244" i="16"/>
  <c r="T1246" i="16"/>
  <c r="T1248" i="16"/>
  <c r="T1250" i="16"/>
  <c r="T1252" i="16"/>
  <c r="T1254" i="16"/>
  <c r="T1256" i="16"/>
  <c r="T1258" i="16"/>
  <c r="T1260" i="16"/>
  <c r="T1262" i="16"/>
  <c r="T1264" i="16"/>
  <c r="T1266" i="16"/>
  <c r="T1268" i="16"/>
  <c r="T1270" i="16"/>
  <c r="T1272" i="16"/>
  <c r="T1274" i="16"/>
  <c r="T1276" i="16"/>
  <c r="T1278" i="16"/>
  <c r="T1280" i="16"/>
  <c r="T1282" i="16"/>
  <c r="T1284" i="16"/>
  <c r="T1286" i="16"/>
  <c r="T1288" i="16"/>
  <c r="T1290" i="16"/>
  <c r="T1292" i="16"/>
  <c r="T1294" i="16"/>
  <c r="T1296" i="16"/>
  <c r="T1298" i="16"/>
  <c r="T1300" i="16"/>
  <c r="T1302" i="16"/>
  <c r="T1304" i="16"/>
  <c r="T1306" i="16"/>
  <c r="T1308" i="16"/>
  <c r="T1310" i="16"/>
  <c r="T1312" i="16"/>
  <c r="T1314" i="16"/>
  <c r="T1316" i="16"/>
  <c r="T1318" i="16"/>
  <c r="T1320" i="16"/>
  <c r="T1322" i="16"/>
  <c r="T1324" i="16"/>
  <c r="T1326" i="16"/>
  <c r="T1328" i="16"/>
  <c r="T1330" i="16"/>
  <c r="T1332" i="16"/>
  <c r="T1334" i="16"/>
  <c r="T1336" i="16"/>
  <c r="T1338" i="16"/>
  <c r="T1340" i="16"/>
  <c r="T1342" i="16"/>
  <c r="T1344" i="16"/>
  <c r="T1346" i="16"/>
  <c r="T1348" i="16"/>
  <c r="T1350" i="16"/>
  <c r="T1352" i="16"/>
  <c r="T1354" i="16"/>
  <c r="T1356" i="16"/>
  <c r="T1358" i="16"/>
  <c r="T1360" i="16"/>
  <c r="T1362" i="16"/>
  <c r="T1364" i="16"/>
  <c r="T1366" i="16"/>
  <c r="T1368" i="16"/>
  <c r="T1370" i="16"/>
  <c r="T1372" i="16"/>
  <c r="T1374" i="16"/>
  <c r="T1376" i="16"/>
  <c r="T1378" i="16"/>
  <c r="T1380" i="16"/>
  <c r="T1382" i="16"/>
  <c r="T1384" i="16"/>
  <c r="T1386" i="16"/>
  <c r="T1388" i="16"/>
  <c r="T1390" i="16"/>
  <c r="T552" i="16"/>
  <c r="T560" i="16"/>
  <c r="T568" i="16"/>
  <c r="T576" i="16"/>
  <c r="T584" i="16"/>
  <c r="T592" i="16"/>
  <c r="T600" i="16"/>
  <c r="T608" i="16"/>
  <c r="T616" i="16"/>
  <c r="T624" i="16"/>
  <c r="T632" i="16"/>
  <c r="T640" i="16"/>
  <c r="S648" i="16"/>
  <c r="S652" i="16"/>
  <c r="S656" i="16"/>
  <c r="T658" i="16"/>
  <c r="T661" i="16"/>
  <c r="S664" i="16"/>
  <c r="T666" i="16"/>
  <c r="T669" i="16"/>
  <c r="S672" i="16"/>
  <c r="T674" i="16"/>
  <c r="T677" i="16"/>
  <c r="S680" i="16"/>
  <c r="T682" i="16"/>
  <c r="S685" i="16"/>
  <c r="S687" i="16"/>
  <c r="S689" i="16"/>
  <c r="S691" i="16"/>
  <c r="S693" i="16"/>
  <c r="S695" i="16"/>
  <c r="S697" i="16"/>
  <c r="S699" i="16"/>
  <c r="S701" i="16"/>
  <c r="S703" i="16"/>
  <c r="S705" i="16"/>
  <c r="S707" i="16"/>
  <c r="S709" i="16"/>
  <c r="S711" i="16"/>
  <c r="S713" i="16"/>
  <c r="S715" i="16"/>
  <c r="S717" i="16"/>
  <c r="S719" i="16"/>
  <c r="S721" i="16"/>
  <c r="S723" i="16"/>
  <c r="S725" i="16"/>
  <c r="S727" i="16"/>
  <c r="S729" i="16"/>
  <c r="S731" i="16"/>
  <c r="S733" i="16"/>
  <c r="S735" i="16"/>
  <c r="S737" i="16"/>
  <c r="S739" i="16"/>
  <c r="S741" i="16"/>
  <c r="S743" i="16"/>
  <c r="S745" i="16"/>
  <c r="S747" i="16"/>
  <c r="S749" i="16"/>
  <c r="S751" i="16"/>
  <c r="S753" i="16"/>
  <c r="S755" i="16"/>
  <c r="S757" i="16"/>
  <c r="S759" i="16"/>
  <c r="S761" i="16"/>
  <c r="S763" i="16"/>
  <c r="S765" i="16"/>
  <c r="S767" i="16"/>
  <c r="S769" i="16"/>
  <c r="S771" i="16"/>
  <c r="S773" i="16"/>
  <c r="S775" i="16"/>
  <c r="S777" i="16"/>
  <c r="S779" i="16"/>
  <c r="S781" i="16"/>
  <c r="S783" i="16"/>
  <c r="S785" i="16"/>
  <c r="S787" i="16"/>
  <c r="S789" i="16"/>
  <c r="S791" i="16"/>
  <c r="S793" i="16"/>
  <c r="S795" i="16"/>
  <c r="S797" i="16"/>
  <c r="S799" i="16"/>
  <c r="S801" i="16"/>
  <c r="S803" i="16"/>
  <c r="S805" i="16"/>
  <c r="S807" i="16"/>
  <c r="S809" i="16"/>
  <c r="S811" i="16"/>
  <c r="S813" i="16"/>
  <c r="S815" i="16"/>
  <c r="S817" i="16"/>
  <c r="S819" i="16"/>
  <c r="S821" i="16"/>
  <c r="S823" i="16"/>
  <c r="S825" i="16"/>
  <c r="S827" i="16"/>
  <c r="S829" i="16"/>
  <c r="S831" i="16"/>
  <c r="S833" i="16"/>
  <c r="S835" i="16"/>
  <c r="S837" i="16"/>
  <c r="S839" i="16"/>
  <c r="S841" i="16"/>
  <c r="S843" i="16"/>
  <c r="S845" i="16"/>
  <c r="S847" i="16"/>
  <c r="S849" i="16"/>
  <c r="S851" i="16"/>
  <c r="S853" i="16"/>
  <c r="S855" i="16"/>
  <c r="S857" i="16"/>
  <c r="S859" i="16"/>
  <c r="S861" i="16"/>
  <c r="S863" i="16"/>
  <c r="S865" i="16"/>
  <c r="S867" i="16"/>
  <c r="S869" i="16"/>
  <c r="S871" i="16"/>
  <c r="S873" i="16"/>
  <c r="S875" i="16"/>
  <c r="S877" i="16"/>
  <c r="S879" i="16"/>
  <c r="S881" i="16"/>
  <c r="S883" i="16"/>
  <c r="S885" i="16"/>
  <c r="S887" i="16"/>
  <c r="S889" i="16"/>
  <c r="S891" i="16"/>
  <c r="S893" i="16"/>
  <c r="S895" i="16"/>
  <c r="S897" i="16"/>
  <c r="S899" i="16"/>
  <c r="S901" i="16"/>
  <c r="S903" i="16"/>
  <c r="S905" i="16"/>
  <c r="S907" i="16"/>
  <c r="S909" i="16"/>
  <c r="S911" i="16"/>
  <c r="S913" i="16"/>
  <c r="S915" i="16"/>
  <c r="S917" i="16"/>
  <c r="S919" i="16"/>
  <c r="S921" i="16"/>
  <c r="S923" i="16"/>
  <c r="S925" i="16"/>
  <c r="S927" i="16"/>
  <c r="S929" i="16"/>
  <c r="S931" i="16"/>
  <c r="S933" i="16"/>
  <c r="S935" i="16"/>
  <c r="S937" i="16"/>
  <c r="S939" i="16"/>
  <c r="S941" i="16"/>
  <c r="S943" i="16"/>
  <c r="S945" i="16"/>
  <c r="S947" i="16"/>
  <c r="S949" i="16"/>
  <c r="S951" i="16"/>
  <c r="S953" i="16"/>
  <c r="S955" i="16"/>
  <c r="S957" i="16"/>
  <c r="S959" i="16"/>
  <c r="S961" i="16"/>
  <c r="S963" i="16"/>
  <c r="S965" i="16"/>
  <c r="S967" i="16"/>
  <c r="S969" i="16"/>
  <c r="S971" i="16"/>
  <c r="S973" i="16"/>
  <c r="S975" i="16"/>
  <c r="S977" i="16"/>
  <c r="S979" i="16"/>
  <c r="S981" i="16"/>
  <c r="S983" i="16"/>
  <c r="S985" i="16"/>
  <c r="S987" i="16"/>
  <c r="S989" i="16"/>
  <c r="S991" i="16"/>
  <c r="S993" i="16"/>
  <c r="S995" i="16"/>
  <c r="S997" i="16"/>
  <c r="S999" i="16"/>
  <c r="S1001" i="16"/>
  <c r="S1003" i="16"/>
  <c r="S1005" i="16"/>
  <c r="S1007" i="16"/>
  <c r="S1009" i="16"/>
  <c r="S1011" i="16"/>
  <c r="S1013" i="16"/>
  <c r="S1015" i="16"/>
  <c r="S1017" i="16"/>
  <c r="S1019" i="16"/>
  <c r="S1021" i="16"/>
  <c r="S1023" i="16"/>
  <c r="S1025" i="16"/>
  <c r="S1027" i="16"/>
  <c r="S1029" i="16"/>
  <c r="S1031" i="16"/>
  <c r="S1033" i="16"/>
  <c r="S1035" i="16"/>
  <c r="S1037" i="16"/>
  <c r="S1039" i="16"/>
  <c r="S1041" i="16"/>
  <c r="S1043" i="16"/>
  <c r="S1045" i="16"/>
  <c r="S1047" i="16"/>
  <c r="S1049" i="16"/>
  <c r="S1051" i="16"/>
  <c r="S1053" i="16"/>
  <c r="S1055" i="16"/>
  <c r="S1057" i="16"/>
  <c r="S1059" i="16"/>
  <c r="S1061" i="16"/>
  <c r="S1063" i="16"/>
  <c r="S1065" i="16"/>
  <c r="S1067" i="16"/>
  <c r="S1069" i="16"/>
  <c r="S1071" i="16"/>
  <c r="S1073" i="16"/>
  <c r="S1075" i="16"/>
  <c r="S1077" i="16"/>
  <c r="S1079" i="16"/>
  <c r="S1081" i="16"/>
  <c r="S1083" i="16"/>
  <c r="S1085" i="16"/>
  <c r="S1087" i="16"/>
  <c r="S1089" i="16"/>
  <c r="S1091" i="16"/>
  <c r="S1093" i="16"/>
  <c r="S1095" i="16"/>
  <c r="S1097" i="16"/>
  <c r="S1099" i="16"/>
  <c r="S1101" i="16"/>
  <c r="S1103" i="16"/>
  <c r="S1105" i="16"/>
  <c r="S1107" i="16"/>
  <c r="S1109" i="16"/>
  <c r="S1111" i="16"/>
  <c r="S1113" i="16"/>
  <c r="S1115" i="16"/>
  <c r="S1117" i="16"/>
  <c r="S1119" i="16"/>
  <c r="S1121" i="16"/>
  <c r="S1123" i="16"/>
  <c r="S1125" i="16"/>
  <c r="S1127" i="16"/>
  <c r="S1129" i="16"/>
  <c r="S1131" i="16"/>
  <c r="S1133" i="16"/>
  <c r="S1135" i="16"/>
  <c r="S1137" i="16"/>
  <c r="S1139" i="16"/>
  <c r="S1141" i="16"/>
  <c r="S1143" i="16"/>
  <c r="S1145" i="16"/>
  <c r="S1147" i="16"/>
  <c r="S1149" i="16"/>
  <c r="S1151" i="16"/>
  <c r="S1153" i="16"/>
  <c r="S1155" i="16"/>
  <c r="S1157" i="16"/>
  <c r="S1159" i="16"/>
  <c r="S1161" i="16"/>
  <c r="S1163" i="16"/>
  <c r="S1165" i="16"/>
  <c r="S1167" i="16"/>
  <c r="S1169" i="16"/>
  <c r="S1171" i="16"/>
  <c r="S1173" i="16"/>
  <c r="S1175" i="16"/>
  <c r="S1177" i="16"/>
  <c r="S1179" i="16"/>
  <c r="S1181" i="16"/>
  <c r="S1183" i="16"/>
  <c r="S1185" i="16"/>
  <c r="S1187" i="16"/>
  <c r="S1189" i="16"/>
  <c r="S1191" i="16"/>
  <c r="S1193" i="16"/>
  <c r="S1195" i="16"/>
  <c r="S1197" i="16"/>
  <c r="S1199" i="16"/>
  <c r="S1201" i="16"/>
  <c r="S1203" i="16"/>
  <c r="S1205" i="16"/>
  <c r="S1207" i="16"/>
  <c r="S1209" i="16"/>
  <c r="S1211" i="16"/>
  <c r="S1213" i="16"/>
  <c r="S1215" i="16"/>
  <c r="S1217" i="16"/>
  <c r="S1219" i="16"/>
  <c r="S1221" i="16"/>
  <c r="S1223" i="16"/>
  <c r="S1225" i="16"/>
  <c r="S1227" i="16"/>
  <c r="S1229" i="16"/>
  <c r="S1231" i="16"/>
  <c r="S1233" i="16"/>
  <c r="S1235" i="16"/>
  <c r="S1237" i="16"/>
  <c r="S1239" i="16"/>
  <c r="S1241" i="16"/>
  <c r="S1243" i="16"/>
  <c r="S1245" i="16"/>
  <c r="S1247" i="16"/>
  <c r="S1249" i="16"/>
  <c r="S1251" i="16"/>
  <c r="S1253" i="16"/>
  <c r="S1255" i="16"/>
  <c r="S1257" i="16"/>
  <c r="S1259" i="16"/>
  <c r="S1261" i="16"/>
  <c r="S1263" i="16"/>
  <c r="S1265" i="16"/>
  <c r="S1267" i="16"/>
  <c r="S1269" i="16"/>
  <c r="S1271" i="16"/>
  <c r="S1273" i="16"/>
  <c r="S1275" i="16"/>
  <c r="S1277" i="16"/>
  <c r="S1279" i="16"/>
  <c r="S1281" i="16"/>
  <c r="S1283" i="16"/>
  <c r="S1285" i="16"/>
  <c r="S1287" i="16"/>
  <c r="S1289" i="16"/>
  <c r="S1291" i="16"/>
  <c r="S1293" i="16"/>
  <c r="S1295" i="16"/>
  <c r="S1297" i="16"/>
  <c r="S1299" i="16"/>
  <c r="S1301" i="16"/>
  <c r="S1303" i="16"/>
  <c r="S1305" i="16"/>
  <c r="S1307" i="16"/>
  <c r="S1309" i="16"/>
  <c r="S1311" i="16"/>
  <c r="S1313" i="16"/>
  <c r="S1315" i="16"/>
  <c r="S1312" i="16"/>
  <c r="S1317" i="16"/>
  <c r="T1319" i="16"/>
  <c r="S1322" i="16"/>
  <c r="S1325" i="16"/>
  <c r="T1327" i="16"/>
  <c r="S1330" i="16"/>
  <c r="S1333" i="16"/>
  <c r="T1335" i="16"/>
  <c r="S1338" i="16"/>
  <c r="S1341" i="16"/>
  <c r="T1343" i="16"/>
  <c r="S1346" i="16"/>
  <c r="S1349" i="16"/>
  <c r="T1351" i="16"/>
  <c r="S1354" i="16"/>
  <c r="S1357" i="16"/>
  <c r="T1359" i="16"/>
  <c r="S1362" i="16"/>
  <c r="S1365" i="16"/>
  <c r="T1367" i="16"/>
  <c r="S1370" i="16"/>
  <c r="S1373" i="16"/>
  <c r="T1375" i="16"/>
  <c r="S1378" i="16"/>
  <c r="S1381" i="16"/>
  <c r="T1383" i="16"/>
  <c r="S1386" i="16"/>
  <c r="S1389" i="16"/>
  <c r="T1391" i="16"/>
  <c r="T1393" i="16"/>
  <c r="T1395" i="16"/>
  <c r="T1397" i="16"/>
  <c r="T1399" i="16"/>
  <c r="T1401" i="16"/>
  <c r="T1403" i="16"/>
  <c r="T1405" i="16"/>
  <c r="T1407" i="16"/>
  <c r="T1409" i="16"/>
  <c r="T1411" i="16"/>
  <c r="T1413" i="16"/>
  <c r="T1415" i="16"/>
  <c r="T1417" i="16"/>
  <c r="T1419" i="16"/>
  <c r="T1421" i="16"/>
  <c r="T1423" i="16"/>
  <c r="T1425" i="16"/>
  <c r="T1427" i="16"/>
  <c r="T1429" i="16"/>
  <c r="T1431" i="16"/>
  <c r="T1433" i="16"/>
  <c r="T1435" i="16"/>
  <c r="T1437" i="16"/>
  <c r="T1439" i="16"/>
  <c r="T1441" i="16"/>
  <c r="T1443" i="16"/>
  <c r="T1445" i="16"/>
  <c r="T1447" i="16"/>
  <c r="T1449" i="16"/>
  <c r="T1451" i="16"/>
  <c r="T1453" i="16"/>
  <c r="T1455" i="16"/>
  <c r="T1457" i="16"/>
  <c r="T1459" i="16"/>
  <c r="T1461" i="16"/>
  <c r="T1463" i="16"/>
  <c r="T1465" i="16"/>
  <c r="T1467" i="16"/>
  <c r="T1469" i="16"/>
  <c r="T1471" i="16"/>
  <c r="T1473" i="16"/>
  <c r="T1475" i="16"/>
  <c r="T1477" i="16"/>
  <c r="T1479" i="16"/>
  <c r="T1481" i="16"/>
  <c r="T1483" i="16"/>
  <c r="T1485" i="16"/>
  <c r="T1487" i="16"/>
  <c r="T1489" i="16"/>
  <c r="T1491" i="16"/>
  <c r="T1493" i="16"/>
  <c r="T1495" i="16"/>
  <c r="T1497" i="16"/>
  <c r="T1499" i="16"/>
  <c r="T1501" i="16"/>
  <c r="T1503" i="16"/>
  <c r="T1505" i="16"/>
  <c r="T1507" i="16"/>
  <c r="T1509" i="16"/>
  <c r="T1511" i="16"/>
  <c r="T1513" i="16"/>
  <c r="T1515" i="16"/>
  <c r="T1517" i="16"/>
  <c r="T1519" i="16"/>
  <c r="T1521" i="16"/>
  <c r="T1523" i="16"/>
  <c r="T1525" i="16"/>
  <c r="T1527" i="16"/>
  <c r="T1529" i="16"/>
  <c r="T1531" i="16"/>
  <c r="T1533" i="16"/>
  <c r="T1535" i="16"/>
  <c r="T1537" i="16"/>
  <c r="T1539" i="16"/>
  <c r="T1541" i="16"/>
  <c r="T1543" i="16"/>
  <c r="T1545" i="16"/>
  <c r="T1547" i="16"/>
  <c r="T1549" i="16"/>
  <c r="T1551" i="16"/>
  <c r="T1553" i="16"/>
  <c r="T1555" i="16"/>
  <c r="T1557" i="16"/>
  <c r="T1559" i="16"/>
  <c r="T1561" i="16"/>
  <c r="T1563" i="16"/>
  <c r="T1565" i="16"/>
  <c r="T1567" i="16"/>
  <c r="T1569" i="16"/>
  <c r="T1571" i="16"/>
  <c r="T1573" i="16"/>
  <c r="T1575" i="16"/>
  <c r="T1577" i="16"/>
  <c r="T1579" i="16"/>
  <c r="T1581" i="16"/>
  <c r="T1583" i="16"/>
  <c r="T1585" i="16"/>
  <c r="T1587" i="16"/>
  <c r="T1589" i="16"/>
  <c r="T1591" i="16"/>
  <c r="T1593" i="16"/>
  <c r="T1595" i="16"/>
  <c r="T1597" i="16"/>
  <c r="T1599" i="16"/>
  <c r="T1601" i="16"/>
  <c r="T1603" i="16"/>
  <c r="T1605" i="16"/>
  <c r="T1607" i="16"/>
  <c r="T1609" i="16"/>
  <c r="T1611" i="16"/>
  <c r="T1613" i="16"/>
  <c r="T1615" i="16"/>
  <c r="T1617" i="16"/>
  <c r="T1619" i="16"/>
  <c r="T1621" i="16"/>
  <c r="T1623" i="16"/>
  <c r="T1625" i="16"/>
  <c r="T1627" i="16"/>
  <c r="T1629" i="16"/>
  <c r="T1631" i="16"/>
  <c r="T1633" i="16"/>
  <c r="T1635" i="16"/>
  <c r="T1637" i="16"/>
  <c r="T1639" i="16"/>
  <c r="T1641" i="16"/>
  <c r="T1643" i="16"/>
  <c r="T1645" i="16"/>
  <c r="T1647" i="16"/>
  <c r="T1649" i="16"/>
  <c r="T1651" i="16"/>
  <c r="T1653" i="16"/>
  <c r="T1655" i="16"/>
  <c r="T1657" i="16"/>
  <c r="T1659" i="16"/>
  <c r="T1661" i="16"/>
  <c r="T1663" i="16"/>
  <c r="T1665" i="16"/>
  <c r="T1667" i="16"/>
  <c r="T1669" i="16"/>
  <c r="T1671" i="16"/>
  <c r="T1673" i="16"/>
  <c r="T1675" i="16"/>
  <c r="T1677" i="16"/>
  <c r="T1679" i="16"/>
  <c r="T1681" i="16"/>
  <c r="T1683" i="16"/>
  <c r="T1685" i="16"/>
  <c r="T1687" i="16"/>
  <c r="T1689" i="16"/>
  <c r="T1691" i="16"/>
  <c r="T1693" i="16"/>
  <c r="T1695" i="16"/>
  <c r="T1697" i="16"/>
  <c r="T1699" i="16"/>
  <c r="T1701" i="16"/>
  <c r="T1703" i="16"/>
  <c r="T1705" i="16"/>
  <c r="T1707" i="16"/>
  <c r="T1709" i="16"/>
  <c r="T1711" i="16"/>
  <c r="T1713" i="16"/>
  <c r="T1715" i="16"/>
  <c r="T1717" i="16"/>
  <c r="T1719" i="16"/>
  <c r="T1721" i="16"/>
  <c r="T1723" i="16"/>
  <c r="T1725" i="16"/>
  <c r="T1727" i="16"/>
  <c r="T1729" i="16"/>
  <c r="T1731" i="16"/>
  <c r="T1733" i="16"/>
  <c r="T1735" i="16"/>
  <c r="T1737" i="16"/>
  <c r="T1739" i="16"/>
  <c r="T1741" i="16"/>
  <c r="T1743" i="16"/>
  <c r="T1745" i="16"/>
  <c r="T1747" i="16"/>
  <c r="T1749" i="16"/>
  <c r="T1751" i="16"/>
  <c r="T1753" i="16"/>
  <c r="T1755" i="16"/>
  <c r="T1757" i="16"/>
  <c r="T1759" i="16"/>
  <c r="T1761" i="16"/>
  <c r="T1763" i="16"/>
  <c r="T1765" i="16"/>
  <c r="T1767" i="16"/>
  <c r="T1769" i="16"/>
  <c r="T1771" i="16"/>
  <c r="T1773" i="16"/>
  <c r="T1775" i="16"/>
  <c r="T1777" i="16"/>
  <c r="T1779" i="16"/>
  <c r="T1781" i="16"/>
  <c r="T1783" i="16"/>
  <c r="T1785" i="16"/>
  <c r="T1787" i="16"/>
  <c r="T1789" i="16"/>
  <c r="T1791" i="16"/>
  <c r="T1793" i="16"/>
  <c r="T1795" i="16"/>
  <c r="T1797" i="16"/>
  <c r="T1799" i="16"/>
  <c r="T1801" i="16"/>
  <c r="T1803" i="16"/>
  <c r="T1805" i="16"/>
  <c r="T1807" i="16"/>
  <c r="T1809" i="16"/>
  <c r="T1811" i="16"/>
  <c r="T1813" i="16"/>
  <c r="T1815" i="16"/>
  <c r="T1817" i="16"/>
  <c r="T1819" i="16"/>
  <c r="T1821" i="16"/>
  <c r="T1823" i="16"/>
  <c r="T1825" i="16"/>
  <c r="T1827" i="16"/>
  <c r="T1829" i="16"/>
  <c r="T1831" i="16"/>
  <c r="T1833" i="16"/>
  <c r="T1835" i="16"/>
  <c r="T1837" i="16"/>
  <c r="T1839" i="16"/>
  <c r="T1841" i="16"/>
  <c r="T1843" i="16"/>
  <c r="T1845" i="16"/>
  <c r="T1847" i="16"/>
  <c r="T1849" i="16"/>
  <c r="T1851" i="16"/>
  <c r="T1853" i="16"/>
  <c r="T1855" i="16"/>
  <c r="T1857" i="16"/>
  <c r="T1859" i="16"/>
  <c r="T1861" i="16"/>
  <c r="T1863" i="16"/>
  <c r="T1865" i="16"/>
  <c r="T1867" i="16"/>
  <c r="T1869" i="16"/>
  <c r="T1871" i="16"/>
  <c r="T1873" i="16"/>
  <c r="T1875" i="16"/>
  <c r="T1877" i="16"/>
  <c r="T1879" i="16"/>
  <c r="T1881" i="16"/>
  <c r="T1883" i="16"/>
  <c r="T1885" i="16"/>
  <c r="T1887" i="16"/>
  <c r="T1889" i="16"/>
  <c r="T1891" i="16"/>
  <c r="T1893" i="16"/>
  <c r="T1895" i="16"/>
  <c r="T1897" i="16"/>
  <c r="T1899" i="16"/>
  <c r="T1901" i="16"/>
  <c r="T1903" i="16"/>
  <c r="T1905" i="16"/>
  <c r="T1907" i="16"/>
  <c r="T1909" i="16"/>
  <c r="T1911" i="16"/>
  <c r="T1913" i="16"/>
  <c r="T1915" i="16"/>
  <c r="T1917" i="16"/>
  <c r="T1919" i="16"/>
  <c r="T1921" i="16"/>
  <c r="T1923" i="16"/>
  <c r="T1925" i="16"/>
  <c r="T1927" i="16"/>
  <c r="T1929" i="16"/>
  <c r="T1931" i="16"/>
  <c r="T1933" i="16"/>
  <c r="T1935" i="16"/>
  <c r="T1937" i="16"/>
  <c r="T1939" i="16"/>
  <c r="T1941" i="16"/>
  <c r="T1943" i="16"/>
  <c r="T1945" i="16"/>
  <c r="T1947" i="16"/>
  <c r="T1949" i="16"/>
  <c r="T1951" i="16"/>
  <c r="T1953" i="16"/>
  <c r="T1955" i="16"/>
  <c r="T1957" i="16"/>
  <c r="T1959" i="16"/>
  <c r="T1961" i="16"/>
  <c r="T1963" i="16"/>
  <c r="T1965" i="16"/>
  <c r="T1967" i="16"/>
  <c r="T1969" i="16"/>
  <c r="T1971" i="16"/>
  <c r="T1973" i="16"/>
  <c r="T1975" i="16"/>
  <c r="T1977" i="16"/>
  <c r="T1979" i="16"/>
  <c r="T1981" i="16"/>
  <c r="T1983" i="16"/>
  <c r="T1985" i="16"/>
  <c r="T1987" i="16"/>
  <c r="T1989" i="16"/>
  <c r="T1991" i="16"/>
  <c r="T1993" i="16"/>
  <c r="T1995" i="16"/>
  <c r="T1997" i="16"/>
  <c r="T1999" i="16"/>
  <c r="T2001" i="16"/>
  <c r="T2003" i="16"/>
  <c r="T2005" i="16"/>
  <c r="T2007" i="16"/>
  <c r="T2009" i="16"/>
  <c r="T2011" i="16"/>
  <c r="T2013" i="16"/>
  <c r="T2015" i="16"/>
  <c r="T2017" i="16"/>
  <c r="T2019" i="16"/>
  <c r="T2021" i="16"/>
  <c r="T2023" i="16"/>
  <c r="T2025" i="16"/>
  <c r="T2027" i="16"/>
  <c r="S1314" i="16"/>
  <c r="T1317" i="16"/>
  <c r="S1320" i="16"/>
  <c r="S1323" i="16"/>
  <c r="T1325" i="16"/>
  <c r="S1328" i="16"/>
  <c r="S1331" i="16"/>
  <c r="T1333" i="16"/>
  <c r="S1336" i="16"/>
  <c r="S1339" i="16"/>
  <c r="T1341" i="16"/>
  <c r="S1344" i="16"/>
  <c r="S1347" i="16"/>
  <c r="T1349" i="16"/>
  <c r="S1352" i="16"/>
  <c r="S1355" i="16"/>
  <c r="T1357" i="16"/>
  <c r="S1360" i="16"/>
  <c r="S1363" i="16"/>
  <c r="T1365" i="16"/>
  <c r="S1368" i="16"/>
  <c r="S1371" i="16"/>
  <c r="T1373" i="16"/>
  <c r="S1376" i="16"/>
  <c r="S1379" i="16"/>
  <c r="T1381" i="16"/>
  <c r="S1384" i="16"/>
  <c r="S1387" i="16"/>
  <c r="T1389" i="16"/>
  <c r="S1392" i="16"/>
  <c r="S1394" i="16"/>
  <c r="S1396" i="16"/>
  <c r="S1398" i="16"/>
  <c r="S1400" i="16"/>
  <c r="S1402" i="16"/>
  <c r="S1404" i="16"/>
  <c r="S1406" i="16"/>
  <c r="S1408" i="16"/>
  <c r="S1410" i="16"/>
  <c r="S1412" i="16"/>
  <c r="S1414" i="16"/>
  <c r="S1416" i="16"/>
  <c r="S1418" i="16"/>
  <c r="S1420" i="16"/>
  <c r="S1422" i="16"/>
  <c r="S1424" i="16"/>
  <c r="S1426" i="16"/>
  <c r="S1428" i="16"/>
  <c r="S1430" i="16"/>
  <c r="S1432" i="16"/>
  <c r="S1434" i="16"/>
  <c r="S1436" i="16"/>
  <c r="S1438" i="16"/>
  <c r="S1440" i="16"/>
  <c r="S1442" i="16"/>
  <c r="S1444" i="16"/>
  <c r="S1446" i="16"/>
  <c r="S1448" i="16"/>
  <c r="S1450" i="16"/>
  <c r="S1452" i="16"/>
  <c r="S1454" i="16"/>
  <c r="S1456" i="16"/>
  <c r="S1458" i="16"/>
  <c r="S1460" i="16"/>
  <c r="S1462" i="16"/>
  <c r="S1464" i="16"/>
  <c r="S1466" i="16"/>
  <c r="S1468" i="16"/>
  <c r="S1470" i="16"/>
  <c r="S1472" i="16"/>
  <c r="S1474" i="16"/>
  <c r="S1476" i="16"/>
  <c r="S1478" i="16"/>
  <c r="S1480" i="16"/>
  <c r="S1482" i="16"/>
  <c r="S1484" i="16"/>
  <c r="S1486" i="16"/>
  <c r="S1488" i="16"/>
  <c r="S1490" i="16"/>
  <c r="S1492" i="16"/>
  <c r="S1494" i="16"/>
  <c r="S1496" i="16"/>
  <c r="S1498" i="16"/>
  <c r="S1500" i="16"/>
  <c r="S1502" i="16"/>
  <c r="S1504" i="16"/>
  <c r="S1506" i="16"/>
  <c r="S1508" i="16"/>
  <c r="S1510" i="16"/>
  <c r="S1512" i="16"/>
  <c r="S1514" i="16"/>
  <c r="S1516" i="16"/>
  <c r="S1518" i="16"/>
  <c r="S1520" i="16"/>
  <c r="S1522" i="16"/>
  <c r="S1524" i="16"/>
  <c r="S1526" i="16"/>
  <c r="S1528" i="16"/>
  <c r="S1530" i="16"/>
  <c r="S1532" i="16"/>
  <c r="S1534" i="16"/>
  <c r="S1536" i="16"/>
  <c r="S1538" i="16"/>
  <c r="S1540" i="16"/>
  <c r="S1542" i="16"/>
  <c r="S1544" i="16"/>
  <c r="S1546" i="16"/>
  <c r="S1548" i="16"/>
  <c r="S1550" i="16"/>
  <c r="S1552" i="16"/>
  <c r="S1554" i="16"/>
  <c r="S1556" i="16"/>
  <c r="S1558" i="16"/>
  <c r="S1560" i="16"/>
  <c r="S1562" i="16"/>
  <c r="S1564" i="16"/>
  <c r="S1566" i="16"/>
  <c r="S1568" i="16"/>
  <c r="S1570" i="16"/>
  <c r="S1572" i="16"/>
  <c r="S1574" i="16"/>
  <c r="S1576" i="16"/>
  <c r="S1578" i="16"/>
  <c r="S1580" i="16"/>
  <c r="S1582" i="16"/>
  <c r="S1584" i="16"/>
  <c r="S1586" i="16"/>
  <c r="S1588" i="16"/>
  <c r="S1590" i="16"/>
  <c r="S1592" i="16"/>
  <c r="S1594" i="16"/>
  <c r="S1596" i="16"/>
  <c r="S1598" i="16"/>
  <c r="S1600" i="16"/>
  <c r="S1602" i="16"/>
  <c r="S1604" i="16"/>
  <c r="S1606" i="16"/>
  <c r="S1608" i="16"/>
  <c r="S1610" i="16"/>
  <c r="S1612" i="16"/>
  <c r="S1614" i="16"/>
  <c r="S1616" i="16"/>
  <c r="S1618" i="16"/>
  <c r="S1620" i="16"/>
  <c r="S1622" i="16"/>
  <c r="S1624" i="16"/>
  <c r="S1626" i="16"/>
  <c r="S1628" i="16"/>
  <c r="S1630" i="16"/>
  <c r="S1632" i="16"/>
  <c r="S1634" i="16"/>
  <c r="S1636" i="16"/>
  <c r="S1638" i="16"/>
  <c r="S1640" i="16"/>
  <c r="S1642" i="16"/>
  <c r="S1644" i="16"/>
  <c r="S1646" i="16"/>
  <c r="S1648" i="16"/>
  <c r="S1650" i="16"/>
  <c r="S1652" i="16"/>
  <c r="S1654" i="16"/>
  <c r="S1656" i="16"/>
  <c r="S1658" i="16"/>
  <c r="S1660" i="16"/>
  <c r="S1662" i="16"/>
  <c r="S1664" i="16"/>
  <c r="S1666" i="16"/>
  <c r="S1668" i="16"/>
  <c r="S1670" i="16"/>
  <c r="S1672" i="16"/>
  <c r="S1674" i="16"/>
  <c r="S1676" i="16"/>
  <c r="S1678" i="16"/>
  <c r="S1680" i="16"/>
  <c r="S1682" i="16"/>
  <c r="S1684" i="16"/>
  <c r="S1686" i="16"/>
  <c r="S1688" i="16"/>
  <c r="S1690" i="16"/>
  <c r="S1692" i="16"/>
  <c r="S1694" i="16"/>
  <c r="S1696" i="16"/>
  <c r="S1698" i="16"/>
  <c r="S1700" i="16"/>
  <c r="S1702" i="16"/>
  <c r="S1704" i="16"/>
  <c r="S1706" i="16"/>
  <c r="S1708" i="16"/>
  <c r="S1710" i="16"/>
  <c r="S1712" i="16"/>
  <c r="S1714" i="16"/>
  <c r="S1716" i="16"/>
  <c r="S1718" i="16"/>
  <c r="S1720" i="16"/>
  <c r="S1722" i="16"/>
  <c r="S1724" i="16"/>
  <c r="S1726" i="16"/>
  <c r="S1728" i="16"/>
  <c r="S1730" i="16"/>
  <c r="S1732" i="16"/>
  <c r="S1734" i="16"/>
  <c r="S1736" i="16"/>
  <c r="S1738" i="16"/>
  <c r="S1740" i="16"/>
  <c r="S1742" i="16"/>
  <c r="S1744" i="16"/>
  <c r="S1746" i="16"/>
  <c r="S1748" i="16"/>
  <c r="S1750" i="16"/>
  <c r="S1752" i="16"/>
  <c r="S1754" i="16"/>
  <c r="S1756" i="16"/>
  <c r="S1758" i="16"/>
  <c r="S1760" i="16"/>
  <c r="S1762" i="16"/>
  <c r="S1764" i="16"/>
  <c r="S1766" i="16"/>
  <c r="S1768" i="16"/>
  <c r="S1770" i="16"/>
  <c r="S1772" i="16"/>
  <c r="S1774" i="16"/>
  <c r="S1776" i="16"/>
  <c r="S1778" i="16"/>
  <c r="S1780" i="16"/>
  <c r="S1782" i="16"/>
  <c r="S1784" i="16"/>
  <c r="S1786" i="16"/>
  <c r="S1788" i="16"/>
  <c r="S1790" i="16"/>
  <c r="S1792" i="16"/>
  <c r="S1794" i="16"/>
  <c r="S1796" i="16"/>
  <c r="S1798" i="16"/>
  <c r="S1800" i="16"/>
  <c r="S1802" i="16"/>
  <c r="S1804" i="16"/>
  <c r="S1806" i="16"/>
  <c r="S1808" i="16"/>
  <c r="S1810" i="16"/>
  <c r="S1812" i="16"/>
  <c r="S1814" i="16"/>
  <c r="S1816" i="16"/>
  <c r="S1818" i="16"/>
  <c r="S1820" i="16"/>
  <c r="S1822" i="16"/>
  <c r="S1824" i="16"/>
  <c r="S1826" i="16"/>
  <c r="S1828" i="16"/>
  <c r="S1830" i="16"/>
  <c r="S1832" i="16"/>
  <c r="S1834" i="16"/>
  <c r="S1836" i="16"/>
  <c r="S1838" i="16"/>
  <c r="S1840" i="16"/>
  <c r="S1842" i="16"/>
  <c r="S1844" i="16"/>
  <c r="S1846" i="16"/>
  <c r="S1848" i="16"/>
  <c r="S1850" i="16"/>
  <c r="S1852" i="16"/>
  <c r="S1854" i="16"/>
  <c r="S1856" i="16"/>
  <c r="S1858" i="16"/>
  <c r="S1860" i="16"/>
  <c r="S1862" i="16"/>
  <c r="S1864" i="16"/>
  <c r="S1866" i="16"/>
  <c r="S1868" i="16"/>
  <c r="S1870" i="16"/>
  <c r="S1872" i="16"/>
  <c r="S1874" i="16"/>
  <c r="S1876" i="16"/>
  <c r="S1878" i="16"/>
  <c r="S1880" i="16"/>
  <c r="S1882" i="16"/>
  <c r="S1884" i="16"/>
  <c r="S1886" i="16"/>
  <c r="S1888" i="16"/>
  <c r="S1890" i="16"/>
  <c r="S1892" i="16"/>
  <c r="S1894" i="16"/>
  <c r="S1896" i="16"/>
  <c r="S1898" i="16"/>
  <c r="S1900" i="16"/>
  <c r="S1902" i="16"/>
  <c r="S1904" i="16"/>
  <c r="S1906" i="16"/>
  <c r="S1908" i="16"/>
  <c r="S1910" i="16"/>
  <c r="S1912" i="16"/>
  <c r="S1914" i="16"/>
  <c r="S1916" i="16"/>
  <c r="S1918" i="16"/>
  <c r="S1920" i="16"/>
  <c r="S1922" i="16"/>
  <c r="S1924" i="16"/>
  <c r="S1926" i="16"/>
  <c r="S1928" i="16"/>
  <c r="S1930" i="16"/>
  <c r="S1932" i="16"/>
  <c r="S1934" i="16"/>
  <c r="S1936" i="16"/>
  <c r="S1938" i="16"/>
  <c r="S1940" i="16"/>
  <c r="S1942" i="16"/>
  <c r="S1944" i="16"/>
  <c r="S1946" i="16"/>
  <c r="S1948" i="16"/>
  <c r="S1950" i="16"/>
  <c r="S1952" i="16"/>
  <c r="S1954" i="16"/>
  <c r="S1956" i="16"/>
  <c r="S1958" i="16"/>
  <c r="S1960" i="16"/>
  <c r="S1962" i="16"/>
  <c r="S1964" i="16"/>
  <c r="S1966" i="16"/>
  <c r="S1968" i="16"/>
  <c r="S1970" i="16"/>
  <c r="S1972" i="16"/>
  <c r="S1974" i="16"/>
  <c r="S1976" i="16"/>
  <c r="S1978" i="16"/>
  <c r="S1980" i="16"/>
  <c r="S1982" i="16"/>
  <c r="S1984" i="16"/>
  <c r="S1986" i="16"/>
  <c r="S1988" i="16"/>
  <c r="S1990" i="16"/>
  <c r="S1992" i="16"/>
  <c r="S1994" i="16"/>
  <c r="S1996" i="16"/>
  <c r="S1998" i="16"/>
  <c r="S2000" i="16"/>
  <c r="S2002" i="16"/>
  <c r="S2004" i="16"/>
  <c r="S2006" i="16"/>
  <c r="S2008" i="16"/>
  <c r="S2010" i="16"/>
  <c r="S2012" i="16"/>
  <c r="S2014" i="16"/>
  <c r="T1315" i="16"/>
  <c r="S1318" i="16"/>
  <c r="S1321" i="16"/>
  <c r="T1323" i="16"/>
  <c r="S1326" i="16"/>
  <c r="S1329" i="16"/>
  <c r="T1331" i="16"/>
  <c r="S1334" i="16"/>
  <c r="S1337" i="16"/>
  <c r="T1339" i="16"/>
  <c r="S1342" i="16"/>
  <c r="S1345" i="16"/>
  <c r="T1347" i="16"/>
  <c r="S1350" i="16"/>
  <c r="S1353" i="16"/>
  <c r="T1355" i="16"/>
  <c r="S1358" i="16"/>
  <c r="S1361" i="16"/>
  <c r="T1363" i="16"/>
  <c r="S1366" i="16"/>
  <c r="S1369" i="16"/>
  <c r="T1371" i="16"/>
  <c r="S1374" i="16"/>
  <c r="S1377" i="16"/>
  <c r="T1379" i="16"/>
  <c r="S1382" i="16"/>
  <c r="S1385" i="16"/>
  <c r="T1387" i="16"/>
  <c r="S1390" i="16"/>
  <c r="T1392" i="16"/>
  <c r="T1394" i="16"/>
  <c r="T1396" i="16"/>
  <c r="T1398" i="16"/>
  <c r="T1400" i="16"/>
  <c r="T1402" i="16"/>
  <c r="T1404" i="16"/>
  <c r="T1406" i="16"/>
  <c r="T1408" i="16"/>
  <c r="T1410" i="16"/>
  <c r="T1412" i="16"/>
  <c r="T1414" i="16"/>
  <c r="T1416" i="16"/>
  <c r="T1418" i="16"/>
  <c r="T1420" i="16"/>
  <c r="T1422" i="16"/>
  <c r="T1424" i="16"/>
  <c r="T1426" i="16"/>
  <c r="T1428" i="16"/>
  <c r="T1430" i="16"/>
  <c r="T1432" i="16"/>
  <c r="T1434" i="16"/>
  <c r="T1436" i="16"/>
  <c r="T1438" i="16"/>
  <c r="T1440" i="16"/>
  <c r="T1442" i="16"/>
  <c r="T1444" i="16"/>
  <c r="T1446" i="16"/>
  <c r="T1448" i="16"/>
  <c r="T1450" i="16"/>
  <c r="T1452" i="16"/>
  <c r="T1454" i="16"/>
  <c r="T1456" i="16"/>
  <c r="T1458" i="16"/>
  <c r="T1460" i="16"/>
  <c r="T1462" i="16"/>
  <c r="T1464" i="16"/>
  <c r="T1466" i="16"/>
  <c r="T1468" i="16"/>
  <c r="T1470" i="16"/>
  <c r="T1472" i="16"/>
  <c r="T1474" i="16"/>
  <c r="T1476" i="16"/>
  <c r="T1478" i="16"/>
  <c r="T1480" i="16"/>
  <c r="T1482" i="16"/>
  <c r="T1484" i="16"/>
  <c r="T1486" i="16"/>
  <c r="T1488" i="16"/>
  <c r="T1490" i="16"/>
  <c r="T1492" i="16"/>
  <c r="T1494" i="16"/>
  <c r="T1496" i="16"/>
  <c r="T1498" i="16"/>
  <c r="T1500" i="16"/>
  <c r="T1502" i="16"/>
  <c r="T1504" i="16"/>
  <c r="T1506" i="16"/>
  <c r="T1508" i="16"/>
  <c r="T1510" i="16"/>
  <c r="T1512" i="16"/>
  <c r="T1514" i="16"/>
  <c r="T1516" i="16"/>
  <c r="T1518" i="16"/>
  <c r="T1520" i="16"/>
  <c r="T1522" i="16"/>
  <c r="T1524" i="16"/>
  <c r="T1526" i="16"/>
  <c r="T1528" i="16"/>
  <c r="T1530" i="16"/>
  <c r="T1532" i="16"/>
  <c r="T1534" i="16"/>
  <c r="T1536" i="16"/>
  <c r="T1538" i="16"/>
  <c r="T1540" i="16"/>
  <c r="T1542" i="16"/>
  <c r="T1544" i="16"/>
  <c r="T1546" i="16"/>
  <c r="T1548" i="16"/>
  <c r="T1550" i="16"/>
  <c r="T1552" i="16"/>
  <c r="T1554" i="16"/>
  <c r="T1556" i="16"/>
  <c r="T1558" i="16"/>
  <c r="T1560" i="16"/>
  <c r="T1562" i="16"/>
  <c r="T1564" i="16"/>
  <c r="T1566" i="16"/>
  <c r="T1568" i="16"/>
  <c r="T1570" i="16"/>
  <c r="T1572" i="16"/>
  <c r="T1574" i="16"/>
  <c r="T1576" i="16"/>
  <c r="T1578" i="16"/>
  <c r="T1580" i="16"/>
  <c r="T1582" i="16"/>
  <c r="T1584" i="16"/>
  <c r="T1586" i="16"/>
  <c r="T1588" i="16"/>
  <c r="T1590" i="16"/>
  <c r="T1592" i="16"/>
  <c r="T1594" i="16"/>
  <c r="T1596" i="16"/>
  <c r="T1598" i="16"/>
  <c r="T1600" i="16"/>
  <c r="T1602" i="16"/>
  <c r="T1604" i="16"/>
  <c r="T1606" i="16"/>
  <c r="T1608" i="16"/>
  <c r="T1610" i="16"/>
  <c r="T1612" i="16"/>
  <c r="T1614" i="16"/>
  <c r="T1616" i="16"/>
  <c r="T1618" i="16"/>
  <c r="T1620" i="16"/>
  <c r="T1622" i="16"/>
  <c r="T1624" i="16"/>
  <c r="T1626" i="16"/>
  <c r="T1628" i="16"/>
  <c r="T1630" i="16"/>
  <c r="T1632" i="16"/>
  <c r="T1634" i="16"/>
  <c r="T1636" i="16"/>
  <c r="T1638" i="16"/>
  <c r="T1640" i="16"/>
  <c r="T1642" i="16"/>
  <c r="T1644" i="16"/>
  <c r="T1646" i="16"/>
  <c r="T1648" i="16"/>
  <c r="T1650" i="16"/>
  <c r="T1652" i="16"/>
  <c r="T1654" i="16"/>
  <c r="T1656" i="16"/>
  <c r="T1658" i="16"/>
  <c r="T1660" i="16"/>
  <c r="T1662" i="16"/>
  <c r="T1664" i="16"/>
  <c r="T1666" i="16"/>
  <c r="T1668" i="16"/>
  <c r="T1670" i="16"/>
  <c r="T1672" i="16"/>
  <c r="T1674" i="16"/>
  <c r="T1676" i="16"/>
  <c r="T1678" i="16"/>
  <c r="T1680" i="16"/>
  <c r="T1682" i="16"/>
  <c r="T1684" i="16"/>
  <c r="T1686" i="16"/>
  <c r="T1688" i="16"/>
  <c r="T1690" i="16"/>
  <c r="T1692" i="16"/>
  <c r="T1694" i="16"/>
  <c r="T1696" i="16"/>
  <c r="T1698" i="16"/>
  <c r="T1700" i="16"/>
  <c r="T1702" i="16"/>
  <c r="T1704" i="16"/>
  <c r="T1706" i="16"/>
  <c r="T1708" i="16"/>
  <c r="T1710" i="16"/>
  <c r="T1712" i="16"/>
  <c r="T1714" i="16"/>
  <c r="T1716" i="16"/>
  <c r="T1718" i="16"/>
  <c r="T1720" i="16"/>
  <c r="T1722" i="16"/>
  <c r="T1724" i="16"/>
  <c r="T1726" i="16"/>
  <c r="T1728" i="16"/>
  <c r="T1730" i="16"/>
  <c r="T1732" i="16"/>
  <c r="T1734" i="16"/>
  <c r="T1736" i="16"/>
  <c r="T1738" i="16"/>
  <c r="T1740" i="16"/>
  <c r="T1742" i="16"/>
  <c r="T1744" i="16"/>
  <c r="T1746" i="16"/>
  <c r="T1748" i="16"/>
  <c r="T1750" i="16"/>
  <c r="T1752" i="16"/>
  <c r="T1754" i="16"/>
  <c r="T1756" i="16"/>
  <c r="T1758" i="16"/>
  <c r="T1760" i="16"/>
  <c r="T1762" i="16"/>
  <c r="T1764" i="16"/>
  <c r="T1766" i="16"/>
  <c r="T1768" i="16"/>
  <c r="T1770" i="16"/>
  <c r="T1772" i="16"/>
  <c r="T1774" i="16"/>
  <c r="T1776" i="16"/>
  <c r="T1778" i="16"/>
  <c r="T1780" i="16"/>
  <c r="T1782" i="16"/>
  <c r="T1784" i="16"/>
  <c r="T1786" i="16"/>
  <c r="T1788" i="16"/>
  <c r="T1790" i="16"/>
  <c r="T1792" i="16"/>
  <c r="T1794" i="16"/>
  <c r="T1796" i="16"/>
  <c r="T1798" i="16"/>
  <c r="T1800" i="16"/>
  <c r="T1802" i="16"/>
  <c r="T1804" i="16"/>
  <c r="T1806" i="16"/>
  <c r="T1808" i="16"/>
  <c r="T1810" i="16"/>
  <c r="T1812" i="16"/>
  <c r="T1814" i="16"/>
  <c r="T1816" i="16"/>
  <c r="T1818" i="16"/>
  <c r="T1820" i="16"/>
  <c r="T1822" i="16"/>
  <c r="T1824" i="16"/>
  <c r="T1826" i="16"/>
  <c r="T1828" i="16"/>
  <c r="T1830" i="16"/>
  <c r="T1832" i="16"/>
  <c r="T1834" i="16"/>
  <c r="T1836" i="16"/>
  <c r="T1838" i="16"/>
  <c r="T1840" i="16"/>
  <c r="T1842" i="16"/>
  <c r="T1844" i="16"/>
  <c r="T1846" i="16"/>
  <c r="T1848" i="16"/>
  <c r="T1850" i="16"/>
  <c r="T1852" i="16"/>
  <c r="T1854" i="16"/>
  <c r="T1856" i="16"/>
  <c r="T1858" i="16"/>
  <c r="T1860" i="16"/>
  <c r="T1862" i="16"/>
  <c r="T1864" i="16"/>
  <c r="T1866" i="16"/>
  <c r="T1868" i="16"/>
  <c r="T1870" i="16"/>
  <c r="T1872" i="16"/>
  <c r="T1874" i="16"/>
  <c r="T1876" i="16"/>
  <c r="T1878" i="16"/>
  <c r="T1880" i="16"/>
  <c r="T1882" i="16"/>
  <c r="T1884" i="16"/>
  <c r="T1886" i="16"/>
  <c r="T1888" i="16"/>
  <c r="T1890" i="16"/>
  <c r="T1892" i="16"/>
  <c r="T1894" i="16"/>
  <c r="T1896" i="16"/>
  <c r="T1898" i="16"/>
  <c r="T1900" i="16"/>
  <c r="T1902" i="16"/>
  <c r="T1904" i="16"/>
  <c r="T1906" i="16"/>
  <c r="T1908" i="16"/>
  <c r="T1910" i="16"/>
  <c r="T1912" i="16"/>
  <c r="T1914" i="16"/>
  <c r="T1916" i="16"/>
  <c r="T1918" i="16"/>
  <c r="T1920" i="16"/>
  <c r="T1922" i="16"/>
  <c r="T1924" i="16"/>
  <c r="T1926" i="16"/>
  <c r="T1928" i="16"/>
  <c r="T1930" i="16"/>
  <c r="T1932" i="16"/>
  <c r="T1934" i="16"/>
  <c r="T1936" i="16"/>
  <c r="T1938" i="16"/>
  <c r="T1940" i="16"/>
  <c r="T1942" i="16"/>
  <c r="T1944" i="16"/>
  <c r="T1946" i="16"/>
  <c r="T1948" i="16"/>
  <c r="T1950" i="16"/>
  <c r="T1952" i="16"/>
  <c r="T1954" i="16"/>
  <c r="T1956" i="16"/>
  <c r="T1958" i="16"/>
  <c r="T1960" i="16"/>
  <c r="T1962" i="16"/>
  <c r="T1964" i="16"/>
  <c r="T1966" i="16"/>
  <c r="T1968" i="16"/>
  <c r="T1970" i="16"/>
  <c r="T1972" i="16"/>
  <c r="T1974" i="16"/>
  <c r="T1976" i="16"/>
  <c r="T1978" i="16"/>
  <c r="T1980" i="16"/>
  <c r="T1982" i="16"/>
  <c r="T1984" i="16"/>
  <c r="T1986" i="16"/>
  <c r="T1988" i="16"/>
  <c r="T1990" i="16"/>
  <c r="T1992" i="16"/>
  <c r="T1994" i="16"/>
  <c r="T1996" i="16"/>
  <c r="T1998" i="16"/>
  <c r="T2000" i="16"/>
  <c r="T2002" i="16"/>
  <c r="T2004" i="16"/>
  <c r="T2006" i="16"/>
  <c r="T2008" i="16"/>
  <c r="T2010" i="16"/>
  <c r="T2012" i="16"/>
  <c r="T2014" i="16"/>
  <c r="T2016" i="16"/>
  <c r="T2018" i="16"/>
  <c r="T2020" i="16"/>
  <c r="T2022" i="16"/>
  <c r="T2024" i="16"/>
  <c r="T2026" i="16"/>
  <c r="T2028" i="16"/>
  <c r="T2030" i="16"/>
  <c r="S1316" i="16"/>
  <c r="S1319" i="16"/>
  <c r="T1321" i="16"/>
  <c r="S1324" i="16"/>
  <c r="S1327" i="16"/>
  <c r="T1329" i="16"/>
  <c r="S1332" i="16"/>
  <c r="S1335" i="16"/>
  <c r="T1337" i="16"/>
  <c r="S1340" i="16"/>
  <c r="S1343" i="16"/>
  <c r="T1345" i="16"/>
  <c r="S1348" i="16"/>
  <c r="S1351" i="16"/>
  <c r="T1353" i="16"/>
  <c r="S1356" i="16"/>
  <c r="S1359" i="16"/>
  <c r="T1361" i="16"/>
  <c r="S1364" i="16"/>
  <c r="S1367" i="16"/>
  <c r="T1369" i="16"/>
  <c r="S1372" i="16"/>
  <c r="S1375" i="16"/>
  <c r="T1377" i="16"/>
  <c r="S1380" i="16"/>
  <c r="S1383" i="16"/>
  <c r="T1385" i="16"/>
  <c r="S1388" i="16"/>
  <c r="S1391" i="16"/>
  <c r="S1393" i="16"/>
  <c r="S1395" i="16"/>
  <c r="S1397" i="16"/>
  <c r="S1399" i="16"/>
  <c r="S1401" i="16"/>
  <c r="S1403" i="16"/>
  <c r="S1405" i="16"/>
  <c r="S1407" i="16"/>
  <c r="S1409" i="16"/>
  <c r="S1411" i="16"/>
  <c r="S1413" i="16"/>
  <c r="S1415" i="16"/>
  <c r="S1417" i="16"/>
  <c r="S1419" i="16"/>
  <c r="S1421" i="16"/>
  <c r="S1423" i="16"/>
  <c r="S1425" i="16"/>
  <c r="S1427" i="16"/>
  <c r="S1429" i="16"/>
  <c r="S1431" i="16"/>
  <c r="S1433" i="16"/>
  <c r="S1435" i="16"/>
  <c r="S1437" i="16"/>
  <c r="S1439" i="16"/>
  <c r="S1441" i="16"/>
  <c r="S1443" i="16"/>
  <c r="S1445" i="16"/>
  <c r="S1447" i="16"/>
  <c r="S1449" i="16"/>
  <c r="S1451" i="16"/>
  <c r="S1453" i="16"/>
  <c r="S1455" i="16"/>
  <c r="S1457" i="16"/>
  <c r="S1459" i="16"/>
  <c r="S1461" i="16"/>
  <c r="S1463" i="16"/>
  <c r="S1465" i="16"/>
  <c r="S1467" i="16"/>
  <c r="S1469" i="16"/>
  <c r="S1471" i="16"/>
  <c r="S1473" i="16"/>
  <c r="S1475" i="16"/>
  <c r="S1477" i="16"/>
  <c r="S1479" i="16"/>
  <c r="S1481" i="16"/>
  <c r="S1483" i="16"/>
  <c r="S1485" i="16"/>
  <c r="S1487" i="16"/>
  <c r="S1489" i="16"/>
  <c r="S1491" i="16"/>
  <c r="S1493" i="16"/>
  <c r="S1495" i="16"/>
  <c r="S1497" i="16"/>
  <c r="S1499" i="16"/>
  <c r="S1501" i="16"/>
  <c r="S1503" i="16"/>
  <c r="S1505" i="16"/>
  <c r="S1507" i="16"/>
  <c r="S1509" i="16"/>
  <c r="S1511" i="16"/>
  <c r="S1513" i="16"/>
  <c r="S1515" i="16"/>
  <c r="S1517" i="16"/>
  <c r="S1519" i="16"/>
  <c r="S1521" i="16"/>
  <c r="S1523" i="16"/>
  <c r="S1525" i="16"/>
  <c r="S1527" i="16"/>
  <c r="S1529" i="16"/>
  <c r="S1531" i="16"/>
  <c r="S1533" i="16"/>
  <c r="S1535" i="16"/>
  <c r="S1537" i="16"/>
  <c r="S1539" i="16"/>
  <c r="S1541" i="16"/>
  <c r="S1543" i="16"/>
  <c r="S1545" i="16"/>
  <c r="S1547" i="16"/>
  <c r="S1549" i="16"/>
  <c r="S1551" i="16"/>
  <c r="S1553" i="16"/>
  <c r="S1555" i="16"/>
  <c r="S1557" i="16"/>
  <c r="S1559" i="16"/>
  <c r="S1561" i="16"/>
  <c r="S1563" i="16"/>
  <c r="S1565" i="16"/>
  <c r="S1567" i="16"/>
  <c r="S1569" i="16"/>
  <c r="S1571" i="16"/>
  <c r="S1573" i="16"/>
  <c r="S1575" i="16"/>
  <c r="S1577" i="16"/>
  <c r="S1579" i="16"/>
  <c r="S1581" i="16"/>
  <c r="S1583" i="16"/>
  <c r="S1585" i="16"/>
  <c r="S1587" i="16"/>
  <c r="S1589" i="16"/>
  <c r="S1591" i="16"/>
  <c r="S1593" i="16"/>
  <c r="S1595" i="16"/>
  <c r="S1597" i="16"/>
  <c r="S1599" i="16"/>
  <c r="S1601" i="16"/>
  <c r="S1603" i="16"/>
  <c r="S1605" i="16"/>
  <c r="S1607" i="16"/>
  <c r="S1609" i="16"/>
  <c r="S1611" i="16"/>
  <c r="S1613" i="16"/>
  <c r="S1615" i="16"/>
  <c r="S1617" i="16"/>
  <c r="S1619" i="16"/>
  <c r="S1621" i="16"/>
  <c r="S1623" i="16"/>
  <c r="S1625" i="16"/>
  <c r="S1627" i="16"/>
  <c r="S1629" i="16"/>
  <c r="S1631" i="16"/>
  <c r="S1633" i="16"/>
  <c r="S1635" i="16"/>
  <c r="S1637" i="16"/>
  <c r="S1639" i="16"/>
  <c r="S1641" i="16"/>
  <c r="S1643" i="16"/>
  <c r="S1645" i="16"/>
  <c r="S1647" i="16"/>
  <c r="S1649" i="16"/>
  <c r="S1651" i="16"/>
  <c r="S1653" i="16"/>
  <c r="S1655" i="16"/>
  <c r="S1657" i="16"/>
  <c r="S1659" i="16"/>
  <c r="S1661" i="16"/>
  <c r="S1663" i="16"/>
  <c r="S1665" i="16"/>
  <c r="S1667" i="16"/>
  <c r="S1669" i="16"/>
  <c r="S1671" i="16"/>
  <c r="S1673" i="16"/>
  <c r="S1675" i="16"/>
  <c r="S1677" i="16"/>
  <c r="S1679" i="16"/>
  <c r="S1681" i="16"/>
  <c r="S1683" i="16"/>
  <c r="S1685" i="16"/>
  <c r="S1687" i="16"/>
  <c r="S1689" i="16"/>
  <c r="S1691" i="16"/>
  <c r="S1693" i="16"/>
  <c r="S1695" i="16"/>
  <c r="S1697" i="16"/>
  <c r="S1699" i="16"/>
  <c r="S1701" i="16"/>
  <c r="S1703" i="16"/>
  <c r="S1705" i="16"/>
  <c r="S1707" i="16"/>
  <c r="S1709" i="16"/>
  <c r="S1711" i="16"/>
  <c r="S1713" i="16"/>
  <c r="S1715" i="16"/>
  <c r="S1717" i="16"/>
  <c r="S1719" i="16"/>
  <c r="S1721" i="16"/>
  <c r="S1723" i="16"/>
  <c r="S1725" i="16"/>
  <c r="S1727" i="16"/>
  <c r="S1729" i="16"/>
  <c r="S1731" i="16"/>
  <c r="S1733" i="16"/>
  <c r="S1735" i="16"/>
  <c r="S1737" i="16"/>
  <c r="S1739" i="16"/>
  <c r="S1741" i="16"/>
  <c r="S1743" i="16"/>
  <c r="S1745" i="16"/>
  <c r="S1747" i="16"/>
  <c r="S1749" i="16"/>
  <c r="S1751" i="16"/>
  <c r="S1753" i="16"/>
  <c r="S1755" i="16"/>
  <c r="S1757" i="16"/>
  <c r="S1759" i="16"/>
  <c r="S1761" i="16"/>
  <c r="S1763" i="16"/>
  <c r="S1765" i="16"/>
  <c r="S1767" i="16"/>
  <c r="S1769" i="16"/>
  <c r="S1771" i="16"/>
  <c r="S1773" i="16"/>
  <c r="S1775" i="16"/>
  <c r="S1777" i="16"/>
  <c r="S1779" i="16"/>
  <c r="S1781" i="16"/>
  <c r="S1783" i="16"/>
  <c r="S1785" i="16"/>
  <c r="S1787" i="16"/>
  <c r="S1789" i="16"/>
  <c r="S1791" i="16"/>
  <c r="S1793" i="16"/>
  <c r="S1795" i="16"/>
  <c r="S1797" i="16"/>
  <c r="S1799" i="16"/>
  <c r="S1801" i="16"/>
  <c r="S1803" i="16"/>
  <c r="S1805" i="16"/>
  <c r="S1807" i="16"/>
  <c r="S1809" i="16"/>
  <c r="S1811" i="16"/>
  <c r="S1813" i="16"/>
  <c r="S1815" i="16"/>
  <c r="S1817" i="16"/>
  <c r="S1819" i="16"/>
  <c r="S1821" i="16"/>
  <c r="S1823" i="16"/>
  <c r="S1825" i="16"/>
  <c r="S1827" i="16"/>
  <c r="S1829" i="16"/>
  <c r="S1831" i="16"/>
  <c r="S1833" i="16"/>
  <c r="S1835" i="16"/>
  <c r="S1837" i="16"/>
  <c r="S1839" i="16"/>
  <c r="S1841" i="16"/>
  <c r="S1843" i="16"/>
  <c r="S1845" i="16"/>
  <c r="S1847" i="16"/>
  <c r="S1849" i="16"/>
  <c r="S1851" i="16"/>
  <c r="S1853" i="16"/>
  <c r="S1855" i="16"/>
  <c r="S1857" i="16"/>
  <c r="S1859" i="16"/>
  <c r="S1861" i="16"/>
  <c r="S1863" i="16"/>
  <c r="S1865" i="16"/>
  <c r="S1867" i="16"/>
  <c r="S1869" i="16"/>
  <c r="S1871" i="16"/>
  <c r="S1873" i="16"/>
  <c r="S1875" i="16"/>
  <c r="S1877" i="16"/>
  <c r="S1879" i="16"/>
  <c r="S1881" i="16"/>
  <c r="S1883" i="16"/>
  <c r="S1885" i="16"/>
  <c r="S1887" i="16"/>
  <c r="S1889" i="16"/>
  <c r="S1891" i="16"/>
  <c r="S1893" i="16"/>
  <c r="S1895" i="16"/>
  <c r="S1897" i="16"/>
  <c r="S1899" i="16"/>
  <c r="S1901" i="16"/>
  <c r="S1903" i="16"/>
  <c r="S1905" i="16"/>
  <c r="S1907" i="16"/>
  <c r="S1909" i="16"/>
  <c r="S1911" i="16"/>
  <c r="S1913" i="16"/>
  <c r="S1915" i="16"/>
  <c r="S1917" i="16"/>
  <c r="S1919" i="16"/>
  <c r="S1921" i="16"/>
  <c r="S1923" i="16"/>
  <c r="S1925" i="16"/>
  <c r="S1927" i="16"/>
  <c r="S1929" i="16"/>
  <c r="S1931" i="16"/>
  <c r="S1933" i="16"/>
  <c r="S1935" i="16"/>
  <c r="S1937" i="16"/>
  <c r="S1939" i="16"/>
  <c r="S1941" i="16"/>
  <c r="S1943" i="16"/>
  <c r="S1945" i="16"/>
  <c r="S1947" i="16"/>
  <c r="S1949" i="16"/>
  <c r="S1951" i="16"/>
  <c r="S1953" i="16"/>
  <c r="S1955" i="16"/>
  <c r="S1957" i="16"/>
  <c r="S1959" i="16"/>
  <c r="S1961" i="16"/>
  <c r="S1963" i="16"/>
  <c r="S1965" i="16"/>
  <c r="S1967" i="16"/>
  <c r="S1969" i="16"/>
  <c r="S1971" i="16"/>
  <c r="S1973" i="16"/>
  <c r="S1975" i="16"/>
  <c r="S1977" i="16"/>
  <c r="S1979" i="16"/>
  <c r="S1981" i="16"/>
  <c r="S1983" i="16"/>
  <c r="S1985" i="16"/>
  <c r="S1987" i="16"/>
  <c r="S1989" i="16"/>
  <c r="S1991" i="16"/>
  <c r="S1993" i="16"/>
  <c r="S1995" i="16"/>
  <c r="S1997" i="16"/>
  <c r="S1999" i="16"/>
  <c r="S2001" i="16"/>
  <c r="S2003" i="16"/>
  <c r="S2005" i="16"/>
  <c r="S2007" i="16"/>
  <c r="S2009" i="16"/>
  <c r="S2011" i="16"/>
  <c r="S2013" i="16"/>
  <c r="S2015" i="16"/>
  <c r="S2017" i="16"/>
  <c r="S2019" i="16"/>
  <c r="S2651" i="16"/>
  <c r="S2649" i="16"/>
  <c r="S2647" i="16"/>
  <c r="S2645" i="16"/>
  <c r="S2643" i="16"/>
  <c r="S2641" i="16"/>
  <c r="S2639" i="16"/>
  <c r="S2637" i="16"/>
  <c r="S2635" i="16"/>
  <c r="S2633" i="16"/>
  <c r="S2631" i="16"/>
  <c r="S2629" i="16"/>
  <c r="S2627" i="16"/>
  <c r="S2625" i="16"/>
  <c r="S2623" i="16"/>
  <c r="S2621" i="16"/>
  <c r="S2619" i="16"/>
  <c r="S2617" i="16"/>
  <c r="S2615" i="16"/>
  <c r="S2613" i="16"/>
  <c r="S2611" i="16"/>
  <c r="S2609" i="16"/>
  <c r="S2607" i="16"/>
  <c r="S2605" i="16"/>
  <c r="S2603" i="16"/>
  <c r="S2601" i="16"/>
  <c r="S2599" i="16"/>
  <c r="S2597" i="16"/>
  <c r="S2595" i="16"/>
  <c r="S2593" i="16"/>
  <c r="S2591" i="16"/>
  <c r="S2589" i="16"/>
  <c r="S2587" i="16"/>
  <c r="S2585" i="16"/>
  <c r="S2583" i="16"/>
  <c r="S2581" i="16"/>
  <c r="S2579" i="16"/>
  <c r="S2577" i="16"/>
  <c r="S2575" i="16"/>
  <c r="S2573" i="16"/>
  <c r="S2571" i="16"/>
  <c r="S2569" i="16"/>
  <c r="S2567" i="16"/>
  <c r="S2565" i="16"/>
  <c r="S2563" i="16"/>
  <c r="S2561" i="16"/>
  <c r="S2559" i="16"/>
  <c r="S2557" i="16"/>
  <c r="S2555" i="16"/>
  <c r="S2553" i="16"/>
  <c r="S2551" i="16"/>
  <c r="S2549" i="16"/>
  <c r="S2547" i="16"/>
  <c r="S2545" i="16"/>
  <c r="S2543" i="16"/>
  <c r="S2541" i="16"/>
  <c r="S2539" i="16"/>
  <c r="S2537" i="16"/>
  <c r="S2535" i="16"/>
  <c r="S2533" i="16"/>
  <c r="S2531" i="16"/>
  <c r="S2529" i="16"/>
  <c r="S2527" i="16"/>
  <c r="S2525" i="16"/>
  <c r="S2523" i="16"/>
  <c r="S2521" i="16"/>
  <c r="S2519" i="16"/>
  <c r="S2517" i="16"/>
  <c r="S2515" i="16"/>
  <c r="S2513" i="16"/>
  <c r="S2511" i="16"/>
  <c r="S2509" i="16"/>
  <c r="S2507" i="16"/>
  <c r="S2505" i="16"/>
  <c r="S2503" i="16"/>
  <c r="S2501" i="16"/>
  <c r="S2499" i="16"/>
  <c r="S2497" i="16"/>
  <c r="S2495" i="16"/>
  <c r="S2493" i="16"/>
  <c r="S2491" i="16"/>
  <c r="S2489" i="16"/>
  <c r="S2487" i="16"/>
  <c r="S2485" i="16"/>
  <c r="S2483" i="16"/>
  <c r="S2481" i="16"/>
  <c r="S2479" i="16"/>
  <c r="S2477" i="16"/>
  <c r="S2475" i="16"/>
  <c r="S2473" i="16"/>
  <c r="S2471" i="16"/>
  <c r="S2469" i="16"/>
  <c r="S2467" i="16"/>
  <c r="S2465" i="16"/>
  <c r="S2463" i="16"/>
  <c r="S2461" i="16"/>
  <c r="S2459" i="16"/>
  <c r="S2457" i="16"/>
  <c r="S2455" i="16"/>
  <c r="S2453" i="16"/>
  <c r="S2451" i="16"/>
  <c r="S2449" i="16"/>
  <c r="S2447" i="16"/>
  <c r="S2445" i="16"/>
  <c r="S2443" i="16"/>
  <c r="S2441" i="16"/>
  <c r="S2439" i="16"/>
  <c r="S2437" i="16"/>
  <c r="S2435" i="16"/>
  <c r="S2433" i="16"/>
  <c r="S2431" i="16"/>
  <c r="S2429" i="16"/>
  <c r="S2427" i="16"/>
  <c r="S2425" i="16"/>
  <c r="S2423" i="16"/>
  <c r="S2421" i="16"/>
  <c r="S2419" i="16"/>
  <c r="S2417" i="16"/>
  <c r="S2415" i="16"/>
  <c r="S2413" i="16"/>
  <c r="S2411" i="16"/>
  <c r="S2409" i="16"/>
  <c r="S2407" i="16"/>
  <c r="S2405" i="16"/>
  <c r="S2403" i="16"/>
  <c r="S2401" i="16"/>
  <c r="S2399" i="16"/>
  <c r="S2397" i="16"/>
  <c r="S2395" i="16"/>
  <c r="S2393" i="16"/>
  <c r="S2391" i="16"/>
  <c r="S2389" i="16"/>
  <c r="S2387" i="16"/>
  <c r="S2385" i="16"/>
  <c r="S2383" i="16"/>
  <c r="S2381" i="16"/>
  <c r="S2379" i="16"/>
  <c r="S2377" i="16"/>
  <c r="S2375" i="16"/>
  <c r="S2373" i="16"/>
  <c r="S2371" i="16"/>
  <c r="S2369" i="16"/>
  <c r="S2367" i="16"/>
  <c r="S2365" i="16"/>
  <c r="S2363" i="16"/>
  <c r="S2361" i="16"/>
  <c r="S2359" i="16"/>
  <c r="S2357" i="16"/>
  <c r="S2355" i="16"/>
  <c r="S2353" i="16"/>
  <c r="S2351" i="16"/>
  <c r="S2349" i="16"/>
  <c r="S2347" i="16"/>
  <c r="S2345" i="16"/>
  <c r="S2343" i="16"/>
  <c r="S2341" i="16"/>
  <c r="S2339" i="16"/>
  <c r="S2337" i="16"/>
  <c r="S2335" i="16"/>
  <c r="S2333" i="16"/>
  <c r="S2331" i="16"/>
  <c r="S2329" i="16"/>
  <c r="S2327" i="16"/>
  <c r="S2325" i="16"/>
  <c r="S2323" i="16"/>
  <c r="S2321" i="16"/>
  <c r="S2319" i="16"/>
  <c r="S2317" i="16"/>
  <c r="S2315" i="16"/>
  <c r="S2313" i="16"/>
  <c r="S2311" i="16"/>
  <c r="S2309" i="16"/>
  <c r="S2307" i="16"/>
  <c r="S2305" i="16"/>
  <c r="S2303" i="16"/>
  <c r="S2301" i="16"/>
  <c r="S2299" i="16"/>
  <c r="S2297" i="16"/>
  <c r="S2295" i="16"/>
  <c r="S2293" i="16"/>
  <c r="S2291" i="16"/>
  <c r="S2289" i="16"/>
  <c r="S2287" i="16"/>
  <c r="S2285" i="16"/>
  <c r="S2283" i="16"/>
  <c r="S2281" i="16"/>
  <c r="S2279" i="16"/>
  <c r="S2277" i="16"/>
  <c r="S2275" i="16"/>
  <c r="S2273" i="16"/>
  <c r="S2271" i="16"/>
  <c r="S2269" i="16"/>
  <c r="S2267" i="16"/>
  <c r="S2265" i="16"/>
  <c r="S2263" i="16"/>
  <c r="S2261" i="16"/>
  <c r="S2259" i="16"/>
  <c r="S2257" i="16"/>
  <c r="S2255" i="16"/>
  <c r="S2253" i="16"/>
  <c r="S2251" i="16"/>
  <c r="S2249" i="16"/>
  <c r="S2247" i="16"/>
  <c r="S2245" i="16"/>
  <c r="S2243" i="16"/>
  <c r="S2241" i="16"/>
  <c r="S2239" i="16"/>
  <c r="S2237" i="16"/>
  <c r="S2235" i="16"/>
  <c r="S2233" i="16"/>
  <c r="S2231" i="16"/>
  <c r="S2229" i="16"/>
  <c r="S2227" i="16"/>
  <c r="S2225" i="16"/>
  <c r="S2223" i="16"/>
  <c r="S2221" i="16"/>
  <c r="S2219" i="16"/>
  <c r="S2217" i="16"/>
  <c r="S2215" i="16"/>
  <c r="S2213" i="16"/>
  <c r="S2211" i="16"/>
  <c r="S2209" i="16"/>
  <c r="S2207" i="16"/>
  <c r="S2205" i="16"/>
  <c r="S2203" i="16"/>
  <c r="S2201" i="16"/>
  <c r="S2199" i="16"/>
  <c r="S2197" i="16"/>
  <c r="S2195" i="16"/>
  <c r="S2193" i="16"/>
  <c r="S2191" i="16"/>
  <c r="S2189" i="16"/>
  <c r="S2187" i="16"/>
  <c r="S2185" i="16"/>
  <c r="S2183" i="16"/>
  <c r="S2181" i="16"/>
  <c r="S2179" i="16"/>
  <c r="S2177" i="16"/>
  <c r="S2175" i="16"/>
  <c r="S2173" i="16"/>
  <c r="S2171" i="16"/>
  <c r="S2169" i="16"/>
  <c r="S2167" i="16"/>
  <c r="S2165" i="16"/>
  <c r="S2163" i="16"/>
  <c r="S2161" i="16"/>
  <c r="S2159" i="16"/>
  <c r="S2157" i="16"/>
  <c r="S2155" i="16"/>
  <c r="S2153" i="16"/>
  <c r="S2151" i="16"/>
  <c r="S2149" i="16"/>
  <c r="S2147" i="16"/>
  <c r="S2145" i="16"/>
  <c r="S2143" i="16"/>
  <c r="S2141" i="16"/>
  <c r="S2139" i="16"/>
  <c r="S2137" i="16"/>
  <c r="S2135" i="16"/>
  <c r="S2133" i="16"/>
  <c r="S2131" i="16"/>
  <c r="S2129" i="16"/>
  <c r="S2127" i="16"/>
  <c r="S2125" i="16"/>
  <c r="S2123" i="16"/>
  <c r="S2121" i="16"/>
  <c r="S2119" i="16"/>
  <c r="S2117" i="16"/>
  <c r="S2115" i="16"/>
  <c r="S2113" i="16"/>
  <c r="S2111" i="16"/>
  <c r="S2109" i="16"/>
  <c r="S2107" i="16"/>
  <c r="S2105" i="16"/>
  <c r="S2103" i="16"/>
  <c r="S2101" i="16"/>
  <c r="S2099" i="16"/>
  <c r="S2097" i="16"/>
  <c r="S2095" i="16"/>
  <c r="S2093" i="16"/>
  <c r="S2091" i="16"/>
  <c r="S2089" i="16"/>
  <c r="S2087" i="16"/>
  <c r="S2085" i="16"/>
  <c r="S2083" i="16"/>
  <c r="S2081" i="16"/>
  <c r="S2079" i="16"/>
  <c r="S2077" i="16"/>
  <c r="S2075" i="16"/>
  <c r="S2073" i="16"/>
  <c r="S2071" i="16"/>
  <c r="S2069" i="16"/>
  <c r="S2067" i="16"/>
  <c r="S2065" i="16"/>
  <c r="S2063" i="16"/>
  <c r="S2061" i="16"/>
  <c r="S2059" i="16"/>
  <c r="S2057" i="16"/>
  <c r="S2055" i="16"/>
  <c r="S2053" i="16"/>
  <c r="S2051" i="16"/>
  <c r="S2049" i="16"/>
  <c r="S2047" i="16"/>
  <c r="S2045" i="16"/>
  <c r="S2043" i="16"/>
  <c r="S2041" i="16"/>
  <c r="S2039" i="16"/>
  <c r="S2037" i="16"/>
  <c r="S2035" i="16"/>
  <c r="S2033" i="16"/>
  <c r="S2031" i="16"/>
  <c r="S2028" i="16"/>
  <c r="S2024" i="16"/>
  <c r="S2020" i="16"/>
  <c r="T2652" i="16"/>
  <c r="T2650" i="16"/>
  <c r="T2648" i="16"/>
  <c r="T2646" i="16"/>
  <c r="T2644" i="16"/>
  <c r="T2642" i="16"/>
  <c r="T2640" i="16"/>
  <c r="T2638" i="16"/>
  <c r="T2636" i="16"/>
  <c r="T2634" i="16"/>
  <c r="T2632" i="16"/>
  <c r="T2630" i="16"/>
  <c r="T2628" i="16"/>
  <c r="T2626" i="16"/>
  <c r="T2624" i="16"/>
  <c r="T2622" i="16"/>
  <c r="T2620" i="16"/>
  <c r="T2618" i="16"/>
  <c r="T2616" i="16"/>
  <c r="T2614" i="16"/>
  <c r="T2612" i="16"/>
  <c r="T2610" i="16"/>
  <c r="T2608" i="16"/>
  <c r="T2606" i="16"/>
  <c r="T2604" i="16"/>
  <c r="T2602" i="16"/>
  <c r="T2600" i="16"/>
  <c r="T2598" i="16"/>
  <c r="T2596" i="16"/>
  <c r="T2594" i="16"/>
  <c r="T2592" i="16"/>
  <c r="T2590" i="16"/>
  <c r="T2588" i="16"/>
  <c r="T2586" i="16"/>
  <c r="T2584" i="16"/>
  <c r="T2582" i="16"/>
  <c r="T2580" i="16"/>
  <c r="T2578" i="16"/>
  <c r="T2576" i="16"/>
  <c r="T2574" i="16"/>
  <c r="T2572" i="16"/>
  <c r="T2570" i="16"/>
  <c r="T2568" i="16"/>
  <c r="T2566" i="16"/>
  <c r="T2564" i="16"/>
  <c r="T2562" i="16"/>
  <c r="T2560" i="16"/>
  <c r="T2558" i="16"/>
  <c r="T2556" i="16"/>
  <c r="T2554" i="16"/>
  <c r="T2552" i="16"/>
  <c r="T2550" i="16"/>
  <c r="T2548" i="16"/>
  <c r="T2546" i="16"/>
  <c r="T2544" i="16"/>
  <c r="T2542" i="16"/>
  <c r="T2540" i="16"/>
  <c r="T2538" i="16"/>
  <c r="T2536" i="16"/>
  <c r="T2534" i="16"/>
  <c r="T2532" i="16"/>
  <c r="T2530" i="16"/>
  <c r="T2528" i="16"/>
  <c r="T2526" i="16"/>
  <c r="T2524" i="16"/>
  <c r="T2522" i="16"/>
  <c r="T2520" i="16"/>
  <c r="T2518" i="16"/>
  <c r="T2516" i="16"/>
  <c r="T2514" i="16"/>
  <c r="T2512" i="16"/>
  <c r="T2510" i="16"/>
  <c r="T2508" i="16"/>
  <c r="T2506" i="16"/>
  <c r="T2504" i="16"/>
  <c r="T2502" i="16"/>
  <c r="T2500" i="16"/>
  <c r="T2498" i="16"/>
  <c r="T2496" i="16"/>
  <c r="T2494" i="16"/>
  <c r="T2492" i="16"/>
  <c r="T2490" i="16"/>
  <c r="T2488" i="16"/>
  <c r="T2486" i="16"/>
  <c r="T2484" i="16"/>
  <c r="T2482" i="16"/>
  <c r="T2480" i="16"/>
  <c r="T2478" i="16"/>
  <c r="T2476" i="16"/>
  <c r="T2474" i="16"/>
  <c r="T2472" i="16"/>
  <c r="T2470" i="16"/>
  <c r="T2468" i="16"/>
  <c r="T2466" i="16"/>
  <c r="T2464" i="16"/>
  <c r="T2462" i="16"/>
  <c r="T2460" i="16"/>
  <c r="T2458" i="16"/>
  <c r="T2456" i="16"/>
  <c r="T2454" i="16"/>
  <c r="T2452" i="16"/>
  <c r="T2450" i="16"/>
  <c r="T2448" i="16"/>
  <c r="T2446" i="16"/>
  <c r="T2444" i="16"/>
  <c r="T2442" i="16"/>
  <c r="T2440" i="16"/>
  <c r="T2438" i="16"/>
  <c r="T2436" i="16"/>
  <c r="T2434" i="16"/>
  <c r="T2432" i="16"/>
  <c r="T2430" i="16"/>
  <c r="T2428" i="16"/>
  <c r="T2426" i="16"/>
  <c r="T2424" i="16"/>
  <c r="T2422" i="16"/>
  <c r="T2420" i="16"/>
  <c r="T2418" i="16"/>
  <c r="T2416" i="16"/>
  <c r="T2414" i="16"/>
  <c r="T2412" i="16"/>
  <c r="T2410" i="16"/>
  <c r="T2408" i="16"/>
  <c r="T2406" i="16"/>
  <c r="T2404" i="16"/>
  <c r="T2402" i="16"/>
  <c r="T2400" i="16"/>
  <c r="T2398" i="16"/>
  <c r="T2396" i="16"/>
  <c r="T2394" i="16"/>
  <c r="T2392" i="16"/>
  <c r="T2390" i="16"/>
  <c r="T2388" i="16"/>
  <c r="T2386" i="16"/>
  <c r="T2384" i="16"/>
  <c r="T2382" i="16"/>
  <c r="T2380" i="16"/>
  <c r="T2378" i="16"/>
  <c r="T2376" i="16"/>
  <c r="T2374" i="16"/>
  <c r="T2372" i="16"/>
  <c r="T2370" i="16"/>
  <c r="T2368" i="16"/>
  <c r="T2366" i="16"/>
  <c r="T2364" i="16"/>
  <c r="T2362" i="16"/>
  <c r="T2360" i="16"/>
  <c r="T2358" i="16"/>
  <c r="T2356" i="16"/>
  <c r="T2354" i="16"/>
  <c r="T2352" i="16"/>
  <c r="T2350" i="16"/>
  <c r="T2348" i="16"/>
  <c r="T2346" i="16"/>
  <c r="T2344" i="16"/>
  <c r="T2342" i="16"/>
  <c r="T2340" i="16"/>
  <c r="T2338" i="16"/>
  <c r="T2336" i="16"/>
  <c r="T2334" i="16"/>
  <c r="T2332" i="16"/>
  <c r="T2330" i="16"/>
  <c r="T2328" i="16"/>
  <c r="T2326" i="16"/>
  <c r="T2324" i="16"/>
  <c r="T2322" i="16"/>
  <c r="T2320" i="16"/>
  <c r="T2318" i="16"/>
  <c r="T2316" i="16"/>
  <c r="T2314" i="16"/>
  <c r="T2312" i="16"/>
  <c r="T2310" i="16"/>
  <c r="T2308" i="16"/>
  <c r="T2306" i="16"/>
  <c r="T2304" i="16"/>
  <c r="T2302" i="16"/>
  <c r="T2300" i="16"/>
  <c r="T2298" i="16"/>
  <c r="T2296" i="16"/>
  <c r="T2294" i="16"/>
  <c r="T2292" i="16"/>
  <c r="T2290" i="16"/>
  <c r="T2288" i="16"/>
  <c r="T2286" i="16"/>
  <c r="T2284" i="16"/>
  <c r="T2282" i="16"/>
  <c r="T2280" i="16"/>
  <c r="T2278" i="16"/>
  <c r="T2276" i="16"/>
  <c r="T2274" i="16"/>
  <c r="T2272" i="16"/>
  <c r="T2270" i="16"/>
  <c r="T2268" i="16"/>
  <c r="T2266" i="16"/>
  <c r="T2264" i="16"/>
  <c r="T2262" i="16"/>
  <c r="T2260" i="16"/>
  <c r="T2258" i="16"/>
  <c r="T2256" i="16"/>
  <c r="T2254" i="16"/>
  <c r="T2252" i="16"/>
  <c r="T2250" i="16"/>
  <c r="T2248" i="16"/>
  <c r="T2246" i="16"/>
  <c r="T2244" i="16"/>
  <c r="T2242" i="16"/>
  <c r="T2240" i="16"/>
  <c r="T2238" i="16"/>
  <c r="T2236" i="16"/>
  <c r="T2234" i="16"/>
  <c r="T2232" i="16"/>
  <c r="T2230" i="16"/>
  <c r="T2228" i="16"/>
  <c r="T2226" i="16"/>
  <c r="T2224" i="16"/>
  <c r="T2222" i="16"/>
  <c r="T2220" i="16"/>
  <c r="T2218" i="16"/>
  <c r="T2216" i="16"/>
  <c r="T2214" i="16"/>
  <c r="T2212" i="16"/>
  <c r="T2210" i="16"/>
  <c r="T2208" i="16"/>
  <c r="T2206" i="16"/>
  <c r="T2204" i="16"/>
  <c r="T2202" i="16"/>
  <c r="T2200" i="16"/>
  <c r="T2198" i="16"/>
  <c r="T2196" i="16"/>
  <c r="T2194" i="16"/>
  <c r="T2192" i="16"/>
  <c r="T2190" i="16"/>
  <c r="T2188" i="16"/>
  <c r="T2186" i="16"/>
  <c r="T2184" i="16"/>
  <c r="T2182" i="16"/>
  <c r="T2180" i="16"/>
  <c r="T2178" i="16"/>
  <c r="T2176" i="16"/>
  <c r="T2174" i="16"/>
  <c r="T2172" i="16"/>
  <c r="T2170" i="16"/>
  <c r="T2168" i="16"/>
  <c r="T2166" i="16"/>
  <c r="T2164" i="16"/>
  <c r="T2162" i="16"/>
  <c r="T2160" i="16"/>
  <c r="T2158" i="16"/>
  <c r="T2156" i="16"/>
  <c r="T2154" i="16"/>
  <c r="T2152" i="16"/>
  <c r="T2150" i="16"/>
  <c r="T2148" i="16"/>
  <c r="T2146" i="16"/>
  <c r="T2144" i="16"/>
  <c r="T2142" i="16"/>
  <c r="T2140" i="16"/>
  <c r="T2138" i="16"/>
  <c r="T2136" i="16"/>
  <c r="T2134" i="16"/>
  <c r="T2132" i="16"/>
  <c r="T2130" i="16"/>
  <c r="T2128" i="16"/>
  <c r="T2126" i="16"/>
  <c r="T2124" i="16"/>
  <c r="T2122" i="16"/>
  <c r="T2120" i="16"/>
  <c r="T2118" i="16"/>
  <c r="T2116" i="16"/>
  <c r="T2114" i="16"/>
  <c r="T2112" i="16"/>
  <c r="T2110" i="16"/>
  <c r="T2108" i="16"/>
  <c r="T2106" i="16"/>
  <c r="T2104" i="16"/>
  <c r="T2102" i="16"/>
  <c r="T2100" i="16"/>
  <c r="T2098" i="16"/>
  <c r="T2096" i="16"/>
  <c r="T2094" i="16"/>
  <c r="T2092" i="16"/>
  <c r="T2090" i="16"/>
  <c r="T2088" i="16"/>
  <c r="T2086" i="16"/>
  <c r="T2084" i="16"/>
  <c r="T2082" i="16"/>
  <c r="T2080" i="16"/>
  <c r="T2078" i="16"/>
  <c r="T2076" i="16"/>
  <c r="T2074" i="16"/>
  <c r="T2072" i="16"/>
  <c r="T2070" i="16"/>
  <c r="T2068" i="16"/>
  <c r="T2066" i="16"/>
  <c r="T2064" i="16"/>
  <c r="T2062" i="16"/>
  <c r="T2060" i="16"/>
  <c r="T2058" i="16"/>
  <c r="T2056" i="16"/>
  <c r="T2054" i="16"/>
  <c r="T2052" i="16"/>
  <c r="T2050" i="16"/>
  <c r="T2048" i="16"/>
  <c r="T2046" i="16"/>
  <c r="T2044" i="16"/>
  <c r="T2042" i="16"/>
  <c r="T2040" i="16"/>
  <c r="T2038" i="16"/>
  <c r="T2036" i="16"/>
  <c r="T2034" i="16"/>
  <c r="T2032" i="16"/>
  <c r="S2030" i="16"/>
  <c r="S2027" i="16"/>
  <c r="S2023" i="16"/>
  <c r="S2018" i="16"/>
  <c r="S2652" i="16"/>
  <c r="S2650" i="16"/>
  <c r="S2648" i="16"/>
  <c r="S2646" i="16"/>
  <c r="S2644" i="16"/>
  <c r="S2642" i="16"/>
  <c r="S2640" i="16"/>
  <c r="S2638" i="16"/>
  <c r="S2636" i="16"/>
  <c r="S2634" i="16"/>
  <c r="S2632" i="16"/>
  <c r="S2630" i="16"/>
  <c r="S2628" i="16"/>
  <c r="S2626" i="16"/>
  <c r="S2624" i="16"/>
  <c r="S2622" i="16"/>
  <c r="S2620" i="16"/>
  <c r="S2618" i="16"/>
  <c r="S2616" i="16"/>
  <c r="S2614" i="16"/>
  <c r="S2612" i="16"/>
  <c r="S2610" i="16"/>
  <c r="S2608" i="16"/>
  <c r="S2606" i="16"/>
  <c r="S2604" i="16"/>
  <c r="S2602" i="16"/>
  <c r="S2600" i="16"/>
  <c r="S2598" i="16"/>
  <c r="S2596" i="16"/>
  <c r="S2594" i="16"/>
  <c r="S2592" i="16"/>
  <c r="S2590" i="16"/>
  <c r="S2588" i="16"/>
  <c r="S2586" i="16"/>
  <c r="S2584" i="16"/>
  <c r="S2582" i="16"/>
  <c r="S2580" i="16"/>
  <c r="S2578" i="16"/>
  <c r="S2576" i="16"/>
  <c r="S2574" i="16"/>
  <c r="S2572" i="16"/>
  <c r="S2570" i="16"/>
  <c r="S2568" i="16"/>
  <c r="S2566" i="16"/>
  <c r="S2564" i="16"/>
  <c r="S2562" i="16"/>
  <c r="S2560" i="16"/>
  <c r="S2558" i="16"/>
  <c r="S2556" i="16"/>
  <c r="S2554" i="16"/>
  <c r="S2552" i="16"/>
  <c r="S2550" i="16"/>
  <c r="S2548" i="16"/>
  <c r="S2546" i="16"/>
  <c r="S2544" i="16"/>
  <c r="S2542" i="16"/>
  <c r="S2540" i="16"/>
  <c r="S2538" i="16"/>
  <c r="S2536" i="16"/>
  <c r="S2534" i="16"/>
  <c r="S2532" i="16"/>
  <c r="S2530" i="16"/>
  <c r="S2528" i="16"/>
  <c r="S2526" i="16"/>
  <c r="S2524" i="16"/>
  <c r="S2522" i="16"/>
  <c r="S2520" i="16"/>
  <c r="S2518" i="16"/>
  <c r="S2516" i="16"/>
  <c r="S2514" i="16"/>
  <c r="S2512" i="16"/>
  <c r="S2510" i="16"/>
  <c r="S2508" i="16"/>
  <c r="S2506" i="16"/>
  <c r="S2504" i="16"/>
  <c r="S2502" i="16"/>
  <c r="S2500" i="16"/>
  <c r="S2498" i="16"/>
  <c r="S2496" i="16"/>
  <c r="S2494" i="16"/>
  <c r="S2492" i="16"/>
  <c r="S2490" i="16"/>
  <c r="S2488" i="16"/>
  <c r="S2486" i="16"/>
  <c r="S2484" i="16"/>
  <c r="S2482" i="16"/>
  <c r="S2480" i="16"/>
  <c r="S2478" i="16"/>
  <c r="S2476" i="16"/>
  <c r="S2474" i="16"/>
  <c r="S2472" i="16"/>
  <c r="S2470" i="16"/>
  <c r="S2468" i="16"/>
  <c r="S2466" i="16"/>
  <c r="S2464" i="16"/>
  <c r="S2462" i="16"/>
  <c r="S2460" i="16"/>
  <c r="S2458" i="16"/>
  <c r="S2456" i="16"/>
  <c r="S2454" i="16"/>
  <c r="S2452" i="16"/>
  <c r="S2450" i="16"/>
  <c r="S2448" i="16"/>
  <c r="S2446" i="16"/>
  <c r="S2444" i="16"/>
  <c r="S2442" i="16"/>
  <c r="S2440" i="16"/>
  <c r="S2438" i="16"/>
  <c r="S2436" i="16"/>
  <c r="S2434" i="16"/>
  <c r="S2432" i="16"/>
  <c r="S2430" i="16"/>
  <c r="S2428" i="16"/>
  <c r="S2426" i="16"/>
  <c r="S2424" i="16"/>
  <c r="S2422" i="16"/>
  <c r="S2420" i="16"/>
  <c r="S2418" i="16"/>
  <c r="S2416" i="16"/>
  <c r="S2414" i="16"/>
  <c r="S2412" i="16"/>
  <c r="S2410" i="16"/>
  <c r="S2408" i="16"/>
  <c r="S2406" i="16"/>
  <c r="S2404" i="16"/>
  <c r="S2402" i="16"/>
  <c r="S2400" i="16"/>
  <c r="S2398" i="16"/>
  <c r="S2396" i="16"/>
  <c r="S2394" i="16"/>
  <c r="S2392" i="16"/>
  <c r="S2390" i="16"/>
  <c r="S2388" i="16"/>
  <c r="S2386" i="16"/>
  <c r="S2384" i="16"/>
  <c r="S2382" i="16"/>
  <c r="S2380" i="16"/>
  <c r="S2378" i="16"/>
  <c r="S2376" i="16"/>
  <c r="S2374" i="16"/>
  <c r="S2372" i="16"/>
  <c r="S2370" i="16"/>
  <c r="S2368" i="16"/>
  <c r="S2366" i="16"/>
  <c r="S2364" i="16"/>
  <c r="S2362" i="16"/>
  <c r="S2360" i="16"/>
  <c r="S2358" i="16"/>
  <c r="S2356" i="16"/>
  <c r="S2354" i="16"/>
  <c r="S2352" i="16"/>
  <c r="S2350" i="16"/>
  <c r="S2348" i="16"/>
  <c r="S2346" i="16"/>
  <c r="S2344" i="16"/>
  <c r="S2342" i="16"/>
  <c r="S2340" i="16"/>
  <c r="S2338" i="16"/>
  <c r="S2336" i="16"/>
  <c r="S2334" i="16"/>
  <c r="S2332" i="16"/>
  <c r="S2330" i="16"/>
  <c r="S2328" i="16"/>
  <c r="S2326" i="16"/>
  <c r="S2324" i="16"/>
  <c r="S2322" i="16"/>
  <c r="S2320" i="16"/>
  <c r="S2318" i="16"/>
  <c r="S2316" i="16"/>
  <c r="S2314" i="16"/>
  <c r="S2312" i="16"/>
  <c r="S2310" i="16"/>
  <c r="S2308" i="16"/>
  <c r="S2306" i="16"/>
  <c r="S2304" i="16"/>
  <c r="S2302" i="16"/>
  <c r="S2300" i="16"/>
  <c r="S2298" i="16"/>
  <c r="S2296" i="16"/>
  <c r="S2294" i="16"/>
  <c r="S2292" i="16"/>
  <c r="S2290" i="16"/>
  <c r="S2288" i="16"/>
  <c r="S2286" i="16"/>
  <c r="S2284" i="16"/>
  <c r="S2282" i="16"/>
  <c r="S2280" i="16"/>
  <c r="S2278" i="16"/>
  <c r="S2276" i="16"/>
  <c r="S2274" i="16"/>
  <c r="S2272" i="16"/>
  <c r="S2270" i="16"/>
  <c r="S2268" i="16"/>
  <c r="S2266" i="16"/>
  <c r="S2264" i="16"/>
  <c r="S2262" i="16"/>
  <c r="S2260" i="16"/>
  <c r="S2258" i="16"/>
  <c r="S2256" i="16"/>
  <c r="S2254" i="16"/>
  <c r="S2252" i="16"/>
  <c r="S2250" i="16"/>
  <c r="S2248" i="16"/>
  <c r="S2246" i="16"/>
  <c r="S2244" i="16"/>
  <c r="S2242" i="16"/>
  <c r="S2240" i="16"/>
  <c r="S2238" i="16"/>
  <c r="S2236" i="16"/>
  <c r="S2234" i="16"/>
  <c r="S2232" i="16"/>
  <c r="S2230" i="16"/>
  <c r="S2228" i="16"/>
  <c r="S2226" i="16"/>
  <c r="S2224" i="16"/>
  <c r="S2222" i="16"/>
  <c r="S2220" i="16"/>
  <c r="S2218" i="16"/>
  <c r="S2216" i="16"/>
  <c r="S2214" i="16"/>
  <c r="S2212" i="16"/>
  <c r="S2210" i="16"/>
  <c r="S2208" i="16"/>
  <c r="S2206" i="16"/>
  <c r="S2204" i="16"/>
  <c r="S2202" i="16"/>
  <c r="S2200" i="16"/>
  <c r="S2198" i="16"/>
  <c r="S2196" i="16"/>
  <c r="S2194" i="16"/>
  <c r="S2192" i="16"/>
  <c r="S2190" i="16"/>
  <c r="S2188" i="16"/>
  <c r="S2186" i="16"/>
  <c r="S2184" i="16"/>
  <c r="S2182" i="16"/>
  <c r="S2180" i="16"/>
  <c r="S2178" i="16"/>
  <c r="S2176" i="16"/>
  <c r="S2174" i="16"/>
  <c r="S2172" i="16"/>
  <c r="S2170" i="16"/>
  <c r="S2168" i="16"/>
  <c r="S2166" i="16"/>
  <c r="S2164" i="16"/>
  <c r="S2162" i="16"/>
  <c r="S2160" i="16"/>
  <c r="S2158" i="16"/>
  <c r="S2156" i="16"/>
  <c r="S2154" i="16"/>
  <c r="S2152" i="16"/>
  <c r="S2150" i="16"/>
  <c r="S2148" i="16"/>
  <c r="S2146" i="16"/>
  <c r="S2144" i="16"/>
  <c r="S2142" i="16"/>
  <c r="S2140" i="16"/>
  <c r="S2138" i="16"/>
  <c r="S2136" i="16"/>
  <c r="S2134" i="16"/>
  <c r="S2132" i="16"/>
  <c r="S2130" i="16"/>
  <c r="S2128" i="16"/>
  <c r="S2126" i="16"/>
  <c r="S2124" i="16"/>
  <c r="S2122" i="16"/>
  <c r="S2120" i="16"/>
  <c r="S2118" i="16"/>
  <c r="S2116" i="16"/>
  <c r="S2114" i="16"/>
  <c r="S2112" i="16"/>
  <c r="S2110" i="16"/>
  <c r="S2108" i="16"/>
  <c r="S2106" i="16"/>
  <c r="S2104" i="16"/>
  <c r="S2102" i="16"/>
  <c r="S2100" i="16"/>
  <c r="S2098" i="16"/>
  <c r="S2096" i="16"/>
  <c r="S2094" i="16"/>
  <c r="S2092" i="16"/>
  <c r="S2090" i="16"/>
  <c r="S2088" i="16"/>
  <c r="S2086" i="16"/>
  <c r="S2084" i="16"/>
  <c r="S2082" i="16"/>
  <c r="S2080" i="16"/>
  <c r="S2078" i="16"/>
  <c r="S2076" i="16"/>
  <c r="S2074" i="16"/>
  <c r="S2072" i="16"/>
  <c r="S2070" i="16"/>
  <c r="S2068" i="16"/>
  <c r="S2066" i="16"/>
  <c r="S2064" i="16"/>
  <c r="S2062" i="16"/>
  <c r="S2060" i="16"/>
  <c r="S2058" i="16"/>
  <c r="S2056" i="16"/>
  <c r="S2054" i="16"/>
  <c r="S2052" i="16"/>
  <c r="S2050" i="16"/>
  <c r="S2048" i="16"/>
  <c r="S2046" i="16"/>
  <c r="S2044" i="16"/>
  <c r="S2042" i="16"/>
  <c r="S2040" i="16"/>
  <c r="S2038" i="16"/>
  <c r="S2036" i="16"/>
  <c r="S2034" i="16"/>
  <c r="S2032" i="16"/>
  <c r="T2029" i="16"/>
  <c r="S2026" i="16"/>
  <c r="S2022" i="16"/>
  <c r="S2016" i="16"/>
  <c r="E1" i="30"/>
  <c r="AD2016" i="16" l="1"/>
  <c r="AD2056" i="16"/>
  <c r="AD2042" i="16"/>
  <c r="AD2066" i="16"/>
  <c r="AD2090" i="16"/>
  <c r="AD2114" i="16"/>
  <c r="AD2138" i="16"/>
  <c r="AD2162" i="16"/>
  <c r="AD2186" i="16"/>
  <c r="AD2226" i="16"/>
  <c r="AD2026" i="16"/>
  <c r="AD2036" i="16"/>
  <c r="AD2044" i="16"/>
  <c r="AD2052" i="16"/>
  <c r="AD2060" i="16"/>
  <c r="AD2068" i="16"/>
  <c r="AD2076" i="16"/>
  <c r="AD2084" i="16"/>
  <c r="AD2092" i="16"/>
  <c r="AD2100" i="16"/>
  <c r="AD2108" i="16"/>
  <c r="AD2116" i="16"/>
  <c r="AD2124" i="16"/>
  <c r="AD2132" i="16"/>
  <c r="AD2140" i="16"/>
  <c r="AD2148" i="16"/>
  <c r="AD2156" i="16"/>
  <c r="AD2164" i="16"/>
  <c r="AD2172" i="16"/>
  <c r="AD2180" i="16"/>
  <c r="AD2188" i="16"/>
  <c r="AD2196" i="16"/>
  <c r="AD2204" i="16"/>
  <c r="AD2212" i="16"/>
  <c r="AD2220" i="16"/>
  <c r="AD2228" i="16"/>
  <c r="AD2236" i="16"/>
  <c r="AD2244" i="16"/>
  <c r="AD2252" i="16"/>
  <c r="AD2260" i="16"/>
  <c r="AD2268" i="16"/>
  <c r="AD2276" i="16"/>
  <c r="AD2284" i="16"/>
  <c r="AD2292" i="16"/>
  <c r="AD2300" i="16"/>
  <c r="AD2308" i="16"/>
  <c r="AD2316" i="16"/>
  <c r="AD2324" i="16"/>
  <c r="AD2332" i="16"/>
  <c r="AD2340" i="16"/>
  <c r="AD2348" i="16"/>
  <c r="AD2356" i="16"/>
  <c r="AD2364" i="16"/>
  <c r="AD2372" i="16"/>
  <c r="AD2380" i="16"/>
  <c r="AD2388" i="16"/>
  <c r="AD2396" i="16"/>
  <c r="AD2404" i="16"/>
  <c r="AD2412" i="16"/>
  <c r="AD2420" i="16"/>
  <c r="AD2428" i="16"/>
  <c r="AD2436" i="16"/>
  <c r="AD2444" i="16"/>
  <c r="AD2452" i="16"/>
  <c r="AD2460" i="16"/>
  <c r="AD2468" i="16"/>
  <c r="AD2476" i="16"/>
  <c r="AD2484" i="16"/>
  <c r="AD2492" i="16"/>
  <c r="AD2500" i="16"/>
  <c r="AD2508" i="16"/>
  <c r="AD2516" i="16"/>
  <c r="AD2524" i="16"/>
  <c r="AD2532" i="16"/>
  <c r="AD2540" i="16"/>
  <c r="AD2548" i="16"/>
  <c r="AD2556" i="16"/>
  <c r="AD2564" i="16"/>
  <c r="AD2572" i="16"/>
  <c r="AD2580" i="16"/>
  <c r="AD2588" i="16"/>
  <c r="AD2596" i="16"/>
  <c r="AD2604" i="16"/>
  <c r="AD2612" i="16"/>
  <c r="AD2620" i="16"/>
  <c r="AD2628" i="16"/>
  <c r="AD2636" i="16"/>
  <c r="AD2644" i="16"/>
  <c r="AD2652" i="16"/>
  <c r="AD2030" i="16"/>
  <c r="AD2020" i="16"/>
  <c r="AD2033" i="16"/>
  <c r="AD2041" i="16"/>
  <c r="AD2049" i="16"/>
  <c r="AD2057" i="16"/>
  <c r="AD2065" i="16"/>
  <c r="AD2073" i="16"/>
  <c r="AD2081" i="16"/>
  <c r="AD2089" i="16"/>
  <c r="AD2097" i="16"/>
  <c r="AD2105" i="16"/>
  <c r="AD2113" i="16"/>
  <c r="AD2121" i="16"/>
  <c r="AD2129" i="16"/>
  <c r="AD2137" i="16"/>
  <c r="AD2145" i="16"/>
  <c r="AD2153" i="16"/>
  <c r="AD2161" i="16"/>
  <c r="AD2169" i="16"/>
  <c r="AD2177" i="16"/>
  <c r="AD2185" i="16"/>
  <c r="AD2193" i="16"/>
  <c r="AD2201" i="16"/>
  <c r="AD2209" i="16"/>
  <c r="AD2217" i="16"/>
  <c r="AD2225" i="16"/>
  <c r="AD2233" i="16"/>
  <c r="AD2241" i="16"/>
  <c r="AD2249" i="16"/>
  <c r="AD2257" i="16"/>
  <c r="AD2265" i="16"/>
  <c r="AD2273" i="16"/>
  <c r="AD2281" i="16"/>
  <c r="AD2289" i="16"/>
  <c r="AD2297" i="16"/>
  <c r="AD2305" i="16"/>
  <c r="AD2313" i="16"/>
  <c r="AD2321" i="16"/>
  <c r="AD2329" i="16"/>
  <c r="AD2337" i="16"/>
  <c r="AD2345" i="16"/>
  <c r="AD2353" i="16"/>
  <c r="AD2361" i="16"/>
  <c r="AD2369" i="16"/>
  <c r="AD2377" i="16"/>
  <c r="AD2385" i="16"/>
  <c r="AD2393" i="16"/>
  <c r="AD2401" i="16"/>
  <c r="AD2409" i="16"/>
  <c r="AD2417" i="16"/>
  <c r="AD2425" i="16"/>
  <c r="AD2433" i="16"/>
  <c r="AD2441" i="16"/>
  <c r="AD2449" i="16"/>
  <c r="AD2457" i="16"/>
  <c r="AD2465" i="16"/>
  <c r="AD2473" i="16"/>
  <c r="AD2481" i="16"/>
  <c r="AD2489" i="16"/>
  <c r="AD2497" i="16"/>
  <c r="AD2505" i="16"/>
  <c r="AD2513" i="16"/>
  <c r="AD2521" i="16"/>
  <c r="AD2529" i="16"/>
  <c r="AD2537" i="16"/>
  <c r="AD2545" i="16"/>
  <c r="AD2553" i="16"/>
  <c r="AD2561" i="16"/>
  <c r="AD2569" i="16"/>
  <c r="AD2577" i="16"/>
  <c r="AD2585" i="16"/>
  <c r="AD2593" i="16"/>
  <c r="AD2601" i="16"/>
  <c r="AD2609" i="16"/>
  <c r="AD2617" i="16"/>
  <c r="AD2625" i="16"/>
  <c r="AD2633" i="16"/>
  <c r="AD2641" i="16"/>
  <c r="AD2649" i="16"/>
  <c r="AD2015" i="16"/>
  <c r="AD2007" i="16"/>
  <c r="AD1999" i="16"/>
  <c r="AD1991" i="16"/>
  <c r="AD1983" i="16"/>
  <c r="AD1975" i="16"/>
  <c r="AD1967" i="16"/>
  <c r="AD1959" i="16"/>
  <c r="AD1951" i="16"/>
  <c r="AD1943" i="16"/>
  <c r="AD1935" i="16"/>
  <c r="AD1927" i="16"/>
  <c r="AD1919" i="16"/>
  <c r="AD1911" i="16"/>
  <c r="AD1903" i="16"/>
  <c r="AD1895" i="16"/>
  <c r="AD1887" i="16"/>
  <c r="AD1879" i="16"/>
  <c r="AD1871" i="16"/>
  <c r="AD1863" i="16"/>
  <c r="AD1855" i="16"/>
  <c r="AD1847" i="16"/>
  <c r="AD1839" i="16"/>
  <c r="AD1831" i="16"/>
  <c r="AD1823" i="16"/>
  <c r="AD1815" i="16"/>
  <c r="AD1807" i="16"/>
  <c r="AD1799" i="16"/>
  <c r="AD1791" i="16"/>
  <c r="AD1783" i="16"/>
  <c r="AD1775" i="16"/>
  <c r="AD1767" i="16"/>
  <c r="AD1759" i="16"/>
  <c r="AD1751" i="16"/>
  <c r="AD1743" i="16"/>
  <c r="AD1735" i="16"/>
  <c r="AD1727" i="16"/>
  <c r="AD1719" i="16"/>
  <c r="AD1711" i="16"/>
  <c r="AD1703" i="16"/>
  <c r="AD1695" i="16"/>
  <c r="AD1687" i="16"/>
  <c r="AD1679" i="16"/>
  <c r="AD1671" i="16"/>
  <c r="AD1663" i="16"/>
  <c r="AD1655" i="16"/>
  <c r="AD1647" i="16"/>
  <c r="AD1639" i="16"/>
  <c r="AD1631" i="16"/>
  <c r="AD1623" i="16"/>
  <c r="AD1615" i="16"/>
  <c r="AD1607" i="16"/>
  <c r="AD1599" i="16"/>
  <c r="AD1591" i="16"/>
  <c r="AD1583" i="16"/>
  <c r="AD1575" i="16"/>
  <c r="AD1567" i="16"/>
  <c r="AD1559" i="16"/>
  <c r="AD1551" i="16"/>
  <c r="AD1543" i="16"/>
  <c r="AD1535" i="16"/>
  <c r="AD1527" i="16"/>
  <c r="AD1519" i="16"/>
  <c r="AD1511" i="16"/>
  <c r="AD1503" i="16"/>
  <c r="AD1495" i="16"/>
  <c r="AD1487" i="16"/>
  <c r="AD1479" i="16"/>
  <c r="AD1471" i="16"/>
  <c r="AD1463" i="16"/>
  <c r="AD1455" i="16"/>
  <c r="AD1447" i="16"/>
  <c r="AD1439" i="16"/>
  <c r="AD1431" i="16"/>
  <c r="AD1423" i="16"/>
  <c r="AD1415" i="16"/>
  <c r="AD1407" i="16"/>
  <c r="AD1399" i="16"/>
  <c r="AD1391" i="16"/>
  <c r="AD1380" i="16"/>
  <c r="AD1359" i="16"/>
  <c r="AD1348" i="16"/>
  <c r="AD1327" i="16"/>
  <c r="AD1316" i="16"/>
  <c r="AD1382" i="16"/>
  <c r="AD1361" i="16"/>
  <c r="AD1350" i="16"/>
  <c r="AD1329" i="16"/>
  <c r="AD1318" i="16"/>
  <c r="AD2010" i="16"/>
  <c r="AD2002" i="16"/>
  <c r="AD1994" i="16"/>
  <c r="AD1986" i="16"/>
  <c r="AD1978" i="16"/>
  <c r="AD1970" i="16"/>
  <c r="AD1962" i="16"/>
  <c r="AD1954" i="16"/>
  <c r="AD1946" i="16"/>
  <c r="AD1938" i="16"/>
  <c r="AD1930" i="16"/>
  <c r="AD1922" i="16"/>
  <c r="AD1914" i="16"/>
  <c r="AD1906" i="16"/>
  <c r="AD1898" i="16"/>
  <c r="AD1890" i="16"/>
  <c r="AD1882" i="16"/>
  <c r="AD1874" i="16"/>
  <c r="AD1866" i="16"/>
  <c r="AD1858" i="16"/>
  <c r="AD1850" i="16"/>
  <c r="AD1842" i="16"/>
  <c r="AD1834" i="16"/>
  <c r="AD1826" i="16"/>
  <c r="AD1818" i="16"/>
  <c r="AD1810" i="16"/>
  <c r="AD1802" i="16"/>
  <c r="AD1794" i="16"/>
  <c r="AD1786" i="16"/>
  <c r="AD1778" i="16"/>
  <c r="AD1770" i="16"/>
  <c r="AD1762" i="16"/>
  <c r="AD1754" i="16"/>
  <c r="AD1746" i="16"/>
  <c r="AD1738" i="16"/>
  <c r="AD1730" i="16"/>
  <c r="AD1722" i="16"/>
  <c r="AD1714" i="16"/>
  <c r="AD1706" i="16"/>
  <c r="AD1698" i="16"/>
  <c r="AD1690" i="16"/>
  <c r="AD1682" i="16"/>
  <c r="AD1674" i="16"/>
  <c r="AD1666" i="16"/>
  <c r="AD1658" i="16"/>
  <c r="AD1650" i="16"/>
  <c r="AD1642" i="16"/>
  <c r="AD1634" i="16"/>
  <c r="AD1626" i="16"/>
  <c r="AD1618" i="16"/>
  <c r="AD1610" i="16"/>
  <c r="AD1602" i="16"/>
  <c r="AD1594" i="16"/>
  <c r="AD1586" i="16"/>
  <c r="AD1578" i="16"/>
  <c r="AD1570" i="16"/>
  <c r="AD1562" i="16"/>
  <c r="AD1554" i="16"/>
  <c r="AD1546" i="16"/>
  <c r="AD1538" i="16"/>
  <c r="AD1530" i="16"/>
  <c r="AD1522" i="16"/>
  <c r="AD1514" i="16"/>
  <c r="AD1506" i="16"/>
  <c r="AD1498" i="16"/>
  <c r="AD1490" i="16"/>
  <c r="AD1482" i="16"/>
  <c r="AD1474" i="16"/>
  <c r="AD1466" i="16"/>
  <c r="AD1458" i="16"/>
  <c r="AD1450" i="16"/>
  <c r="AD1442" i="16"/>
  <c r="AD1434" i="16"/>
  <c r="AD1426" i="16"/>
  <c r="AD1418" i="16"/>
  <c r="AD1410" i="16"/>
  <c r="AD1402" i="16"/>
  <c r="AD1394" i="16"/>
  <c r="AD1384" i="16"/>
  <c r="AD1363" i="16"/>
  <c r="AD1352" i="16"/>
  <c r="AD1331" i="16"/>
  <c r="AD1320" i="16"/>
  <c r="AD1373" i="16"/>
  <c r="AD1362" i="16"/>
  <c r="AD1341" i="16"/>
  <c r="AD1330" i="16"/>
  <c r="AD1313" i="16"/>
  <c r="AD1305" i="16"/>
  <c r="AD1297" i="16"/>
  <c r="AD1289" i="16"/>
  <c r="AD1281" i="16"/>
  <c r="AD1273" i="16"/>
  <c r="AD1265" i="16"/>
  <c r="AD1257" i="16"/>
  <c r="AD1249" i="16"/>
  <c r="AD1241" i="16"/>
  <c r="AD1233" i="16"/>
  <c r="AD1225" i="16"/>
  <c r="AD1217" i="16"/>
  <c r="AD1209" i="16"/>
  <c r="AD1201" i="16"/>
  <c r="AD1193" i="16"/>
  <c r="AD1185" i="16"/>
  <c r="AD1177" i="16"/>
  <c r="AD1169" i="16"/>
  <c r="AD1161" i="16"/>
  <c r="AD1153" i="16"/>
  <c r="AD1145" i="16"/>
  <c r="AD1137" i="16"/>
  <c r="AD1129" i="16"/>
  <c r="AD1121" i="16"/>
  <c r="AD1113" i="16"/>
  <c r="AD1105" i="16"/>
  <c r="AD1097" i="16"/>
  <c r="AD1089" i="16"/>
  <c r="AD1081" i="16"/>
  <c r="AD1073" i="16"/>
  <c r="AD1065" i="16"/>
  <c r="AD1057" i="16"/>
  <c r="AD1049" i="16"/>
  <c r="AD1041" i="16"/>
  <c r="AD1033" i="16"/>
  <c r="AD1025" i="16"/>
  <c r="AD1017" i="16"/>
  <c r="AD1009" i="16"/>
  <c r="AD1001" i="16"/>
  <c r="AD993" i="16"/>
  <c r="AD985" i="16"/>
  <c r="AD977" i="16"/>
  <c r="AD969" i="16"/>
  <c r="AD961" i="16"/>
  <c r="AD953" i="16"/>
  <c r="AD945" i="16"/>
  <c r="AD937" i="16"/>
  <c r="AD929" i="16"/>
  <c r="AD921" i="16"/>
  <c r="AD913" i="16"/>
  <c r="AD905" i="16"/>
  <c r="AD897" i="16"/>
  <c r="AD889" i="16"/>
  <c r="AD881" i="16"/>
  <c r="AD873" i="16"/>
  <c r="AD865" i="16"/>
  <c r="AD857" i="16"/>
  <c r="AD849" i="16"/>
  <c r="AD841" i="16"/>
  <c r="AD833" i="16"/>
  <c r="AD825" i="16"/>
  <c r="AD817" i="16"/>
  <c r="AD809" i="16"/>
  <c r="AD801" i="16"/>
  <c r="AD793" i="16"/>
  <c r="AD785" i="16"/>
  <c r="AD777" i="16"/>
  <c r="AD769" i="16"/>
  <c r="AD761" i="16"/>
  <c r="AD753" i="16"/>
  <c r="AD745" i="16"/>
  <c r="AD737" i="16"/>
  <c r="AD729" i="16"/>
  <c r="AD721" i="16"/>
  <c r="AD713" i="16"/>
  <c r="AD705" i="16"/>
  <c r="AD697" i="16"/>
  <c r="AD689" i="16"/>
  <c r="AD680" i="16"/>
  <c r="AD666" i="16"/>
  <c r="AD1308" i="16"/>
  <c r="AD1300" i="16"/>
  <c r="AD1292" i="16"/>
  <c r="AD1284" i="16"/>
  <c r="AD1276" i="16"/>
  <c r="AD1268" i="16"/>
  <c r="AD1260" i="16"/>
  <c r="AD1252" i="16"/>
  <c r="AD1244" i="16"/>
  <c r="AD1236" i="16"/>
  <c r="AD1228" i="16"/>
  <c r="AD1220" i="16"/>
  <c r="AD1212" i="16"/>
  <c r="AD1204" i="16"/>
  <c r="AD1196" i="16"/>
  <c r="AD1188" i="16"/>
  <c r="AD1180" i="16"/>
  <c r="AD1172" i="16"/>
  <c r="AD1164" i="16"/>
  <c r="AD1156" i="16"/>
  <c r="AD1148" i="16"/>
  <c r="AD1140" i="16"/>
  <c r="AD1132" i="16"/>
  <c r="AD1124" i="16"/>
  <c r="AD1116" i="16"/>
  <c r="AD1108" i="16"/>
  <c r="AD1100" i="16"/>
  <c r="AD1092" i="16"/>
  <c r="AD1084" i="16"/>
  <c r="AD1076" i="16"/>
  <c r="AD1068" i="16"/>
  <c r="AD1060" i="16"/>
  <c r="AD1052" i="16"/>
  <c r="AD1044" i="16"/>
  <c r="AD1036" i="16"/>
  <c r="AD1028" i="16"/>
  <c r="AD1020" i="16"/>
  <c r="AD1012" i="16"/>
  <c r="AD1004" i="16"/>
  <c r="AD996" i="16"/>
  <c r="AD988" i="16"/>
  <c r="AD980" i="16"/>
  <c r="AD972" i="16"/>
  <c r="AD964" i="16"/>
  <c r="AD956" i="16"/>
  <c r="AD948" i="16"/>
  <c r="AD940" i="16"/>
  <c r="AD932" i="16"/>
  <c r="AD924" i="16"/>
  <c r="AD916" i="16"/>
  <c r="AD908" i="16"/>
  <c r="AD900" i="16"/>
  <c r="AD892" i="16"/>
  <c r="AD884" i="16"/>
  <c r="AD876" i="16"/>
  <c r="AD868" i="16"/>
  <c r="AD860" i="16"/>
  <c r="AD852" i="16"/>
  <c r="AD844" i="16"/>
  <c r="AD836" i="16"/>
  <c r="AD828" i="16"/>
  <c r="AD820" i="16"/>
  <c r="AD812" i="16"/>
  <c r="AD804" i="16"/>
  <c r="AD796" i="16"/>
  <c r="AD788" i="16"/>
  <c r="AD780" i="16"/>
  <c r="AD772" i="16"/>
  <c r="AD764" i="16"/>
  <c r="AD756" i="16"/>
  <c r="AD748" i="16"/>
  <c r="AD740" i="16"/>
  <c r="AD732" i="16"/>
  <c r="AD724" i="16"/>
  <c r="AD716" i="16"/>
  <c r="AD708" i="16"/>
  <c r="AD700" i="16"/>
  <c r="AD692" i="16"/>
  <c r="AD684" i="16"/>
  <c r="AD650" i="16"/>
  <c r="AD679" i="16"/>
  <c r="AD671" i="16"/>
  <c r="AD663" i="16"/>
  <c r="AD655" i="16"/>
  <c r="AD647" i="16"/>
  <c r="AD639" i="16"/>
  <c r="AD631" i="16"/>
  <c r="AD623" i="16"/>
  <c r="AD615" i="16"/>
  <c r="AD607" i="16"/>
  <c r="AD599" i="16"/>
  <c r="AD591" i="16"/>
  <c r="AD583" i="16"/>
  <c r="AD575" i="16"/>
  <c r="AD567" i="16"/>
  <c r="AD559" i="16"/>
  <c r="AD551" i="16"/>
  <c r="AD543" i="16"/>
  <c r="AD535" i="16"/>
  <c r="AD527" i="16"/>
  <c r="AD519" i="16"/>
  <c r="AD511" i="16"/>
  <c r="AD503" i="16"/>
  <c r="AD495" i="16"/>
  <c r="AD487" i="16"/>
  <c r="AD479" i="16"/>
  <c r="AD471" i="16"/>
  <c r="AD463" i="16"/>
  <c r="AD455" i="16"/>
  <c r="AD447" i="16"/>
  <c r="AD439" i="16"/>
  <c r="AD431" i="16"/>
  <c r="AD423" i="16"/>
  <c r="AD415" i="16"/>
  <c r="AD407" i="16"/>
  <c r="AD399" i="16"/>
  <c r="AD391" i="16"/>
  <c r="AD383" i="16"/>
  <c r="AD375" i="16"/>
  <c r="AD367" i="16"/>
  <c r="AD359" i="16"/>
  <c r="AD351" i="16"/>
  <c r="AD343" i="16"/>
  <c r="AD335" i="16"/>
  <c r="AD327" i="16"/>
  <c r="AD319" i="16"/>
  <c r="AD311" i="16"/>
  <c r="AD303" i="16"/>
  <c r="AD295" i="16"/>
  <c r="AD287" i="16"/>
  <c r="AD279" i="16"/>
  <c r="AD271" i="16"/>
  <c r="AD263" i="16"/>
  <c r="AD255" i="16"/>
  <c r="AD247" i="16"/>
  <c r="AD239" i="16"/>
  <c r="AD231" i="16"/>
  <c r="AD223" i="16"/>
  <c r="AD215" i="16"/>
  <c r="AD207" i="16"/>
  <c r="AD199" i="16"/>
  <c r="AD191" i="16"/>
  <c r="AD183" i="16"/>
  <c r="AD175" i="16"/>
  <c r="AD167" i="16"/>
  <c r="AD159" i="16"/>
  <c r="AD151" i="16"/>
  <c r="AD143" i="16"/>
  <c r="AD135" i="16"/>
  <c r="AD127" i="16"/>
  <c r="AD119" i="16"/>
  <c r="AD111" i="16"/>
  <c r="AD103" i="16"/>
  <c r="AD95" i="16"/>
  <c r="AD87" i="16"/>
  <c r="AD79" i="16"/>
  <c r="AD71" i="16"/>
  <c r="AD63" i="16"/>
  <c r="AD55" i="16"/>
  <c r="AD47" i="16"/>
  <c r="AD39" i="16"/>
  <c r="AD31" i="16"/>
  <c r="AD23" i="16"/>
  <c r="AD15" i="16"/>
  <c r="AD7" i="16"/>
  <c r="AD644" i="16"/>
  <c r="AD636" i="16"/>
  <c r="AD628" i="16"/>
  <c r="AD620" i="16"/>
  <c r="AD612" i="16"/>
  <c r="AD604" i="16"/>
  <c r="AD596" i="16"/>
  <c r="AD588" i="16"/>
  <c r="AD580" i="16"/>
  <c r="AD572" i="16"/>
  <c r="AD564" i="16"/>
  <c r="AD556" i="16"/>
  <c r="AD548" i="16"/>
  <c r="AD540" i="16"/>
  <c r="AD532" i="16"/>
  <c r="AD524" i="16"/>
  <c r="AD516" i="16"/>
  <c r="AD508" i="16"/>
  <c r="AD500" i="16"/>
  <c r="AD492" i="16"/>
  <c r="AD484" i="16"/>
  <c r="AD476" i="16"/>
  <c r="AD468" i="16"/>
  <c r="AD460" i="16"/>
  <c r="AD452" i="16"/>
  <c r="AD444" i="16"/>
  <c r="AD436" i="16"/>
  <c r="AD428" i="16"/>
  <c r="AD420" i="16"/>
  <c r="AD412" i="16"/>
  <c r="AD404" i="16"/>
  <c r="AD396" i="16"/>
  <c r="AD388" i="16"/>
  <c r="AD380" i="16"/>
  <c r="AD372" i="16"/>
  <c r="AD364" i="16"/>
  <c r="AD356" i="16"/>
  <c r="AD348" i="16"/>
  <c r="AD340" i="16"/>
  <c r="AD332" i="16"/>
  <c r="AD324" i="16"/>
  <c r="AD316" i="16"/>
  <c r="AD308" i="16"/>
  <c r="AD300" i="16"/>
  <c r="AD292" i="16"/>
  <c r="AD284" i="16"/>
  <c r="AD276" i="16"/>
  <c r="AD268" i="16"/>
  <c r="AD260" i="16"/>
  <c r="AD252" i="16"/>
  <c r="AD244" i="16"/>
  <c r="AD236" i="16"/>
  <c r="AD228" i="16"/>
  <c r="AD220" i="16"/>
  <c r="AD212" i="16"/>
  <c r="AD204" i="16"/>
  <c r="AD196" i="16"/>
  <c r="AD188" i="16"/>
  <c r="AD180" i="16"/>
  <c r="AD172" i="16"/>
  <c r="AD164" i="16"/>
  <c r="AD156" i="16"/>
  <c r="AD148" i="16"/>
  <c r="AD140" i="16"/>
  <c r="AD132" i="16"/>
  <c r="AD124" i="16"/>
  <c r="AD116" i="16"/>
  <c r="AD108" i="16"/>
  <c r="AD100" i="16"/>
  <c r="AD92" i="16"/>
  <c r="AD84" i="16"/>
  <c r="AD76" i="16"/>
  <c r="AD68" i="16"/>
  <c r="AD60" i="16"/>
  <c r="AD52" i="16"/>
  <c r="AD44" i="16"/>
  <c r="AD36" i="16"/>
  <c r="AD28" i="16"/>
  <c r="AD20" i="16"/>
  <c r="AD12" i="16"/>
  <c r="AD4" i="16"/>
  <c r="AD2040" i="16"/>
  <c r="AD2034" i="16"/>
  <c r="AD2058" i="16"/>
  <c r="AD2082" i="16"/>
  <c r="AD2106" i="16"/>
  <c r="AD2130" i="16"/>
  <c r="AD2154" i="16"/>
  <c r="AD2178" i="16"/>
  <c r="AD2210" i="16"/>
  <c r="AD2038" i="16"/>
  <c r="AD2046" i="16"/>
  <c r="AD2054" i="16"/>
  <c r="AD2062" i="16"/>
  <c r="AD2070" i="16"/>
  <c r="AD2078" i="16"/>
  <c r="AD2086" i="16"/>
  <c r="AD2094" i="16"/>
  <c r="AD2102" i="16"/>
  <c r="AD2110" i="16"/>
  <c r="AD2118" i="16"/>
  <c r="AD2126" i="16"/>
  <c r="AD2134" i="16"/>
  <c r="AD2142" i="16"/>
  <c r="AD2150" i="16"/>
  <c r="AD2158" i="16"/>
  <c r="AD2166" i="16"/>
  <c r="AD2174" i="16"/>
  <c r="AD2182" i="16"/>
  <c r="AD2190" i="16"/>
  <c r="AD2198" i="16"/>
  <c r="AD2206" i="16"/>
  <c r="AD2214" i="16"/>
  <c r="AD2222" i="16"/>
  <c r="AD2230" i="16"/>
  <c r="AD2238" i="16"/>
  <c r="AD2246" i="16"/>
  <c r="AD2254" i="16"/>
  <c r="AD2262" i="16"/>
  <c r="AD2270" i="16"/>
  <c r="AD2278" i="16"/>
  <c r="AD2286" i="16"/>
  <c r="AD2294" i="16"/>
  <c r="AD2302" i="16"/>
  <c r="AD2310" i="16"/>
  <c r="AD2318" i="16"/>
  <c r="AD2326" i="16"/>
  <c r="AD2334" i="16"/>
  <c r="AD2342" i="16"/>
  <c r="AD2350" i="16"/>
  <c r="AD2358" i="16"/>
  <c r="AD2366" i="16"/>
  <c r="AD2374" i="16"/>
  <c r="AD2382" i="16"/>
  <c r="AD2390" i="16"/>
  <c r="AD2398" i="16"/>
  <c r="AD2406" i="16"/>
  <c r="AD2414" i="16"/>
  <c r="AD2422" i="16"/>
  <c r="AD2430" i="16"/>
  <c r="AD2438" i="16"/>
  <c r="AD2446" i="16"/>
  <c r="AD2454" i="16"/>
  <c r="AD2462" i="16"/>
  <c r="AD2470" i="16"/>
  <c r="AD2478" i="16"/>
  <c r="AD2486" i="16"/>
  <c r="AD2494" i="16"/>
  <c r="AD2502" i="16"/>
  <c r="AD2510" i="16"/>
  <c r="AD2518" i="16"/>
  <c r="AD2526" i="16"/>
  <c r="AD2534" i="16"/>
  <c r="AD2542" i="16"/>
  <c r="AD2550" i="16"/>
  <c r="AD2558" i="16"/>
  <c r="AD2566" i="16"/>
  <c r="AD2574" i="16"/>
  <c r="AD2582" i="16"/>
  <c r="AD2590" i="16"/>
  <c r="AD2598" i="16"/>
  <c r="AD2606" i="16"/>
  <c r="AD2614" i="16"/>
  <c r="AD2622" i="16"/>
  <c r="AD2630" i="16"/>
  <c r="AD2638" i="16"/>
  <c r="AD2646" i="16"/>
  <c r="AD2018" i="16"/>
  <c r="AD2024" i="16"/>
  <c r="AD2035" i="16"/>
  <c r="AD2043" i="16"/>
  <c r="AD2051" i="16"/>
  <c r="AD2059" i="16"/>
  <c r="AD2067" i="16"/>
  <c r="AD2075" i="16"/>
  <c r="AD2083" i="16"/>
  <c r="AD2091" i="16"/>
  <c r="AD2099" i="16"/>
  <c r="AD2107" i="16"/>
  <c r="AD2115" i="16"/>
  <c r="AD2123" i="16"/>
  <c r="AD2131" i="16"/>
  <c r="AD2139" i="16"/>
  <c r="AD2147" i="16"/>
  <c r="AD2155" i="16"/>
  <c r="AD2163" i="16"/>
  <c r="AD2171" i="16"/>
  <c r="AD2179" i="16"/>
  <c r="AD2187" i="16"/>
  <c r="AD2195" i="16"/>
  <c r="AD2203" i="16"/>
  <c r="AD2211" i="16"/>
  <c r="AD2219" i="16"/>
  <c r="AD2227" i="16"/>
  <c r="AD2235" i="16"/>
  <c r="AD2243" i="16"/>
  <c r="AD2251" i="16"/>
  <c r="AD2259" i="16"/>
  <c r="AD2267" i="16"/>
  <c r="AD2275" i="16"/>
  <c r="AD2283" i="16"/>
  <c r="AD2291" i="16"/>
  <c r="AD2299" i="16"/>
  <c r="AD2307" i="16"/>
  <c r="AD2315" i="16"/>
  <c r="AD2323" i="16"/>
  <c r="AD2331" i="16"/>
  <c r="AD2339" i="16"/>
  <c r="AD2347" i="16"/>
  <c r="AD2355" i="16"/>
  <c r="AD2363" i="16"/>
  <c r="AD2371" i="16"/>
  <c r="AD2379" i="16"/>
  <c r="AD2387" i="16"/>
  <c r="AD2395" i="16"/>
  <c r="AD2403" i="16"/>
  <c r="AD2411" i="16"/>
  <c r="AD2419" i="16"/>
  <c r="AD2427" i="16"/>
  <c r="AD2435" i="16"/>
  <c r="AD2443" i="16"/>
  <c r="AD2451" i="16"/>
  <c r="AD2459" i="16"/>
  <c r="AD2467" i="16"/>
  <c r="AD2475" i="16"/>
  <c r="AD2483" i="16"/>
  <c r="AD2491" i="16"/>
  <c r="AD2499" i="16"/>
  <c r="AD2507" i="16"/>
  <c r="AD2515" i="16"/>
  <c r="AD2523" i="16"/>
  <c r="AD2531" i="16"/>
  <c r="AD2539" i="16"/>
  <c r="AD2547" i="16"/>
  <c r="AD2555" i="16"/>
  <c r="AD2563" i="16"/>
  <c r="AD2571" i="16"/>
  <c r="AD2579" i="16"/>
  <c r="AD2587" i="16"/>
  <c r="AD2595" i="16"/>
  <c r="AD2603" i="16"/>
  <c r="AD2611" i="16"/>
  <c r="AD2619" i="16"/>
  <c r="AD2627" i="16"/>
  <c r="AD2635" i="16"/>
  <c r="AD2643" i="16"/>
  <c r="AD2651" i="16"/>
  <c r="AD2013" i="16"/>
  <c r="AD2005" i="16"/>
  <c r="AD1997" i="16"/>
  <c r="AD1989" i="16"/>
  <c r="AD1981" i="16"/>
  <c r="AD1973" i="16"/>
  <c r="AD1965" i="16"/>
  <c r="AD1957" i="16"/>
  <c r="AD1949" i="16"/>
  <c r="AD1941" i="16"/>
  <c r="AD1933" i="16"/>
  <c r="AD1925" i="16"/>
  <c r="AD1917" i="16"/>
  <c r="AD1909" i="16"/>
  <c r="AD1901" i="16"/>
  <c r="AD1893" i="16"/>
  <c r="AD1885" i="16"/>
  <c r="AD1877" i="16"/>
  <c r="AD1869" i="16"/>
  <c r="AD1861" i="16"/>
  <c r="AD1853" i="16"/>
  <c r="AD1845" i="16"/>
  <c r="AD1837" i="16"/>
  <c r="AD1829" i="16"/>
  <c r="AD1821" i="16"/>
  <c r="AD1813" i="16"/>
  <c r="AD1805" i="16"/>
  <c r="AD1797" i="16"/>
  <c r="AD1789" i="16"/>
  <c r="AD1781" i="16"/>
  <c r="AD1773" i="16"/>
  <c r="AD1765" i="16"/>
  <c r="AD1757" i="16"/>
  <c r="AD1749" i="16"/>
  <c r="AD1741" i="16"/>
  <c r="AD1733" i="16"/>
  <c r="AD1725" i="16"/>
  <c r="AD1717" i="16"/>
  <c r="AD1709" i="16"/>
  <c r="AD1701" i="16"/>
  <c r="AD1693" i="16"/>
  <c r="AD1685" i="16"/>
  <c r="AD1677" i="16"/>
  <c r="AD1669" i="16"/>
  <c r="AD1661" i="16"/>
  <c r="AD1653" i="16"/>
  <c r="AD1645" i="16"/>
  <c r="AD1637" i="16"/>
  <c r="AD1629" i="16"/>
  <c r="AD1621" i="16"/>
  <c r="AD1613" i="16"/>
  <c r="AD1605" i="16"/>
  <c r="AD1597" i="16"/>
  <c r="AD1589" i="16"/>
  <c r="AD1581" i="16"/>
  <c r="AD1573" i="16"/>
  <c r="AD1565" i="16"/>
  <c r="AD1557" i="16"/>
  <c r="AD1549" i="16"/>
  <c r="AD1541" i="16"/>
  <c r="AD1533" i="16"/>
  <c r="AD1525" i="16"/>
  <c r="AD1517" i="16"/>
  <c r="AD1509" i="16"/>
  <c r="AD1501" i="16"/>
  <c r="AD1493" i="16"/>
  <c r="AD1485" i="16"/>
  <c r="AD1477" i="16"/>
  <c r="AD1469" i="16"/>
  <c r="AD1461" i="16"/>
  <c r="AD1453" i="16"/>
  <c r="AD1445" i="16"/>
  <c r="AD1437" i="16"/>
  <c r="AD1429" i="16"/>
  <c r="AD1421" i="16"/>
  <c r="AD1413" i="16"/>
  <c r="AD1405" i="16"/>
  <c r="AD1397" i="16"/>
  <c r="AD1388" i="16"/>
  <c r="AD1367" i="16"/>
  <c r="AD1356" i="16"/>
  <c r="AD1335" i="16"/>
  <c r="AD1324" i="16"/>
  <c r="AD1390" i="16"/>
  <c r="AD1369" i="16"/>
  <c r="AD1358" i="16"/>
  <c r="AD1337" i="16"/>
  <c r="AD1326" i="16"/>
  <c r="AD2008" i="16"/>
  <c r="AD2000" i="16"/>
  <c r="AD1992" i="16"/>
  <c r="AD1984" i="16"/>
  <c r="AD1976" i="16"/>
  <c r="AD1968" i="16"/>
  <c r="AD1960" i="16"/>
  <c r="AD1952" i="16"/>
  <c r="AD1944" i="16"/>
  <c r="AD1936" i="16"/>
  <c r="AD1928" i="16"/>
  <c r="AD1920" i="16"/>
  <c r="AD1912" i="16"/>
  <c r="AD1904" i="16"/>
  <c r="AD1896" i="16"/>
  <c r="AD1888" i="16"/>
  <c r="AD1880" i="16"/>
  <c r="AD1872" i="16"/>
  <c r="AD1864" i="16"/>
  <c r="AD1856" i="16"/>
  <c r="AD1848" i="16"/>
  <c r="AD1840" i="16"/>
  <c r="AD1832" i="16"/>
  <c r="AD1824" i="16"/>
  <c r="AD1816" i="16"/>
  <c r="AD1808" i="16"/>
  <c r="AD1800" i="16"/>
  <c r="AD1792" i="16"/>
  <c r="AD1784" i="16"/>
  <c r="AD1776" i="16"/>
  <c r="AD1768" i="16"/>
  <c r="AD1760" i="16"/>
  <c r="AD1752" i="16"/>
  <c r="AD1744" i="16"/>
  <c r="AD1736" i="16"/>
  <c r="AD1728" i="16"/>
  <c r="AD1720" i="16"/>
  <c r="AD1712" i="16"/>
  <c r="AD1704" i="16"/>
  <c r="AD1696" i="16"/>
  <c r="AD1688" i="16"/>
  <c r="AD1680" i="16"/>
  <c r="AD1672" i="16"/>
  <c r="AD1664" i="16"/>
  <c r="AD1656" i="16"/>
  <c r="AD1648" i="16"/>
  <c r="AD1640" i="16"/>
  <c r="AD1632" i="16"/>
  <c r="AD1624" i="16"/>
  <c r="AD1616" i="16"/>
  <c r="AD1608" i="16"/>
  <c r="AD1600" i="16"/>
  <c r="AD1592" i="16"/>
  <c r="AD1584" i="16"/>
  <c r="AD1576" i="16"/>
  <c r="AD1568" i="16"/>
  <c r="AD1560" i="16"/>
  <c r="AD1552" i="16"/>
  <c r="AD1544" i="16"/>
  <c r="AD1536" i="16"/>
  <c r="AD1528" i="16"/>
  <c r="AD1520" i="16"/>
  <c r="AD1512" i="16"/>
  <c r="AD1504" i="16"/>
  <c r="AD1496" i="16"/>
  <c r="AD1488" i="16"/>
  <c r="AD1480" i="16"/>
  <c r="AD1472" i="16"/>
  <c r="AD1464" i="16"/>
  <c r="AD1456" i="16"/>
  <c r="AD1448" i="16"/>
  <c r="AD1440" i="16"/>
  <c r="AD1432" i="16"/>
  <c r="AD1424" i="16"/>
  <c r="AD1416" i="16"/>
  <c r="AD1408" i="16"/>
  <c r="AD1400" i="16"/>
  <c r="AD1392" i="16"/>
  <c r="AD1371" i="16"/>
  <c r="AD1360" i="16"/>
  <c r="AD1339" i="16"/>
  <c r="AD1328" i="16"/>
  <c r="AD1381" i="16"/>
  <c r="AD1370" i="16"/>
  <c r="AD1349" i="16"/>
  <c r="AD1338" i="16"/>
  <c r="AD1317" i="16"/>
  <c r="AD1311" i="16"/>
  <c r="AD1303" i="16"/>
  <c r="AD1295" i="16"/>
  <c r="AD1287" i="16"/>
  <c r="AD1279" i="16"/>
  <c r="AD1271" i="16"/>
  <c r="AD1263" i="16"/>
  <c r="AD1255" i="16"/>
  <c r="AD1247" i="16"/>
  <c r="AD1239" i="16"/>
  <c r="AD1231" i="16"/>
  <c r="AD1223" i="16"/>
  <c r="AD1215" i="16"/>
  <c r="AD1207" i="16"/>
  <c r="AD1199" i="16"/>
  <c r="AD1191" i="16"/>
  <c r="AD1183" i="16"/>
  <c r="AD1175" i="16"/>
  <c r="AD1167" i="16"/>
  <c r="AD1159" i="16"/>
  <c r="AD1151" i="16"/>
  <c r="AD1143" i="16"/>
  <c r="AD1135" i="16"/>
  <c r="AD1127" i="16"/>
  <c r="AD1119" i="16"/>
  <c r="AD1111" i="16"/>
  <c r="AD1103" i="16"/>
  <c r="AD1095" i="16"/>
  <c r="AD1087" i="16"/>
  <c r="AD1079" i="16"/>
  <c r="AD1071" i="16"/>
  <c r="AD1063" i="16"/>
  <c r="AD1055" i="16"/>
  <c r="AD1047" i="16"/>
  <c r="AD1039" i="16"/>
  <c r="AD1031" i="16"/>
  <c r="AD1023" i="16"/>
  <c r="AD1015" i="16"/>
  <c r="AD1007" i="16"/>
  <c r="AD999" i="16"/>
  <c r="AD991" i="16"/>
  <c r="AD983" i="16"/>
  <c r="AD975" i="16"/>
  <c r="AD967" i="16"/>
  <c r="AD959" i="16"/>
  <c r="AD951" i="16"/>
  <c r="AD943" i="16"/>
  <c r="AD935" i="16"/>
  <c r="AD927" i="16"/>
  <c r="AD919" i="16"/>
  <c r="AD911" i="16"/>
  <c r="AD903" i="16"/>
  <c r="AD895" i="16"/>
  <c r="AD887" i="16"/>
  <c r="AD879" i="16"/>
  <c r="AD871" i="16"/>
  <c r="AD863" i="16"/>
  <c r="AD855" i="16"/>
  <c r="AD847" i="16"/>
  <c r="AD839" i="16"/>
  <c r="AD831" i="16"/>
  <c r="AD823" i="16"/>
  <c r="AD815" i="16"/>
  <c r="AD807" i="16"/>
  <c r="AD799" i="16"/>
  <c r="AD791" i="16"/>
  <c r="AD783" i="16"/>
  <c r="AD775" i="16"/>
  <c r="AD767" i="16"/>
  <c r="AD759" i="16"/>
  <c r="AD751" i="16"/>
  <c r="AD743" i="16"/>
  <c r="AD735" i="16"/>
  <c r="AD727" i="16"/>
  <c r="AD719" i="16"/>
  <c r="AD711" i="16"/>
  <c r="AD703" i="16"/>
  <c r="AD695" i="16"/>
  <c r="AD687" i="16"/>
  <c r="AD656" i="16"/>
  <c r="AD674" i="16"/>
  <c r="AD1306" i="16"/>
  <c r="AD1298" i="16"/>
  <c r="AD1290" i="16"/>
  <c r="AD1282" i="16"/>
  <c r="AD1274" i="16"/>
  <c r="AD1266" i="16"/>
  <c r="AD1258" i="16"/>
  <c r="AD1250" i="16"/>
  <c r="AD1242" i="16"/>
  <c r="AD1234" i="16"/>
  <c r="AD1226" i="16"/>
  <c r="AD1218" i="16"/>
  <c r="AD1210" i="16"/>
  <c r="AD1202" i="16"/>
  <c r="AD1194" i="16"/>
  <c r="AD1186" i="16"/>
  <c r="AD1178" i="16"/>
  <c r="AD1170" i="16"/>
  <c r="AD1162" i="16"/>
  <c r="AD1154" i="16"/>
  <c r="AD1146" i="16"/>
  <c r="AD1138" i="16"/>
  <c r="AD1130" i="16"/>
  <c r="AD1122" i="16"/>
  <c r="AD1114" i="16"/>
  <c r="AD1106" i="16"/>
  <c r="AD1098" i="16"/>
  <c r="AD1090" i="16"/>
  <c r="AD1082" i="16"/>
  <c r="AD1074" i="16"/>
  <c r="AD1066" i="16"/>
  <c r="AD1058" i="16"/>
  <c r="AD1050" i="16"/>
  <c r="AD1042" i="16"/>
  <c r="AD1034" i="16"/>
  <c r="AD1026" i="16"/>
  <c r="AD1018" i="16"/>
  <c r="AD1010" i="16"/>
  <c r="AD1002" i="16"/>
  <c r="AD994" i="16"/>
  <c r="AD986" i="16"/>
  <c r="AD978" i="16"/>
  <c r="AD970" i="16"/>
  <c r="AD962" i="16"/>
  <c r="AD954" i="16"/>
  <c r="AD946" i="16"/>
  <c r="AD938" i="16"/>
  <c r="AD930" i="16"/>
  <c r="AD922" i="16"/>
  <c r="AD914" i="16"/>
  <c r="AD906" i="16"/>
  <c r="AD898" i="16"/>
  <c r="AD890" i="16"/>
  <c r="AD882" i="16"/>
  <c r="AD874" i="16"/>
  <c r="AD866" i="16"/>
  <c r="AD858" i="16"/>
  <c r="AD850" i="16"/>
  <c r="AD842" i="16"/>
  <c r="AD834" i="16"/>
  <c r="AD826" i="16"/>
  <c r="AD818" i="16"/>
  <c r="AD810" i="16"/>
  <c r="AD802" i="16"/>
  <c r="AD794" i="16"/>
  <c r="AD786" i="16"/>
  <c r="AD778" i="16"/>
  <c r="AD770" i="16"/>
  <c r="AD762" i="16"/>
  <c r="AD754" i="16"/>
  <c r="AD746" i="16"/>
  <c r="AD738" i="16"/>
  <c r="AD730" i="16"/>
  <c r="AD722" i="16"/>
  <c r="AD714" i="16"/>
  <c r="AD706" i="16"/>
  <c r="AD698" i="16"/>
  <c r="AD690" i="16"/>
  <c r="AD660" i="16"/>
  <c r="AD662" i="16"/>
  <c r="AD677" i="16"/>
  <c r="AD669" i="16"/>
  <c r="AD661" i="16"/>
  <c r="AD653" i="16"/>
  <c r="AD645" i="16"/>
  <c r="AD637" i="16"/>
  <c r="AD629" i="16"/>
  <c r="AD621" i="16"/>
  <c r="AD613" i="16"/>
  <c r="AD605" i="16"/>
  <c r="AD597" i="16"/>
  <c r="AD589" i="16"/>
  <c r="AD581" i="16"/>
  <c r="AD573" i="16"/>
  <c r="AD565" i="16"/>
  <c r="AD557" i="16"/>
  <c r="AD549" i="16"/>
  <c r="AD541" i="16"/>
  <c r="AD533" i="16"/>
  <c r="AD525" i="16"/>
  <c r="AD517" i="16"/>
  <c r="AD509" i="16"/>
  <c r="AD501" i="16"/>
  <c r="AD493" i="16"/>
  <c r="AD485" i="16"/>
  <c r="AD477" i="16"/>
  <c r="AD469" i="16"/>
  <c r="AD461" i="16"/>
  <c r="AD453" i="16"/>
  <c r="AD445" i="16"/>
  <c r="AD437" i="16"/>
  <c r="AD429" i="16"/>
  <c r="AD421" i="16"/>
  <c r="AD413" i="16"/>
  <c r="AD405" i="16"/>
  <c r="AD397" i="16"/>
  <c r="AD389" i="16"/>
  <c r="AD381" i="16"/>
  <c r="AD373" i="16"/>
  <c r="AD365" i="16"/>
  <c r="AD357" i="16"/>
  <c r="AD349" i="16"/>
  <c r="AD341" i="16"/>
  <c r="AD333" i="16"/>
  <c r="AD325" i="16"/>
  <c r="AD317" i="16"/>
  <c r="AD309" i="16"/>
  <c r="AD301" i="16"/>
  <c r="AD293" i="16"/>
  <c r="AD285" i="16"/>
  <c r="AD277" i="16"/>
  <c r="AD269" i="16"/>
  <c r="AD261" i="16"/>
  <c r="AD253" i="16"/>
  <c r="AD245" i="16"/>
  <c r="AD237" i="16"/>
  <c r="AD229" i="16"/>
  <c r="AD221" i="16"/>
  <c r="AD213" i="16"/>
  <c r="AD205" i="16"/>
  <c r="AD197" i="16"/>
  <c r="AD189" i="16"/>
  <c r="AD181" i="16"/>
  <c r="AD173" i="16"/>
  <c r="AD165" i="16"/>
  <c r="AD157" i="16"/>
  <c r="AD149" i="16"/>
  <c r="AD141" i="16"/>
  <c r="AD133" i="16"/>
  <c r="AD125" i="16"/>
  <c r="AD117" i="16"/>
  <c r="AD109" i="16"/>
  <c r="AD101" i="16"/>
  <c r="AD93" i="16"/>
  <c r="AD85" i="16"/>
  <c r="AD77" i="16"/>
  <c r="AD69" i="16"/>
  <c r="AD61" i="16"/>
  <c r="AD53" i="16"/>
  <c r="AD45" i="16"/>
  <c r="AD37" i="16"/>
  <c r="AD29" i="16"/>
  <c r="AD21" i="16"/>
  <c r="AD13" i="16"/>
  <c r="AD5" i="16"/>
  <c r="AD642" i="16"/>
  <c r="AD634" i="16"/>
  <c r="AD626" i="16"/>
  <c r="AD618" i="16"/>
  <c r="AD610" i="16"/>
  <c r="AD602" i="16"/>
  <c r="AD594" i="16"/>
  <c r="AD586" i="16"/>
  <c r="AD578" i="16"/>
  <c r="AD570" i="16"/>
  <c r="AD562" i="16"/>
  <c r="AD554" i="16"/>
  <c r="AD546" i="16"/>
  <c r="AD538" i="16"/>
  <c r="AD530" i="16"/>
  <c r="AD522" i="16"/>
  <c r="AD514" i="16"/>
  <c r="AD506" i="16"/>
  <c r="AD498" i="16"/>
  <c r="AD490" i="16"/>
  <c r="AD482" i="16"/>
  <c r="AD474" i="16"/>
  <c r="AD466" i="16"/>
  <c r="AD458" i="16"/>
  <c r="AD450" i="16"/>
  <c r="AD442" i="16"/>
  <c r="AD434" i="16"/>
  <c r="AD426" i="16"/>
  <c r="AD418" i="16"/>
  <c r="AD410" i="16"/>
  <c r="AD402" i="16"/>
  <c r="AD394" i="16"/>
  <c r="AD386" i="16"/>
  <c r="AD378" i="16"/>
  <c r="AD370" i="16"/>
  <c r="AD362" i="16"/>
  <c r="AD354" i="16"/>
  <c r="AD346" i="16"/>
  <c r="AD338" i="16"/>
  <c r="AD330" i="16"/>
  <c r="AD322" i="16"/>
  <c r="AD314" i="16"/>
  <c r="AD306" i="16"/>
  <c r="AD298" i="16"/>
  <c r="AD290" i="16"/>
  <c r="AD282" i="16"/>
  <c r="AD274" i="16"/>
  <c r="AD266" i="16"/>
  <c r="AD258" i="16"/>
  <c r="AD250" i="16"/>
  <c r="AD242" i="16"/>
  <c r="AD234" i="16"/>
  <c r="AD226" i="16"/>
  <c r="AD218" i="16"/>
  <c r="AD210" i="16"/>
  <c r="AD202" i="16"/>
  <c r="AD194" i="16"/>
  <c r="AD186" i="16"/>
  <c r="AD178" i="16"/>
  <c r="AD170" i="16"/>
  <c r="AD162" i="16"/>
  <c r="AD154" i="16"/>
  <c r="AD146" i="16"/>
  <c r="AD138" i="16"/>
  <c r="AD130" i="16"/>
  <c r="AD122" i="16"/>
  <c r="AD114" i="16"/>
  <c r="AD106" i="16"/>
  <c r="AD98" i="16"/>
  <c r="AD90" i="16"/>
  <c r="AD82" i="16"/>
  <c r="AD74" i="16"/>
  <c r="AD66" i="16"/>
  <c r="AD58" i="16"/>
  <c r="AD50" i="16"/>
  <c r="AD42" i="16"/>
  <c r="AD34" i="16"/>
  <c r="AD26" i="16"/>
  <c r="AD18" i="16"/>
  <c r="AD10" i="16"/>
  <c r="AD2" i="16"/>
  <c r="AD2048" i="16"/>
  <c r="AD2064" i="16"/>
  <c r="AD2072" i="16"/>
  <c r="AD2080" i="16"/>
  <c r="AD2088" i="16"/>
  <c r="AD2096" i="16"/>
  <c r="AD2104" i="16"/>
  <c r="AD2112" i="16"/>
  <c r="AD2120" i="16"/>
  <c r="AD2128" i="16"/>
  <c r="AD2136" i="16"/>
  <c r="AD2144" i="16"/>
  <c r="AD2152" i="16"/>
  <c r="AD2160" i="16"/>
  <c r="AD2168" i="16"/>
  <c r="AD2176" i="16"/>
  <c r="AD2184" i="16"/>
  <c r="AD2192" i="16"/>
  <c r="AD2200" i="16"/>
  <c r="AD2208" i="16"/>
  <c r="AD2216" i="16"/>
  <c r="AD2224" i="16"/>
  <c r="AD2232" i="16"/>
  <c r="AD2240" i="16"/>
  <c r="AD2248" i="16"/>
  <c r="AD2256" i="16"/>
  <c r="AD2264" i="16"/>
  <c r="AD2272" i="16"/>
  <c r="AD2280" i="16"/>
  <c r="AD2288" i="16"/>
  <c r="AD2296" i="16"/>
  <c r="AD2304" i="16"/>
  <c r="AD2312" i="16"/>
  <c r="AD2320" i="16"/>
  <c r="AD2328" i="16"/>
  <c r="AD2336" i="16"/>
  <c r="AD2344" i="16"/>
  <c r="AD2352" i="16"/>
  <c r="AD2360" i="16"/>
  <c r="AD2368" i="16"/>
  <c r="AD2376" i="16"/>
  <c r="AD2384" i="16"/>
  <c r="AD2392" i="16"/>
  <c r="AD2400" i="16"/>
  <c r="AD2408" i="16"/>
  <c r="AD2416" i="16"/>
  <c r="AD2424" i="16"/>
  <c r="AD2432" i="16"/>
  <c r="AD2440" i="16"/>
  <c r="AD2448" i="16"/>
  <c r="AD2456" i="16"/>
  <c r="AD2464" i="16"/>
  <c r="AD2472" i="16"/>
  <c r="AD2480" i="16"/>
  <c r="AD2488" i="16"/>
  <c r="AD2496" i="16"/>
  <c r="AD2504" i="16"/>
  <c r="AD2512" i="16"/>
  <c r="AD2520" i="16"/>
  <c r="AD2528" i="16"/>
  <c r="AD2536" i="16"/>
  <c r="AD2544" i="16"/>
  <c r="AD2552" i="16"/>
  <c r="AD2560" i="16"/>
  <c r="AD2568" i="16"/>
  <c r="AD2576" i="16"/>
  <c r="AD2584" i="16"/>
  <c r="AD2592" i="16"/>
  <c r="AD2600" i="16"/>
  <c r="AD2608" i="16"/>
  <c r="AD2616" i="16"/>
  <c r="AD2624" i="16"/>
  <c r="AD2632" i="16"/>
  <c r="AD2640" i="16"/>
  <c r="AD2648" i="16"/>
  <c r="AD2023" i="16"/>
  <c r="AD2028" i="16"/>
  <c r="AD2037" i="16"/>
  <c r="AD2045" i="16"/>
  <c r="AD2053" i="16"/>
  <c r="AD2061" i="16"/>
  <c r="AD2069" i="16"/>
  <c r="AD2077" i="16"/>
  <c r="AD2085" i="16"/>
  <c r="AD2093" i="16"/>
  <c r="AD2101" i="16"/>
  <c r="AD2109" i="16"/>
  <c r="AD2117" i="16"/>
  <c r="AD2125" i="16"/>
  <c r="AD2133" i="16"/>
  <c r="AD2141" i="16"/>
  <c r="AD2149" i="16"/>
  <c r="AD2157" i="16"/>
  <c r="AD2165" i="16"/>
  <c r="AD2173" i="16"/>
  <c r="AD2181" i="16"/>
  <c r="AD2189" i="16"/>
  <c r="AD2197" i="16"/>
  <c r="AD2205" i="16"/>
  <c r="AD2213" i="16"/>
  <c r="AD2221" i="16"/>
  <c r="AD2229" i="16"/>
  <c r="AD2237" i="16"/>
  <c r="AD2245" i="16"/>
  <c r="AD2253" i="16"/>
  <c r="AD2261" i="16"/>
  <c r="AD2269" i="16"/>
  <c r="AD2277" i="16"/>
  <c r="AD2285" i="16"/>
  <c r="AD2293" i="16"/>
  <c r="AD2301" i="16"/>
  <c r="AD2309" i="16"/>
  <c r="AD2317" i="16"/>
  <c r="AD2325" i="16"/>
  <c r="AD2333" i="16"/>
  <c r="AD2341" i="16"/>
  <c r="AD2349" i="16"/>
  <c r="AD2357" i="16"/>
  <c r="AD2365" i="16"/>
  <c r="AD2373" i="16"/>
  <c r="AD2381" i="16"/>
  <c r="AD2389" i="16"/>
  <c r="AD2397" i="16"/>
  <c r="AD2405" i="16"/>
  <c r="AD2413" i="16"/>
  <c r="AD2421" i="16"/>
  <c r="AD2429" i="16"/>
  <c r="AD2437" i="16"/>
  <c r="AD2445" i="16"/>
  <c r="AD2453" i="16"/>
  <c r="AD2461" i="16"/>
  <c r="AD2469" i="16"/>
  <c r="AD2477" i="16"/>
  <c r="AD2485" i="16"/>
  <c r="AD2493" i="16"/>
  <c r="AD2501" i="16"/>
  <c r="AD2509" i="16"/>
  <c r="AD2517" i="16"/>
  <c r="AD2525" i="16"/>
  <c r="AD2533" i="16"/>
  <c r="AD2541" i="16"/>
  <c r="AD2549" i="16"/>
  <c r="AD2557" i="16"/>
  <c r="AD2565" i="16"/>
  <c r="AD2573" i="16"/>
  <c r="AD2581" i="16"/>
  <c r="AD2589" i="16"/>
  <c r="AD2597" i="16"/>
  <c r="AD2605" i="16"/>
  <c r="AD2613" i="16"/>
  <c r="AD2621" i="16"/>
  <c r="AD2629" i="16"/>
  <c r="AD2637" i="16"/>
  <c r="AD2645" i="16"/>
  <c r="AD2019" i="16"/>
  <c r="AD2011" i="16"/>
  <c r="AD2003" i="16"/>
  <c r="AD1995" i="16"/>
  <c r="AD1987" i="16"/>
  <c r="AD1979" i="16"/>
  <c r="AD1971" i="16"/>
  <c r="AD1963" i="16"/>
  <c r="AD1955" i="16"/>
  <c r="AD1947" i="16"/>
  <c r="AD1939" i="16"/>
  <c r="AD1931" i="16"/>
  <c r="AD1923" i="16"/>
  <c r="AD1915" i="16"/>
  <c r="AD1907" i="16"/>
  <c r="AD1899" i="16"/>
  <c r="AD1891" i="16"/>
  <c r="AD1883" i="16"/>
  <c r="AD1875" i="16"/>
  <c r="AD1867" i="16"/>
  <c r="AD1859" i="16"/>
  <c r="AD1851" i="16"/>
  <c r="AD1843" i="16"/>
  <c r="AD1835" i="16"/>
  <c r="AD1827" i="16"/>
  <c r="AD1819" i="16"/>
  <c r="AD1811" i="16"/>
  <c r="AD1803" i="16"/>
  <c r="AD1795" i="16"/>
  <c r="AD1787" i="16"/>
  <c r="AD1779" i="16"/>
  <c r="AD1771" i="16"/>
  <c r="AD1763" i="16"/>
  <c r="AD1755" i="16"/>
  <c r="AD1747" i="16"/>
  <c r="AD1739" i="16"/>
  <c r="AD1731" i="16"/>
  <c r="AD1723" i="16"/>
  <c r="AD1715" i="16"/>
  <c r="AD1707" i="16"/>
  <c r="AD1699" i="16"/>
  <c r="AD1691" i="16"/>
  <c r="AD1683" i="16"/>
  <c r="AD1675" i="16"/>
  <c r="AD1667" i="16"/>
  <c r="AD1659" i="16"/>
  <c r="AD1651" i="16"/>
  <c r="AD1643" i="16"/>
  <c r="AD1635" i="16"/>
  <c r="AD1627" i="16"/>
  <c r="AD1619" i="16"/>
  <c r="AD1611" i="16"/>
  <c r="AD1603" i="16"/>
  <c r="AD1595" i="16"/>
  <c r="AD1587" i="16"/>
  <c r="AD1579" i="16"/>
  <c r="AD1571" i="16"/>
  <c r="AD1563" i="16"/>
  <c r="AD1555" i="16"/>
  <c r="AD1547" i="16"/>
  <c r="AD1539" i="16"/>
  <c r="AD1531" i="16"/>
  <c r="AD1523" i="16"/>
  <c r="AD1515" i="16"/>
  <c r="AD1507" i="16"/>
  <c r="AD1499" i="16"/>
  <c r="AD1491" i="16"/>
  <c r="AD1483" i="16"/>
  <c r="AD1475" i="16"/>
  <c r="AD1467" i="16"/>
  <c r="AD1459" i="16"/>
  <c r="AD1451" i="16"/>
  <c r="AD1443" i="16"/>
  <c r="AD1435" i="16"/>
  <c r="AD1427" i="16"/>
  <c r="AD1419" i="16"/>
  <c r="AD1411" i="16"/>
  <c r="AD1403" i="16"/>
  <c r="AD1395" i="16"/>
  <c r="AD1375" i="16"/>
  <c r="AD1364" i="16"/>
  <c r="AD1343" i="16"/>
  <c r="AD1332" i="16"/>
  <c r="AD1377" i="16"/>
  <c r="AD1366" i="16"/>
  <c r="AD1345" i="16"/>
  <c r="AD1334" i="16"/>
  <c r="AD2014" i="16"/>
  <c r="AD2006" i="16"/>
  <c r="AD1998" i="16"/>
  <c r="AD1990" i="16"/>
  <c r="AD1982" i="16"/>
  <c r="AD1974" i="16"/>
  <c r="AD1966" i="16"/>
  <c r="AD1958" i="16"/>
  <c r="AD1950" i="16"/>
  <c r="AD1942" i="16"/>
  <c r="AD1934" i="16"/>
  <c r="AD1926" i="16"/>
  <c r="AD1918" i="16"/>
  <c r="AD1910" i="16"/>
  <c r="AD1902" i="16"/>
  <c r="AD1894" i="16"/>
  <c r="AD1886" i="16"/>
  <c r="AD1878" i="16"/>
  <c r="AD1870" i="16"/>
  <c r="AD1862" i="16"/>
  <c r="AD1854" i="16"/>
  <c r="AD1846" i="16"/>
  <c r="AD1838" i="16"/>
  <c r="AD1830" i="16"/>
  <c r="AD1822" i="16"/>
  <c r="AD1814" i="16"/>
  <c r="AD1806" i="16"/>
  <c r="AD1798" i="16"/>
  <c r="AD1790" i="16"/>
  <c r="AD1782" i="16"/>
  <c r="AD1774" i="16"/>
  <c r="AD1766" i="16"/>
  <c r="AD1758" i="16"/>
  <c r="AD1750" i="16"/>
  <c r="AD1742" i="16"/>
  <c r="AD1734" i="16"/>
  <c r="AD1726" i="16"/>
  <c r="AD1718" i="16"/>
  <c r="AD1710" i="16"/>
  <c r="AD1702" i="16"/>
  <c r="AD1694" i="16"/>
  <c r="AD1686" i="16"/>
  <c r="AD1678" i="16"/>
  <c r="AD1670" i="16"/>
  <c r="AD1662" i="16"/>
  <c r="AD1654" i="16"/>
  <c r="AD1646" i="16"/>
  <c r="AD1638" i="16"/>
  <c r="AD1630" i="16"/>
  <c r="AD1622" i="16"/>
  <c r="AD1614" i="16"/>
  <c r="AD1606" i="16"/>
  <c r="AD1598" i="16"/>
  <c r="AD1590" i="16"/>
  <c r="AD1582" i="16"/>
  <c r="AD1574" i="16"/>
  <c r="AD1566" i="16"/>
  <c r="AD1558" i="16"/>
  <c r="AD1550" i="16"/>
  <c r="AD1542" i="16"/>
  <c r="AD1534" i="16"/>
  <c r="AD1526" i="16"/>
  <c r="AD1518" i="16"/>
  <c r="AD1510" i="16"/>
  <c r="AD1502" i="16"/>
  <c r="AD1494" i="16"/>
  <c r="AD1486" i="16"/>
  <c r="AD1478" i="16"/>
  <c r="AD1470" i="16"/>
  <c r="AD1462" i="16"/>
  <c r="AD1454" i="16"/>
  <c r="AD1446" i="16"/>
  <c r="AD1438" i="16"/>
  <c r="AD1430" i="16"/>
  <c r="AD1422" i="16"/>
  <c r="AD1414" i="16"/>
  <c r="AD1406" i="16"/>
  <c r="AD1398" i="16"/>
  <c r="AD1379" i="16"/>
  <c r="AD1368" i="16"/>
  <c r="AD1347" i="16"/>
  <c r="AD1336" i="16"/>
  <c r="AD1314" i="16"/>
  <c r="AD1389" i="16"/>
  <c r="AD1378" i="16"/>
  <c r="AD1357" i="16"/>
  <c r="AD1346" i="16"/>
  <c r="AD1325" i="16"/>
  <c r="AD1312" i="16"/>
  <c r="AD1309" i="16"/>
  <c r="AD1301" i="16"/>
  <c r="AD1293" i="16"/>
  <c r="AD1285" i="16"/>
  <c r="AD1277" i="16"/>
  <c r="AD1269" i="16"/>
  <c r="AD1261" i="16"/>
  <c r="AD1253" i="16"/>
  <c r="AD1245" i="16"/>
  <c r="AD1237" i="16"/>
  <c r="AD1229" i="16"/>
  <c r="AD1221" i="16"/>
  <c r="AD1213" i="16"/>
  <c r="AD1205" i="16"/>
  <c r="AD1197" i="16"/>
  <c r="AD1189" i="16"/>
  <c r="AD1181" i="16"/>
  <c r="AD1173" i="16"/>
  <c r="AD1165" i="16"/>
  <c r="AD1157" i="16"/>
  <c r="AD1149" i="16"/>
  <c r="AD1141" i="16"/>
  <c r="AD1133" i="16"/>
  <c r="AD1125" i="16"/>
  <c r="AD1117" i="16"/>
  <c r="AD1109" i="16"/>
  <c r="AD1101" i="16"/>
  <c r="AD1093" i="16"/>
  <c r="AD1085" i="16"/>
  <c r="AD1077" i="16"/>
  <c r="AD1069" i="16"/>
  <c r="AD1061" i="16"/>
  <c r="AD1053" i="16"/>
  <c r="AD1045" i="16"/>
  <c r="AD1037" i="16"/>
  <c r="AD1029" i="16"/>
  <c r="AD1021" i="16"/>
  <c r="AD1013" i="16"/>
  <c r="AD1005" i="16"/>
  <c r="AD997" i="16"/>
  <c r="AD989" i="16"/>
  <c r="AD981" i="16"/>
  <c r="AD973" i="16"/>
  <c r="AD965" i="16"/>
  <c r="AD957" i="16"/>
  <c r="AD949" i="16"/>
  <c r="AD941" i="16"/>
  <c r="AD933" i="16"/>
  <c r="AD925" i="16"/>
  <c r="AD917" i="16"/>
  <c r="AD909" i="16"/>
  <c r="AD901" i="16"/>
  <c r="AD893" i="16"/>
  <c r="AD885" i="16"/>
  <c r="AD877" i="16"/>
  <c r="AD869" i="16"/>
  <c r="AD861" i="16"/>
  <c r="AD853" i="16"/>
  <c r="AD845" i="16"/>
  <c r="AD837" i="16"/>
  <c r="AD829" i="16"/>
  <c r="AD821" i="16"/>
  <c r="AD813" i="16"/>
  <c r="AD805" i="16"/>
  <c r="AD797" i="16"/>
  <c r="AD789" i="16"/>
  <c r="AD781" i="16"/>
  <c r="AD773" i="16"/>
  <c r="AD765" i="16"/>
  <c r="AD757" i="16"/>
  <c r="AD749" i="16"/>
  <c r="AD741" i="16"/>
  <c r="AD733" i="16"/>
  <c r="AD725" i="16"/>
  <c r="AD717" i="16"/>
  <c r="AD709" i="16"/>
  <c r="AD701" i="16"/>
  <c r="AD693" i="16"/>
  <c r="AD685" i="16"/>
  <c r="AD664" i="16"/>
  <c r="AD652" i="16"/>
  <c r="AD682" i="16"/>
  <c r="AD1304" i="16"/>
  <c r="AD1296" i="16"/>
  <c r="AD1288" i="16"/>
  <c r="AD1280" i="16"/>
  <c r="AD1272" i="16"/>
  <c r="AD1264" i="16"/>
  <c r="AD1256" i="16"/>
  <c r="AD1248" i="16"/>
  <c r="AD1240" i="16"/>
  <c r="AD1232" i="16"/>
  <c r="AD1224" i="16"/>
  <c r="AD1216" i="16"/>
  <c r="AD1208" i="16"/>
  <c r="AD1200" i="16"/>
  <c r="AD1192" i="16"/>
  <c r="AD1184" i="16"/>
  <c r="AD1176" i="16"/>
  <c r="AD1168" i="16"/>
  <c r="AD1160" i="16"/>
  <c r="AD1152" i="16"/>
  <c r="AD1144" i="16"/>
  <c r="AD1136" i="16"/>
  <c r="AD1128" i="16"/>
  <c r="AD1120" i="16"/>
  <c r="AD1112" i="16"/>
  <c r="AD1104" i="16"/>
  <c r="AD1096" i="16"/>
  <c r="AD1088" i="16"/>
  <c r="AD1080" i="16"/>
  <c r="AD1072" i="16"/>
  <c r="AD1064" i="16"/>
  <c r="AD1056" i="16"/>
  <c r="AD1048" i="16"/>
  <c r="AD1040" i="16"/>
  <c r="AD1032" i="16"/>
  <c r="AD1024" i="16"/>
  <c r="AD1016" i="16"/>
  <c r="AD1008" i="16"/>
  <c r="AD1000" i="16"/>
  <c r="AD992" i="16"/>
  <c r="AD984" i="16"/>
  <c r="AD976" i="16"/>
  <c r="AD968" i="16"/>
  <c r="AD960" i="16"/>
  <c r="AD952" i="16"/>
  <c r="AD944" i="16"/>
  <c r="AD936" i="16"/>
  <c r="AD928" i="16"/>
  <c r="AD920" i="16"/>
  <c r="AD912" i="16"/>
  <c r="AD904" i="16"/>
  <c r="AD896" i="16"/>
  <c r="AD888" i="16"/>
  <c r="AD880" i="16"/>
  <c r="AD872" i="16"/>
  <c r="AD864" i="16"/>
  <c r="AD856" i="16"/>
  <c r="AD848" i="16"/>
  <c r="AD840" i="16"/>
  <c r="AD832" i="16"/>
  <c r="AD824" i="16"/>
  <c r="AD816" i="16"/>
  <c r="AD808" i="16"/>
  <c r="AD800" i="16"/>
  <c r="AD792" i="16"/>
  <c r="AD784" i="16"/>
  <c r="AD776" i="16"/>
  <c r="AD768" i="16"/>
  <c r="AD760" i="16"/>
  <c r="AD752" i="16"/>
  <c r="AD744" i="16"/>
  <c r="AD736" i="16"/>
  <c r="AD728" i="16"/>
  <c r="AD720" i="16"/>
  <c r="AD712" i="16"/>
  <c r="AD704" i="16"/>
  <c r="AD696" i="16"/>
  <c r="AD688" i="16"/>
  <c r="AD668" i="16"/>
  <c r="AD670" i="16"/>
  <c r="AD683" i="16"/>
  <c r="AD675" i="16"/>
  <c r="AD667" i="16"/>
  <c r="AD659" i="16"/>
  <c r="AD651" i="16"/>
  <c r="AD643" i="16"/>
  <c r="AD635" i="16"/>
  <c r="AD627" i="16"/>
  <c r="AD619" i="16"/>
  <c r="AD611" i="16"/>
  <c r="AD603" i="16"/>
  <c r="AD595" i="16"/>
  <c r="AD587" i="16"/>
  <c r="AD579" i="16"/>
  <c r="AD571" i="16"/>
  <c r="AD563" i="16"/>
  <c r="AD555" i="16"/>
  <c r="AD547" i="16"/>
  <c r="AD539" i="16"/>
  <c r="AD531" i="16"/>
  <c r="AD523" i="16"/>
  <c r="AD515" i="16"/>
  <c r="AD507" i="16"/>
  <c r="AD499" i="16"/>
  <c r="AD491" i="16"/>
  <c r="AD483" i="16"/>
  <c r="AD475" i="16"/>
  <c r="AD467" i="16"/>
  <c r="AD459" i="16"/>
  <c r="AD451" i="16"/>
  <c r="AD443" i="16"/>
  <c r="AD435" i="16"/>
  <c r="AD427" i="16"/>
  <c r="AD419" i="16"/>
  <c r="AD411" i="16"/>
  <c r="AD403" i="16"/>
  <c r="AD395" i="16"/>
  <c r="AD387" i="16"/>
  <c r="AD379" i="16"/>
  <c r="AD371" i="16"/>
  <c r="AD363" i="16"/>
  <c r="AD355" i="16"/>
  <c r="AD347" i="16"/>
  <c r="AD339" i="16"/>
  <c r="AD331" i="16"/>
  <c r="AD323" i="16"/>
  <c r="AD315" i="16"/>
  <c r="AD307" i="16"/>
  <c r="AD299" i="16"/>
  <c r="AD291" i="16"/>
  <c r="AD283" i="16"/>
  <c r="AD275" i="16"/>
  <c r="AD267" i="16"/>
  <c r="AD259" i="16"/>
  <c r="AD251" i="16"/>
  <c r="AD243" i="16"/>
  <c r="AD235" i="16"/>
  <c r="AD227" i="16"/>
  <c r="AD219" i="16"/>
  <c r="AD211" i="16"/>
  <c r="AD203" i="16"/>
  <c r="AD195" i="16"/>
  <c r="AD187" i="16"/>
  <c r="AD179" i="16"/>
  <c r="AD171" i="16"/>
  <c r="AD163" i="16"/>
  <c r="AD155" i="16"/>
  <c r="AD147" i="16"/>
  <c r="AD139" i="16"/>
  <c r="AD131" i="16"/>
  <c r="AD123" i="16"/>
  <c r="AD115" i="16"/>
  <c r="AD107" i="16"/>
  <c r="AD99" i="16"/>
  <c r="AD91" i="16"/>
  <c r="AD83" i="16"/>
  <c r="AD75" i="16"/>
  <c r="AD67" i="16"/>
  <c r="AD59" i="16"/>
  <c r="AD51" i="16"/>
  <c r="AD43" i="16"/>
  <c r="AD35" i="16"/>
  <c r="AD27" i="16"/>
  <c r="AD19" i="16"/>
  <c r="AD11" i="16"/>
  <c r="AD3" i="16"/>
  <c r="AD640" i="16"/>
  <c r="AD632" i="16"/>
  <c r="AD624" i="16"/>
  <c r="AD616" i="16"/>
  <c r="AD608" i="16"/>
  <c r="AD600" i="16"/>
  <c r="AD592" i="16"/>
  <c r="AD584" i="16"/>
  <c r="AD576" i="16"/>
  <c r="AD568" i="16"/>
  <c r="AD560" i="16"/>
  <c r="AD552" i="16"/>
  <c r="AD544" i="16"/>
  <c r="AD536" i="16"/>
  <c r="AD528" i="16"/>
  <c r="AD520" i="16"/>
  <c r="AD512" i="16"/>
  <c r="AD504" i="16"/>
  <c r="AD496" i="16"/>
  <c r="AD488" i="16"/>
  <c r="AD480" i="16"/>
  <c r="AD472" i="16"/>
  <c r="AD464" i="16"/>
  <c r="AD456" i="16"/>
  <c r="AD448" i="16"/>
  <c r="AD440" i="16"/>
  <c r="AD432" i="16"/>
  <c r="AD424" i="16"/>
  <c r="AD416" i="16"/>
  <c r="AD408" i="16"/>
  <c r="AD400" i="16"/>
  <c r="AD392" i="16"/>
  <c r="AD384" i="16"/>
  <c r="AD376" i="16"/>
  <c r="AD368" i="16"/>
  <c r="AD360" i="16"/>
  <c r="AD352" i="16"/>
  <c r="AD344" i="16"/>
  <c r="AD336" i="16"/>
  <c r="AD328" i="16"/>
  <c r="AD320" i="16"/>
  <c r="AD312" i="16"/>
  <c r="AD304" i="16"/>
  <c r="AD296" i="16"/>
  <c r="AD288" i="16"/>
  <c r="AD280" i="16"/>
  <c r="AD272" i="16"/>
  <c r="AD264" i="16"/>
  <c r="AD256" i="16"/>
  <c r="AD248" i="16"/>
  <c r="AD240" i="16"/>
  <c r="AD232" i="16"/>
  <c r="AD224" i="16"/>
  <c r="AD216" i="16"/>
  <c r="AD208" i="16"/>
  <c r="AD200" i="16"/>
  <c r="AD192" i="16"/>
  <c r="AD184" i="16"/>
  <c r="AD176" i="16"/>
  <c r="AD168" i="16"/>
  <c r="AD160" i="16"/>
  <c r="AD152" i="16"/>
  <c r="AD144" i="16"/>
  <c r="AD136" i="16"/>
  <c r="AD128" i="16"/>
  <c r="AD120" i="16"/>
  <c r="AD112" i="16"/>
  <c r="AD104" i="16"/>
  <c r="AD96" i="16"/>
  <c r="AD88" i="16"/>
  <c r="AD80" i="16"/>
  <c r="AD72" i="16"/>
  <c r="AD64" i="16"/>
  <c r="AD56" i="16"/>
  <c r="AD48" i="16"/>
  <c r="AD40" i="16"/>
  <c r="AD32" i="16"/>
  <c r="AD24" i="16"/>
  <c r="AD16" i="16"/>
  <c r="AD8" i="16"/>
  <c r="AD2025" i="16"/>
  <c r="AD2032" i="16"/>
  <c r="AD2022" i="16"/>
  <c r="AD2050" i="16"/>
  <c r="AD2074" i="16"/>
  <c r="AD2098" i="16"/>
  <c r="AD2122" i="16"/>
  <c r="AD2146" i="16"/>
  <c r="AD2170" i="16"/>
  <c r="AD2194" i="16"/>
  <c r="AD2202" i="16"/>
  <c r="AD2218" i="16"/>
  <c r="AD2234" i="16"/>
  <c r="AD2242" i="16"/>
  <c r="AD2250" i="16"/>
  <c r="AD2258" i="16"/>
  <c r="AD2266" i="16"/>
  <c r="AD2274" i="16"/>
  <c r="AD2282" i="16"/>
  <c r="AD2290" i="16"/>
  <c r="AD2298" i="16"/>
  <c r="AD2306" i="16"/>
  <c r="AD2314" i="16"/>
  <c r="AD2322" i="16"/>
  <c r="AD2330" i="16"/>
  <c r="AD2338" i="16"/>
  <c r="AD2346" i="16"/>
  <c r="AD2354" i="16"/>
  <c r="AD2362" i="16"/>
  <c r="AD2370" i="16"/>
  <c r="AD2378" i="16"/>
  <c r="AD2386" i="16"/>
  <c r="AD2394" i="16"/>
  <c r="AD2402" i="16"/>
  <c r="AD2410" i="16"/>
  <c r="AD2418" i="16"/>
  <c r="AD2426" i="16"/>
  <c r="AD2434" i="16"/>
  <c r="AD2442" i="16"/>
  <c r="AD2450" i="16"/>
  <c r="AD2458" i="16"/>
  <c r="AD2466" i="16"/>
  <c r="AD2474" i="16"/>
  <c r="AD2482" i="16"/>
  <c r="AD2490" i="16"/>
  <c r="AD2498" i="16"/>
  <c r="AD2506" i="16"/>
  <c r="AD2514" i="16"/>
  <c r="AD2522" i="16"/>
  <c r="AD2530" i="16"/>
  <c r="AD2538" i="16"/>
  <c r="AD2546" i="16"/>
  <c r="AD2554" i="16"/>
  <c r="AD2562" i="16"/>
  <c r="AD2570" i="16"/>
  <c r="AD2578" i="16"/>
  <c r="AD2586" i="16"/>
  <c r="AD2594" i="16"/>
  <c r="AD2602" i="16"/>
  <c r="AD2610" i="16"/>
  <c r="AD2618" i="16"/>
  <c r="AD2626" i="16"/>
  <c r="AD2634" i="16"/>
  <c r="AD2642" i="16"/>
  <c r="AD2650" i="16"/>
  <c r="AD2027" i="16"/>
  <c r="AD2031" i="16"/>
  <c r="AD2039" i="16"/>
  <c r="AD2047" i="16"/>
  <c r="AD2055" i="16"/>
  <c r="AD2063" i="16"/>
  <c r="AD2071" i="16"/>
  <c r="AD2079" i="16"/>
  <c r="AD2087" i="16"/>
  <c r="AD2095" i="16"/>
  <c r="AD2103" i="16"/>
  <c r="AD2111" i="16"/>
  <c r="AD2119" i="16"/>
  <c r="AD2127" i="16"/>
  <c r="AD2135" i="16"/>
  <c r="AD2143" i="16"/>
  <c r="AD2151" i="16"/>
  <c r="AD2159" i="16"/>
  <c r="AD2167" i="16"/>
  <c r="AD2175" i="16"/>
  <c r="AD2183" i="16"/>
  <c r="AD2191" i="16"/>
  <c r="AD2199" i="16"/>
  <c r="AD2207" i="16"/>
  <c r="AD2215" i="16"/>
  <c r="AD2223" i="16"/>
  <c r="AD2231" i="16"/>
  <c r="AD2239" i="16"/>
  <c r="AD2247" i="16"/>
  <c r="AD2255" i="16"/>
  <c r="AD2263" i="16"/>
  <c r="AD2271" i="16"/>
  <c r="AD2279" i="16"/>
  <c r="AD2287" i="16"/>
  <c r="AD2295" i="16"/>
  <c r="AD2303" i="16"/>
  <c r="AD2311" i="16"/>
  <c r="AD2319" i="16"/>
  <c r="AD2327" i="16"/>
  <c r="AD2335" i="16"/>
  <c r="AD2343" i="16"/>
  <c r="AD2351" i="16"/>
  <c r="AD2359" i="16"/>
  <c r="AD2367" i="16"/>
  <c r="AD2375" i="16"/>
  <c r="AD2383" i="16"/>
  <c r="AD2391" i="16"/>
  <c r="AD2399" i="16"/>
  <c r="AD2407" i="16"/>
  <c r="AD2415" i="16"/>
  <c r="AD2423" i="16"/>
  <c r="AD2431" i="16"/>
  <c r="AD2439" i="16"/>
  <c r="AD2447" i="16"/>
  <c r="AD2455" i="16"/>
  <c r="AD2463" i="16"/>
  <c r="AD2471" i="16"/>
  <c r="AD2479" i="16"/>
  <c r="AD2487" i="16"/>
  <c r="AD2495" i="16"/>
  <c r="AD2503" i="16"/>
  <c r="AD2511" i="16"/>
  <c r="AD2519" i="16"/>
  <c r="AD2527" i="16"/>
  <c r="AD2535" i="16"/>
  <c r="AD2543" i="16"/>
  <c r="AD2551" i="16"/>
  <c r="AD2559" i="16"/>
  <c r="AD2567" i="16"/>
  <c r="AD2575" i="16"/>
  <c r="AD2583" i="16"/>
  <c r="AD2591" i="16"/>
  <c r="AD2599" i="16"/>
  <c r="AD2607" i="16"/>
  <c r="AD2615" i="16"/>
  <c r="AD2623" i="16"/>
  <c r="AD2631" i="16"/>
  <c r="AD2639" i="16"/>
  <c r="AD2647" i="16"/>
  <c r="AD2017" i="16"/>
  <c r="AD2009" i="16"/>
  <c r="AD2001" i="16"/>
  <c r="AD1993" i="16"/>
  <c r="AD1985" i="16"/>
  <c r="AD1977" i="16"/>
  <c r="AD1969" i="16"/>
  <c r="AD1961" i="16"/>
  <c r="AD1953" i="16"/>
  <c r="AD1945" i="16"/>
  <c r="AD1937" i="16"/>
  <c r="AD1929" i="16"/>
  <c r="AD1921" i="16"/>
  <c r="AD1913" i="16"/>
  <c r="AD1905" i="16"/>
  <c r="AD1897" i="16"/>
  <c r="AD1889" i="16"/>
  <c r="AD1881" i="16"/>
  <c r="AD1873" i="16"/>
  <c r="AD1865" i="16"/>
  <c r="AD1857" i="16"/>
  <c r="AD1849" i="16"/>
  <c r="AD1841" i="16"/>
  <c r="AD1833" i="16"/>
  <c r="AD1825" i="16"/>
  <c r="AD1817" i="16"/>
  <c r="AD1809" i="16"/>
  <c r="AD1801" i="16"/>
  <c r="AD1793" i="16"/>
  <c r="AD1785" i="16"/>
  <c r="AD1777" i="16"/>
  <c r="AD1769" i="16"/>
  <c r="AD1761" i="16"/>
  <c r="AD1753" i="16"/>
  <c r="AD1745" i="16"/>
  <c r="AD1737" i="16"/>
  <c r="AD1729" i="16"/>
  <c r="AD1721" i="16"/>
  <c r="AD1713" i="16"/>
  <c r="AD1705" i="16"/>
  <c r="AD1697" i="16"/>
  <c r="AD1689" i="16"/>
  <c r="AD1681" i="16"/>
  <c r="AD1673" i="16"/>
  <c r="AD1665" i="16"/>
  <c r="AD1657" i="16"/>
  <c r="AD1649" i="16"/>
  <c r="AD1641" i="16"/>
  <c r="AD1633" i="16"/>
  <c r="AD1625" i="16"/>
  <c r="AD1617" i="16"/>
  <c r="AD1609" i="16"/>
  <c r="AD1601" i="16"/>
  <c r="AD1593" i="16"/>
  <c r="AD1585" i="16"/>
  <c r="AD1577" i="16"/>
  <c r="AD1569" i="16"/>
  <c r="AD1561" i="16"/>
  <c r="AD1553" i="16"/>
  <c r="AD1545" i="16"/>
  <c r="AD1537" i="16"/>
  <c r="AD1529" i="16"/>
  <c r="AD1521" i="16"/>
  <c r="AD1513" i="16"/>
  <c r="AD1505" i="16"/>
  <c r="AD1497" i="16"/>
  <c r="AD1489" i="16"/>
  <c r="AD1481" i="16"/>
  <c r="AD1473" i="16"/>
  <c r="AD1465" i="16"/>
  <c r="AD1457" i="16"/>
  <c r="AD1449" i="16"/>
  <c r="AD1441" i="16"/>
  <c r="AD1433" i="16"/>
  <c r="AD1425" i="16"/>
  <c r="AD1417" i="16"/>
  <c r="AD1409" i="16"/>
  <c r="AD1401" i="16"/>
  <c r="AD1393" i="16"/>
  <c r="AD1383" i="16"/>
  <c r="AD1372" i="16"/>
  <c r="AD1351" i="16"/>
  <c r="AD1340" i="16"/>
  <c r="AD1319" i="16"/>
  <c r="AD1385" i="16"/>
  <c r="AD1374" i="16"/>
  <c r="AD1353" i="16"/>
  <c r="AD1342" i="16"/>
  <c r="AD1321" i="16"/>
  <c r="AD2012" i="16"/>
  <c r="AD2004" i="16"/>
  <c r="AD1996" i="16"/>
  <c r="AD1988" i="16"/>
  <c r="AD1980" i="16"/>
  <c r="AD1972" i="16"/>
  <c r="AD1964" i="16"/>
  <c r="AD1956" i="16"/>
  <c r="AD1948" i="16"/>
  <c r="AD1940" i="16"/>
  <c r="AD1932" i="16"/>
  <c r="AD1924" i="16"/>
  <c r="AD1916" i="16"/>
  <c r="AD1908" i="16"/>
  <c r="AD1900" i="16"/>
  <c r="AD1892" i="16"/>
  <c r="AD1884" i="16"/>
  <c r="AD1876" i="16"/>
  <c r="AD1868" i="16"/>
  <c r="AD1860" i="16"/>
  <c r="AD1852" i="16"/>
  <c r="AD1844" i="16"/>
  <c r="AD1836" i="16"/>
  <c r="AD1828" i="16"/>
  <c r="AD1820" i="16"/>
  <c r="AD1812" i="16"/>
  <c r="AD1804" i="16"/>
  <c r="AD1796" i="16"/>
  <c r="AD1788" i="16"/>
  <c r="AD1780" i="16"/>
  <c r="AD1772" i="16"/>
  <c r="AD1764" i="16"/>
  <c r="AD1756" i="16"/>
  <c r="AD1748" i="16"/>
  <c r="AD1740" i="16"/>
  <c r="AD1732" i="16"/>
  <c r="AD1724" i="16"/>
  <c r="AD1716" i="16"/>
  <c r="AD1708" i="16"/>
  <c r="AD1700" i="16"/>
  <c r="AD1692" i="16"/>
  <c r="AD1684" i="16"/>
  <c r="AD1676" i="16"/>
  <c r="AD1668" i="16"/>
  <c r="AD1660" i="16"/>
  <c r="AD1652" i="16"/>
  <c r="AD1644" i="16"/>
  <c r="AD1636" i="16"/>
  <c r="AD1628" i="16"/>
  <c r="AD1620" i="16"/>
  <c r="AD1612" i="16"/>
  <c r="AD1604" i="16"/>
  <c r="AD1596" i="16"/>
  <c r="AD1588" i="16"/>
  <c r="AD1580" i="16"/>
  <c r="AD1572" i="16"/>
  <c r="AD1564" i="16"/>
  <c r="AD1556" i="16"/>
  <c r="AD1548" i="16"/>
  <c r="AD1540" i="16"/>
  <c r="AD1532" i="16"/>
  <c r="AD1524" i="16"/>
  <c r="AD1516" i="16"/>
  <c r="AD1508" i="16"/>
  <c r="AD1500" i="16"/>
  <c r="AD1492" i="16"/>
  <c r="AD1484" i="16"/>
  <c r="AD1476" i="16"/>
  <c r="AD1468" i="16"/>
  <c r="AD1460" i="16"/>
  <c r="AD1452" i="16"/>
  <c r="AD1444" i="16"/>
  <c r="AD1436" i="16"/>
  <c r="AD1428" i="16"/>
  <c r="AD1420" i="16"/>
  <c r="AD1412" i="16"/>
  <c r="AD1404" i="16"/>
  <c r="AD1396" i="16"/>
  <c r="AD1387" i="16"/>
  <c r="AD1376" i="16"/>
  <c r="AD1355" i="16"/>
  <c r="AD1344" i="16"/>
  <c r="AD1323" i="16"/>
  <c r="AD1386" i="16"/>
  <c r="AD1365" i="16"/>
  <c r="AD1354" i="16"/>
  <c r="AD1333" i="16"/>
  <c r="AD1322" i="16"/>
  <c r="AD1315" i="16"/>
  <c r="AD1307" i="16"/>
  <c r="AD1299" i="16"/>
  <c r="AD1291" i="16"/>
  <c r="AD1283" i="16"/>
  <c r="AD1275" i="16"/>
  <c r="AD1267" i="16"/>
  <c r="AD1259" i="16"/>
  <c r="AD1251" i="16"/>
  <c r="AD1243" i="16"/>
  <c r="AD1235" i="16"/>
  <c r="AD1227" i="16"/>
  <c r="AD1219" i="16"/>
  <c r="AD1211" i="16"/>
  <c r="AD1203" i="16"/>
  <c r="AD1195" i="16"/>
  <c r="AD1187" i="16"/>
  <c r="AD1179" i="16"/>
  <c r="AD1171" i="16"/>
  <c r="AD1163" i="16"/>
  <c r="AD1155" i="16"/>
  <c r="AD1147" i="16"/>
  <c r="AD1139" i="16"/>
  <c r="AD1131" i="16"/>
  <c r="AD1123" i="16"/>
  <c r="AD1115" i="16"/>
  <c r="AD1107" i="16"/>
  <c r="AD1099" i="16"/>
  <c r="AD1091" i="16"/>
  <c r="AD1083" i="16"/>
  <c r="AD1075" i="16"/>
  <c r="AD1067" i="16"/>
  <c r="AD1059" i="16"/>
  <c r="AD1051" i="16"/>
  <c r="AD1043" i="16"/>
  <c r="AD1035" i="16"/>
  <c r="AD1027" i="16"/>
  <c r="AD1019" i="16"/>
  <c r="AD1011" i="16"/>
  <c r="AD1003" i="16"/>
  <c r="AD995" i="16"/>
  <c r="AD987" i="16"/>
  <c r="AD979" i="16"/>
  <c r="AD971" i="16"/>
  <c r="AD963" i="16"/>
  <c r="AD955" i="16"/>
  <c r="AD947" i="16"/>
  <c r="AD939" i="16"/>
  <c r="AD931" i="16"/>
  <c r="AD923" i="16"/>
  <c r="AD915" i="16"/>
  <c r="AD907" i="16"/>
  <c r="AD899" i="16"/>
  <c r="AD891" i="16"/>
  <c r="AD883" i="16"/>
  <c r="AD875" i="16"/>
  <c r="AD867" i="16"/>
  <c r="AD859" i="16"/>
  <c r="AD851" i="16"/>
  <c r="AD843" i="16"/>
  <c r="AD835" i="16"/>
  <c r="AD827" i="16"/>
  <c r="AD819" i="16"/>
  <c r="AD811" i="16"/>
  <c r="AD803" i="16"/>
  <c r="AD795" i="16"/>
  <c r="AD787" i="16"/>
  <c r="AD779" i="16"/>
  <c r="AD771" i="16"/>
  <c r="AD763" i="16"/>
  <c r="AD755" i="16"/>
  <c r="AD747" i="16"/>
  <c r="AD739" i="16"/>
  <c r="AD731" i="16"/>
  <c r="AD723" i="16"/>
  <c r="AD715" i="16"/>
  <c r="AD707" i="16"/>
  <c r="AD699" i="16"/>
  <c r="AD691" i="16"/>
  <c r="AD672" i="16"/>
  <c r="AD648" i="16"/>
  <c r="AD658" i="16"/>
  <c r="AD1310" i="16"/>
  <c r="AD1302" i="16"/>
  <c r="AD1294" i="16"/>
  <c r="AD1286" i="16"/>
  <c r="AD1278" i="16"/>
  <c r="AD1270" i="16"/>
  <c r="AD1262" i="16"/>
  <c r="AD1254" i="16"/>
  <c r="AD1246" i="16"/>
  <c r="AD1238" i="16"/>
  <c r="AD1230" i="16"/>
  <c r="AD1222" i="16"/>
  <c r="AD1214" i="16"/>
  <c r="AD1206" i="16"/>
  <c r="AD1198" i="16"/>
  <c r="AD1190" i="16"/>
  <c r="AD1182" i="16"/>
  <c r="AD1174" i="16"/>
  <c r="AD1166" i="16"/>
  <c r="AD1158" i="16"/>
  <c r="AD1150" i="16"/>
  <c r="AD1142" i="16"/>
  <c r="AD1134" i="16"/>
  <c r="AD1126" i="16"/>
  <c r="AD1118" i="16"/>
  <c r="AD1110" i="16"/>
  <c r="AD1102" i="16"/>
  <c r="AD1094" i="16"/>
  <c r="AD1086" i="16"/>
  <c r="AD1078" i="16"/>
  <c r="AD1070" i="16"/>
  <c r="AD1062" i="16"/>
  <c r="AD1054" i="16"/>
  <c r="AD1046" i="16"/>
  <c r="AD1038" i="16"/>
  <c r="AD1030" i="16"/>
  <c r="AD1022" i="16"/>
  <c r="AD1014" i="16"/>
  <c r="AD1006" i="16"/>
  <c r="AD998" i="16"/>
  <c r="AD990" i="16"/>
  <c r="AD982" i="16"/>
  <c r="AD974" i="16"/>
  <c r="AD966" i="16"/>
  <c r="AD958" i="16"/>
  <c r="AD950" i="16"/>
  <c r="AD942" i="16"/>
  <c r="AD934" i="16"/>
  <c r="AD926" i="16"/>
  <c r="AD918" i="16"/>
  <c r="AD910" i="16"/>
  <c r="AD902" i="16"/>
  <c r="AD894" i="16"/>
  <c r="AD886" i="16"/>
  <c r="AD878" i="16"/>
  <c r="AD870" i="16"/>
  <c r="AD862" i="16"/>
  <c r="AD854" i="16"/>
  <c r="AD846" i="16"/>
  <c r="AD838" i="16"/>
  <c r="AD830" i="16"/>
  <c r="AD822" i="16"/>
  <c r="AD814" i="16"/>
  <c r="AD806" i="16"/>
  <c r="AD798" i="16"/>
  <c r="AD790" i="16"/>
  <c r="AD782" i="16"/>
  <c r="AD774" i="16"/>
  <c r="AD766" i="16"/>
  <c r="AD758" i="16"/>
  <c r="AD750" i="16"/>
  <c r="AD742" i="16"/>
  <c r="AD734" i="16"/>
  <c r="AD726" i="16"/>
  <c r="AD718" i="16"/>
  <c r="AD710" i="16"/>
  <c r="AD702" i="16"/>
  <c r="AD694" i="16"/>
  <c r="AD686" i="16"/>
  <c r="AD676" i="16"/>
  <c r="AD654" i="16"/>
  <c r="AD678" i="16"/>
  <c r="AD681" i="16"/>
  <c r="AD673" i="16"/>
  <c r="AD665" i="16"/>
  <c r="AD657" i="16"/>
  <c r="AD649" i="16"/>
  <c r="AD641" i="16"/>
  <c r="AD633" i="16"/>
  <c r="AD625" i="16"/>
  <c r="AD617" i="16"/>
  <c r="AD609" i="16"/>
  <c r="AD601" i="16"/>
  <c r="AD593" i="16"/>
  <c r="AD585" i="16"/>
  <c r="AD577" i="16"/>
  <c r="AD569" i="16"/>
  <c r="AD561" i="16"/>
  <c r="AD553" i="16"/>
  <c r="AD545" i="16"/>
  <c r="AD537" i="16"/>
  <c r="AD529" i="16"/>
  <c r="AD521" i="16"/>
  <c r="AD513" i="16"/>
  <c r="AD505" i="16"/>
  <c r="AD497" i="16"/>
  <c r="AD489" i="16"/>
  <c r="AD481" i="16"/>
  <c r="AD473" i="16"/>
  <c r="AD465" i="16"/>
  <c r="AD457" i="16"/>
  <c r="AD449" i="16"/>
  <c r="AD441" i="16"/>
  <c r="AD433" i="16"/>
  <c r="AD425" i="16"/>
  <c r="AD417" i="16"/>
  <c r="AD409" i="16"/>
  <c r="AD401" i="16"/>
  <c r="AD393" i="16"/>
  <c r="AD385" i="16"/>
  <c r="AD377" i="16"/>
  <c r="AD369" i="16"/>
  <c r="AD361" i="16"/>
  <c r="AD353" i="16"/>
  <c r="AD345" i="16"/>
  <c r="AD337" i="16"/>
  <c r="AD329" i="16"/>
  <c r="AD321" i="16"/>
  <c r="AD313" i="16"/>
  <c r="AD305" i="16"/>
  <c r="AD297" i="16"/>
  <c r="AD289" i="16"/>
  <c r="AD281" i="16"/>
  <c r="AD273" i="16"/>
  <c r="AD265" i="16"/>
  <c r="AD257" i="16"/>
  <c r="AD249" i="16"/>
  <c r="AD241" i="16"/>
  <c r="AD233" i="16"/>
  <c r="AD225" i="16"/>
  <c r="AD217" i="16"/>
  <c r="AD209" i="16"/>
  <c r="AD201" i="16"/>
  <c r="AD193" i="16"/>
  <c r="AD185" i="16"/>
  <c r="AD177" i="16"/>
  <c r="AD169" i="16"/>
  <c r="AD161" i="16"/>
  <c r="AD153" i="16"/>
  <c r="AD145" i="16"/>
  <c r="AD137" i="16"/>
  <c r="AD129" i="16"/>
  <c r="AD121" i="16"/>
  <c r="AD113" i="16"/>
  <c r="AD105" i="16"/>
  <c r="AD97" i="16"/>
  <c r="AD89" i="16"/>
  <c r="AD81" i="16"/>
  <c r="AD73" i="16"/>
  <c r="AD65" i="16"/>
  <c r="AD57" i="16"/>
  <c r="AD49" i="16"/>
  <c r="AD41" i="16"/>
  <c r="AD33" i="16"/>
  <c r="AD25" i="16"/>
  <c r="AD17" i="16"/>
  <c r="AD9" i="16"/>
  <c r="AD646" i="16"/>
  <c r="AD638" i="16"/>
  <c r="AD630" i="16"/>
  <c r="AD622" i="16"/>
  <c r="AD614" i="16"/>
  <c r="AD606" i="16"/>
  <c r="AD598" i="16"/>
  <c r="AD590" i="16"/>
  <c r="AD582" i="16"/>
  <c r="AD574" i="16"/>
  <c r="AD566" i="16"/>
  <c r="AD558" i="16"/>
  <c r="AD550" i="16"/>
  <c r="AD542" i="16"/>
  <c r="AD534" i="16"/>
  <c r="AD526" i="16"/>
  <c r="AD518" i="16"/>
  <c r="AD510" i="16"/>
  <c r="AD502" i="16"/>
  <c r="AD494" i="16"/>
  <c r="AD486" i="16"/>
  <c r="AD478" i="16"/>
  <c r="AD470" i="16"/>
  <c r="AD462" i="16"/>
  <c r="AD454" i="16"/>
  <c r="AD446" i="16"/>
  <c r="AD438" i="16"/>
  <c r="AD430" i="16"/>
  <c r="AD422" i="16"/>
  <c r="AD414" i="16"/>
  <c r="AD406" i="16"/>
  <c r="AD398" i="16"/>
  <c r="AD390" i="16"/>
  <c r="AD382" i="16"/>
  <c r="AD374" i="16"/>
  <c r="AD366" i="16"/>
  <c r="AD358" i="16"/>
  <c r="AD350" i="16"/>
  <c r="AD342" i="16"/>
  <c r="AD334" i="16"/>
  <c r="AD326" i="16"/>
  <c r="AD318" i="16"/>
  <c r="AD310" i="16"/>
  <c r="AD302" i="16"/>
  <c r="AD294" i="16"/>
  <c r="AD286" i="16"/>
  <c r="AD278" i="16"/>
  <c r="AD270" i="16"/>
  <c r="AD262" i="16"/>
  <c r="AD254" i="16"/>
  <c r="AD246" i="16"/>
  <c r="AD238" i="16"/>
  <c r="AD230" i="16"/>
  <c r="AD222" i="16"/>
  <c r="AD214" i="16"/>
  <c r="AD206" i="16"/>
  <c r="AD198" i="16"/>
  <c r="AD190" i="16"/>
  <c r="AD182" i="16"/>
  <c r="AD174" i="16"/>
  <c r="AD166" i="16"/>
  <c r="AD158" i="16"/>
  <c r="AD150" i="16"/>
  <c r="AD142" i="16"/>
  <c r="AD134" i="16"/>
  <c r="AD126" i="16"/>
  <c r="AD118" i="16"/>
  <c r="AD110" i="16"/>
  <c r="AD102" i="16"/>
  <c r="AD94" i="16"/>
  <c r="AD86" i="16"/>
  <c r="AD78" i="16"/>
  <c r="AD70" i="16"/>
  <c r="AD62" i="16"/>
  <c r="AD54" i="16"/>
  <c r="AD46" i="16"/>
  <c r="AD38" i="16"/>
  <c r="AD30" i="16"/>
  <c r="AD22" i="16"/>
  <c r="AD14" i="16"/>
  <c r="AD6" i="16"/>
  <c r="AD2029" i="16"/>
  <c r="AD2021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AC5" i="16"/>
  <c r="AC46" i="16"/>
  <c r="AC110" i="16"/>
  <c r="AC174" i="16"/>
  <c r="AC238" i="16"/>
  <c r="AC302" i="16"/>
  <c r="AC366" i="16"/>
  <c r="AC430" i="16"/>
  <c r="AC494" i="16"/>
  <c r="AC558" i="16"/>
  <c r="AC622" i="16"/>
  <c r="AC686" i="16"/>
  <c r="AC750" i="16"/>
  <c r="AC814" i="16"/>
  <c r="AC878" i="16"/>
  <c r="AC942" i="16"/>
  <c r="AC1006" i="16"/>
  <c r="AC1070" i="16"/>
  <c r="AC1134" i="16"/>
  <c r="AC1198" i="16"/>
  <c r="AC1262" i="16"/>
  <c r="AC1326" i="16"/>
  <c r="AC1390" i="16"/>
  <c r="AC1454" i="16"/>
  <c r="AC1518" i="16"/>
  <c r="AC1582" i="16"/>
  <c r="AC1646" i="16"/>
  <c r="AC1710" i="16"/>
  <c r="AC1774" i="16"/>
  <c r="AC1838" i="16"/>
  <c r="AC1902" i="16"/>
  <c r="AC1966" i="16"/>
  <c r="AC14" i="16"/>
  <c r="AC78" i="16"/>
  <c r="AC142" i="16"/>
  <c r="AC206" i="16"/>
  <c r="AC270" i="16"/>
  <c r="AC334" i="16"/>
  <c r="AC398" i="16"/>
  <c r="AC462" i="16"/>
  <c r="AC526" i="16"/>
  <c r="AC590" i="16"/>
  <c r="AC654" i="16"/>
  <c r="AC718" i="16"/>
  <c r="AC782" i="16"/>
  <c r="AC846" i="16"/>
  <c r="AC910" i="16"/>
  <c r="AC974" i="16"/>
  <c r="AC1038" i="16"/>
  <c r="AC1102" i="16"/>
  <c r="AC1166" i="16"/>
  <c r="AC1230" i="16"/>
  <c r="AC1294" i="16"/>
  <c r="AC1358" i="16"/>
  <c r="AC1422" i="16"/>
  <c r="AC1486" i="16"/>
  <c r="AC1550" i="16"/>
  <c r="AC1614" i="16"/>
  <c r="AC1678" i="16"/>
  <c r="AC1742" i="16"/>
  <c r="AC1806" i="16"/>
  <c r="AC1870" i="16"/>
  <c r="AC1934" i="16"/>
  <c r="AC13" i="16"/>
  <c r="AC54" i="16"/>
  <c r="AC118" i="16"/>
  <c r="AC182" i="16"/>
  <c r="AC246" i="16"/>
  <c r="AC310" i="16"/>
  <c r="AC374" i="16"/>
  <c r="AC438" i="16"/>
  <c r="AC502" i="16"/>
  <c r="AC566" i="16"/>
  <c r="AC630" i="16"/>
  <c r="AC694" i="16"/>
  <c r="AC758" i="16"/>
  <c r="AC822" i="16"/>
  <c r="AC886" i="16"/>
  <c r="AC950" i="16"/>
  <c r="AC1014" i="16"/>
  <c r="AC1078" i="16"/>
  <c r="AC1142" i="16"/>
  <c r="AC1206" i="16"/>
  <c r="AC1270" i="16"/>
  <c r="AC1334" i="16"/>
  <c r="AC1398" i="16"/>
  <c r="AC1462" i="16"/>
  <c r="AC1526" i="16"/>
  <c r="AC1590" i="16"/>
  <c r="AC1654" i="16"/>
  <c r="AC1718" i="16"/>
  <c r="AC1782" i="16"/>
  <c r="AC1846" i="16"/>
  <c r="AC1910" i="16"/>
  <c r="AC1974" i="16"/>
  <c r="AC42" i="16"/>
  <c r="AC170" i="16"/>
  <c r="AC298" i="16"/>
  <c r="AC426" i="16"/>
  <c r="AC554" i="16"/>
  <c r="AC682" i="16"/>
  <c r="AC810" i="16"/>
  <c r="AC938" i="16"/>
  <c r="AC1066" i="16"/>
  <c r="AC1194" i="16"/>
  <c r="AC1322" i="16"/>
  <c r="AC1450" i="16"/>
  <c r="AC50" i="16"/>
  <c r="AC178" i="16"/>
  <c r="AC306" i="16"/>
  <c r="AC434" i="16"/>
  <c r="AC562" i="16"/>
  <c r="AC690" i="16"/>
  <c r="AC818" i="16"/>
  <c r="AC946" i="16"/>
  <c r="AC1074" i="16"/>
  <c r="AC1202" i="16"/>
  <c r="AC1330" i="16"/>
  <c r="AC1458" i="16"/>
  <c r="AC1586" i="16"/>
  <c r="AC1714" i="16"/>
  <c r="AC1842" i="16"/>
  <c r="AC1970" i="16"/>
  <c r="AC2050" i="16"/>
  <c r="AC2114" i="16"/>
  <c r="AC2178" i="16"/>
  <c r="AC2242" i="16"/>
  <c r="AC2306" i="16"/>
  <c r="AC2370" i="16"/>
  <c r="AC2434" i="16"/>
  <c r="AC2498" i="16"/>
  <c r="AC26" i="16"/>
  <c r="AC154" i="16"/>
  <c r="AC282" i="16"/>
  <c r="AC410" i="16"/>
  <c r="AC538" i="16"/>
  <c r="AC666" i="16"/>
  <c r="AC794" i="16"/>
  <c r="AC922" i="16"/>
  <c r="AC1050" i="16"/>
  <c r="AC1178" i="16"/>
  <c r="AC1306" i="16"/>
  <c r="AC1434" i="16"/>
  <c r="AC1562" i="16"/>
  <c r="AC1690" i="16"/>
  <c r="AC1818" i="16"/>
  <c r="AC1946" i="16"/>
  <c r="AC2038" i="16"/>
  <c r="AC2102" i="16"/>
  <c r="AC2166" i="16"/>
  <c r="AC2230" i="16"/>
  <c r="AC2294" i="16"/>
  <c r="AC2358" i="16"/>
  <c r="AC2422" i="16"/>
  <c r="AC2486" i="16"/>
  <c r="AC2550" i="16"/>
  <c r="AC66" i="16"/>
  <c r="AC194" i="16"/>
  <c r="AC322" i="16"/>
  <c r="AC450" i="16"/>
  <c r="AC578" i="16"/>
  <c r="AC706" i="16"/>
  <c r="AC834" i="16"/>
  <c r="AC962" i="16"/>
  <c r="AC1090" i="16"/>
  <c r="AC1218" i="16"/>
  <c r="AC1346" i="16"/>
  <c r="AC1474" i="16"/>
  <c r="AC1602" i="16"/>
  <c r="AC1730" i="16"/>
  <c r="AC1858" i="16"/>
  <c r="AC1986" i="16"/>
  <c r="AC2058" i="16"/>
  <c r="AC2122" i="16"/>
  <c r="AC2186" i="16"/>
  <c r="AC2250" i="16"/>
  <c r="AC2314" i="16"/>
  <c r="AC2378" i="16"/>
  <c r="AC2442" i="16"/>
  <c r="AC2506" i="16"/>
  <c r="AC2570" i="16"/>
  <c r="AC2634" i="16"/>
  <c r="AC35" i="16"/>
  <c r="AC99" i="16"/>
  <c r="AC163" i="16"/>
  <c r="AC227" i="16"/>
  <c r="AC291" i="16"/>
  <c r="AC355" i="16"/>
  <c r="AC1898" i="16"/>
  <c r="AC2206" i="16"/>
  <c r="AC2462" i="16"/>
  <c r="AC2610" i="16"/>
  <c r="AC31" i="16"/>
  <c r="AC119" i="16"/>
  <c r="AC203" i="16"/>
  <c r="AC287" i="16"/>
  <c r="AC371" i="16"/>
  <c r="AC435" i="16"/>
  <c r="AC499" i="16"/>
  <c r="AC563" i="16"/>
  <c r="AC1546" i="16"/>
  <c r="AC2030" i="16"/>
  <c r="AC2286" i="16"/>
  <c r="AC2542" i="16"/>
  <c r="AC2638" i="16"/>
  <c r="AC59" i="16"/>
  <c r="AC143" i="16"/>
  <c r="AC231" i="16"/>
  <c r="AC315" i="16"/>
  <c r="AC391" i="16"/>
  <c r="AC455" i="16"/>
  <c r="AC519" i="16"/>
  <c r="AC583" i="16"/>
  <c r="AC1962" i="16"/>
  <c r="AC2238" i="16"/>
  <c r="AC2494" i="16"/>
  <c r="AC2622" i="16"/>
  <c r="AC43" i="16"/>
  <c r="AC127" i="16"/>
  <c r="AC215" i="16"/>
  <c r="AC299" i="16"/>
  <c r="AC379" i="16"/>
  <c r="AC443" i="16"/>
  <c r="AC507" i="16"/>
  <c r="AC571" i="16"/>
  <c r="AC1994" i="16"/>
  <c r="AC2254" i="16"/>
  <c r="AC2510" i="16"/>
  <c r="AC2626" i="16"/>
  <c r="AC47" i="16"/>
  <c r="AC135" i="16"/>
  <c r="AC219" i="16"/>
  <c r="AC303" i="16"/>
  <c r="AC383" i="16"/>
  <c r="AC447" i="16"/>
  <c r="AC511" i="16"/>
  <c r="AC575" i="16"/>
  <c r="AC639" i="16"/>
  <c r="AC77" i="16"/>
  <c r="AC205" i="16"/>
  <c r="AC333" i="16"/>
  <c r="AC461" i="16"/>
  <c r="AC589" i="16"/>
  <c r="AC721" i="16"/>
  <c r="AC845" i="16"/>
  <c r="AC917" i="16"/>
  <c r="AC1109" i="16"/>
  <c r="AC1241" i="16"/>
  <c r="AC1365" i="16"/>
  <c r="AC1493" i="16"/>
  <c r="AC1625" i="16"/>
  <c r="AC1761" i="16"/>
  <c r="AC1885" i="16"/>
  <c r="AC2013" i="16"/>
  <c r="AC2137" i="16"/>
  <c r="AC2269" i="16"/>
  <c r="H6" i="3" a="1"/>
  <c r="AC30" i="16"/>
  <c r="AC94" i="16"/>
  <c r="AC158" i="16"/>
  <c r="AC222" i="16"/>
  <c r="AC286" i="16"/>
  <c r="AC350" i="16"/>
  <c r="AC414" i="16"/>
  <c r="AC478" i="16"/>
  <c r="AC542" i="16"/>
  <c r="AC606" i="16"/>
  <c r="AC670" i="16"/>
  <c r="AC734" i="16"/>
  <c r="AC798" i="16"/>
  <c r="AC862" i="16"/>
  <c r="AC926" i="16"/>
  <c r="AC990" i="16"/>
  <c r="AC1054" i="16"/>
  <c r="AC1118" i="16"/>
  <c r="AC1182" i="16"/>
  <c r="AC1246" i="16"/>
  <c r="AC1310" i="16"/>
  <c r="AC1374" i="16"/>
  <c r="AC1438" i="16"/>
  <c r="AC1502" i="16"/>
  <c r="AC1566" i="16"/>
  <c r="AC1630" i="16"/>
  <c r="AC1694" i="16"/>
  <c r="AC1758" i="16"/>
  <c r="AC1822" i="16"/>
  <c r="AC1886" i="16"/>
  <c r="AC1950" i="16"/>
  <c r="AC6" i="16"/>
  <c r="AC70" i="16"/>
  <c r="AC134" i="16"/>
  <c r="AC198" i="16"/>
  <c r="AC262" i="16"/>
  <c r="AC326" i="16"/>
  <c r="AC390" i="16"/>
  <c r="AC454" i="16"/>
  <c r="AC518" i="16"/>
  <c r="AC582" i="16"/>
  <c r="AC646" i="16"/>
  <c r="AC710" i="16"/>
  <c r="AC774" i="16"/>
  <c r="AC838" i="16"/>
  <c r="AC902" i="16"/>
  <c r="AC966" i="16"/>
  <c r="AC1030" i="16"/>
  <c r="AC1094" i="16"/>
  <c r="AC1158" i="16"/>
  <c r="AC1222" i="16"/>
  <c r="AC1286" i="16"/>
  <c r="AC1350" i="16"/>
  <c r="AC1414" i="16"/>
  <c r="AC1478" i="16"/>
  <c r="AC1542" i="16"/>
  <c r="AC1606" i="16"/>
  <c r="AC1670" i="16"/>
  <c r="AC1734" i="16"/>
  <c r="AC1798" i="16"/>
  <c r="AC1862" i="16"/>
  <c r="AC1926" i="16"/>
  <c r="AC1990" i="16"/>
  <c r="AC74" i="16"/>
  <c r="AC202" i="16"/>
  <c r="AC330" i="16"/>
  <c r="AC458" i="16"/>
  <c r="AC586" i="16"/>
  <c r="AC714" i="16"/>
  <c r="AC842" i="16"/>
  <c r="AC970" i="16"/>
  <c r="AC1098" i="16"/>
  <c r="AC1226" i="16"/>
  <c r="AC1354" i="16"/>
  <c r="AC1482" i="16"/>
  <c r="AC82" i="16"/>
  <c r="AC210" i="16"/>
  <c r="AC338" i="16"/>
  <c r="AC466" i="16"/>
  <c r="AC594" i="16"/>
  <c r="AC722" i="16"/>
  <c r="AC850" i="16"/>
  <c r="AC978" i="16"/>
  <c r="AC1106" i="16"/>
  <c r="AC1234" i="16"/>
  <c r="AC1362" i="16"/>
  <c r="AC1490" i="16"/>
  <c r="AC1618" i="16"/>
  <c r="AC1746" i="16"/>
  <c r="AC1874" i="16"/>
  <c r="AC1998" i="16"/>
  <c r="AC2066" i="16"/>
  <c r="AC2130" i="16"/>
  <c r="AC2194" i="16"/>
  <c r="AC2258" i="16"/>
  <c r="AC2322" i="16"/>
  <c r="AC2386" i="16"/>
  <c r="AC2450" i="16"/>
  <c r="AC2514" i="16"/>
  <c r="AC58" i="16"/>
  <c r="AC186" i="16"/>
  <c r="AC314" i="16"/>
  <c r="AC442" i="16"/>
  <c r="AC570" i="16"/>
  <c r="AC698" i="16"/>
  <c r="AC826" i="16"/>
  <c r="AC954" i="16"/>
  <c r="AC1082" i="16"/>
  <c r="AC1210" i="16"/>
  <c r="AC1338" i="16"/>
  <c r="AC1466" i="16"/>
  <c r="AC1594" i="16"/>
  <c r="AC1722" i="16"/>
  <c r="AC1850" i="16"/>
  <c r="AC1978" i="16"/>
  <c r="AC2054" i="16"/>
  <c r="AC2118" i="16"/>
  <c r="AC2182" i="16"/>
  <c r="AC2246" i="16"/>
  <c r="AC2310" i="16"/>
  <c r="AC2374" i="16"/>
  <c r="AC2438" i="16"/>
  <c r="AC2502" i="16"/>
  <c r="AC2566" i="16"/>
  <c r="AC98" i="16"/>
  <c r="AC226" i="16"/>
  <c r="AC354" i="16"/>
  <c r="AC482" i="16"/>
  <c r="AC610" i="16"/>
  <c r="AC738" i="16"/>
  <c r="AC866" i="16"/>
  <c r="AC994" i="16"/>
  <c r="AC1122" i="16"/>
  <c r="AC1250" i="16"/>
  <c r="AC1378" i="16"/>
  <c r="AC1506" i="16"/>
  <c r="AC1634" i="16"/>
  <c r="AC1762" i="16"/>
  <c r="AC1890" i="16"/>
  <c r="AC2010" i="16"/>
  <c r="AC2074" i="16"/>
  <c r="AC2138" i="16"/>
  <c r="AC2202" i="16"/>
  <c r="AC2266" i="16"/>
  <c r="AC2330" i="16"/>
  <c r="AC2394" i="16"/>
  <c r="AC2458" i="16"/>
  <c r="AC2522" i="16"/>
  <c r="AC2586" i="16"/>
  <c r="AC2650" i="16"/>
  <c r="AC51" i="16"/>
  <c r="AC115" i="16"/>
  <c r="AC179" i="16"/>
  <c r="AC243" i="16"/>
  <c r="AC307" i="16"/>
  <c r="AC1514" i="16"/>
  <c r="AC2014" i="16"/>
  <c r="AC2270" i="16"/>
  <c r="AC2526" i="16"/>
  <c r="AC2630" i="16"/>
  <c r="AC55" i="16"/>
  <c r="AC139" i="16"/>
  <c r="AC223" i="16"/>
  <c r="AC311" i="16"/>
  <c r="AC387" i="16"/>
  <c r="AC451" i="16"/>
  <c r="AC515" i="16"/>
  <c r="AC579" i="16"/>
  <c r="AC1674" i="16"/>
  <c r="AC2094" i="16"/>
  <c r="AC2350" i="16"/>
  <c r="AC2574" i="16"/>
  <c r="AC33" i="16"/>
  <c r="AC79" i="16"/>
  <c r="AC167" i="16"/>
  <c r="AC251" i="16"/>
  <c r="AC335" i="16"/>
  <c r="AC407" i="16"/>
  <c r="AC471" i="16"/>
  <c r="AC535" i="16"/>
  <c r="AC599" i="16"/>
  <c r="AC1578" i="16"/>
  <c r="AC2046" i="16"/>
  <c r="AC2302" i="16"/>
  <c r="AC2546" i="16"/>
  <c r="AC2642" i="16"/>
  <c r="AC63" i="16"/>
  <c r="AC151" i="16"/>
  <c r="AC235" i="16"/>
  <c r="AC319" i="16"/>
  <c r="AC395" i="16"/>
  <c r="AC459" i="16"/>
  <c r="AC523" i="16"/>
  <c r="AC587" i="16"/>
  <c r="AC1610" i="16"/>
  <c r="AC2062" i="16"/>
  <c r="AC2318" i="16"/>
  <c r="AC2558" i="16"/>
  <c r="AC2646" i="16"/>
  <c r="AC71" i="16"/>
  <c r="AC155" i="16"/>
  <c r="AC239" i="16"/>
  <c r="AC327" i="16"/>
  <c r="AC399" i="16"/>
  <c r="AC463" i="16"/>
  <c r="AC527" i="16"/>
  <c r="AC591" i="16"/>
  <c r="AC109" i="16"/>
  <c r="AC237" i="16"/>
  <c r="AC365" i="16"/>
  <c r="AC493" i="16"/>
  <c r="AC625" i="16"/>
  <c r="AC753" i="16"/>
  <c r="AC861" i="16"/>
  <c r="AC949" i="16"/>
  <c r="AC1141" i="16"/>
  <c r="AC1273" i="16"/>
  <c r="AC1397" i="16"/>
  <c r="AC1529" i="16"/>
  <c r="AC1661" i="16"/>
  <c r="AC1789" i="16"/>
  <c r="AC1917" i="16"/>
  <c r="AC2041" i="16"/>
  <c r="AC2169" i="16"/>
  <c r="AC2297" i="16"/>
  <c r="AC2433" i="16"/>
  <c r="AC2565" i="16"/>
  <c r="AC28" i="16"/>
  <c r="AC92" i="16"/>
  <c r="AC190" i="16"/>
  <c r="AC446" i="16"/>
  <c r="AC702" i="16"/>
  <c r="AC958" i="16"/>
  <c r="AC1214" i="16"/>
  <c r="AC1470" i="16"/>
  <c r="AC1726" i="16"/>
  <c r="AC1982" i="16"/>
  <c r="AC102" i="16"/>
  <c r="AC230" i="16"/>
  <c r="AC358" i="16"/>
  <c r="AC486" i="16"/>
  <c r="AC614" i="16"/>
  <c r="AC742" i="16"/>
  <c r="AC870" i="16"/>
  <c r="AC998" i="16"/>
  <c r="AC1126" i="16"/>
  <c r="AC1254" i="16"/>
  <c r="AC1382" i="16"/>
  <c r="AC1510" i="16"/>
  <c r="AC1638" i="16"/>
  <c r="AC1766" i="16"/>
  <c r="AC1894" i="16"/>
  <c r="AC10" i="16"/>
  <c r="AC266" i="16"/>
  <c r="AC522" i="16"/>
  <c r="AC778" i="16"/>
  <c r="AC1034" i="16"/>
  <c r="AC1290" i="16"/>
  <c r="AC18" i="16"/>
  <c r="AC274" i="16"/>
  <c r="AC530" i="16"/>
  <c r="AC786" i="16"/>
  <c r="AC1042" i="16"/>
  <c r="AC1298" i="16"/>
  <c r="AC1554" i="16"/>
  <c r="AC1810" i="16"/>
  <c r="AC2034" i="16"/>
  <c r="AC2162" i="16"/>
  <c r="AC2290" i="16"/>
  <c r="AC2418" i="16"/>
  <c r="AC17" i="16"/>
  <c r="AC250" i="16"/>
  <c r="AC506" i="16"/>
  <c r="AC762" i="16"/>
  <c r="AC1018" i="16"/>
  <c r="AC1274" i="16"/>
  <c r="AC1530" i="16"/>
  <c r="AC1786" i="16"/>
  <c r="AC2022" i="16"/>
  <c r="AC2150" i="16"/>
  <c r="AC2278" i="16"/>
  <c r="AC2406" i="16"/>
  <c r="AC2534" i="16"/>
  <c r="AC162" i="16"/>
  <c r="AC418" i="16"/>
  <c r="AC674" i="16"/>
  <c r="AC930" i="16"/>
  <c r="AC1186" i="16"/>
  <c r="AC1442" i="16"/>
  <c r="AC1698" i="16"/>
  <c r="AC1954" i="16"/>
  <c r="AC2106" i="16"/>
  <c r="AC2234" i="16"/>
  <c r="AC2362" i="16"/>
  <c r="AC2490" i="16"/>
  <c r="AC2618" i="16"/>
  <c r="AC83" i="16"/>
  <c r="AC211" i="16"/>
  <c r="AC339" i="16"/>
  <c r="AC2142" i="16"/>
  <c r="AC2590" i="16"/>
  <c r="AC95" i="16"/>
  <c r="AC267" i="16"/>
  <c r="AC419" i="16"/>
  <c r="AC547" i="16"/>
  <c r="AC675" i="16"/>
  <c r="AC803" i="16"/>
  <c r="AC2222" i="16"/>
  <c r="AC2614" i="16"/>
  <c r="AC123" i="16"/>
  <c r="AC295" i="16"/>
  <c r="AC439" i="16"/>
  <c r="AC567" i="16"/>
  <c r="AC695" i="16"/>
  <c r="AC823" i="16"/>
  <c r="AC2174" i="16"/>
  <c r="AC2598" i="16"/>
  <c r="AC107" i="16"/>
  <c r="AC279" i="16"/>
  <c r="AC427" i="16"/>
  <c r="AC555" i="16"/>
  <c r="AC683" i="16"/>
  <c r="AC811" i="16"/>
  <c r="AC939" i="16"/>
  <c r="AC2190" i="16"/>
  <c r="AC2606" i="16"/>
  <c r="AC111" i="16"/>
  <c r="AC283" i="16"/>
  <c r="AC431" i="16"/>
  <c r="AC559" i="16"/>
  <c r="AC687" i="16"/>
  <c r="AC815" i="16"/>
  <c r="AC943" i="16"/>
  <c r="AC49" i="16"/>
  <c r="AC301" i="16"/>
  <c r="AC557" i="16"/>
  <c r="AC821" i="16"/>
  <c r="AC1085" i="16"/>
  <c r="AC1333" i="16"/>
  <c r="AC1593" i="16"/>
  <c r="AC1853" i="16"/>
  <c r="AC2105" i="16"/>
  <c r="AC2369" i="16"/>
  <c r="AC2529" i="16"/>
  <c r="AC44" i="16"/>
  <c r="AC124" i="16"/>
  <c r="AC117" i="16"/>
  <c r="AC245" i="16"/>
  <c r="AC373" i="16"/>
  <c r="AC501" i="16"/>
  <c r="AC633" i="16"/>
  <c r="AC765" i="16"/>
  <c r="AC865" i="16"/>
  <c r="AC953" i="16"/>
  <c r="AC1149" i="16"/>
  <c r="AC1277" i="16"/>
  <c r="AC1405" i="16"/>
  <c r="AC1537" i="16"/>
  <c r="AC1669" i="16"/>
  <c r="AC1797" i="16"/>
  <c r="AC1925" i="16"/>
  <c r="AC2049" i="16"/>
  <c r="AC2177" i="16"/>
  <c r="AC29" i="16"/>
  <c r="AC157" i="16"/>
  <c r="AC285" i="16"/>
  <c r="AC413" i="16"/>
  <c r="AC541" i="16"/>
  <c r="AC673" i="16"/>
  <c r="AC805" i="16"/>
  <c r="AC885" i="16"/>
  <c r="AC1069" i="16"/>
  <c r="AC1189" i="16"/>
  <c r="AC1317" i="16"/>
  <c r="AC1441" i="16"/>
  <c r="AC1577" i="16"/>
  <c r="AC1709" i="16"/>
  <c r="AC1837" i="16"/>
  <c r="AC1965" i="16"/>
  <c r="AC2089" i="16"/>
  <c r="AC2217" i="16"/>
  <c r="AC2349" i="16"/>
  <c r="AC2477" i="16"/>
  <c r="AC2621" i="16"/>
  <c r="AC52" i="16"/>
  <c r="AC116" i="16"/>
  <c r="AC180" i="16"/>
  <c r="AC244" i="16"/>
  <c r="AC308" i="16"/>
  <c r="AC372" i="16"/>
  <c r="AC436" i="16"/>
  <c r="AC500" i="16"/>
  <c r="AC564" i="16"/>
  <c r="AC628" i="16"/>
  <c r="AC129" i="16"/>
  <c r="AC261" i="16"/>
  <c r="AC389" i="16"/>
  <c r="AC517" i="16"/>
  <c r="AC649" i="16"/>
  <c r="AC781" i="16"/>
  <c r="AC873" i="16"/>
  <c r="AC1037" i="16"/>
  <c r="AC1165" i="16"/>
  <c r="AC1289" i="16"/>
  <c r="AC1417" i="16"/>
  <c r="AC1553" i="16"/>
  <c r="AC1685" i="16"/>
  <c r="AC1813" i="16"/>
  <c r="AC1941" i="16"/>
  <c r="AC2065" i="16"/>
  <c r="AC2193" i="16"/>
  <c r="AC2325" i="16"/>
  <c r="AC2453" i="16"/>
  <c r="AC2593" i="16"/>
  <c r="AC40" i="16"/>
  <c r="AC104" i="16"/>
  <c r="AC168" i="16"/>
  <c r="AC232" i="16"/>
  <c r="AC296" i="16"/>
  <c r="AC360" i="16"/>
  <c r="AC424" i="16"/>
  <c r="AC488" i="16"/>
  <c r="AC552" i="16"/>
  <c r="AC616" i="16"/>
  <c r="AC2309" i="16"/>
  <c r="AC96" i="16"/>
  <c r="AC252" i="16"/>
  <c r="AC380" i="16"/>
  <c r="AC508" i="16"/>
  <c r="AC636" i="16"/>
  <c r="AC708" i="16"/>
  <c r="AC772" i="16"/>
  <c r="AC836" i="16"/>
  <c r="AC900" i="16"/>
  <c r="AC964" i="16"/>
  <c r="AC1028" i="16"/>
  <c r="AC1092" i="16"/>
  <c r="AC1156" i="16"/>
  <c r="AC1220" i="16"/>
  <c r="AC1284" i="16"/>
  <c r="AC1348" i="16"/>
  <c r="AC1412" i="16"/>
  <c r="AC1476" i="16"/>
  <c r="AC1540" i="16"/>
  <c r="AC1604" i="16"/>
  <c r="AC1668" i="16"/>
  <c r="AC1732" i="16"/>
  <c r="AC1796" i="16"/>
  <c r="AC1860" i="16"/>
  <c r="AC1924" i="16"/>
  <c r="AC1988" i="16"/>
  <c r="AC2052" i="16"/>
  <c r="AC2116" i="16"/>
  <c r="AC2180" i="16"/>
  <c r="AC2244" i="16"/>
  <c r="AC2308" i="16"/>
  <c r="AC2372" i="16"/>
  <c r="AC2436" i="16"/>
  <c r="AC2500" i="16"/>
  <c r="AC2564" i="16"/>
  <c r="AC2628" i="16"/>
  <c r="AC105" i="16"/>
  <c r="AC233" i="16"/>
  <c r="AC361" i="16"/>
  <c r="AC489" i="16"/>
  <c r="AC613" i="16"/>
  <c r="AC741" i="16"/>
  <c r="AC929" i="16"/>
  <c r="AC1013" i="16"/>
  <c r="AC1121" i="16"/>
  <c r="AC1249" i="16"/>
  <c r="AC1445" i="16"/>
  <c r="AC1721" i="16"/>
  <c r="AC2233" i="16"/>
  <c r="AC2341" i="16"/>
  <c r="AC112" i="16"/>
  <c r="AC256" i="16"/>
  <c r="AC384" i="16"/>
  <c r="AC512" i="16"/>
  <c r="AC640" i="16"/>
  <c r="AC712" i="16"/>
  <c r="AC776" i="16"/>
  <c r="AC840" i="16"/>
  <c r="AC904" i="16"/>
  <c r="AC968" i="16"/>
  <c r="AC1032" i="16"/>
  <c r="AC1096" i="16"/>
  <c r="AC1160" i="16"/>
  <c r="AC1224" i="16"/>
  <c r="AC1288" i="16"/>
  <c r="AC1352" i="16"/>
  <c r="AC1416" i="16"/>
  <c r="AC1480" i="16"/>
  <c r="AC1544" i="16"/>
  <c r="AC1608" i="16"/>
  <c r="AC1672" i="16"/>
  <c r="AC1736" i="16"/>
  <c r="AC1800" i="16"/>
  <c r="AC1864" i="16"/>
  <c r="AC1928" i="16"/>
  <c r="AC1992" i="16"/>
  <c r="AC2056" i="16"/>
  <c r="AC2120" i="16"/>
  <c r="AC2184" i="16"/>
  <c r="AC2248" i="16"/>
  <c r="AC2312" i="16"/>
  <c r="AC2376" i="16"/>
  <c r="AC2440" i="16"/>
  <c r="AC2504" i="16"/>
  <c r="AC2568" i="16"/>
  <c r="AC2632" i="16"/>
  <c r="AC113" i="16"/>
  <c r="AC241" i="16"/>
  <c r="AC369" i="16"/>
  <c r="AC497" i="16"/>
  <c r="AC621" i="16"/>
  <c r="AC749" i="16"/>
  <c r="AC937" i="16"/>
  <c r="AC1017" i="16"/>
  <c r="AC1129" i="16"/>
  <c r="AC1257" i="16"/>
  <c r="AC1385" i="16"/>
  <c r="AC1509" i="16"/>
  <c r="AC1637" i="16"/>
  <c r="AC1757" i="16"/>
  <c r="AC1889" i="16"/>
  <c r="AC2017" i="16"/>
  <c r="AC2149" i="16"/>
  <c r="AC2273" i="16"/>
  <c r="AC2397" i="16"/>
  <c r="AC2525" i="16"/>
  <c r="AC2009" i="16"/>
  <c r="AC2553" i="16"/>
  <c r="AC64" i="16"/>
  <c r="AC236" i="16"/>
  <c r="AC364" i="16"/>
  <c r="AC492" i="16"/>
  <c r="AC620" i="16"/>
  <c r="AC700" i="16"/>
  <c r="AC764" i="16"/>
  <c r="AC828" i="16"/>
  <c r="AC892" i="16"/>
  <c r="AC956" i="16"/>
  <c r="AC1020" i="16"/>
  <c r="AC1084" i="16"/>
  <c r="AC1148" i="16"/>
  <c r="AC1212" i="16"/>
  <c r="AC1276" i="16"/>
  <c r="AC1340" i="16"/>
  <c r="AC1404" i="16"/>
  <c r="AC1468" i="16"/>
  <c r="AC1532" i="16"/>
  <c r="AC1596" i="16"/>
  <c r="AC1660" i="16"/>
  <c r="AC1724" i="16"/>
  <c r="AC1788" i="16"/>
  <c r="AC1852" i="16"/>
  <c r="AC1916" i="16"/>
  <c r="AC1980" i="16"/>
  <c r="AC2044" i="16"/>
  <c r="AC2108" i="16"/>
  <c r="AC2172" i="16"/>
  <c r="AC2236" i="16"/>
  <c r="AC2300" i="16"/>
  <c r="AC2364" i="16"/>
  <c r="AC2428" i="16"/>
  <c r="AC2492" i="16"/>
  <c r="AC2556" i="16"/>
  <c r="AC2620" i="16"/>
  <c r="AC89" i="16"/>
  <c r="AC217" i="16"/>
  <c r="AC345" i="16"/>
  <c r="AC473" i="16"/>
  <c r="AC601" i="16"/>
  <c r="AC725" i="16"/>
  <c r="AC913" i="16"/>
  <c r="AC1005" i="16"/>
  <c r="AC1105" i="16"/>
  <c r="AC1233" i="16"/>
  <c r="AC1361" i="16"/>
  <c r="AC1489" i="16"/>
  <c r="AC1613" i="16"/>
  <c r="AC1737" i="16"/>
  <c r="AC1865" i="16"/>
  <c r="AC1989" i="16"/>
  <c r="AC2125" i="16"/>
  <c r="AC2249" i="16"/>
  <c r="AC2373" i="16"/>
  <c r="AC2501" i="16"/>
  <c r="AC2633" i="16"/>
  <c r="AC1565" i="16"/>
  <c r="AC1945" i="16"/>
  <c r="AC2389" i="16"/>
  <c r="AC2537" i="16"/>
  <c r="AC176" i="16"/>
  <c r="AC304" i="16"/>
  <c r="AC432" i="16"/>
  <c r="AC560" i="16"/>
  <c r="AC672" i="16"/>
  <c r="AC736" i="16"/>
  <c r="AC800" i="16"/>
  <c r="AC864" i="16"/>
  <c r="AC928" i="16"/>
  <c r="AC992" i="16"/>
  <c r="AC1056" i="16"/>
  <c r="AC1120" i="16"/>
  <c r="AC1184" i="16"/>
  <c r="AC1248" i="16"/>
  <c r="AC1312" i="16"/>
  <c r="AC1376" i="16"/>
  <c r="AC1440" i="16"/>
  <c r="AC1504" i="16"/>
  <c r="AC1568" i="16"/>
  <c r="AC1632" i="16"/>
  <c r="AC1696" i="16"/>
  <c r="AC1760" i="16"/>
  <c r="AC1824" i="16"/>
  <c r="AC1888" i="16"/>
  <c r="AC1952" i="16"/>
  <c r="AC2016" i="16"/>
  <c r="AC2080" i="16"/>
  <c r="AC2144" i="16"/>
  <c r="AC2208" i="16"/>
  <c r="AC2272" i="16"/>
  <c r="AC2336" i="16"/>
  <c r="AC2400" i="16"/>
  <c r="AC2464" i="16"/>
  <c r="AC2528" i="16"/>
  <c r="AC2592" i="16"/>
  <c r="AC25" i="16"/>
  <c r="AC161" i="16"/>
  <c r="AC289" i="16"/>
  <c r="AC417" i="16"/>
  <c r="AC545" i="16"/>
  <c r="AC669" i="16"/>
  <c r="AC793" i="16"/>
  <c r="AC977" i="16"/>
  <c r="AC1045" i="16"/>
  <c r="AC1177" i="16"/>
  <c r="AC1305" i="16"/>
  <c r="AC1437" i="16"/>
  <c r="AC1557" i="16"/>
  <c r="AC1681" i="16"/>
  <c r="AC1809" i="16"/>
  <c r="AC1937" i="16"/>
  <c r="AC2069" i="16"/>
  <c r="AC2197" i="16"/>
  <c r="AC2321" i="16"/>
  <c r="AC2449" i="16"/>
  <c r="AC2641" i="16"/>
  <c r="AC1657" i="16"/>
  <c r="AC2045" i="16"/>
  <c r="AC2585" i="16"/>
  <c r="AC692" i="16"/>
  <c r="AC2612" i="16"/>
  <c r="AC457" i="16"/>
  <c r="AC709" i="16"/>
  <c r="AC1081" i="16"/>
  <c r="AC1629" i="16"/>
  <c r="AC48" i="16"/>
  <c r="AC480" i="16"/>
  <c r="AC760" i="16"/>
  <c r="AC952" i="16"/>
  <c r="AC1144" i="16"/>
  <c r="AC1336" i="16"/>
  <c r="AC1528" i="16"/>
  <c r="AC1720" i="16"/>
  <c r="AC1848" i="16"/>
  <c r="AC2040" i="16"/>
  <c r="AC2232" i="16"/>
  <c r="AC2424" i="16"/>
  <c r="AC2616" i="16"/>
  <c r="AC337" i="16"/>
  <c r="AC593" i="16"/>
  <c r="AC905" i="16"/>
  <c r="AC1089" i="16"/>
  <c r="AC1353" i="16"/>
  <c r="AC1605" i="16"/>
  <c r="AC1729" i="16"/>
  <c r="AC1981" i="16"/>
  <c r="AC2241" i="16"/>
  <c r="AC2625" i="16"/>
  <c r="AC2421" i="16"/>
  <c r="AC2645" i="16"/>
  <c r="AC332" i="16"/>
  <c r="AC588" i="16"/>
  <c r="AC748" i="16"/>
  <c r="AC876" i="16"/>
  <c r="AC1004" i="16"/>
  <c r="AC1132" i="16"/>
  <c r="AC1324" i="16"/>
  <c r="AC1452" i="16"/>
  <c r="AC1644" i="16"/>
  <c r="AC1836" i="16"/>
  <c r="AC2028" i="16"/>
  <c r="AC2220" i="16"/>
  <c r="AC2412" i="16"/>
  <c r="AC2604" i="16"/>
  <c r="AC185" i="16"/>
  <c r="AC441" i="16"/>
  <c r="AC817" i="16"/>
  <c r="AC1201" i="16"/>
  <c r="AC1581" i="16"/>
  <c r="AC1961" i="16"/>
  <c r="AC2345" i="16"/>
  <c r="AC1377" i="16"/>
  <c r="AC2409" i="16"/>
  <c r="AC272" i="16"/>
  <c r="AC720" i="16"/>
  <c r="AC912" i="16"/>
  <c r="AC976" i="16"/>
  <c r="AC1168" i="16"/>
  <c r="AC1360" i="16"/>
  <c r="AC1552" i="16"/>
  <c r="AC1744" i="16"/>
  <c r="AC1936" i="16"/>
  <c r="AC2128" i="16"/>
  <c r="AC2320" i="16"/>
  <c r="AC2512" i="16"/>
  <c r="AC133" i="16"/>
  <c r="AC513" i="16"/>
  <c r="AC957" i="16"/>
  <c r="AC1145" i="16"/>
  <c r="AC1525" i="16"/>
  <c r="AC1773" i="16"/>
  <c r="AC2293" i="16"/>
  <c r="AC1597" i="16"/>
  <c r="AC2541" i="16"/>
  <c r="AC254" i="16"/>
  <c r="AC510" i="16"/>
  <c r="AC766" i="16"/>
  <c r="AC1022" i="16"/>
  <c r="AC1278" i="16"/>
  <c r="AC1534" i="16"/>
  <c r="AC1790" i="16"/>
  <c r="AC22" i="16"/>
  <c r="AC150" i="16"/>
  <c r="AC278" i="16"/>
  <c r="AC406" i="16"/>
  <c r="AC534" i="16"/>
  <c r="AC662" i="16"/>
  <c r="AC790" i="16"/>
  <c r="AC918" i="16"/>
  <c r="AC1046" i="16"/>
  <c r="AC1174" i="16"/>
  <c r="AC1302" i="16"/>
  <c r="AC1430" i="16"/>
  <c r="AC1558" i="16"/>
  <c r="AC1686" i="16"/>
  <c r="AC1814" i="16"/>
  <c r="AC1942" i="16"/>
  <c r="AC106" i="16"/>
  <c r="AC362" i="16"/>
  <c r="AC618" i="16"/>
  <c r="AC874" i="16"/>
  <c r="AC1130" i="16"/>
  <c r="AC1386" i="16"/>
  <c r="AC114" i="16"/>
  <c r="AC370" i="16"/>
  <c r="AC626" i="16"/>
  <c r="AC882" i="16"/>
  <c r="AC1138" i="16"/>
  <c r="AC1394" i="16"/>
  <c r="AC1650" i="16"/>
  <c r="AC1906" i="16"/>
  <c r="AC2082" i="16"/>
  <c r="AC2210" i="16"/>
  <c r="AC2338" i="16"/>
  <c r="AC2466" i="16"/>
  <c r="AC90" i="16"/>
  <c r="AC346" i="16"/>
  <c r="AC602" i="16"/>
  <c r="AC858" i="16"/>
  <c r="AC1114" i="16"/>
  <c r="AC1370" i="16"/>
  <c r="AC1626" i="16"/>
  <c r="AC1882" i="16"/>
  <c r="AC2070" i="16"/>
  <c r="AC2198" i="16"/>
  <c r="AC2326" i="16"/>
  <c r="AC2454" i="16"/>
  <c r="AC2" i="16"/>
  <c r="AC258" i="16"/>
  <c r="AC514" i="16"/>
  <c r="AC770" i="16"/>
  <c r="AC1026" i="16"/>
  <c r="AC1282" i="16"/>
  <c r="AC1538" i="16"/>
  <c r="AC1794" i="16"/>
  <c r="AC2026" i="16"/>
  <c r="AC2154" i="16"/>
  <c r="AC2282" i="16"/>
  <c r="AC2410" i="16"/>
  <c r="AC2538" i="16"/>
  <c r="AC3" i="16"/>
  <c r="AC131" i="16"/>
  <c r="AC259" i="16"/>
  <c r="AC1642" i="16"/>
  <c r="AC2334" i="16"/>
  <c r="AC21" i="16"/>
  <c r="AC159" i="16"/>
  <c r="AC331" i="16"/>
  <c r="AC467" i="16"/>
  <c r="AC595" i="16"/>
  <c r="AC723" i="16"/>
  <c r="AC851" i="16"/>
  <c r="AC1802" i="16"/>
  <c r="AC2414" i="16"/>
  <c r="AC15" i="16"/>
  <c r="AC187" i="16"/>
  <c r="AC359" i="16"/>
  <c r="AC487" i="16"/>
  <c r="AC615" i="16"/>
  <c r="AC743" i="16"/>
  <c r="AC871" i="16"/>
  <c r="AC1706" i="16"/>
  <c r="AC2366" i="16"/>
  <c r="AC2601" i="16"/>
  <c r="AC171" i="16"/>
  <c r="AC343" i="16"/>
  <c r="AC475" i="16"/>
  <c r="AC603" i="16"/>
  <c r="AC731" i="16"/>
  <c r="AC859" i="16"/>
  <c r="AC1738" i="16"/>
  <c r="AC2382" i="16"/>
  <c r="AC7" i="16"/>
  <c r="AC175" i="16"/>
  <c r="AC347" i="16"/>
  <c r="AC479" i="16"/>
  <c r="AC607" i="16"/>
  <c r="AC735" i="16"/>
  <c r="AC863" i="16"/>
  <c r="AC141" i="16"/>
  <c r="AC397" i="16"/>
  <c r="AC657" i="16"/>
  <c r="AC877" i="16"/>
  <c r="AC1173" i="16"/>
  <c r="AC1425" i="16"/>
  <c r="AC1693" i="16"/>
  <c r="AC1949" i="16"/>
  <c r="AC2201" i="16"/>
  <c r="AC2401" i="16"/>
  <c r="AC2605" i="16"/>
  <c r="AC60" i="16"/>
  <c r="AC140" i="16"/>
  <c r="AC149" i="16"/>
  <c r="AC277" i="16"/>
  <c r="AC405" i="16"/>
  <c r="AC533" i="16"/>
  <c r="AC665" i="16"/>
  <c r="AC797" i="16"/>
  <c r="AC881" i="16"/>
  <c r="AC1061" i="16"/>
  <c r="AC1181" i="16"/>
  <c r="AC1309" i="16"/>
  <c r="AC1433" i="16"/>
  <c r="AC1569" i="16"/>
  <c r="AC1701" i="16"/>
  <c r="AC1829" i="16"/>
  <c r="AC1957" i="16"/>
  <c r="AC2081" i="16"/>
  <c r="AC2209" i="16"/>
  <c r="AC65" i="16"/>
  <c r="AC189" i="16"/>
  <c r="AC317" i="16"/>
  <c r="AC445" i="16"/>
  <c r="AC573" i="16"/>
  <c r="AC705" i="16"/>
  <c r="AC837" i="16"/>
  <c r="AC901" i="16"/>
  <c r="AC1097" i="16"/>
  <c r="AC1221" i="16"/>
  <c r="AC1349" i="16"/>
  <c r="AC1473" i="16"/>
  <c r="AC1609" i="16"/>
  <c r="AC1745" i="16"/>
  <c r="AC1869" i="16"/>
  <c r="AC1997" i="16"/>
  <c r="AC2121" i="16"/>
  <c r="AC2253" i="16"/>
  <c r="AC2385" i="16"/>
  <c r="AC2513" i="16"/>
  <c r="AC4" i="16"/>
  <c r="AC68" i="16"/>
  <c r="AC132" i="16"/>
  <c r="AC196" i="16"/>
  <c r="AC260" i="16"/>
  <c r="AC324" i="16"/>
  <c r="AC388" i="16"/>
  <c r="AC452" i="16"/>
  <c r="AC516" i="16"/>
  <c r="AC580" i="16"/>
  <c r="AC41" i="16"/>
  <c r="AC165" i="16"/>
  <c r="AC293" i="16"/>
  <c r="AC421" i="16"/>
  <c r="AC549" i="16"/>
  <c r="AC681" i="16"/>
  <c r="AC813" i="16"/>
  <c r="AC889" i="16"/>
  <c r="AC1077" i="16"/>
  <c r="AC1197" i="16"/>
  <c r="AC1325" i="16"/>
  <c r="AC1449" i="16"/>
  <c r="AC1585" i="16"/>
  <c r="AC1717" i="16"/>
  <c r="AC1845" i="16"/>
  <c r="AC1977" i="16"/>
  <c r="AC2097" i="16"/>
  <c r="AC2229" i="16"/>
  <c r="AC2357" i="16"/>
  <c r="AC2489" i="16"/>
  <c r="AC2629" i="16"/>
  <c r="AC56" i="16"/>
  <c r="AC120" i="16"/>
  <c r="AC184" i="16"/>
  <c r="AC248" i="16"/>
  <c r="AC312" i="16"/>
  <c r="AC376" i="16"/>
  <c r="AC440" i="16"/>
  <c r="AC504" i="16"/>
  <c r="AC568" i="16"/>
  <c r="AC632" i="16"/>
  <c r="AC2441" i="16"/>
  <c r="AC156" i="16"/>
  <c r="AC284" i="16"/>
  <c r="AC412" i="16"/>
  <c r="AC540" i="16"/>
  <c r="AC656" i="16"/>
  <c r="AC724" i="16"/>
  <c r="AC788" i="16"/>
  <c r="AC852" i="16"/>
  <c r="AC916" i="16"/>
  <c r="AC980" i="16"/>
  <c r="AC1044" i="16"/>
  <c r="AC1108" i="16"/>
  <c r="AC1172" i="16"/>
  <c r="AC1236" i="16"/>
  <c r="AC1300" i="16"/>
  <c r="AC1364" i="16"/>
  <c r="AC1428" i="16"/>
  <c r="AC1492" i="16"/>
  <c r="AC1556" i="16"/>
  <c r="AC1620" i="16"/>
  <c r="AC1684" i="16"/>
  <c r="AC1748" i="16"/>
  <c r="AC1812" i="16"/>
  <c r="AC1876" i="16"/>
  <c r="AC1940" i="16"/>
  <c r="AC2004" i="16"/>
  <c r="AC2068" i="16"/>
  <c r="AC2132" i="16"/>
  <c r="AC2196" i="16"/>
  <c r="AC2260" i="16"/>
  <c r="AC2324" i="16"/>
  <c r="AC2388" i="16"/>
  <c r="AC2452" i="16"/>
  <c r="AC2516" i="16"/>
  <c r="AC2580" i="16"/>
  <c r="AC2644" i="16"/>
  <c r="AC137" i="16"/>
  <c r="AC265" i="16"/>
  <c r="AC393" i="16"/>
  <c r="AC521" i="16"/>
  <c r="AC645" i="16"/>
  <c r="AC769" i="16"/>
  <c r="AC965" i="16"/>
  <c r="AC1029" i="16"/>
  <c r="AC1153" i="16"/>
  <c r="AC1281" i="16"/>
  <c r="AC1477" i="16"/>
  <c r="AC1817" i="16"/>
  <c r="AC2361" i="16"/>
  <c r="AC2469" i="16"/>
  <c r="AC160" i="16"/>
  <c r="AC288" i="16"/>
  <c r="AC416" i="16"/>
  <c r="AC544" i="16"/>
  <c r="AC660" i="16"/>
  <c r="AC728" i="16"/>
  <c r="AC792" i="16"/>
  <c r="AC856" i="16"/>
  <c r="AC920" i="16"/>
  <c r="AC984" i="16"/>
  <c r="AC1048" i="16"/>
  <c r="AC1112" i="16"/>
  <c r="AC1176" i="16"/>
  <c r="AC1240" i="16"/>
  <c r="AC1304" i="16"/>
  <c r="AC1368" i="16"/>
  <c r="AC1432" i="16"/>
  <c r="AC1496" i="16"/>
  <c r="AC1560" i="16"/>
  <c r="AC1624" i="16"/>
  <c r="AC1688" i="16"/>
  <c r="AC1752" i="16"/>
  <c r="AC1816" i="16"/>
  <c r="AC1880" i="16"/>
  <c r="AC1944" i="16"/>
  <c r="AC2008" i="16"/>
  <c r="AC2072" i="16"/>
  <c r="AC2136" i="16"/>
  <c r="AC2200" i="16"/>
  <c r="AC2264" i="16"/>
  <c r="AC2328" i="16"/>
  <c r="AC2392" i="16"/>
  <c r="AC2456" i="16"/>
  <c r="AC2520" i="16"/>
  <c r="AC2584" i="16"/>
  <c r="AC2648" i="16"/>
  <c r="AC145" i="16"/>
  <c r="AC273" i="16"/>
  <c r="AC401" i="16"/>
  <c r="AC529" i="16"/>
  <c r="AC653" i="16"/>
  <c r="AC777" i="16"/>
  <c r="AC969" i="16"/>
  <c r="AC1033" i="16"/>
  <c r="AC1161" i="16"/>
  <c r="AC1293" i="16"/>
  <c r="AC1421" i="16"/>
  <c r="AC1541" i="16"/>
  <c r="AC1665" i="16"/>
  <c r="AC1793" i="16"/>
  <c r="AC1921" i="16"/>
  <c r="AC2053" i="16"/>
  <c r="AC2181" i="16"/>
  <c r="AC2305" i="16"/>
  <c r="AC2429" i="16"/>
  <c r="AC2561" i="16"/>
  <c r="AC2205" i="16"/>
  <c r="AC2377" i="16"/>
  <c r="AC128" i="16"/>
  <c r="AC268" i="16"/>
  <c r="AC396" i="16"/>
  <c r="AC524" i="16"/>
  <c r="AC644" i="16"/>
  <c r="AC716" i="16"/>
  <c r="AC780" i="16"/>
  <c r="AC844" i="16"/>
  <c r="AC908" i="16"/>
  <c r="AC972" i="16"/>
  <c r="AC1036" i="16"/>
  <c r="AC1100" i="16"/>
  <c r="AC1164" i="16"/>
  <c r="AC1228" i="16"/>
  <c r="AC1292" i="16"/>
  <c r="AC1356" i="16"/>
  <c r="AC1420" i="16"/>
  <c r="AC1484" i="16"/>
  <c r="AC1548" i="16"/>
  <c r="AC1612" i="16"/>
  <c r="AC1676" i="16"/>
  <c r="AC1740" i="16"/>
  <c r="AC1804" i="16"/>
  <c r="AC1868" i="16"/>
  <c r="AC1932" i="16"/>
  <c r="AC1996" i="16"/>
  <c r="AC2060" i="16"/>
  <c r="AC2124" i="16"/>
  <c r="AC2188" i="16"/>
  <c r="AC2252" i="16"/>
  <c r="AC2316" i="16"/>
  <c r="AC2380" i="16"/>
  <c r="AC2444" i="16"/>
  <c r="AC2508" i="16"/>
  <c r="AC2572" i="16"/>
  <c r="AC2636" i="16"/>
  <c r="AC121" i="16"/>
  <c r="AC249" i="16"/>
  <c r="AC377" i="16"/>
  <c r="AC505" i="16"/>
  <c r="AC629" i="16"/>
  <c r="AC757" i="16"/>
  <c r="AC945" i="16"/>
  <c r="AC1021" i="16"/>
  <c r="AC1137" i="16"/>
  <c r="AC1261" i="16"/>
  <c r="AC1393" i="16"/>
  <c r="AC1517" i="16"/>
  <c r="AC1645" i="16"/>
  <c r="AC1765" i="16"/>
  <c r="AC1897" i="16"/>
  <c r="AC2025" i="16"/>
  <c r="AC2157" i="16"/>
  <c r="AC2281" i="16"/>
  <c r="AC2405" i="16"/>
  <c r="AC2533" i="16"/>
  <c r="AC2545" i="16"/>
  <c r="AC1689" i="16"/>
  <c r="AC2077" i="16"/>
  <c r="AC2485" i="16"/>
  <c r="AC16" i="16"/>
  <c r="AC208" i="16"/>
  <c r="AC336" i="16"/>
  <c r="AC464" i="16"/>
  <c r="AC592" i="16"/>
  <c r="AC688" i="16"/>
  <c r="AC752" i="16"/>
  <c r="AC816" i="16"/>
  <c r="AC880" i="16"/>
  <c r="AC944" i="16"/>
  <c r="AC1008" i="16"/>
  <c r="AC1072" i="16"/>
  <c r="AC1136" i="16"/>
  <c r="AC1200" i="16"/>
  <c r="AC1264" i="16"/>
  <c r="AC1328" i="16"/>
  <c r="AC1392" i="16"/>
  <c r="AC1456" i="16"/>
  <c r="AC1520" i="16"/>
  <c r="AC1584" i="16"/>
  <c r="AC1648" i="16"/>
  <c r="AC1712" i="16"/>
  <c r="AC1776" i="16"/>
  <c r="AC1840" i="16"/>
  <c r="AC1904" i="16"/>
  <c r="AC1968" i="16"/>
  <c r="AC2032" i="16"/>
  <c r="AC2096" i="16"/>
  <c r="AC2160" i="16"/>
  <c r="AC2224" i="16"/>
  <c r="AC2288" i="16"/>
  <c r="AC2352" i="16"/>
  <c r="AC2416" i="16"/>
  <c r="AC2480" i="16"/>
  <c r="AC2544" i="16"/>
  <c r="AC2608" i="16"/>
  <c r="AC61" i="16"/>
  <c r="AC193" i="16"/>
  <c r="AC321" i="16"/>
  <c r="AC449" i="16"/>
  <c r="AC577" i="16"/>
  <c r="AC701" i="16"/>
  <c r="AC825" i="16"/>
  <c r="AC993" i="16"/>
  <c r="AC1073" i="16"/>
  <c r="AC1209" i="16"/>
  <c r="AC1337" i="16"/>
  <c r="AC1469" i="16"/>
  <c r="AC1589" i="16"/>
  <c r="AC1713" i="16"/>
  <c r="AC1841" i="16"/>
  <c r="AC1969" i="16"/>
  <c r="AC2101" i="16"/>
  <c r="AC2225" i="16"/>
  <c r="AC2353" i="16"/>
  <c r="AC2481" i="16"/>
  <c r="AC1413" i="16"/>
  <c r="AC1749" i="16"/>
  <c r="AC2173" i="16"/>
  <c r="AC353" i="16"/>
  <c r="AC609" i="16"/>
  <c r="AC921" i="16"/>
  <c r="AC1113" i="16"/>
  <c r="AC1369" i="16"/>
  <c r="AC1621" i="16"/>
  <c r="AC1873" i="16"/>
  <c r="AC2001" i="16"/>
  <c r="AC2257" i="16"/>
  <c r="AC2509" i="16"/>
  <c r="AC1849" i="16"/>
  <c r="AC2631" i="16"/>
  <c r="AC638" i="16"/>
  <c r="AC1150" i="16"/>
  <c r="AC1918" i="16"/>
  <c r="AC342" i="16"/>
  <c r="AC726" i="16"/>
  <c r="AC854" i="16"/>
  <c r="AC1238" i="16"/>
  <c r="AC1622" i="16"/>
  <c r="AC2006" i="16"/>
  <c r="AC490" i="16"/>
  <c r="AC1258" i="16"/>
  <c r="AC498" i="16"/>
  <c r="AC1266" i="16"/>
  <c r="AC1778" i="16"/>
  <c r="AC2274" i="16"/>
  <c r="AC218" i="16"/>
  <c r="AC986" i="16"/>
  <c r="AC1754" i="16"/>
  <c r="AC2390" i="16"/>
  <c r="AC130" i="16"/>
  <c r="AC898" i="16"/>
  <c r="AC1410" i="16"/>
  <c r="AC2346" i="16"/>
  <c r="AC67" i="16"/>
  <c r="AC2078" i="16"/>
  <c r="AC75" i="16"/>
  <c r="AC531" i="16"/>
  <c r="AC915" i="16"/>
  <c r="AC1299" i="16"/>
  <c r="AC1683" i="16"/>
  <c r="AC2158" i="16"/>
  <c r="AC103" i="16"/>
  <c r="AC423" i="16"/>
  <c r="AC551" i="16"/>
  <c r="AC807" i="16"/>
  <c r="AC1063" i="16"/>
  <c r="AC1319" i="16"/>
  <c r="AC2578" i="16"/>
  <c r="AC255" i="16"/>
  <c r="AC543" i="16"/>
  <c r="AC927" i="16"/>
  <c r="AC1311" i="16"/>
  <c r="AC1695" i="16"/>
  <c r="AC1367" i="16"/>
  <c r="AC2007" i="16"/>
  <c r="AC2391" i="16"/>
  <c r="AC2647" i="16"/>
  <c r="AC525" i="16"/>
  <c r="AC1049" i="16"/>
  <c r="AC1561" i="16"/>
  <c r="AC2073" i="16"/>
  <c r="AC2497" i="16"/>
  <c r="AC108" i="16"/>
  <c r="AC1907" i="16"/>
  <c r="AC2043" i="16"/>
  <c r="AC2235" i="16"/>
  <c r="AC2363" i="16"/>
  <c r="AC2555" i="16"/>
  <c r="AC213" i="16"/>
  <c r="AC597" i="16"/>
  <c r="AC925" i="16"/>
  <c r="AC1373" i="16"/>
  <c r="AC1893" i="16"/>
  <c r="AC2277" i="16"/>
  <c r="AC1931" i="16"/>
  <c r="AC2127" i="16"/>
  <c r="AC2319" i="16"/>
  <c r="AC2447" i="16"/>
  <c r="AC2639" i="16"/>
  <c r="AC381" i="16"/>
  <c r="AC773" i="16"/>
  <c r="AC1157" i="16"/>
  <c r="AC1545" i="16"/>
  <c r="AC1933" i="16"/>
  <c r="AC2317" i="16"/>
  <c r="AC2581" i="16"/>
  <c r="AC164" i="16"/>
  <c r="AC356" i="16"/>
  <c r="AC420" i="16"/>
  <c r="AC548" i="16"/>
  <c r="AC1543" i="16"/>
  <c r="AC1915" i="16"/>
  <c r="AC2051" i="16"/>
  <c r="AC2179" i="16"/>
  <c r="AC2307" i="16"/>
  <c r="AC2435" i="16"/>
  <c r="AC2563" i="16"/>
  <c r="AC101" i="16"/>
  <c r="AC357" i="16"/>
  <c r="AC617" i="16"/>
  <c r="AC857" i="16"/>
  <c r="AC1133" i="16"/>
  <c r="AC1389" i="16"/>
  <c r="AC1649" i="16"/>
  <c r="AC1909" i="16"/>
  <c r="AC2161" i="16"/>
  <c r="AC2425" i="16"/>
  <c r="AC24" i="16"/>
  <c r="AC152" i="16"/>
  <c r="AC280" i="16"/>
  <c r="AC408" i="16"/>
  <c r="AC536" i="16"/>
  <c r="AC664" i="16"/>
  <c r="AC220" i="16"/>
  <c r="AC476" i="16"/>
  <c r="AC756" i="16"/>
  <c r="AC884" i="16"/>
  <c r="AC1012" i="16"/>
  <c r="AC1140" i="16"/>
  <c r="AC1268" i="16"/>
  <c r="AC1396" i="16"/>
  <c r="AC1524" i="16"/>
  <c r="AC1652" i="16"/>
  <c r="AC1780" i="16"/>
  <c r="AC1908" i="16"/>
  <c r="AC2036" i="16"/>
  <c r="AC2164" i="16"/>
  <c r="AC2228" i="16"/>
  <c r="AC2356" i="16"/>
  <c r="AC2484" i="16"/>
  <c r="AC73" i="16"/>
  <c r="AC329" i="16"/>
  <c r="AC833" i="16"/>
  <c r="AC1217" i="16"/>
  <c r="AC2109" i="16"/>
  <c r="AC224" i="16"/>
  <c r="AC608" i="16"/>
  <c r="AC824" i="16"/>
  <c r="AC1016" i="16"/>
  <c r="AC1208" i="16"/>
  <c r="AC1400" i="16"/>
  <c r="AC1592" i="16"/>
  <c r="AC1784" i="16"/>
  <c r="AC1976" i="16"/>
  <c r="AC2168" i="16"/>
  <c r="AC2360" i="16"/>
  <c r="AC2552" i="16"/>
  <c r="AC209" i="16"/>
  <c r="AC465" i="16"/>
  <c r="AC717" i="16"/>
  <c r="AC1001" i="16"/>
  <c r="AC1225" i="16"/>
  <c r="AC1481" i="16"/>
  <c r="AC1857" i="16"/>
  <c r="AC2117" i="16"/>
  <c r="AC2493" i="16"/>
  <c r="AC1260" i="16"/>
  <c r="AC1580" i="16"/>
  <c r="AC1772" i="16"/>
  <c r="AC1964" i="16"/>
  <c r="AC2156" i="16"/>
  <c r="AC2348" i="16"/>
  <c r="AC2540" i="16"/>
  <c r="AC313" i="16"/>
  <c r="AC693" i="16"/>
  <c r="AC1065" i="16"/>
  <c r="AC1461" i="16"/>
  <c r="AC1833" i="16"/>
  <c r="AC2221" i="16"/>
  <c r="AC2597" i="16"/>
  <c r="AC2265" i="16"/>
  <c r="AC400" i="16"/>
  <c r="AC652" i="16"/>
  <c r="AC848" i="16"/>
  <c r="AC1104" i="16"/>
  <c r="AC1232" i="16"/>
  <c r="AC1424" i="16"/>
  <c r="AC1616" i="16"/>
  <c r="AC1808" i="16"/>
  <c r="AC2000" i="16"/>
  <c r="AC2192" i="16"/>
  <c r="AC2448" i="16"/>
  <c r="AC2640" i="16"/>
  <c r="AC385" i="16"/>
  <c r="AC761" i="16"/>
  <c r="AC1269" i="16"/>
  <c r="AC1653" i="16"/>
  <c r="AC2033" i="16"/>
  <c r="AC2413" i="16"/>
  <c r="AC1913" i="16"/>
  <c r="AC62" i="16"/>
  <c r="AC318" i="16"/>
  <c r="AC574" i="16"/>
  <c r="AC830" i="16"/>
  <c r="AC1086" i="16"/>
  <c r="AC1342" i="16"/>
  <c r="AC1598" i="16"/>
  <c r="AC1854" i="16"/>
  <c r="AC38" i="16"/>
  <c r="AC166" i="16"/>
  <c r="AC294" i="16"/>
  <c r="AC422" i="16"/>
  <c r="AC550" i="16"/>
  <c r="AC678" i="16"/>
  <c r="AC806" i="16"/>
  <c r="AC934" i="16"/>
  <c r="AC1062" i="16"/>
  <c r="AC1190" i="16"/>
  <c r="AC1318" i="16"/>
  <c r="AC1446" i="16"/>
  <c r="AC1574" i="16"/>
  <c r="AC1702" i="16"/>
  <c r="AC1830" i="16"/>
  <c r="AC1958" i="16"/>
  <c r="AC138" i="16"/>
  <c r="AC394" i="16"/>
  <c r="AC650" i="16"/>
  <c r="AC906" i="16"/>
  <c r="AC1162" i="16"/>
  <c r="AC1418" i="16"/>
  <c r="AC146" i="16"/>
  <c r="AC402" i="16"/>
  <c r="AC658" i="16"/>
  <c r="AC914" i="16"/>
  <c r="AC1170" i="16"/>
  <c r="AC1426" i="16"/>
  <c r="AC1682" i="16"/>
  <c r="AC1938" i="16"/>
  <c r="AC2098" i="16"/>
  <c r="AC2226" i="16"/>
  <c r="AC2354" i="16"/>
  <c r="AC2482" i="16"/>
  <c r="AC122" i="16"/>
  <c r="AC378" i="16"/>
  <c r="AC634" i="16"/>
  <c r="AC890" i="16"/>
  <c r="AC1146" i="16"/>
  <c r="AC1402" i="16"/>
  <c r="AC1658" i="16"/>
  <c r="AC1914" i="16"/>
  <c r="AC2086" i="16"/>
  <c r="AC2214" i="16"/>
  <c r="AC2342" i="16"/>
  <c r="AC2470" i="16"/>
  <c r="AC34" i="16"/>
  <c r="AC290" i="16"/>
  <c r="AC546" i="16"/>
  <c r="AC802" i="16"/>
  <c r="AC1058" i="16"/>
  <c r="AC1314" i="16"/>
  <c r="AC1570" i="16"/>
  <c r="AC1826" i="16"/>
  <c r="AC2042" i="16"/>
  <c r="AC2170" i="16"/>
  <c r="AC2298" i="16"/>
  <c r="AC2426" i="16"/>
  <c r="AC2554" i="16"/>
  <c r="AC19" i="16"/>
  <c r="AC147" i="16"/>
  <c r="AC275" i="16"/>
  <c r="AC1770" i="16"/>
  <c r="AC2398" i="16"/>
  <c r="AC11" i="16"/>
  <c r="AC183" i="16"/>
  <c r="AC351" i="16"/>
  <c r="AC483" i="16"/>
  <c r="AC611" i="16"/>
  <c r="AC739" i="16"/>
  <c r="AC867" i="16"/>
  <c r="AC1930" i="16"/>
  <c r="AC2478" i="16"/>
  <c r="AC39" i="16"/>
  <c r="AC207" i="16"/>
  <c r="AC375" i="16"/>
  <c r="AC503" i="16"/>
  <c r="AC631" i="16"/>
  <c r="AC759" i="16"/>
  <c r="AC1834" i="16"/>
  <c r="AC2430" i="16"/>
  <c r="AC23" i="16"/>
  <c r="AC191" i="16"/>
  <c r="AC363" i="16"/>
  <c r="AC491" i="16"/>
  <c r="AC619" i="16"/>
  <c r="AC747" i="16"/>
  <c r="AC875" i="16"/>
  <c r="AC1866" i="16"/>
  <c r="AC2446" i="16"/>
  <c r="AC27" i="16"/>
  <c r="AC199" i="16"/>
  <c r="AC367" i="16"/>
  <c r="AC495" i="16"/>
  <c r="AC623" i="16"/>
  <c r="AC751" i="16"/>
  <c r="AC879" i="16"/>
  <c r="AC173" i="16"/>
  <c r="AC429" i="16"/>
  <c r="AC689" i="16"/>
  <c r="AC893" i="16"/>
  <c r="AC1205" i="16"/>
  <c r="AC1457" i="16"/>
  <c r="AC1725" i="16"/>
  <c r="AC1985" i="16"/>
  <c r="AC2237" i="16"/>
  <c r="AC2461" i="16"/>
  <c r="AC2637" i="16"/>
  <c r="AC76" i="16"/>
  <c r="AC57" i="16"/>
  <c r="AC181" i="16"/>
  <c r="AC309" i="16"/>
  <c r="AC437" i="16"/>
  <c r="AC565" i="16"/>
  <c r="AC697" i="16"/>
  <c r="AC829" i="16"/>
  <c r="AC897" i="16"/>
  <c r="AC1093" i="16"/>
  <c r="AC1213" i="16"/>
  <c r="AC1341" i="16"/>
  <c r="AC1465" i="16"/>
  <c r="AC1601" i="16"/>
  <c r="AC1733" i="16"/>
  <c r="AC1861" i="16"/>
  <c r="AC1993" i="16"/>
  <c r="AC2113" i="16"/>
  <c r="AC2245" i="16"/>
  <c r="AC93" i="16"/>
  <c r="AC221" i="16"/>
  <c r="AC349" i="16"/>
  <c r="AC477" i="16"/>
  <c r="AC605" i="16"/>
  <c r="AC737" i="16"/>
  <c r="AC853" i="16"/>
  <c r="AC933" i="16"/>
  <c r="AC1125" i="16"/>
  <c r="AC1253" i="16"/>
  <c r="AC1381" i="16"/>
  <c r="AC1513" i="16"/>
  <c r="AC1641" i="16"/>
  <c r="AC1777" i="16"/>
  <c r="AC1901" i="16"/>
  <c r="AC2029" i="16"/>
  <c r="AC2153" i="16"/>
  <c r="AC2285" i="16"/>
  <c r="AC2417" i="16"/>
  <c r="AC2549" i="16"/>
  <c r="AC20" i="16"/>
  <c r="AC84" i="16"/>
  <c r="AC148" i="16"/>
  <c r="AC212" i="16"/>
  <c r="AC276" i="16"/>
  <c r="AC340" i="16"/>
  <c r="AC404" i="16"/>
  <c r="AC468" i="16"/>
  <c r="AC532" i="16"/>
  <c r="AC596" i="16"/>
  <c r="AC69" i="16"/>
  <c r="AC197" i="16"/>
  <c r="AC325" i="16"/>
  <c r="AC453" i="16"/>
  <c r="AC581" i="16"/>
  <c r="AC713" i="16"/>
  <c r="AC841" i="16"/>
  <c r="AC909" i="16"/>
  <c r="AC1101" i="16"/>
  <c r="AC1229" i="16"/>
  <c r="AC1357" i="16"/>
  <c r="AC1485" i="16"/>
  <c r="AC1617" i="16"/>
  <c r="AC1753" i="16"/>
  <c r="AC1877" i="16"/>
  <c r="AC2005" i="16"/>
  <c r="AC2129" i="16"/>
  <c r="AC2261" i="16"/>
  <c r="AC2393" i="16"/>
  <c r="AC2521" i="16"/>
  <c r="AC8" i="16"/>
  <c r="AC72" i="16"/>
  <c r="AC136" i="16"/>
  <c r="AC200" i="16"/>
  <c r="AC264" i="16"/>
  <c r="AC328" i="16"/>
  <c r="AC392" i="16"/>
  <c r="AC456" i="16"/>
  <c r="AC520" i="16"/>
  <c r="AC584" i="16"/>
  <c r="AC648" i="16"/>
  <c r="AC2573" i="16"/>
  <c r="AC188" i="16"/>
  <c r="AC316" i="16"/>
  <c r="AC444" i="16"/>
  <c r="AC572" i="16"/>
  <c r="AC676" i="16"/>
  <c r="AC740" i="16"/>
  <c r="AC804" i="16"/>
  <c r="AC868" i="16"/>
  <c r="AC932" i="16"/>
  <c r="AC996" i="16"/>
  <c r="AC1060" i="16"/>
  <c r="AC1124" i="16"/>
  <c r="AC1188" i="16"/>
  <c r="AC1252" i="16"/>
  <c r="AC1316" i="16"/>
  <c r="AC1380" i="16"/>
  <c r="AC1444" i="16"/>
  <c r="AC1508" i="16"/>
  <c r="AC1572" i="16"/>
  <c r="AC1636" i="16"/>
  <c r="AC1700" i="16"/>
  <c r="AC1764" i="16"/>
  <c r="AC1828" i="16"/>
  <c r="AC1892" i="16"/>
  <c r="AC1956" i="16"/>
  <c r="AC2020" i="16"/>
  <c r="AC2084" i="16"/>
  <c r="AC2148" i="16"/>
  <c r="AC2212" i="16"/>
  <c r="AC2276" i="16"/>
  <c r="AC2340" i="16"/>
  <c r="AC2404" i="16"/>
  <c r="AC2468" i="16"/>
  <c r="AC2532" i="16"/>
  <c r="AC2596" i="16"/>
  <c r="AC37" i="16"/>
  <c r="AC169" i="16"/>
  <c r="AC297" i="16"/>
  <c r="AC425" i="16"/>
  <c r="AC553" i="16"/>
  <c r="AC677" i="16"/>
  <c r="AC801" i="16"/>
  <c r="AC981" i="16"/>
  <c r="AC1053" i="16"/>
  <c r="AC1185" i="16"/>
  <c r="AC1313" i="16"/>
  <c r="AC1533" i="16"/>
  <c r="AC1973" i="16"/>
  <c r="AC2517" i="16"/>
  <c r="AC2613" i="16"/>
  <c r="AC192" i="16"/>
  <c r="AC320" i="16"/>
  <c r="AC448" i="16"/>
  <c r="AC576" i="16"/>
  <c r="AC680" i="16"/>
  <c r="AC744" i="16"/>
  <c r="AC808" i="16"/>
  <c r="AC872" i="16"/>
  <c r="AC936" i="16"/>
  <c r="AC1000" i="16"/>
  <c r="AC1064" i="16"/>
  <c r="AC1128" i="16"/>
  <c r="AC1192" i="16"/>
  <c r="AC1256" i="16"/>
  <c r="AC1320" i="16"/>
  <c r="AC1384" i="16"/>
  <c r="AC1448" i="16"/>
  <c r="AC1512" i="16"/>
  <c r="AC1576" i="16"/>
  <c r="AC1640" i="16"/>
  <c r="AC1704" i="16"/>
  <c r="AC1768" i="16"/>
  <c r="AC1832" i="16"/>
  <c r="AC1896" i="16"/>
  <c r="AC1960" i="16"/>
  <c r="AC2024" i="16"/>
  <c r="AC2088" i="16"/>
  <c r="AC2152" i="16"/>
  <c r="AC2216" i="16"/>
  <c r="AC2280" i="16"/>
  <c r="AC2344" i="16"/>
  <c r="AC2408" i="16"/>
  <c r="AC2472" i="16"/>
  <c r="AC2536" i="16"/>
  <c r="AC2600" i="16"/>
  <c r="AC45" i="16"/>
  <c r="AC177" i="16"/>
  <c r="AC305" i="16"/>
  <c r="AC433" i="16"/>
  <c r="AC561" i="16"/>
  <c r="AC685" i="16"/>
  <c r="AC809" i="16"/>
  <c r="AC985" i="16"/>
  <c r="AC1057" i="16"/>
  <c r="AC1193" i="16"/>
  <c r="AC1321" i="16"/>
  <c r="AC1453" i="16"/>
  <c r="AC1573" i="16"/>
  <c r="AC1697" i="16"/>
  <c r="AC1825" i="16"/>
  <c r="AC1953" i="16"/>
  <c r="AC2085" i="16"/>
  <c r="AC2213" i="16"/>
  <c r="AC2337" i="16"/>
  <c r="AC2465" i="16"/>
  <c r="AC2589" i="16"/>
  <c r="AC2301" i="16"/>
  <c r="AC2505" i="16"/>
  <c r="AC172" i="16"/>
  <c r="AC300" i="16"/>
  <c r="AC428" i="16"/>
  <c r="AC556" i="16"/>
  <c r="AC668" i="16"/>
  <c r="AC732" i="16"/>
  <c r="AC796" i="16"/>
  <c r="AC860" i="16"/>
  <c r="AC924" i="16"/>
  <c r="AC988" i="16"/>
  <c r="AC1052" i="16"/>
  <c r="AC1116" i="16"/>
  <c r="AC1180" i="16"/>
  <c r="AC1244" i="16"/>
  <c r="AC1308" i="16"/>
  <c r="AC1372" i="16"/>
  <c r="AC1436" i="16"/>
  <c r="AC1500" i="16"/>
  <c r="AC1564" i="16"/>
  <c r="AC1628" i="16"/>
  <c r="AC1692" i="16"/>
  <c r="AC1756" i="16"/>
  <c r="AC1820" i="16"/>
  <c r="AC1884" i="16"/>
  <c r="AC1948" i="16"/>
  <c r="AC2012" i="16"/>
  <c r="AC2076" i="16"/>
  <c r="AC2140" i="16"/>
  <c r="AC2204" i="16"/>
  <c r="AC2268" i="16"/>
  <c r="AC2332" i="16"/>
  <c r="AC2396" i="16"/>
  <c r="AC2460" i="16"/>
  <c r="AC2524" i="16"/>
  <c r="AC2588" i="16"/>
  <c r="AC2652" i="16"/>
  <c r="AC153" i="16"/>
  <c r="AC281" i="16"/>
  <c r="AC409" i="16"/>
  <c r="AC537" i="16"/>
  <c r="AC661" i="16"/>
  <c r="AC785" i="16"/>
  <c r="AC973" i="16"/>
  <c r="AC1041" i="16"/>
  <c r="AC1169" i="16"/>
  <c r="AC1301" i="16"/>
  <c r="AC1429" i="16"/>
  <c r="AC1549" i="16"/>
  <c r="AC1673" i="16"/>
  <c r="AC1801" i="16"/>
  <c r="AC1929" i="16"/>
  <c r="AC2061" i="16"/>
  <c r="AC2189" i="16"/>
  <c r="AC2313" i="16"/>
  <c r="AC2437" i="16"/>
  <c r="AC2569" i="16"/>
  <c r="AC2609" i="16"/>
  <c r="AC1785" i="16"/>
  <c r="AC2141" i="16"/>
  <c r="AC2617" i="16"/>
  <c r="AC80" i="16"/>
  <c r="AC240" i="16"/>
  <c r="AC368" i="16"/>
  <c r="AC496" i="16"/>
  <c r="AC624" i="16"/>
  <c r="AC704" i="16"/>
  <c r="AC768" i="16"/>
  <c r="AC832" i="16"/>
  <c r="AC896" i="16"/>
  <c r="AC960" i="16"/>
  <c r="AC1024" i="16"/>
  <c r="AC1088" i="16"/>
  <c r="AC1152" i="16"/>
  <c r="AC1216" i="16"/>
  <c r="AC1280" i="16"/>
  <c r="AC1344" i="16"/>
  <c r="AC1408" i="16"/>
  <c r="AC1472" i="16"/>
  <c r="AC1536" i="16"/>
  <c r="AC1600" i="16"/>
  <c r="AC1664" i="16"/>
  <c r="AC1728" i="16"/>
  <c r="AC1792" i="16"/>
  <c r="AC1856" i="16"/>
  <c r="AC1920" i="16"/>
  <c r="AC1984" i="16"/>
  <c r="AC2048" i="16"/>
  <c r="AC2112" i="16"/>
  <c r="AC2176" i="16"/>
  <c r="AC2240" i="16"/>
  <c r="AC2304" i="16"/>
  <c r="AC2368" i="16"/>
  <c r="AC2432" i="16"/>
  <c r="AC2496" i="16"/>
  <c r="AC2560" i="16"/>
  <c r="AC2624" i="16"/>
  <c r="AC97" i="16"/>
  <c r="AC225" i="16"/>
  <c r="AC481" i="16"/>
  <c r="AC733" i="16"/>
  <c r="AC1009" i="16"/>
  <c r="AC1237" i="16"/>
  <c r="AC1497" i="16"/>
  <c r="AC1741" i="16"/>
  <c r="AC2133" i="16"/>
  <c r="AC2381" i="16"/>
  <c r="AC1505" i="16"/>
  <c r="AC2329" i="16"/>
  <c r="AC126" i="16"/>
  <c r="AC894" i="16"/>
  <c r="AC1662" i="16"/>
  <c r="AC214" i="16"/>
  <c r="AC598" i="16"/>
  <c r="AC1110" i="16"/>
  <c r="AC1366" i="16"/>
  <c r="AC1750" i="16"/>
  <c r="AC234" i="16"/>
  <c r="AC1002" i="16"/>
  <c r="AC9" i="16"/>
  <c r="AC754" i="16"/>
  <c r="AC1522" i="16"/>
  <c r="AC2146" i="16"/>
  <c r="AC2530" i="16"/>
  <c r="AC730" i="16"/>
  <c r="AC1498" i="16"/>
  <c r="AC2002" i="16"/>
  <c r="AC2262" i="16"/>
  <c r="AC386" i="16"/>
  <c r="AC1154" i="16"/>
  <c r="AC1922" i="16"/>
  <c r="AC2218" i="16"/>
  <c r="AC2474" i="16"/>
  <c r="AC195" i="16"/>
  <c r="AC2562" i="16"/>
  <c r="AC403" i="16"/>
  <c r="AC787" i="16"/>
  <c r="AC1171" i="16"/>
  <c r="AC1555" i="16"/>
  <c r="AC539" i="16"/>
  <c r="AC923" i="16"/>
  <c r="AC1179" i="16"/>
  <c r="AC1435" i="16"/>
  <c r="AC1691" i="16"/>
  <c r="AC2126" i="16"/>
  <c r="AC91" i="16"/>
  <c r="AC415" i="16"/>
  <c r="AC671" i="16"/>
  <c r="AC1055" i="16"/>
  <c r="AC1439" i="16"/>
  <c r="AC1823" i="16"/>
  <c r="AC1859" i="16"/>
  <c r="AC2135" i="16"/>
  <c r="AC2263" i="16"/>
  <c r="AC2519" i="16"/>
  <c r="AC269" i="16"/>
  <c r="AC789" i="16"/>
  <c r="AC1297" i="16"/>
  <c r="AC1821" i="16"/>
  <c r="AC2333" i="16"/>
  <c r="AC12" i="16"/>
  <c r="AC1511" i="16"/>
  <c r="AC1979" i="16"/>
  <c r="AC2107" i="16"/>
  <c r="AC2299" i="16"/>
  <c r="AC2491" i="16"/>
  <c r="AC2619" i="16"/>
  <c r="AC341" i="16"/>
  <c r="AC729" i="16"/>
  <c r="AC1117" i="16"/>
  <c r="AC1501" i="16"/>
  <c r="AC1769" i="16"/>
  <c r="AC2145" i="16"/>
  <c r="AC1843" i="16"/>
  <c r="AC2063" i="16"/>
  <c r="AC2255" i="16"/>
  <c r="AC2511" i="16"/>
  <c r="AC125" i="16"/>
  <c r="AC509" i="16"/>
  <c r="AC869" i="16"/>
  <c r="AC1285" i="16"/>
  <c r="AC1677" i="16"/>
  <c r="AC2057" i="16"/>
  <c r="AC2445" i="16"/>
  <c r="AC100" i="16"/>
  <c r="AC292" i="16"/>
  <c r="AC484" i="16"/>
  <c r="AC612" i="16"/>
  <c r="AC1799" i="16"/>
  <c r="AC1987" i="16"/>
  <c r="AC2115" i="16"/>
  <c r="AC2243" i="16"/>
  <c r="AC2371" i="16"/>
  <c r="AC2499" i="16"/>
  <c r="AC2627" i="16"/>
  <c r="AC229" i="16"/>
  <c r="AC485" i="16"/>
  <c r="AC745" i="16"/>
  <c r="AC941" i="16"/>
  <c r="AC1265" i="16"/>
  <c r="AC1521" i="16"/>
  <c r="AC1781" i="16"/>
  <c r="AC2037" i="16"/>
  <c r="AC2289" i="16"/>
  <c r="AC2557" i="16"/>
  <c r="AC88" i="16"/>
  <c r="AC216" i="16"/>
  <c r="AC344" i="16"/>
  <c r="AC472" i="16"/>
  <c r="AC600" i="16"/>
  <c r="AC32" i="16"/>
  <c r="AC348" i="16"/>
  <c r="AC604" i="16"/>
  <c r="AC820" i="16"/>
  <c r="AC948" i="16"/>
  <c r="AC1076" i="16"/>
  <c r="AC1204" i="16"/>
  <c r="AC1332" i="16"/>
  <c r="AC1460" i="16"/>
  <c r="AC1588" i="16"/>
  <c r="AC1716" i="16"/>
  <c r="AC1844" i="16"/>
  <c r="AC1972" i="16"/>
  <c r="AC2100" i="16"/>
  <c r="AC2292" i="16"/>
  <c r="AC2420" i="16"/>
  <c r="AC2548" i="16"/>
  <c r="AC201" i="16"/>
  <c r="AC585" i="16"/>
  <c r="AC997" i="16"/>
  <c r="AC1345" i="16"/>
  <c r="AC2649" i="16"/>
  <c r="AC352" i="16"/>
  <c r="AC696" i="16"/>
  <c r="AC888" i="16"/>
  <c r="AC1080" i="16"/>
  <c r="AC1272" i="16"/>
  <c r="AC1464" i="16"/>
  <c r="AC1656" i="16"/>
  <c r="AC1912" i="16"/>
  <c r="AC2104" i="16"/>
  <c r="AC2296" i="16"/>
  <c r="AC2488" i="16"/>
  <c r="AC81" i="16"/>
  <c r="AC2365" i="16"/>
  <c r="AC204" i="16"/>
  <c r="AC460" i="16"/>
  <c r="AC684" i="16"/>
  <c r="AC812" i="16"/>
  <c r="AC940" i="16"/>
  <c r="AC1068" i="16"/>
  <c r="AC1196" i="16"/>
  <c r="AC1388" i="16"/>
  <c r="AC1516" i="16"/>
  <c r="AC1708" i="16"/>
  <c r="AC1900" i="16"/>
  <c r="AC2092" i="16"/>
  <c r="AC2284" i="16"/>
  <c r="AC2476" i="16"/>
  <c r="AC53" i="16"/>
  <c r="AC569" i="16"/>
  <c r="AC989" i="16"/>
  <c r="AC1329" i="16"/>
  <c r="AC1705" i="16"/>
  <c r="AC2093" i="16"/>
  <c r="AC2473" i="16"/>
  <c r="AC1881" i="16"/>
  <c r="AC144" i="16"/>
  <c r="AC528" i="16"/>
  <c r="AC784" i="16"/>
  <c r="AC1040" i="16"/>
  <c r="AC1296" i="16"/>
  <c r="AC1488" i="16"/>
  <c r="AC1680" i="16"/>
  <c r="AC1872" i="16"/>
  <c r="AC2064" i="16"/>
  <c r="AC2256" i="16"/>
  <c r="AC2384" i="16"/>
  <c r="AC2576" i="16"/>
  <c r="AC257" i="16"/>
  <c r="AC637" i="16"/>
  <c r="AC1025" i="16"/>
  <c r="AC1401" i="16"/>
  <c r="AC1905" i="16"/>
  <c r="AC2165" i="16"/>
  <c r="AC2577" i="16"/>
  <c r="AC2457" i="16"/>
  <c r="AC627" i="16"/>
  <c r="AC635" i="16"/>
  <c r="AC643" i="16"/>
  <c r="AC647" i="16"/>
  <c r="AC651" i="16"/>
  <c r="AC655" i="16"/>
  <c r="AC663" i="16"/>
  <c r="AC691" i="16"/>
  <c r="AC699" i="16"/>
  <c r="AC703" i="16"/>
  <c r="AC707" i="16"/>
  <c r="AC711" i="16"/>
  <c r="AC715" i="16"/>
  <c r="AC719" i="16"/>
  <c r="AC727" i="16"/>
  <c r="AC755" i="16"/>
  <c r="AC763" i="16"/>
  <c r="AC767" i="16"/>
  <c r="AC771" i="16"/>
  <c r="AC775" i="16"/>
  <c r="AC779" i="16"/>
  <c r="AC783" i="16"/>
  <c r="AC791" i="16"/>
  <c r="AC819" i="16"/>
  <c r="AC827" i="16"/>
  <c r="AC831" i="16"/>
  <c r="AC835" i="16"/>
  <c r="AC839" i="16"/>
  <c r="AC843" i="16"/>
  <c r="AC847" i="16"/>
  <c r="AC855" i="16"/>
  <c r="AC883" i="16"/>
  <c r="AC891" i="16"/>
  <c r="AC895" i="16"/>
  <c r="AC899" i="16"/>
  <c r="AC903" i="16"/>
  <c r="AC907" i="16"/>
  <c r="AC911" i="16"/>
  <c r="AC919" i="16"/>
  <c r="AC947" i="16"/>
  <c r="AC955" i="16"/>
  <c r="AC959" i="16"/>
  <c r="AC963" i="16"/>
  <c r="AC967" i="16"/>
  <c r="AC971" i="16"/>
  <c r="AC975" i="16"/>
  <c r="AC983" i="16"/>
  <c r="AC1011" i="16"/>
  <c r="AC1019" i="16"/>
  <c r="AC1023" i="16"/>
  <c r="AC1027" i="16"/>
  <c r="AC1031" i="16"/>
  <c r="AC1035" i="16"/>
  <c r="AC1039" i="16"/>
  <c r="AC1047" i="16"/>
  <c r="AC1075" i="16"/>
  <c r="AC1083" i="16"/>
  <c r="AC1087" i="16"/>
  <c r="AC1091" i="16"/>
  <c r="AC1095" i="16"/>
  <c r="AC1099" i="16"/>
  <c r="AC1103" i="16"/>
  <c r="AC1111" i="16"/>
  <c r="AC1139" i="16"/>
  <c r="AC1147" i="16"/>
  <c r="AC1151" i="16"/>
  <c r="AC1155" i="16"/>
  <c r="AC1159" i="16"/>
  <c r="AC1163" i="16"/>
  <c r="AC1167" i="16"/>
  <c r="AC1175" i="16"/>
  <c r="AC1203" i="16"/>
  <c r="AC1211" i="16"/>
  <c r="AC1215" i="16"/>
  <c r="AC1219" i="16"/>
  <c r="AC1223" i="16"/>
  <c r="AC1227" i="16"/>
  <c r="AC1231" i="16"/>
  <c r="AC1239" i="16"/>
  <c r="AC1267" i="16"/>
  <c r="AC1275" i="16"/>
  <c r="AC1279" i="16"/>
  <c r="AC1283" i="16"/>
  <c r="AC1287" i="16"/>
  <c r="AC1291" i="16"/>
  <c r="AC1295" i="16"/>
  <c r="AC1303" i="16"/>
  <c r="AC1331" i="16"/>
  <c r="AC1339" i="16"/>
  <c r="AC1343" i="16"/>
  <c r="AC1347" i="16"/>
  <c r="AC1351" i="16"/>
  <c r="AC1355" i="16"/>
  <c r="AC1359" i="16"/>
  <c r="AC1383" i="16"/>
  <c r="AC1395" i="16"/>
  <c r="AC1403" i="16"/>
  <c r="AC1407" i="16"/>
  <c r="AC1411" i="16"/>
  <c r="AC1419" i="16"/>
  <c r="AC1423" i="16"/>
  <c r="AC1459" i="16"/>
  <c r="AC1467" i="16"/>
  <c r="AC1471" i="16"/>
  <c r="AC1475" i="16"/>
  <c r="AC1483" i="16"/>
  <c r="AC1487" i="16"/>
  <c r="AC1495" i="16"/>
  <c r="AC1523" i="16"/>
  <c r="AC1531" i="16"/>
  <c r="AC1535" i="16"/>
  <c r="AC1539" i="16"/>
  <c r="AC1547" i="16"/>
  <c r="AC1551" i="16"/>
  <c r="AC1559" i="16"/>
  <c r="AC1587" i="16"/>
  <c r="AC1595" i="16"/>
  <c r="AC1599" i="16"/>
  <c r="AC1603" i="16"/>
  <c r="AC1611" i="16"/>
  <c r="AC1615" i="16"/>
  <c r="AC1651" i="16"/>
  <c r="AC1659" i="16"/>
  <c r="AC1663" i="16"/>
  <c r="AC1667" i="16"/>
  <c r="AC1675" i="16"/>
  <c r="AC1679" i="16"/>
  <c r="AC1715" i="16"/>
  <c r="AC1723" i="16"/>
  <c r="AC1727" i="16"/>
  <c r="AC1731" i="16"/>
  <c r="AC1739" i="16"/>
  <c r="AC1743" i="16"/>
  <c r="AC1751" i="16"/>
  <c r="AC1779" i="16"/>
  <c r="AC1787" i="16"/>
  <c r="AC1791" i="16"/>
  <c r="AC1795" i="16"/>
  <c r="AC1803" i="16"/>
  <c r="AC1807" i="16"/>
  <c r="AC1815" i="16"/>
  <c r="AC1851" i="16"/>
  <c r="AC1855" i="16"/>
  <c r="AC1871" i="16"/>
  <c r="AC1899" i="16"/>
  <c r="AC1919" i="16"/>
  <c r="AC1923" i="16"/>
  <c r="AC1935" i="16"/>
  <c r="AC1975" i="16"/>
  <c r="AC1991" i="16"/>
  <c r="AC2039" i="16"/>
  <c r="AC2055" i="16"/>
  <c r="AC2103" i="16"/>
  <c r="AC2119" i="16"/>
  <c r="AC2167" i="16"/>
  <c r="AC2183" i="16"/>
  <c r="AC2231" i="16"/>
  <c r="AC2247" i="16"/>
  <c r="AC2295" i="16"/>
  <c r="AC2311" i="16"/>
  <c r="AC2359" i="16"/>
  <c r="AC2375" i="16"/>
  <c r="AC2423" i="16"/>
  <c r="AC2439" i="16"/>
  <c r="AC2487" i="16"/>
  <c r="AC2503" i="16"/>
  <c r="AC2551" i="16"/>
  <c r="AC2567" i="16"/>
  <c r="AC2615" i="16"/>
  <c r="AC382" i="16"/>
  <c r="AC1406" i="16"/>
  <c r="AC86" i="16"/>
  <c r="AC470" i="16"/>
  <c r="AC982" i="16"/>
  <c r="AC1494" i="16"/>
  <c r="AC1878" i="16"/>
  <c r="AC746" i="16"/>
  <c r="AC242" i="16"/>
  <c r="AC1010" i="16"/>
  <c r="AC2018" i="16"/>
  <c r="AC2402" i="16"/>
  <c r="AC474" i="16"/>
  <c r="AC1242" i="16"/>
  <c r="AC2134" i="16"/>
  <c r="AC2518" i="16"/>
  <c r="AC642" i="16"/>
  <c r="AC1666" i="16"/>
  <c r="AC2090" i="16"/>
  <c r="AC2602" i="16"/>
  <c r="AC323" i="16"/>
  <c r="AC247" i="16"/>
  <c r="AC659" i="16"/>
  <c r="AC1043" i="16"/>
  <c r="AC1427" i="16"/>
  <c r="AC1811" i="16"/>
  <c r="AC2594" i="16"/>
  <c r="AC271" i="16"/>
  <c r="AC679" i="16"/>
  <c r="AC935" i="16"/>
  <c r="AC1191" i="16"/>
  <c r="AC2110" i="16"/>
  <c r="AC87" i="16"/>
  <c r="AC411" i="16"/>
  <c r="AC667" i="16"/>
  <c r="AC795" i="16"/>
  <c r="AC1051" i="16"/>
  <c r="AC1307" i="16"/>
  <c r="AC1563" i="16"/>
  <c r="AC1819" i="16"/>
  <c r="AC2582" i="16"/>
  <c r="AC263" i="16"/>
  <c r="AC799" i="16"/>
  <c r="AC1183" i="16"/>
  <c r="AC1567" i="16"/>
  <c r="AC1767" i="16"/>
  <c r="AC2171" i="16"/>
  <c r="AC2427" i="16"/>
  <c r="AC85" i="16"/>
  <c r="AC469" i="16"/>
  <c r="AC849" i="16"/>
  <c r="AC1245" i="16"/>
  <c r="AC1633" i="16"/>
  <c r="AC2021" i="16"/>
  <c r="AC1591" i="16"/>
  <c r="AC1999" i="16"/>
  <c r="AC2191" i="16"/>
  <c r="AC2383" i="16"/>
  <c r="AC2575" i="16"/>
  <c r="AC253" i="16"/>
  <c r="AC641" i="16"/>
  <c r="AC961" i="16"/>
  <c r="AC1409" i="16"/>
  <c r="AC1805" i="16"/>
  <c r="AC2185" i="16"/>
  <c r="AC36" i="16"/>
  <c r="AC228" i="16"/>
  <c r="AC1503" i="16"/>
  <c r="AC1647" i="16"/>
  <c r="AC1699" i="16"/>
  <c r="AC1711" i="16"/>
  <c r="AC1747" i="16"/>
  <c r="AC1763" i="16"/>
  <c r="AC1775" i="16"/>
  <c r="AC1831" i="16"/>
  <c r="AC1863" i="16"/>
  <c r="AC1883" i="16"/>
  <c r="AC1903" i="16"/>
  <c r="AC1943" i="16"/>
  <c r="AC1955" i="16"/>
  <c r="AC1971" i="16"/>
  <c r="AC2019" i="16"/>
  <c r="AC2035" i="16"/>
  <c r="AC2071" i="16"/>
  <c r="AC2087" i="16"/>
  <c r="AC2099" i="16"/>
  <c r="AC2139" i="16"/>
  <c r="AC2155" i="16"/>
  <c r="AC2187" i="16"/>
  <c r="AC2207" i="16"/>
  <c r="AC2223" i="16"/>
  <c r="AC2267" i="16"/>
  <c r="AC2283" i="16"/>
  <c r="AC2315" i="16"/>
  <c r="AC2335" i="16"/>
  <c r="AC2351" i="16"/>
  <c r="AC2399" i="16"/>
  <c r="AC2415" i="16"/>
  <c r="AC2443" i="16"/>
  <c r="AC2463" i="16"/>
  <c r="AC2479" i="16"/>
  <c r="AC2507" i="16"/>
  <c r="AC2535" i="16"/>
  <c r="AC2559" i="16"/>
  <c r="AC2587" i="16"/>
  <c r="AC2603" i="16"/>
  <c r="AC2635" i="16"/>
  <c r="AC1507" i="16"/>
  <c r="AC1639" i="16"/>
  <c r="AC1671" i="16"/>
  <c r="AC1703" i="16"/>
  <c r="AC1719" i="16"/>
  <c r="AC1755" i="16"/>
  <c r="AC1771" i="16"/>
  <c r="AC1783" i="16"/>
  <c r="AC1839" i="16"/>
  <c r="AC1875" i="16"/>
  <c r="AC1891" i="16"/>
  <c r="AC1911" i="16"/>
  <c r="AC1951" i="16"/>
  <c r="AC1963" i="16"/>
  <c r="AC1995" i="16"/>
  <c r="AC2015" i="16"/>
  <c r="AC2031" i="16"/>
  <c r="AC2059" i="16"/>
  <c r="AC2079" i="16"/>
  <c r="AC2095" i="16"/>
  <c r="AC2123" i="16"/>
  <c r="AC2151" i="16"/>
  <c r="AC2175" i="16"/>
  <c r="AC2203" i="16"/>
  <c r="AC2219" i="16"/>
  <c r="AC2251" i="16"/>
  <c r="AC2275" i="16"/>
  <c r="AC2287" i="16"/>
  <c r="AC2327" i="16"/>
  <c r="AC2339" i="16"/>
  <c r="AC2355" i="16"/>
  <c r="AC2387" i="16"/>
  <c r="AC2407" i="16"/>
  <c r="AC2431" i="16"/>
  <c r="AC2459" i="16"/>
  <c r="AC2475" i="16"/>
  <c r="AC2523" i="16"/>
  <c r="AC2531" i="16"/>
  <c r="AC2547" i="16"/>
  <c r="AC2579" i="16"/>
  <c r="AC2595" i="16"/>
  <c r="AC2611" i="16"/>
  <c r="AC2651" i="16"/>
  <c r="AC1627" i="16"/>
  <c r="AC1835" i="16"/>
  <c r="AC1867" i="16"/>
  <c r="AC1887" i="16"/>
  <c r="AC1927" i="16"/>
  <c r="AC1947" i="16"/>
  <c r="AC1959" i="16"/>
  <c r="AC1983" i="16"/>
  <c r="AC2011" i="16"/>
  <c r="AC2027" i="16"/>
  <c r="AC2047" i="16"/>
  <c r="AC2075" i="16"/>
  <c r="AC2091" i="16"/>
  <c r="AC2131" i="16"/>
  <c r="AC2147" i="16"/>
  <c r="AC2163" i="16"/>
  <c r="AC2199" i="16"/>
  <c r="AC2211" i="16"/>
  <c r="AC2227" i="16"/>
  <c r="AC2259" i="16"/>
  <c r="AC2279" i="16"/>
  <c r="AC2303" i="16"/>
  <c r="AC2331" i="16"/>
  <c r="AC2347" i="16"/>
  <c r="AC2367" i="16"/>
  <c r="AC2395" i="16"/>
  <c r="AC2411" i="16"/>
  <c r="AC2451" i="16"/>
  <c r="AC2467" i="16"/>
  <c r="AC2483" i="16"/>
  <c r="AC2515" i="16"/>
  <c r="AC2539" i="16"/>
  <c r="AC2571" i="16"/>
  <c r="AC2591" i="16"/>
  <c r="AC2607" i="16"/>
  <c r="AC887" i="16"/>
  <c r="AC931" i="16"/>
  <c r="AC951" i="16"/>
  <c r="AC979" i="16"/>
  <c r="AC987" i="16"/>
  <c r="AC991" i="16"/>
  <c r="AC995" i="16"/>
  <c r="AC999" i="16"/>
  <c r="AC1003" i="16"/>
  <c r="AC1007" i="16"/>
  <c r="AC1015" i="16"/>
  <c r="AC1059" i="16"/>
  <c r="AC1067" i="16"/>
  <c r="AC1071" i="16"/>
  <c r="AC1079" i="16"/>
  <c r="AC1107" i="16"/>
  <c r="AC1115" i="16"/>
  <c r="AC1119" i="16"/>
  <c r="AC1123" i="16"/>
  <c r="AC1127" i="16"/>
  <c r="AC1131" i="16"/>
  <c r="AC1135" i="16"/>
  <c r="AC1143" i="16"/>
  <c r="AC1187" i="16"/>
  <c r="AC1195" i="16"/>
  <c r="AC1199" i="16"/>
  <c r="AC1207" i="16"/>
  <c r="AC1235" i="16"/>
  <c r="AC1243" i="16"/>
  <c r="AC1247" i="16"/>
  <c r="AC1251" i="16"/>
  <c r="AC1255" i="16"/>
  <c r="AC1259" i="16"/>
  <c r="AC1263" i="16"/>
  <c r="AC1271" i="16"/>
  <c r="AC1315" i="16"/>
  <c r="AC1323" i="16"/>
  <c r="AC1327" i="16"/>
  <c r="AC1335" i="16"/>
  <c r="AC1363" i="16"/>
  <c r="AC1371" i="16"/>
  <c r="AC1375" i="16"/>
  <c r="AC1379" i="16"/>
  <c r="AC1387" i="16"/>
  <c r="AC1391" i="16"/>
  <c r="AC1399" i="16"/>
  <c r="AC1415" i="16"/>
  <c r="AC1431" i="16"/>
  <c r="AC1443" i="16"/>
  <c r="AC1447" i="16"/>
  <c r="AC1451" i="16"/>
  <c r="AC1455" i="16"/>
  <c r="AC1463" i="16"/>
  <c r="AC1479" i="16"/>
  <c r="AC1491" i="16"/>
  <c r="AC1499" i="16"/>
  <c r="AC1515" i="16"/>
  <c r="AC1519" i="16"/>
  <c r="AC1527" i="16"/>
  <c r="AC1571" i="16"/>
  <c r="AC1575" i="16"/>
  <c r="AC1579" i="16"/>
  <c r="AC1583" i="16"/>
  <c r="AC1607" i="16"/>
  <c r="AC1619" i="16"/>
  <c r="AC1623" i="16"/>
  <c r="AC1631" i="16"/>
  <c r="AC1635" i="16"/>
  <c r="AC1643" i="16"/>
  <c r="AC1655" i="16"/>
  <c r="AC1687" i="16"/>
  <c r="AC1707" i="16"/>
  <c r="AC1735" i="16"/>
  <c r="AC1759" i="16"/>
  <c r="AC1827" i="16"/>
  <c r="AC1847" i="16"/>
  <c r="AC1879" i="16"/>
  <c r="AC1895" i="16"/>
  <c r="AC1939" i="16"/>
  <c r="AC1967" i="16"/>
  <c r="AC2003" i="16"/>
  <c r="AC2023" i="16"/>
  <c r="AC2067" i="16"/>
  <c r="AC2083" i="16"/>
  <c r="AC2111" i="16"/>
  <c r="AC2143" i="16"/>
  <c r="AC2159" i="16"/>
  <c r="AC2195" i="16"/>
  <c r="AC2215" i="16"/>
  <c r="AC2239" i="16"/>
  <c r="AC2271" i="16"/>
  <c r="AC2291" i="16"/>
  <c r="AC2323" i="16"/>
  <c r="AC2343" i="16"/>
  <c r="AC2379" i="16"/>
  <c r="AC2403" i="16"/>
  <c r="AC2419" i="16"/>
  <c r="AC2455" i="16"/>
  <c r="AC2471" i="16"/>
  <c r="AC2495" i="16"/>
  <c r="AC2527" i="16"/>
  <c r="AC2543" i="16"/>
  <c r="AC2583" i="16"/>
  <c r="AC2599" i="16"/>
  <c r="AC2623" i="16"/>
  <c r="AC2643" i="16"/>
  <c r="U198" i="16" a="1"/>
  <c r="U454" i="16" a="1"/>
  <c r="U65" i="16" a="1"/>
  <c r="U321" i="16" a="1"/>
  <c r="U577" i="16" a="1"/>
  <c r="U806" i="16" a="1"/>
  <c r="U1062" i="16" a="1"/>
  <c r="U658" i="16" a="1"/>
  <c r="U2544" i="16" a="1"/>
  <c r="U2416" i="16" a="1"/>
  <c r="U2288" i="16" a="1"/>
  <c r="U2160" i="16" a="1"/>
  <c r="U158" i="16" a="1"/>
  <c r="U414" i="16" a="1"/>
  <c r="U25" i="16" a="1"/>
  <c r="U281" i="16" a="1"/>
  <c r="U537" i="16" a="1"/>
  <c r="U766" i="16" a="1"/>
  <c r="U1022" i="16" a="1"/>
  <c r="U1278" i="16" a="1"/>
  <c r="V478" i="16"/>
  <c r="V345" i="16"/>
  <c r="V830" i="16"/>
  <c r="V648" i="16"/>
  <c r="U931" i="16" a="1"/>
  <c r="U1187" i="16" a="1"/>
  <c r="U1436" i="16" a="1"/>
  <c r="U2112" i="16" a="1"/>
  <c r="V134" i="16"/>
  <c r="V646" i="16"/>
  <c r="V513" i="16"/>
  <c r="U22" i="16" a="1"/>
  <c r="U278" i="16" a="1"/>
  <c r="U534" i="16" a="1"/>
  <c r="U145" i="16" a="1"/>
  <c r="U401" i="16" a="1"/>
  <c r="U657" i="16" a="1"/>
  <c r="U886" i="16" a="1"/>
  <c r="U1142" i="16" a="1"/>
  <c r="U2632" i="16" a="1"/>
  <c r="U2504" i="16" a="1"/>
  <c r="U2376" i="16" a="1"/>
  <c r="U2248" i="16" a="1"/>
  <c r="U2120" i="16" a="1"/>
  <c r="U238" i="16" a="1"/>
  <c r="U494" i="16" a="1"/>
  <c r="U105" i="16" a="1"/>
  <c r="U361" i="16" a="1"/>
  <c r="U617" i="16" a="1"/>
  <c r="U846" i="16" a="1"/>
  <c r="U1102" i="16" a="1"/>
  <c r="V126" i="16"/>
  <c r="V638" i="16"/>
  <c r="V505" i="16"/>
  <c r="V990" i="16"/>
  <c r="U755" i="16" a="1"/>
  <c r="U1011" i="16" a="1"/>
  <c r="U1267" i="16" a="1"/>
  <c r="U1516" i="16" a="1"/>
  <c r="U2072" i="16" a="1"/>
  <c r="V294" i="16"/>
  <c r="V161" i="16"/>
  <c r="V673" i="16"/>
  <c r="U230" i="16" a="1"/>
  <c r="U486" i="16" a="1"/>
  <c r="U97" i="16" a="1"/>
  <c r="U353" i="16" a="1"/>
  <c r="U609" i="16" a="1"/>
  <c r="U838" i="16" a="1"/>
  <c r="U1094" i="16" a="1"/>
  <c r="U2023" i="16" a="1"/>
  <c r="U2528" i="16" a="1"/>
  <c r="U2400" i="16" a="1"/>
  <c r="U2272" i="16" a="1"/>
  <c r="U2144" i="16" a="1"/>
  <c r="U190" i="16" a="1"/>
  <c r="U446" i="16" a="1"/>
  <c r="U57" i="16" a="1"/>
  <c r="U313" i="16" a="1"/>
  <c r="U569" i="16" a="1"/>
  <c r="U798" i="16" a="1"/>
  <c r="U1054" i="16" a="1"/>
  <c r="V30" i="16"/>
  <c r="V542" i="16"/>
  <c r="V409" i="16"/>
  <c r="V894" i="16"/>
  <c r="U707" i="16" a="1"/>
  <c r="U630" i="16" a="1"/>
  <c r="U982" i="16" a="1"/>
  <c r="U2328" i="16" a="1"/>
  <c r="U590" i="16" a="1"/>
  <c r="U942" i="16" a="1"/>
  <c r="V654" i="16"/>
  <c r="U1091" i="16" a="1"/>
  <c r="U1596" i="16" a="1"/>
  <c r="V454" i="16"/>
  <c r="V774" i="16"/>
  <c r="V1310" i="16"/>
  <c r="V923" i="16"/>
  <c r="V1179" i="16"/>
  <c r="V1428" i="16"/>
  <c r="V297" i="16"/>
  <c r="V1294" i="16"/>
  <c r="U1163" i="16" a="1"/>
  <c r="V1596" i="16"/>
  <c r="V1876" i="16"/>
  <c r="V1425" i="16"/>
  <c r="V206" i="16"/>
  <c r="V585" i="16"/>
  <c r="U795" i="16" a="1"/>
  <c r="U1307" i="16" a="1"/>
  <c r="V1692" i="16"/>
  <c r="V1948" i="16"/>
  <c r="V1497" i="16"/>
  <c r="V1753" i="16"/>
  <c r="V566" i="16"/>
  <c r="V979" i="16"/>
  <c r="U1780" i="16" a="1"/>
  <c r="U1585" i="16" a="1"/>
  <c r="U305" i="16" a="1"/>
  <c r="U1302" i="16" a="1"/>
  <c r="U2168" i="16" a="1"/>
  <c r="U265" i="16" a="1"/>
  <c r="U1262" i="16" a="1"/>
  <c r="V1302" i="16"/>
  <c r="U1235" i="16" a="1"/>
  <c r="U2088" i="16" a="1"/>
  <c r="U6" i="16" a="1"/>
  <c r="U262" i="16" a="1"/>
  <c r="U518" i="16" a="1"/>
  <c r="U129" i="16" a="1"/>
  <c r="U385" i="16" a="1"/>
  <c r="U641" i="16" a="1"/>
  <c r="U870" i="16" a="1"/>
  <c r="U1126" i="16" a="1"/>
  <c r="U2640" i="16" a="1"/>
  <c r="U2512" i="16" a="1"/>
  <c r="U2384" i="16" a="1"/>
  <c r="U2256" i="16" a="1"/>
  <c r="U2128" i="16" a="1"/>
  <c r="U222" i="16" a="1"/>
  <c r="U478" i="16" a="1"/>
  <c r="U89" i="16" a="1"/>
  <c r="U345" i="16" a="1"/>
  <c r="U601" i="16" a="1"/>
  <c r="U830" i="16" a="1"/>
  <c r="U1086" i="16" a="1"/>
  <c r="V94" i="16"/>
  <c r="V606" i="16"/>
  <c r="V473" i="16"/>
  <c r="V958" i="16"/>
  <c r="U739" i="16" a="1"/>
  <c r="U995" i="16" a="1"/>
  <c r="U1251" i="16" a="1"/>
  <c r="U1500" i="16" a="1"/>
  <c r="U2080" i="16" a="1"/>
  <c r="V262" i="16"/>
  <c r="V129" i="16"/>
  <c r="V641" i="16"/>
  <c r="U86" i="16" a="1"/>
  <c r="U342" i="16" a="1"/>
  <c r="U598" i="16" a="1"/>
  <c r="U209" i="16" a="1"/>
  <c r="U465" i="16" a="1"/>
  <c r="U694" i="16" a="1"/>
  <c r="U950" i="16" a="1"/>
  <c r="U1206" i="16" a="1"/>
  <c r="U2600" i="16" a="1"/>
  <c r="U2472" i="16" a="1"/>
  <c r="U2344" i="16" a="1"/>
  <c r="U2216" i="16" a="1"/>
  <c r="U46" i="16" a="1"/>
  <c r="U302" i="16" a="1"/>
  <c r="U558" i="16" a="1"/>
  <c r="U169" i="16" a="1"/>
  <c r="U425" i="16" a="1"/>
  <c r="U681" i="16" a="1"/>
  <c r="U910" i="16" a="1"/>
  <c r="U1166" i="16" a="1"/>
  <c r="V254" i="16"/>
  <c r="V121" i="16"/>
  <c r="V633" i="16"/>
  <c r="V1118" i="16"/>
  <c r="U819" i="16" a="1"/>
  <c r="U1075" i="16" a="1"/>
  <c r="U1333" i="16" a="1"/>
  <c r="U1580" i="16" a="1"/>
  <c r="U2040" i="16" a="1"/>
  <c r="V422" i="16"/>
  <c r="V289" i="16"/>
  <c r="U38" i="16" a="1"/>
  <c r="U294" i="16" a="1"/>
  <c r="U550" i="16" a="1"/>
  <c r="U161" i="16" a="1"/>
  <c r="U417" i="16" a="1"/>
  <c r="U673" i="16" a="1"/>
  <c r="U902" i="16" a="1"/>
  <c r="U1158" i="16" a="1"/>
  <c r="U2624" i="16" a="1"/>
  <c r="U2496" i="16" a="1"/>
  <c r="U2368" i="16" a="1"/>
  <c r="U2240" i="16" a="1"/>
  <c r="U2029" i="16" a="1"/>
  <c r="U254" i="16" a="1"/>
  <c r="U510" i="16" a="1"/>
  <c r="U121" i="16" a="1"/>
  <c r="U377" i="16" a="1"/>
  <c r="U633" i="16" a="1"/>
  <c r="U862" i="16" a="1"/>
  <c r="U1118" i="16" a="1"/>
  <c r="V158" i="16"/>
  <c r="V25" i="16"/>
  <c r="V537" i="16"/>
  <c r="V1022" i="16"/>
  <c r="U771" i="16" a="1"/>
  <c r="U241" i="16" a="1"/>
  <c r="U1238" i="16" a="1"/>
  <c r="U2200" i="16" a="1"/>
  <c r="U201" i="16" a="1"/>
  <c r="U1198" i="16" a="1"/>
  <c r="V1182" i="16"/>
  <c r="U1219" i="16" a="1"/>
  <c r="U2096" i="16" a="1"/>
  <c r="V65" i="16"/>
  <c r="V934" i="16"/>
  <c r="V731" i="16"/>
  <c r="V987" i="16"/>
  <c r="V1243" i="16"/>
  <c r="V174" i="16"/>
  <c r="V553" i="16"/>
  <c r="U779" i="16" a="1"/>
  <c r="U1291" i="16" a="1"/>
  <c r="V1684" i="16"/>
  <c r="V1940" i="16"/>
  <c r="V1489" i="16"/>
  <c r="V462" i="16"/>
  <c r="V814" i="16"/>
  <c r="U923" i="16" a="1"/>
  <c r="U1428" i="16" a="1"/>
  <c r="V1756" i="16"/>
  <c r="V2012" i="16"/>
  <c r="V1561" i="16"/>
  <c r="V1817" i="16"/>
  <c r="V433" i="16"/>
  <c r="V1235" i="16"/>
  <c r="U1908" i="16" a="1"/>
  <c r="U182" i="16" a="1"/>
  <c r="U561" i="16" a="1"/>
  <c r="U2552" i="16" a="1"/>
  <c r="U142" i="16" a="1"/>
  <c r="U521" i="16" a="1"/>
  <c r="V446" i="16"/>
  <c r="U851" i="16" a="1"/>
  <c r="U1323" i="16" a="1"/>
  <c r="U70" i="16" a="1"/>
  <c r="U326" i="16" a="1"/>
  <c r="U582" i="16" a="1"/>
  <c r="U193" i="16" a="1"/>
  <c r="U449" i="16" a="1"/>
  <c r="U676" i="16" a="1"/>
  <c r="U934" i="16" a="1"/>
  <c r="U1190" i="16" a="1"/>
  <c r="U2608" i="16" a="1"/>
  <c r="U2480" i="16" a="1"/>
  <c r="U2352" i="16" a="1"/>
  <c r="U2224" i="16" a="1"/>
  <c r="U30" i="16" a="1"/>
  <c r="U286" i="16" a="1"/>
  <c r="U542" i="16" a="1"/>
  <c r="U153" i="16" a="1"/>
  <c r="U409" i="16" a="1"/>
  <c r="U665" i="16" a="1"/>
  <c r="U894" i="16" a="1"/>
  <c r="U1150" i="16" a="1"/>
  <c r="V222" i="16"/>
  <c r="V89" i="16"/>
  <c r="V601" i="16"/>
  <c r="V1086" i="16"/>
  <c r="U803" i="16" a="1"/>
  <c r="U1059" i="16" a="1"/>
  <c r="U1315" i="16" a="1"/>
  <c r="U1564" i="16" a="1"/>
  <c r="U2048" i="16" a="1"/>
  <c r="V390" i="16"/>
  <c r="V257" i="16"/>
  <c r="V742" i="16"/>
  <c r="U150" i="16" a="1"/>
  <c r="U406" i="16" a="1"/>
  <c r="U17" i="16" a="1"/>
  <c r="U273" i="16" a="1"/>
  <c r="U529" i="16" a="1"/>
  <c r="U758" i="16" a="1"/>
  <c r="U1014" i="16" a="1"/>
  <c r="U1270" i="16" a="1"/>
  <c r="U2568" i="16" a="1"/>
  <c r="U2440" i="16" a="1"/>
  <c r="U2312" i="16" a="1"/>
  <c r="U2184" i="16" a="1"/>
  <c r="U110" i="16" a="1"/>
  <c r="U366" i="16" a="1"/>
  <c r="U622" i="16" a="1"/>
  <c r="U233" i="16" a="1"/>
  <c r="U489" i="16" a="1"/>
  <c r="U718" i="16" a="1"/>
  <c r="U974" i="16" a="1"/>
  <c r="U1230" i="16" a="1"/>
  <c r="V382" i="16"/>
  <c r="V249" i="16"/>
  <c r="V734" i="16"/>
  <c r="V1246" i="16"/>
  <c r="U883" i="16" a="1"/>
  <c r="U1139" i="16" a="1"/>
  <c r="U1387" i="16" a="1"/>
  <c r="U1644" i="16" a="1"/>
  <c r="V38" i="16"/>
  <c r="V550" i="16"/>
  <c r="V417" i="16"/>
  <c r="U102" i="16" a="1"/>
  <c r="U358" i="16" a="1"/>
  <c r="U614" i="16" a="1"/>
  <c r="U225" i="16" a="1"/>
  <c r="U481" i="16" a="1"/>
  <c r="U710" i="16" a="1"/>
  <c r="U966" i="16" a="1"/>
  <c r="U1222" i="16" a="1"/>
  <c r="U2592" i="16" a="1"/>
  <c r="U2464" i="16" a="1"/>
  <c r="U2336" i="16" a="1"/>
  <c r="U2208" i="16" a="1"/>
  <c r="U62" i="16" a="1"/>
  <c r="U318" i="16" a="1"/>
  <c r="U574" i="16" a="1"/>
  <c r="U185" i="16" a="1"/>
  <c r="U441" i="16" a="1"/>
  <c r="U654" i="16" a="1"/>
  <c r="U926" i="16" a="1"/>
  <c r="U1182" i="16" a="1"/>
  <c r="V286" i="16"/>
  <c r="V153" i="16"/>
  <c r="V665" i="16"/>
  <c r="V1150" i="16"/>
  <c r="U118" i="16" a="1"/>
  <c r="U497" i="16" a="1"/>
  <c r="U2584" i="16" a="1"/>
  <c r="U78" i="16" a="1"/>
  <c r="U457" i="16" a="1"/>
  <c r="V318" i="16"/>
  <c r="U835" i="16" a="1"/>
  <c r="U1365" i="16" a="1"/>
  <c r="U2032" i="16" a="1"/>
  <c r="V321" i="16"/>
  <c r="V1062" i="16"/>
  <c r="V795" i="16"/>
  <c r="V1051" i="16"/>
  <c r="V1307" i="16"/>
  <c r="V430" i="16"/>
  <c r="V782" i="16"/>
  <c r="U907" i="16" a="1"/>
  <c r="U1412" i="16" a="1"/>
  <c r="V1748" i="16"/>
  <c r="V2004" i="16"/>
  <c r="V1553" i="16"/>
  <c r="V73" i="16"/>
  <c r="V1070" i="16"/>
  <c r="U1051" i="16" a="1"/>
  <c r="V1524" i="16"/>
  <c r="V1820" i="16"/>
  <c r="V1351" i="16"/>
  <c r="V1625" i="16"/>
  <c r="V1881" i="16"/>
  <c r="V918" i="16"/>
  <c r="V1476" i="16"/>
  <c r="U134" i="16" a="1"/>
  <c r="U390" i="16" a="1"/>
  <c r="U646" i="16" a="1"/>
  <c r="U257" i="16" a="1"/>
  <c r="U513" i="16" a="1"/>
  <c r="U742" i="16" a="1"/>
  <c r="U998" i="16" a="1"/>
  <c r="U1254" i="16" a="1"/>
  <c r="U2576" i="16" a="1"/>
  <c r="U2448" i="16" a="1"/>
  <c r="U2320" i="16" a="1"/>
  <c r="U2192" i="16" a="1"/>
  <c r="U94" i="16" a="1"/>
  <c r="U350" i="16" a="1"/>
  <c r="U606" i="16" a="1"/>
  <c r="U217" i="16" a="1"/>
  <c r="U473" i="16" a="1"/>
  <c r="U702" i="16" a="1"/>
  <c r="U958" i="16" a="1"/>
  <c r="U1214" i="16" a="1"/>
  <c r="V350" i="16"/>
  <c r="V217" i="16"/>
  <c r="V702" i="16"/>
  <c r="V1214" i="16"/>
  <c r="U867" i="16" a="1"/>
  <c r="U1123" i="16" a="1"/>
  <c r="U1355" i="16" a="1"/>
  <c r="U1628" i="16" a="1"/>
  <c r="V6" i="16"/>
  <c r="V518" i="16"/>
  <c r="V385" i="16"/>
  <c r="V870" i="16"/>
  <c r="U214" i="16" a="1"/>
  <c r="U470" i="16" a="1"/>
  <c r="U81" i="16" a="1"/>
  <c r="U337" i="16" a="1"/>
  <c r="U593" i="16" a="1"/>
  <c r="U822" i="16" a="1"/>
  <c r="U1078" i="16" a="1"/>
  <c r="U672" i="16" a="1"/>
  <c r="U2536" i="16" a="1"/>
  <c r="U2408" i="16" a="1"/>
  <c r="U2280" i="16" a="1"/>
  <c r="U2152" i="16" a="1"/>
  <c r="U174" i="16" a="1"/>
  <c r="U430" i="16" a="1"/>
  <c r="U41" i="16" a="1"/>
  <c r="U297" i="16" a="1"/>
  <c r="U553" i="16" a="1"/>
  <c r="U782" i="16" a="1"/>
  <c r="U1038" i="16" a="1"/>
  <c r="V2029" i="16"/>
  <c r="V510" i="16"/>
  <c r="V377" i="16"/>
  <c r="V862" i="16"/>
  <c r="U691" i="16" a="1"/>
  <c r="U947" i="16" a="1"/>
  <c r="U1203" i="16" a="1"/>
  <c r="U1452" i="16" a="1"/>
  <c r="U2104" i="16" a="1"/>
  <c r="V166" i="16"/>
  <c r="V33" i="16"/>
  <c r="V545" i="16"/>
  <c r="U166" i="16" a="1"/>
  <c r="U422" i="16" a="1"/>
  <c r="U33" i="16" a="1"/>
  <c r="U289" i="16" a="1"/>
  <c r="U545" i="16" a="1"/>
  <c r="U774" i="16" a="1"/>
  <c r="U1030" i="16" a="1"/>
  <c r="U1286" i="16" a="1"/>
  <c r="U2560" i="16" a="1"/>
  <c r="U2432" i="16" a="1"/>
  <c r="U2304" i="16" a="1"/>
  <c r="U2176" i="16" a="1"/>
  <c r="U126" i="16" a="1"/>
  <c r="U382" i="16" a="1"/>
  <c r="U638" i="16" a="1"/>
  <c r="U249" i="16" a="1"/>
  <c r="U505" i="16" a="1"/>
  <c r="U734" i="16" a="1"/>
  <c r="U990" i="16" a="1"/>
  <c r="U1246" i="16" a="1"/>
  <c r="V414" i="16"/>
  <c r="V281" i="16"/>
  <c r="V766" i="16"/>
  <c r="V1278" i="16"/>
  <c r="U374" i="16" a="1"/>
  <c r="U726" i="16" a="1"/>
  <c r="U2456" i="16" a="1"/>
  <c r="U334" i="16" a="1"/>
  <c r="U686" i="16" a="1"/>
  <c r="V185" i="16"/>
  <c r="U963" i="16" a="1"/>
  <c r="U1468" i="16" a="1"/>
  <c r="V198" i="16"/>
  <c r="V577" i="16"/>
  <c r="V1190" i="16"/>
  <c r="V859" i="16"/>
  <c r="V1115" i="16"/>
  <c r="V1344" i="16"/>
  <c r="V41" i="16"/>
  <c r="V1038" i="16"/>
  <c r="U1035" i="16" a="1"/>
  <c r="U1508" i="16" a="1"/>
  <c r="V1812" i="16"/>
  <c r="V1340" i="16"/>
  <c r="V1617" i="16"/>
  <c r="V329" i="16"/>
  <c r="U1310" i="16" a="1"/>
  <c r="U1179" i="16" a="1"/>
  <c r="U1604" i="16" a="1"/>
  <c r="V1884" i="16"/>
  <c r="V1433" i="16"/>
  <c r="V1689" i="16"/>
  <c r="V54" i="16"/>
  <c r="V723" i="16"/>
  <c r="V1644" i="16"/>
  <c r="U1457" i="16" a="1"/>
  <c r="U1353" i="16" a="1"/>
  <c r="U1046" i="16" a="1"/>
  <c r="U9" i="16" a="1"/>
  <c r="V798" i="16"/>
  <c r="U1612" i="16" a="1"/>
  <c r="V97" i="16"/>
  <c r="V966" i="16"/>
  <c r="V747" i="16"/>
  <c r="V1003" i="16"/>
  <c r="V1259" i="16"/>
  <c r="V238" i="16"/>
  <c r="V617" i="16"/>
  <c r="U811" i="16" a="1"/>
  <c r="U1322" i="16" a="1"/>
  <c r="V1700" i="16"/>
  <c r="V1956" i="16"/>
  <c r="V1505" i="16"/>
  <c r="V526" i="16"/>
  <c r="V878" i="16"/>
  <c r="U955" i="16" a="1"/>
  <c r="V1460" i="16"/>
  <c r="V1772" i="16"/>
  <c r="V1342" i="16"/>
  <c r="V1577" i="16"/>
  <c r="V1833" i="16"/>
  <c r="U918" i="16" a="1"/>
  <c r="U526" i="16" a="1"/>
  <c r="V569" i="16"/>
  <c r="U1548" i="16" a="1"/>
  <c r="V710" i="16"/>
  <c r="V907" i="16"/>
  <c r="V1412" i="16"/>
  <c r="V1230" i="16"/>
  <c r="U1572" i="16" a="1"/>
  <c r="V1409" i="16"/>
  <c r="V521" i="16"/>
  <c r="U1275" i="16" a="1"/>
  <c r="V1932" i="16"/>
  <c r="V1737" i="16"/>
  <c r="V790" i="16"/>
  <c r="U1684" i="16" a="1"/>
  <c r="U1641" i="16" a="1"/>
  <c r="U1969" i="16" a="1"/>
  <c r="U2447" i="16" a="1"/>
  <c r="U2191" i="16" a="1"/>
  <c r="U2570" i="16" a="1"/>
  <c r="U2314" i="16" a="1"/>
  <c r="V88" i="16"/>
  <c r="V344" i="16"/>
  <c r="V600" i="16"/>
  <c r="V211" i="16"/>
  <c r="V467" i="16"/>
  <c r="V704" i="16"/>
  <c r="V470" i="16"/>
  <c r="V931" i="16"/>
  <c r="U1756" i="16" a="1"/>
  <c r="U1561" i="16" a="1"/>
  <c r="U1921" i="16" a="1"/>
  <c r="V2487" i="16"/>
  <c r="V2231" i="16"/>
  <c r="V2610" i="16"/>
  <c r="V2354" i="16"/>
  <c r="U40" i="16" a="1"/>
  <c r="U296" i="16" a="1"/>
  <c r="U552" i="16" a="1"/>
  <c r="U163" i="16" a="1"/>
  <c r="U419" i="16" a="1"/>
  <c r="U675" i="16" a="1"/>
  <c r="U912" i="16" a="1"/>
  <c r="V502" i="16"/>
  <c r="V947" i="16"/>
  <c r="U1764" i="16" a="1"/>
  <c r="U1417" i="16" a="1"/>
  <c r="V2559" i="16"/>
  <c r="V2047" i="16"/>
  <c r="V2074" i="16"/>
  <c r="U480" i="16" a="1"/>
  <c r="U347" i="16" a="1"/>
  <c r="U840" i="16" a="1"/>
  <c r="U1176" i="16" a="1"/>
  <c r="U781" i="16" a="1"/>
  <c r="U1037" i="16" a="1"/>
  <c r="U1293" i="16" a="1"/>
  <c r="U1542" i="16" a="1"/>
  <c r="U1798" i="16" a="1"/>
  <c r="U1332" i="16" a="1"/>
  <c r="U1619" i="16" a="1"/>
  <c r="U1875" i="16" a="1"/>
  <c r="U246" i="16" a="1"/>
  <c r="U2520" i="16" a="1"/>
  <c r="U585" i="16" a="1"/>
  <c r="U899" i="16" a="1"/>
  <c r="U310" i="16" a="1"/>
  <c r="U2488" i="16" a="1"/>
  <c r="U649" i="16" a="1"/>
  <c r="U915" i="16" a="1"/>
  <c r="V102" i="16"/>
  <c r="V1158" i="16"/>
  <c r="V1099" i="16"/>
  <c r="V622" i="16"/>
  <c r="U1003" i="16" a="1"/>
  <c r="V1796" i="16"/>
  <c r="U438" i="16" a="1"/>
  <c r="U2424" i="16" a="1"/>
  <c r="U750" i="16" a="1"/>
  <c r="U979" i="16" a="1"/>
  <c r="U2016" i="16" a="1"/>
  <c r="V353" i="16"/>
  <c r="V1094" i="16"/>
  <c r="V811" i="16"/>
  <c r="V1067" i="16"/>
  <c r="V1322" i="16"/>
  <c r="V494" i="16"/>
  <c r="V846" i="16"/>
  <c r="U939" i="16" a="1"/>
  <c r="U1444" i="16" a="1"/>
  <c r="V1764" i="16"/>
  <c r="V1321" i="16"/>
  <c r="V1569" i="16"/>
  <c r="V137" i="16"/>
  <c r="V1134" i="16"/>
  <c r="U1083" i="16" a="1"/>
  <c r="U1540" i="16" a="1"/>
  <c r="V1836" i="16"/>
  <c r="V1383" i="16"/>
  <c r="V1641" i="16"/>
  <c r="U54" i="16" a="1"/>
  <c r="U2616" i="16" a="1"/>
  <c r="U393" i="16" a="1"/>
  <c r="U787" i="16" a="1"/>
  <c r="U2056" i="16" a="1"/>
  <c r="V1030" i="16"/>
  <c r="V1035" i="16"/>
  <c r="V366" i="16"/>
  <c r="U875" i="16" a="1"/>
  <c r="V1732" i="16"/>
  <c r="V1537" i="16"/>
  <c r="V1006" i="16"/>
  <c r="V1500" i="16"/>
  <c r="V1319" i="16"/>
  <c r="V1865" i="16"/>
  <c r="V787" i="16"/>
  <c r="U1844" i="16" a="1"/>
  <c r="V1729" i="16"/>
  <c r="U2639" i="16" a="1"/>
  <c r="U2383" i="16" a="1"/>
  <c r="U2127" i="16" a="1"/>
  <c r="U2506" i="16" a="1"/>
  <c r="U2250" i="16" a="1"/>
  <c r="V152" i="16"/>
  <c r="V408" i="16"/>
  <c r="V19" i="16"/>
  <c r="V275" i="16"/>
  <c r="V531" i="16"/>
  <c r="V768" i="16"/>
  <c r="V337" i="16"/>
  <c r="V1187" i="16"/>
  <c r="U1884" i="16" a="1"/>
  <c r="U1665" i="16" a="1"/>
  <c r="V1993" i="16"/>
  <c r="V2423" i="16"/>
  <c r="V2167" i="16"/>
  <c r="V2546" i="16"/>
  <c r="V2290" i="16"/>
  <c r="U104" i="16" a="1"/>
  <c r="U360" i="16" a="1"/>
  <c r="U616" i="16" a="1"/>
  <c r="U227" i="16" a="1"/>
  <c r="U483" i="16" a="1"/>
  <c r="U720" i="16" a="1"/>
  <c r="U976" i="16" a="1"/>
  <c r="V369" i="16"/>
  <c r="V1203" i="16"/>
  <c r="V529" i="16"/>
  <c r="U1657" i="16" a="1"/>
  <c r="V2431" i="16"/>
  <c r="V2554" i="16"/>
  <c r="U96" i="16" a="1"/>
  <c r="U608" i="16" a="1"/>
  <c r="U475" i="16" a="1"/>
  <c r="V952" i="16"/>
  <c r="U1240" i="16" a="1"/>
  <c r="U845" i="16" a="1"/>
  <c r="U1101" i="16" a="1"/>
  <c r="U1389" i="16" a="1"/>
  <c r="U1606" i="16" a="1"/>
  <c r="U1862" i="16" a="1"/>
  <c r="U1427" i="16" a="1"/>
  <c r="U1683" i="16" a="1"/>
  <c r="V1142" i="16"/>
  <c r="U113" i="16" a="1"/>
  <c r="U2264" i="16" a="1"/>
  <c r="U1070" i="16" a="1"/>
  <c r="U49" i="16" a="1"/>
  <c r="U2296" i="16" a="1"/>
  <c r="U1006" i="16" a="1"/>
  <c r="U1107" i="16" a="1"/>
  <c r="V230" i="16"/>
  <c r="V609" i="16"/>
  <c r="V1222" i="16"/>
  <c r="V875" i="16"/>
  <c r="V1131" i="16"/>
  <c r="V1376" i="16"/>
  <c r="V105" i="16"/>
  <c r="V1102" i="16"/>
  <c r="U1067" i="16" a="1"/>
  <c r="V1532" i="16"/>
  <c r="V1828" i="16"/>
  <c r="V1372" i="16"/>
  <c r="V14" i="16"/>
  <c r="V393" i="16"/>
  <c r="U699" i="16" a="1"/>
  <c r="U1211" i="16" a="1"/>
  <c r="V1628" i="16"/>
  <c r="V1900" i="16"/>
  <c r="V1449" i="16"/>
  <c r="V1705" i="16"/>
  <c r="U566" i="16" a="1"/>
  <c r="U2360" i="16" a="1"/>
  <c r="U878" i="16" a="1"/>
  <c r="U1043" i="16" a="1"/>
  <c r="V358" i="16"/>
  <c r="V1286" i="16"/>
  <c r="V1163" i="16"/>
  <c r="V233" i="16"/>
  <c r="U1131" i="16" a="1"/>
  <c r="V1860" i="16"/>
  <c r="V142" i="16"/>
  <c r="U763" i="16" a="1"/>
  <c r="U1668" i="16" a="1"/>
  <c r="V1481" i="16"/>
  <c r="V182" i="16"/>
  <c r="V1107" i="16"/>
  <c r="U2004" i="16" a="1"/>
  <c r="U1809" i="16" a="1"/>
  <c r="U2575" i="16" a="1"/>
  <c r="U2319" i="16" a="1"/>
  <c r="U2063" i="16" a="1"/>
  <c r="U2442" i="16" a="1"/>
  <c r="U2122" i="16" a="1"/>
  <c r="V216" i="16"/>
  <c r="V472" i="16"/>
  <c r="V83" i="16"/>
  <c r="V339" i="16"/>
  <c r="V595" i="16"/>
  <c r="V832" i="16"/>
  <c r="V822" i="16"/>
  <c r="V1436" i="16"/>
  <c r="U2012" i="16" a="1"/>
  <c r="U1753" i="16" a="1"/>
  <c r="V2615" i="16"/>
  <c r="V2359" i="16"/>
  <c r="V2103" i="16"/>
  <c r="V2482" i="16"/>
  <c r="V2218" i="16"/>
  <c r="U168" i="16" a="1"/>
  <c r="U424" i="16" a="1"/>
  <c r="U35" i="16" a="1"/>
  <c r="U291" i="16" a="1"/>
  <c r="U547" i="16" a="1"/>
  <c r="U784" i="16" a="1"/>
  <c r="U1040" i="16" a="1"/>
  <c r="V854" i="16"/>
  <c r="V1452" i="16"/>
  <c r="V1283" i="16"/>
  <c r="U1825" i="16" a="1"/>
  <c r="V2303" i="16"/>
  <c r="V2426" i="16"/>
  <c r="U224" i="16" a="1"/>
  <c r="U91" i="16" a="1"/>
  <c r="U603" i="16" a="1"/>
  <c r="U1032" i="16" a="1"/>
  <c r="U1304" i="16" a="1"/>
  <c r="U909" i="16" a="1"/>
  <c r="U1165" i="16" a="1"/>
  <c r="U1414" i="16" a="1"/>
  <c r="U1670" i="16" a="1"/>
  <c r="U1926" i="16" a="1"/>
  <c r="U1491" i="16" a="1"/>
  <c r="U1747" i="16" a="1"/>
  <c r="V1548" i="16"/>
  <c r="U625" i="16" a="1"/>
  <c r="U790" i="16" a="1"/>
  <c r="U398" i="16" a="1"/>
  <c r="V313" i="16"/>
  <c r="U1484" i="16" a="1"/>
  <c r="V486" i="16"/>
  <c r="V806" i="16"/>
  <c r="U648" i="16" a="1"/>
  <c r="V939" i="16"/>
  <c r="V1195" i="16"/>
  <c r="V1444" i="16"/>
  <c r="V361" i="16"/>
  <c r="V672" i="16"/>
  <c r="U1195" i="16" a="1"/>
  <c r="V1620" i="16"/>
  <c r="V1892" i="16"/>
  <c r="V1441" i="16"/>
  <c r="V270" i="16"/>
  <c r="V649" i="16"/>
  <c r="U827" i="16" a="1"/>
  <c r="U1354" i="16" a="1"/>
  <c r="V1708" i="16"/>
  <c r="V1964" i="16"/>
  <c r="V1513" i="16"/>
  <c r="V1769" i="16"/>
  <c r="U433" i="16" a="1"/>
  <c r="U14" i="16" a="1"/>
  <c r="V190" i="16"/>
  <c r="U1299" i="16" a="1"/>
  <c r="V225" i="16"/>
  <c r="V779" i="16"/>
  <c r="V1291" i="16"/>
  <c r="V718" i="16"/>
  <c r="U1376" i="16" a="1"/>
  <c r="V1988" i="16"/>
  <c r="V9" i="16"/>
  <c r="U1019" i="16" a="1"/>
  <c r="V1804" i="16"/>
  <c r="V1609" i="16"/>
  <c r="V177" i="16"/>
  <c r="V1420" i="16"/>
  <c r="U1489" i="16" a="1"/>
  <c r="U1897" i="16" a="1"/>
  <c r="U2511" i="16" a="1"/>
  <c r="U2255" i="16" a="1"/>
  <c r="U2634" i="16" a="1"/>
  <c r="U2378" i="16" a="1"/>
  <c r="V24" i="16"/>
  <c r="V280" i="16"/>
  <c r="V536" i="16"/>
  <c r="V147" i="16"/>
  <c r="V403" i="16"/>
  <c r="V659" i="16"/>
  <c r="V896" i="16"/>
  <c r="V658" i="16"/>
  <c r="V1612" i="16"/>
  <c r="U1433" i="16" a="1"/>
  <c r="V1841" i="16"/>
  <c r="V2551" i="16"/>
  <c r="V2295" i="16"/>
  <c r="V2039" i="16"/>
  <c r="V2418" i="16"/>
  <c r="V2050" i="16"/>
  <c r="U232" i="16" a="1"/>
  <c r="U488" i="16" a="1"/>
  <c r="U99" i="16" a="1"/>
  <c r="U355" i="16" a="1"/>
  <c r="U611" i="16" a="1"/>
  <c r="U848" i="16" a="1"/>
  <c r="V2021" i="16"/>
  <c r="V691" i="16"/>
  <c r="U1620" i="16" a="1"/>
  <c r="U1868" i="16" a="1"/>
  <c r="V1985" i="16"/>
  <c r="V2175" i="16"/>
  <c r="V2298" i="16"/>
  <c r="U352" i="16" a="1"/>
  <c r="U219" i="16" a="1"/>
  <c r="U712" i="16" a="1"/>
  <c r="U1112" i="16" a="1"/>
  <c r="U717" i="16" a="1"/>
  <c r="U973" i="16" a="1"/>
  <c r="U1229" i="16" a="1"/>
  <c r="U1478" i="16" a="1"/>
  <c r="U1734" i="16" a="1"/>
  <c r="U1990" i="16" a="1"/>
  <c r="U1555" i="16" a="1"/>
  <c r="U1811" i="16" a="1"/>
  <c r="U1956" i="16" a="1"/>
  <c r="U1110" i="16" a="1"/>
  <c r="U73" i="16" a="1"/>
  <c r="V926" i="16"/>
  <c r="U1660" i="16" a="1"/>
  <c r="U1174" i="16" a="1"/>
  <c r="U137" i="16" a="1"/>
  <c r="V1054" i="16"/>
  <c r="U1676" i="16" a="1"/>
  <c r="V902" i="16"/>
  <c r="V971" i="16"/>
  <c r="V110" i="16"/>
  <c r="U747" i="16" a="1"/>
  <c r="V1660" i="16"/>
  <c r="V1473" i="16"/>
  <c r="V750" i="16"/>
  <c r="U1396" i="16" a="1"/>
  <c r="V1996" i="16"/>
  <c r="V1801" i="16"/>
  <c r="V1174" i="16"/>
  <c r="U1748" i="16" a="1"/>
  <c r="U1681" i="16" a="1"/>
  <c r="U2001" i="16" a="1"/>
  <c r="U2415" i="16" a="1"/>
  <c r="U2159" i="16" a="1"/>
  <c r="U2538" i="16" a="1"/>
  <c r="U2282" i="16" a="1"/>
  <c r="V120" i="16"/>
  <c r="V376" i="16"/>
  <c r="V632" i="16"/>
  <c r="V243" i="16"/>
  <c r="V499" i="16"/>
  <c r="V736" i="16"/>
  <c r="V81" i="16"/>
  <c r="V1059" i="16"/>
  <c r="U1820" i="16" a="1"/>
  <c r="U1625" i="16" a="1"/>
  <c r="V1961" i="16"/>
  <c r="V2455" i="16"/>
  <c r="V2199" i="16"/>
  <c r="U206" i="16" a="1"/>
  <c r="U177" i="16" a="1"/>
  <c r="U1134" i="16" a="1"/>
  <c r="V614" i="16"/>
  <c r="V1227" i="16"/>
  <c r="U1259" i="16" a="1"/>
  <c r="V1601" i="16"/>
  <c r="U891" i="16" a="1"/>
  <c r="V1868" i="16"/>
  <c r="V1913" i="16"/>
  <c r="V1299" i="16"/>
  <c r="U1553" i="16" a="1"/>
  <c r="U2607" i="16" a="1"/>
  <c r="U2287" i="16" a="1"/>
  <c r="U2602" i="16" a="1"/>
  <c r="U2202" i="16" a="1"/>
  <c r="V248" i="16"/>
  <c r="V568" i="16"/>
  <c r="V307" i="16"/>
  <c r="V627" i="16"/>
  <c r="V214" i="16"/>
  <c r="V1315" i="16"/>
  <c r="U1351" i="16" a="1"/>
  <c r="U1881" i="16" a="1"/>
  <c r="V2391" i="16"/>
  <c r="V2071" i="16"/>
  <c r="V2450" i="16"/>
  <c r="V2146" i="16"/>
  <c r="U200" i="16" a="1"/>
  <c r="U456" i="16" a="1"/>
  <c r="U67" i="16" a="1"/>
  <c r="U323" i="16" a="1"/>
  <c r="U579" i="16" a="1"/>
  <c r="U816" i="16" a="1"/>
  <c r="U1072" i="16" a="1"/>
  <c r="V1110" i="16"/>
  <c r="V1540" i="16"/>
  <c r="V1676" i="16"/>
  <c r="U1913" i="16" a="1"/>
  <c r="V2239" i="16"/>
  <c r="V2362" i="16"/>
  <c r="U288" i="16" a="1"/>
  <c r="U155" i="16" a="1"/>
  <c r="U667" i="16" a="1"/>
  <c r="V1080" i="16"/>
  <c r="U685" i="16" a="1"/>
  <c r="U941" i="16" a="1"/>
  <c r="U1197" i="16" a="1"/>
  <c r="U1446" i="16" a="1"/>
  <c r="U1702" i="16" a="1"/>
  <c r="U1958" i="16" a="1"/>
  <c r="U814" i="16" a="1"/>
  <c r="V1126" i="16"/>
  <c r="V558" i="16"/>
  <c r="V1780" i="16"/>
  <c r="V1198" i="16"/>
  <c r="V1401" i="16"/>
  <c r="V851" i="16"/>
  <c r="U1745" i="16" a="1"/>
  <c r="U2367" i="16" a="1"/>
  <c r="U2490" i="16" a="1"/>
  <c r="V168" i="16"/>
  <c r="V35" i="16"/>
  <c r="V547" i="16"/>
  <c r="V465" i="16"/>
  <c r="U1916" i="16" a="1"/>
  <c r="V2009" i="16"/>
  <c r="V2151" i="16"/>
  <c r="V2274" i="16"/>
  <c r="U376" i="16" a="1"/>
  <c r="U243" i="16" a="1"/>
  <c r="U736" i="16" a="1"/>
  <c r="V497" i="16"/>
  <c r="V1014" i="16"/>
  <c r="V2399" i="16"/>
  <c r="U128" i="16" a="1"/>
  <c r="U507" i="16" a="1"/>
  <c r="U1256" i="16" a="1"/>
  <c r="U1117" i="16" a="1"/>
  <c r="U1622" i="16" a="1"/>
  <c r="U1411" i="16" a="1"/>
  <c r="U1763" i="16" a="1"/>
  <c r="U1372" i="16" a="1"/>
  <c r="U1283" i="16" a="1"/>
  <c r="V891" i="16"/>
  <c r="V1166" i="16"/>
  <c r="V1393" i="16"/>
  <c r="U1243" i="16" a="1"/>
  <c r="V1721" i="16"/>
  <c r="V1604" i="16"/>
  <c r="U1953" i="16" a="1"/>
  <c r="U2207" i="16" a="1"/>
  <c r="U2330" i="16" a="1"/>
  <c r="V328" i="16"/>
  <c r="V195" i="16"/>
  <c r="V688" i="16"/>
  <c r="V867" i="16"/>
  <c r="U1529" i="16" a="1"/>
  <c r="V2503" i="16"/>
  <c r="V2626" i="16"/>
  <c r="U24" i="16" a="1"/>
  <c r="U536" i="16" a="1"/>
  <c r="U403" i="16" a="1"/>
  <c r="U896" i="16" a="1"/>
  <c r="V883" i="16"/>
  <c r="U1319" i="16" a="1"/>
  <c r="V2079" i="16"/>
  <c r="U448" i="16" a="1"/>
  <c r="U808" i="16" a="1"/>
  <c r="U765" i="16" a="1"/>
  <c r="U1277" i="16" a="1"/>
  <c r="U1782" i="16" a="1"/>
  <c r="U1523" i="16" a="1"/>
  <c r="U1859" i="16" a="1"/>
  <c r="V838" i="16"/>
  <c r="U1636" i="16" a="1"/>
  <c r="V1980" i="16"/>
  <c r="V1665" i="16"/>
  <c r="U2554" i="16" a="1"/>
  <c r="V616" i="16"/>
  <c r="V598" i="16"/>
  <c r="V1945" i="16"/>
  <c r="V2338" i="16"/>
  <c r="U179" i="16" a="1"/>
  <c r="V630" i="16"/>
  <c r="V2527" i="16"/>
  <c r="U379" i="16" a="1"/>
  <c r="U1053" i="16" a="1"/>
  <c r="U1364" i="16" a="1"/>
  <c r="U1828" i="16" a="1"/>
  <c r="U2647" i="16" a="1"/>
  <c r="U2135" i="16" a="1"/>
  <c r="U2258" i="16" a="1"/>
  <c r="V400" i="16"/>
  <c r="V267" i="16"/>
  <c r="V760" i="16"/>
  <c r="V1136" i="16"/>
  <c r="V741" i="16"/>
  <c r="V997" i="16"/>
  <c r="V1253" i="16"/>
  <c r="V1502" i="16"/>
  <c r="V1758" i="16"/>
  <c r="U1342" i="16" a="1"/>
  <c r="V2607" i="16"/>
  <c r="V2095" i="16"/>
  <c r="V2202" i="16"/>
  <c r="U432" i="16" a="1"/>
  <c r="U299" i="16" a="1"/>
  <c r="U792" i="16" a="1"/>
  <c r="U1152" i="16" a="1"/>
  <c r="U757" i="16" a="1"/>
  <c r="U1013" i="16" a="1"/>
  <c r="U1269" i="16" a="1"/>
  <c r="U1518" i="16" a="1"/>
  <c r="U1774" i="16" a="1"/>
  <c r="U1345" i="16" a="1"/>
  <c r="U1595" i="16" a="1"/>
  <c r="V707" i="16"/>
  <c r="V160" i="16"/>
  <c r="V1272" i="16"/>
  <c r="V574" i="16"/>
  <c r="U678" i="16" a="1"/>
  <c r="V57" i="16"/>
  <c r="V481" i="16"/>
  <c r="V1386" i="16"/>
  <c r="V1492" i="16"/>
  <c r="V398" i="16"/>
  <c r="U1147" i="16" a="1"/>
  <c r="V1417" i="16"/>
  <c r="V438" i="16"/>
  <c r="U1556" i="16" a="1"/>
  <c r="U1769" i="16" a="1"/>
  <c r="U2543" i="16" a="1"/>
  <c r="U2223" i="16" a="1"/>
  <c r="U2474" i="16" a="1"/>
  <c r="U2022" i="16" a="1"/>
  <c r="V312" i="16"/>
  <c r="V51" i="16"/>
  <c r="V371" i="16"/>
  <c r="V670" i="16"/>
  <c r="V593" i="16"/>
  <c r="U1524" i="16" a="1"/>
  <c r="U1497" i="16" a="1"/>
  <c r="V2647" i="16"/>
  <c r="V2327" i="16"/>
  <c r="V2642" i="16"/>
  <c r="V2386" i="16"/>
  <c r="U8" i="16" a="1"/>
  <c r="U264" i="16" a="1"/>
  <c r="U520" i="16" a="1"/>
  <c r="U131" i="16" a="1"/>
  <c r="U387" i="16" a="1"/>
  <c r="U643" i="16" a="1"/>
  <c r="U880" i="16" a="1"/>
  <c r="V246" i="16"/>
  <c r="V819" i="16"/>
  <c r="U1700" i="16" a="1"/>
  <c r="U1996" i="16" a="1"/>
  <c r="V2623" i="16"/>
  <c r="V2111" i="16"/>
  <c r="V2234" i="16"/>
  <c r="U416" i="16" a="1"/>
  <c r="U283" i="16" a="1"/>
  <c r="U776" i="16" a="1"/>
  <c r="U1144" i="16" a="1"/>
  <c r="U749" i="16" a="1"/>
  <c r="U1005" i="16" a="1"/>
  <c r="U1261" i="16" a="1"/>
  <c r="U1510" i="16" a="1"/>
  <c r="U1766" i="16" a="1"/>
  <c r="U1334" i="16" a="1"/>
  <c r="U1027" i="16" a="1"/>
  <c r="V827" i="16"/>
  <c r="V910" i="16"/>
  <c r="V1353" i="16"/>
  <c r="U1115" i="16" a="1"/>
  <c r="V1657" i="16"/>
  <c r="V1516" i="16"/>
  <c r="V1921" i="16"/>
  <c r="U2239" i="16" a="1"/>
  <c r="U2362" i="16" a="1"/>
  <c r="V296" i="16"/>
  <c r="V163" i="16"/>
  <c r="V675" i="16"/>
  <c r="V739" i="16"/>
  <c r="U1465" i="16" a="1"/>
  <c r="V2535" i="16"/>
  <c r="V2027" i="16"/>
  <c r="V2032" i="16"/>
  <c r="U504" i="16" a="1"/>
  <c r="U371" i="16" a="1"/>
  <c r="U864" i="16" a="1"/>
  <c r="V755" i="16"/>
  <c r="U1932" i="16" a="1"/>
  <c r="V2143" i="16"/>
  <c r="U384" i="16" a="1"/>
  <c r="U744" i="16" a="1"/>
  <c r="U733" i="16" a="1"/>
  <c r="U1245" i="16" a="1"/>
  <c r="U1750" i="16" a="1"/>
  <c r="U1507" i="16" a="1"/>
  <c r="U1843" i="16" a="1"/>
  <c r="U369" i="16" a="1"/>
  <c r="V326" i="16"/>
  <c r="V1147" i="16"/>
  <c r="U1099" i="16" a="1"/>
  <c r="V78" i="16"/>
  <c r="V1652" i="16"/>
  <c r="V1929" i="16"/>
  <c r="U1972" i="16" a="1"/>
  <c r="U2591" i="16" a="1"/>
  <c r="U2079" i="16" a="1"/>
  <c r="U2170" i="16" a="1"/>
  <c r="V456" i="16"/>
  <c r="V323" i="16"/>
  <c r="V816" i="16"/>
  <c r="V1355" i="16"/>
  <c r="U1729" i="16" a="1"/>
  <c r="V2375" i="16"/>
  <c r="V2498" i="16"/>
  <c r="U152" i="16" a="1"/>
  <c r="U19" i="16" a="1"/>
  <c r="U531" i="16" a="1"/>
  <c r="U1024" i="16" a="1"/>
  <c r="V1387" i="16"/>
  <c r="U1785" i="16" a="1"/>
  <c r="V2458" i="16"/>
  <c r="U59" i="16" a="1"/>
  <c r="V1016" i="16"/>
  <c r="U893" i="16" a="1"/>
  <c r="U1398" i="16" a="1"/>
  <c r="U1910" i="16" a="1"/>
  <c r="U1603" i="16" a="1"/>
  <c r="V835" i="16"/>
  <c r="V955" i="16"/>
  <c r="V1457" i="16"/>
  <c r="V1785" i="16"/>
  <c r="U1985" i="16" a="1"/>
  <c r="U2298" i="16" a="1"/>
  <c r="V227" i="16"/>
  <c r="V995" i="16"/>
  <c r="V2471" i="16"/>
  <c r="U56" i="16" a="1"/>
  <c r="U435" i="16" a="1"/>
  <c r="V1011" i="16"/>
  <c r="V2650" i="16"/>
  <c r="U872" i="16" a="1"/>
  <c r="U1309" i="16" a="1"/>
  <c r="U1539" i="16" a="1"/>
  <c r="U1505" i="16" a="1"/>
  <c r="U2519" i="16" a="1"/>
  <c r="U2642" i="16" a="1"/>
  <c r="V16" i="16"/>
  <c r="V528" i="16"/>
  <c r="V395" i="16"/>
  <c r="V888" i="16"/>
  <c r="V1200" i="16"/>
  <c r="V805" i="16"/>
  <c r="V1061" i="16"/>
  <c r="V1312" i="16"/>
  <c r="V1566" i="16"/>
  <c r="V406" i="16"/>
  <c r="U1577" i="16" a="1"/>
  <c r="V2479" i="16"/>
  <c r="V2602" i="16"/>
  <c r="U48" i="16" a="1"/>
  <c r="U560" i="16" a="1"/>
  <c r="U427" i="16" a="1"/>
  <c r="V920" i="16"/>
  <c r="U1155" i="16" a="1"/>
  <c r="U2232" i="16" a="1"/>
  <c r="U1171" i="16" a="1"/>
  <c r="V715" i="16"/>
  <c r="V489" i="16"/>
  <c r="V1924" i="16"/>
  <c r="V265" i="16"/>
  <c r="V1588" i="16"/>
  <c r="V1545" i="16"/>
  <c r="V561" i="16"/>
  <c r="U1940" i="16" a="1"/>
  <c r="V1857" i="16"/>
  <c r="U2479" i="16" a="1"/>
  <c r="U2095" i="16" a="1"/>
  <c r="U2410" i="16" a="1"/>
  <c r="V56" i="16"/>
  <c r="V440" i="16"/>
  <c r="V115" i="16"/>
  <c r="V435" i="16"/>
  <c r="V800" i="16"/>
  <c r="V1078" i="16"/>
  <c r="U1692" i="16" a="1"/>
  <c r="V1713" i="16"/>
  <c r="V2583" i="16"/>
  <c r="V2263" i="16"/>
  <c r="V2578" i="16"/>
  <c r="V2322" i="16"/>
  <c r="U72" i="16" a="1"/>
  <c r="U328" i="16" a="1"/>
  <c r="U584" i="16" a="1"/>
  <c r="U195" i="16" a="1"/>
  <c r="U451" i="16" a="1"/>
  <c r="U688" i="16" a="1"/>
  <c r="U944" i="16" a="1"/>
  <c r="V113" i="16"/>
  <c r="V1075" i="16"/>
  <c r="V150" i="16"/>
  <c r="U1545" i="16" a="1"/>
  <c r="V2495" i="16"/>
  <c r="V2618" i="16"/>
  <c r="U32" i="16" a="1"/>
  <c r="U544" i="16" a="1"/>
  <c r="U411" i="16" a="1"/>
  <c r="U904" i="16" a="1"/>
  <c r="U1208" i="16" a="1"/>
  <c r="U813" i="16" a="1"/>
  <c r="U1069" i="16" a="1"/>
  <c r="U1325" i="16" a="1"/>
  <c r="U1574" i="16" a="1"/>
  <c r="U1830" i="16" a="1"/>
  <c r="U502" i="16" a="1"/>
  <c r="V70" i="16"/>
  <c r="V1083" i="16"/>
  <c r="U971" i="16" a="1"/>
  <c r="V1585" i="16"/>
  <c r="V1564" i="16"/>
  <c r="V1897" i="16"/>
  <c r="U1876" i="16" a="1"/>
  <c r="U2623" i="16" a="1"/>
  <c r="U2111" i="16" a="1"/>
  <c r="U2234" i="16" a="1"/>
  <c r="V424" i="16"/>
  <c r="V291" i="16"/>
  <c r="V784" i="16"/>
  <c r="V1251" i="16"/>
  <c r="U1689" i="16" a="1"/>
  <c r="V2407" i="16"/>
  <c r="V2530" i="16"/>
  <c r="U120" i="16" a="1"/>
  <c r="U632" i="16" a="1"/>
  <c r="U499" i="16" a="1"/>
  <c r="U992" i="16" a="1"/>
  <c r="V1267" i="16"/>
  <c r="U1697" i="16" a="1"/>
  <c r="V2522" i="16"/>
  <c r="U640" i="16" a="1"/>
  <c r="U968" i="16" a="1"/>
  <c r="U861" i="16" a="1"/>
  <c r="U1336" i="16" a="1"/>
  <c r="U1878" i="16" a="1"/>
  <c r="U1587" i="16" a="1"/>
  <c r="V657" i="16"/>
  <c r="U2136" i="16" a="1"/>
  <c r="V676" i="16"/>
  <c r="V1396" i="16"/>
  <c r="V1556" i="16"/>
  <c r="V457" i="16"/>
  <c r="V1916" i="16"/>
  <c r="V678" i="16"/>
  <c r="U1617" i="16" a="1"/>
  <c r="U2463" i="16" a="1"/>
  <c r="U2586" i="16" a="1"/>
  <c r="V72" i="16"/>
  <c r="V584" i="16"/>
  <c r="V451" i="16"/>
  <c r="V342" i="16"/>
  <c r="U1724" i="16" a="1"/>
  <c r="V1905" i="16"/>
  <c r="V2247" i="16"/>
  <c r="V2370" i="16"/>
  <c r="U280" i="16" a="1"/>
  <c r="U147" i="16" a="1"/>
  <c r="U659" i="16" a="1"/>
  <c r="V374" i="16"/>
  <c r="U1732" i="16" a="1"/>
  <c r="V2591" i="16"/>
  <c r="V2170" i="16"/>
  <c r="U315" i="16" a="1"/>
  <c r="U1160" i="16" a="1"/>
  <c r="U1021" i="16" a="1"/>
  <c r="U1526" i="16" a="1"/>
  <c r="U1366" i="16" a="1"/>
  <c r="U1699" i="16" a="1"/>
  <c r="U462" i="16" a="1"/>
  <c r="V46" i="16"/>
  <c r="V686" i="16"/>
  <c r="V1046" i="16"/>
  <c r="U2431" i="16" a="1"/>
  <c r="V104" i="16"/>
  <c r="V483" i="16"/>
  <c r="U1788" i="16" a="1"/>
  <c r="V2215" i="16"/>
  <c r="U312" i="16" a="1"/>
  <c r="U670" i="16" a="1"/>
  <c r="U1796" i="16" a="1"/>
  <c r="U2025" i="16" a="1"/>
  <c r="U1192" i="16" a="1"/>
  <c r="U1404" i="16" a="1"/>
  <c r="U270" i="16" a="1"/>
  <c r="U1420" i="16" a="1"/>
  <c r="V843" i="16"/>
  <c r="V974" i="16"/>
  <c r="V1385" i="16"/>
  <c r="V1262" i="16"/>
  <c r="V1740" i="16"/>
  <c r="V1673" i="16"/>
  <c r="V915" i="16"/>
  <c r="U1393" i="16" a="1"/>
  <c r="U1937" i="16" a="1"/>
  <c r="U2351" i="16" a="1"/>
  <c r="U2031" i="16" a="1"/>
  <c r="U2346" i="16" a="1"/>
  <c r="V184" i="16"/>
  <c r="V504" i="16"/>
  <c r="V179" i="16"/>
  <c r="V563" i="16"/>
  <c r="V864" i="16"/>
  <c r="V803" i="16"/>
  <c r="U1948" i="16" a="1"/>
  <c r="U1793" i="16" a="1"/>
  <c r="V2519" i="16"/>
  <c r="V2135" i="16"/>
  <c r="V2514" i="16"/>
  <c r="V2258" i="16"/>
  <c r="U136" i="16" a="1"/>
  <c r="U392" i="16" a="1"/>
  <c r="U3" i="16" a="1"/>
  <c r="U259" i="16" a="1"/>
  <c r="U515" i="16" a="1"/>
  <c r="U752" i="16" a="1"/>
  <c r="U1008" i="16" a="1"/>
  <c r="V625" i="16"/>
  <c r="V1333" i="16"/>
  <c r="V771" i="16"/>
  <c r="V1745" i="16"/>
  <c r="V2367" i="16"/>
  <c r="V2490" i="16"/>
  <c r="U160" i="16" a="1"/>
  <c r="U27" i="16" a="1"/>
  <c r="U539" i="16" a="1"/>
  <c r="V992" i="16"/>
  <c r="U1272" i="16" a="1"/>
  <c r="U877" i="16" a="1"/>
  <c r="U1133" i="16" a="1"/>
  <c r="U1368" i="16" a="1"/>
  <c r="U1638" i="16" a="1"/>
  <c r="U1894" i="16" a="1"/>
  <c r="U2392" i="16" a="1"/>
  <c r="V449" i="16"/>
  <c r="V1354" i="16"/>
  <c r="V1468" i="16"/>
  <c r="V201" i="16"/>
  <c r="V1852" i="16"/>
  <c r="V305" i="16"/>
  <c r="U1521" i="16" a="1"/>
  <c r="U2495" i="16" a="1"/>
  <c r="U2618" i="16" a="1"/>
  <c r="V40" i="16"/>
  <c r="V552" i="16"/>
  <c r="V419" i="16"/>
  <c r="V86" i="16"/>
  <c r="U1652" i="16" a="1"/>
  <c r="U1857" i="16" a="1"/>
  <c r="V2279" i="16"/>
  <c r="V2402" i="16"/>
  <c r="U248" i="16" a="1"/>
  <c r="U115" i="16" a="1"/>
  <c r="U627" i="16" a="1"/>
  <c r="V118" i="16"/>
  <c r="V1668" i="16"/>
  <c r="V2017" i="16"/>
  <c r="V2266" i="16"/>
  <c r="U251" i="16" a="1"/>
  <c r="U1128" i="16" a="1"/>
  <c r="U989" i="16" a="1"/>
  <c r="U1494" i="16" a="1"/>
  <c r="U2006" i="16" a="1"/>
  <c r="U1667" i="16" a="1"/>
  <c r="U1708" i="16" a="1"/>
  <c r="V62" i="16"/>
  <c r="V1254" i="16"/>
  <c r="V169" i="16"/>
  <c r="V1844" i="16"/>
  <c r="U731" i="16" a="1"/>
  <c r="V1465" i="16"/>
  <c r="V1043" i="16"/>
  <c r="V1793" i="16"/>
  <c r="U2335" i="16" a="1"/>
  <c r="U2458" i="16" a="1"/>
  <c r="V200" i="16"/>
  <c r="V67" i="16"/>
  <c r="V579" i="16"/>
  <c r="V694" i="16"/>
  <c r="U1980" i="16" a="1"/>
  <c r="V2631" i="16"/>
  <c r="V2119" i="16"/>
  <c r="V2242" i="16"/>
  <c r="U408" i="16" a="1"/>
  <c r="U275" i="16" a="1"/>
  <c r="U768" i="16" a="1"/>
  <c r="V726" i="16"/>
  <c r="V1027" i="16"/>
  <c r="V2335" i="16"/>
  <c r="U192" i="16" a="1"/>
  <c r="U571" i="16" a="1"/>
  <c r="U1288" i="16" a="1"/>
  <c r="U1149" i="16" a="1"/>
  <c r="U1654" i="16" a="1"/>
  <c r="U1443" i="16" a="1"/>
  <c r="U1779" i="16" a="1"/>
  <c r="U1532" i="16" a="1"/>
  <c r="U715" i="16" a="1"/>
  <c r="U1344" i="16" a="1"/>
  <c r="U1716" i="16" a="1"/>
  <c r="U2175" i="16" a="1"/>
  <c r="V360" i="16"/>
  <c r="V720" i="16"/>
  <c r="U1593" i="16" a="1"/>
  <c r="V2594" i="16"/>
  <c r="U568" i="16" a="1"/>
  <c r="U928" i="16" a="1"/>
  <c r="U1481" i="16" a="1"/>
  <c r="U512" i="16" a="1"/>
  <c r="U797" i="16" a="1"/>
  <c r="U1814" i="16" a="1"/>
  <c r="V278" i="16"/>
  <c r="V1889" i="16"/>
  <c r="U2263" i="16" a="1"/>
  <c r="U2386" i="16" a="1"/>
  <c r="V272" i="16"/>
  <c r="V139" i="16"/>
  <c r="V651" i="16"/>
  <c r="V1064" i="16"/>
  <c r="V664" i="16"/>
  <c r="V933" i="16"/>
  <c r="V1189" i="16"/>
  <c r="V1438" i="16"/>
  <c r="V1694" i="16"/>
  <c r="U1740" i="16" a="1"/>
  <c r="V1937" i="16"/>
  <c r="V2223" i="16"/>
  <c r="V2346" i="16"/>
  <c r="U304" i="16" a="1"/>
  <c r="U171" i="16" a="1"/>
  <c r="U683" i="16" a="1"/>
  <c r="V1088" i="16"/>
  <c r="U693" i="16" a="1"/>
  <c r="U949" i="16" a="1"/>
  <c r="U1205" i="16" a="1"/>
  <c r="U1454" i="16" a="1"/>
  <c r="U1710" i="16" a="1"/>
  <c r="U1966" i="16" a="1"/>
  <c r="U1531" i="16" a="1"/>
  <c r="U1787" i="16" a="1"/>
  <c r="U2498" i="16" a="1"/>
  <c r="U984" i="16" a="1"/>
  <c r="V1368" i="16"/>
  <c r="V1419" i="16"/>
  <c r="U1891" i="16" a="1"/>
  <c r="U2525" i="16" a="1"/>
  <c r="U2269" i="16" a="1"/>
  <c r="V2632" i="16"/>
  <c r="V2120" i="16"/>
  <c r="U218" i="16" a="1"/>
  <c r="U474" i="16" a="1"/>
  <c r="U1558" i="16" a="1"/>
  <c r="U2514" i="16" a="1"/>
  <c r="V976" i="16"/>
  <c r="V1347" i="16"/>
  <c r="V2351" i="16"/>
  <c r="U555" i="16" a="1"/>
  <c r="U821" i="16" a="1"/>
  <c r="U1346" i="16" a="1"/>
  <c r="U1838" i="16" a="1"/>
  <c r="U1659" i="16" a="1"/>
  <c r="V27" i="16"/>
  <c r="V1638" i="16"/>
  <c r="V1675" i="16"/>
  <c r="U2589" i="16" a="1"/>
  <c r="U2205" i="16" a="1"/>
  <c r="V2376" i="16"/>
  <c r="U154" i="16" a="1"/>
  <c r="U538" i="16" a="1"/>
  <c r="U149" i="16" a="1"/>
  <c r="U405" i="16" a="1"/>
  <c r="U661" i="16" a="1"/>
  <c r="U906" i="16" a="1"/>
  <c r="U2087" i="16" a="1"/>
  <c r="V808" i="16"/>
  <c r="V1277" i="16"/>
  <c r="V1332" i="16"/>
  <c r="V1859" i="16"/>
  <c r="V2549" i="16"/>
  <c r="V2293" i="16"/>
  <c r="V2037" i="16"/>
  <c r="V2176" i="16"/>
  <c r="V194" i="16"/>
  <c r="V450" i="16"/>
  <c r="V61" i="16"/>
  <c r="U2311" i="16" a="1"/>
  <c r="V603" i="16"/>
  <c r="V1165" i="16"/>
  <c r="V1998" i="16"/>
  <c r="V1819" i="16"/>
  <c r="U2581" i="16" a="1"/>
  <c r="U2325" i="16" a="1"/>
  <c r="U2069" i="16" a="1"/>
  <c r="V2232" i="16"/>
  <c r="U162" i="16" a="1"/>
  <c r="U418" i="16" a="1"/>
  <c r="U29" i="16" a="1"/>
  <c r="U285" i="16" a="1"/>
  <c r="U329" i="16" a="1"/>
  <c r="V302" i="16"/>
  <c r="V942" i="16"/>
  <c r="U1294" i="16" a="1"/>
  <c r="U2399" i="16" a="1"/>
  <c r="V136" i="16"/>
  <c r="V515" i="16"/>
  <c r="U1852" i="16" a="1"/>
  <c r="V2183" i="16"/>
  <c r="U344" i="16" a="1"/>
  <c r="U704" i="16" a="1"/>
  <c r="V17" i="16"/>
  <c r="U64" i="16" a="1"/>
  <c r="U1224" i="16" a="1"/>
  <c r="U1590" i="16" a="1"/>
  <c r="U1731" i="16" a="1"/>
  <c r="V1761" i="16"/>
  <c r="U2359" i="16" a="1"/>
  <c r="U2482" i="16" a="1"/>
  <c r="V176" i="16"/>
  <c r="V43" i="16"/>
  <c r="V555" i="16"/>
  <c r="V1000" i="16"/>
  <c r="V1280" i="16"/>
  <c r="V885" i="16"/>
  <c r="V1141" i="16"/>
  <c r="V1379" i="16"/>
  <c r="V1646" i="16"/>
  <c r="V1155" i="16"/>
  <c r="V1809" i="16"/>
  <c r="V2319" i="16"/>
  <c r="V2442" i="16"/>
  <c r="U208" i="16" a="1"/>
  <c r="U75" i="16" a="1"/>
  <c r="U587" i="16" a="1"/>
  <c r="V1024" i="16"/>
  <c r="U1296" i="16" a="1"/>
  <c r="U901" i="16" a="1"/>
  <c r="U1157" i="16" a="1"/>
  <c r="U1406" i="16" a="1"/>
  <c r="U1662" i="16" a="1"/>
  <c r="U1918" i="16" a="1"/>
  <c r="U1483" i="16" a="1"/>
  <c r="U1739" i="16" a="1"/>
  <c r="U2247" i="16" a="1"/>
  <c r="V667" i="16"/>
  <c r="V1197" i="16"/>
  <c r="V2014" i="16"/>
  <c r="V1835" i="16"/>
  <c r="U2573" i="16" a="1"/>
  <c r="U2317" i="16" a="1"/>
  <c r="U2061" i="16" a="1"/>
  <c r="V2216" i="16"/>
  <c r="V699" i="16"/>
  <c r="V1908" i="16"/>
  <c r="V1529" i="16"/>
  <c r="U1833" i="16" a="1"/>
  <c r="U2426" i="16" a="1"/>
  <c r="V99" i="16"/>
  <c r="V950" i="16"/>
  <c r="V2599" i="16"/>
  <c r="V2194" i="16"/>
  <c r="U307" i="16" a="1"/>
  <c r="V982" i="16"/>
  <c r="V2271" i="16"/>
  <c r="U635" i="16" a="1"/>
  <c r="U1181" i="16" a="1"/>
  <c r="U1459" i="16" a="1"/>
  <c r="U1321" i="16" a="1"/>
  <c r="U2583" i="16" a="1"/>
  <c r="U2071" i="16" a="1"/>
  <c r="U2146" i="16" a="1"/>
  <c r="V464" i="16"/>
  <c r="V331" i="16"/>
  <c r="V824" i="16"/>
  <c r="V1168" i="16"/>
  <c r="V773" i="16"/>
  <c r="V1029" i="16"/>
  <c r="V1285" i="16"/>
  <c r="V1534" i="16"/>
  <c r="V1790" i="16"/>
  <c r="U1449" i="16" a="1"/>
  <c r="V2543" i="16"/>
  <c r="V2031" i="16"/>
  <c r="V2022" i="16"/>
  <c r="U496" i="16" a="1"/>
  <c r="U363" i="16" a="1"/>
  <c r="U856" i="16" a="1"/>
  <c r="U1184" i="16" a="1"/>
  <c r="U789" i="16" a="1"/>
  <c r="U1045" i="16" a="1"/>
  <c r="U1301" i="16" a="1"/>
  <c r="U1550" i="16" a="1"/>
  <c r="U1806" i="16" a="1"/>
  <c r="U1343" i="16" a="1"/>
  <c r="U1627" i="16" a="1"/>
  <c r="U1988" i="16" a="1"/>
  <c r="V416" i="16"/>
  <c r="V749" i="16"/>
  <c r="V1766" i="16"/>
  <c r="V1611" i="16"/>
  <c r="U1987" i="16" a="1"/>
  <c r="U2429" i="16" a="1"/>
  <c r="U2173" i="16" a="1"/>
  <c r="V2440" i="16"/>
  <c r="U58" i="16" a="1"/>
  <c r="U314" i="16" a="1"/>
  <c r="U570" i="16" a="1"/>
  <c r="U181" i="16" a="1"/>
  <c r="U437" i="16" a="1"/>
  <c r="U660" i="16" a="1"/>
  <c r="U938" i="16" a="1"/>
  <c r="U2466" i="16" a="1"/>
  <c r="V1008" i="16"/>
  <c r="V1398" i="16"/>
  <c r="V1427" i="16"/>
  <c r="U2648" i="16" a="1"/>
  <c r="V1275" i="16"/>
  <c r="V590" i="16"/>
  <c r="V49" i="16"/>
  <c r="U2527" i="16" a="1"/>
  <c r="V8" i="16"/>
  <c r="V387" i="16"/>
  <c r="U595" i="16" a="1"/>
  <c r="U1462" i="16" a="1"/>
  <c r="U2546" i="16" a="1"/>
  <c r="U952" i="16" a="1"/>
  <c r="V1314" i="16"/>
  <c r="V2383" i="16"/>
  <c r="U523" i="16" a="1"/>
  <c r="U1125" i="16" a="1"/>
  <c r="U1451" i="16" a="1"/>
  <c r="V1069" i="16"/>
  <c r="U2349" i="16" a="1"/>
  <c r="U170" i="16" a="1"/>
  <c r="U37" i="16" a="1"/>
  <c r="U549" i="16" a="1"/>
  <c r="U1601" i="16" a="1"/>
  <c r="V829" i="16"/>
  <c r="V1651" i="16"/>
  <c r="V2533" i="16"/>
  <c r="V2197" i="16"/>
  <c r="V2336" i="16"/>
  <c r="V210" i="16"/>
  <c r="V546" i="16"/>
  <c r="U1649" i="16" a="1"/>
  <c r="V712" i="16"/>
  <c r="V1542" i="16"/>
  <c r="V1659" i="16"/>
  <c r="U2565" i="16" a="1"/>
  <c r="U2229" i="16" a="1"/>
  <c r="V2392" i="16"/>
  <c r="U178" i="16" a="1"/>
  <c r="U514" i="16" a="1"/>
  <c r="U205" i="16" a="1"/>
  <c r="U525" i="16" a="1"/>
  <c r="U472" i="16" a="1"/>
  <c r="U701" i="16" a="1"/>
  <c r="U2295" i="16" a="1"/>
  <c r="V619" i="16"/>
  <c r="V1173" i="16"/>
  <c r="U1889" i="16" a="1"/>
  <c r="U139" i="16" a="1"/>
  <c r="U933" i="16" a="1"/>
  <c r="U1950" i="16" a="1"/>
  <c r="V904" i="16"/>
  <c r="U2541" i="16" a="1"/>
  <c r="U74" i="16" a="1"/>
  <c r="U586" i="16" a="1"/>
  <c r="U453" i="16" a="1"/>
  <c r="U954" i="16" a="1"/>
  <c r="V1096" i="16"/>
  <c r="V1459" i="16"/>
  <c r="V2597" i="16"/>
  <c r="V2261" i="16"/>
  <c r="V2464" i="16"/>
  <c r="V146" i="16"/>
  <c r="V482" i="16"/>
  <c r="V401" i="16"/>
  <c r="V219" i="16"/>
  <c r="V1293" i="16"/>
  <c r="V1531" i="16"/>
  <c r="U2629" i="16" a="1"/>
  <c r="U2293" i="16" a="1"/>
  <c r="V2520" i="16"/>
  <c r="U114" i="16" a="1"/>
  <c r="U450" i="16" a="1"/>
  <c r="V2434" i="16"/>
  <c r="U187" i="16" a="1"/>
  <c r="U1993" i="16" a="1"/>
  <c r="V235" i="16"/>
  <c r="V981" i="16"/>
  <c r="U1964" i="16" a="1"/>
  <c r="U400" i="16" a="1"/>
  <c r="U741" i="16" a="1"/>
  <c r="U1758" i="16" a="1"/>
  <c r="V32" i="16"/>
  <c r="U1939" i="16" a="1"/>
  <c r="V2088" i="16"/>
  <c r="U1715" i="16" a="1"/>
  <c r="V144" i="16"/>
  <c r="V1264" i="16"/>
  <c r="V1630" i="16"/>
  <c r="V2474" i="16"/>
  <c r="U1000" i="16" a="1"/>
  <c r="U885" i="16" a="1"/>
  <c r="U1379" i="16" a="1"/>
  <c r="U1902" i="16" a="1"/>
  <c r="U1723" i="16" a="1"/>
  <c r="V539" i="16"/>
  <c r="V1854" i="16"/>
  <c r="V1803" i="16"/>
  <c r="U2461" i="16" a="1"/>
  <c r="U2141" i="16" a="1"/>
  <c r="V2248" i="16"/>
  <c r="U282" i="16" a="1"/>
  <c r="U602" i="16" a="1"/>
  <c r="U213" i="16" a="1"/>
  <c r="U469" i="16" a="1"/>
  <c r="U714" i="16" a="1"/>
  <c r="U970" i="16" a="1"/>
  <c r="U2194" i="16" a="1"/>
  <c r="V1160" i="16"/>
  <c r="V1526" i="16"/>
  <c r="V1491" i="16"/>
  <c r="V1931" i="16"/>
  <c r="V2485" i="16"/>
  <c r="V2229" i="16"/>
  <c r="V2560" i="16"/>
  <c r="V2" i="16"/>
  <c r="V258" i="16"/>
  <c r="V514" i="16"/>
  <c r="V125" i="16"/>
  <c r="U2434" i="16" a="1"/>
  <c r="V1032" i="16"/>
  <c r="V1414" i="16"/>
  <c r="V1435" i="16"/>
  <c r="U1899" i="16" a="1"/>
  <c r="U2517" i="16" a="1"/>
  <c r="U2261" i="16" a="1"/>
  <c r="V2616" i="16"/>
  <c r="V2104" i="16"/>
  <c r="U226" i="16" a="1"/>
  <c r="U482" i="16" a="1"/>
  <c r="U93" i="16" a="1"/>
  <c r="U349" i="16" a="1"/>
  <c r="U2064" i="16" a="1"/>
  <c r="U843" i="16" a="1"/>
  <c r="U1476" i="16" a="1"/>
  <c r="U1812" i="16" a="1"/>
  <c r="U2143" i="16" a="1"/>
  <c r="V392" i="16"/>
  <c r="V752" i="16"/>
  <c r="V1649" i="16"/>
  <c r="V2562" i="16"/>
  <c r="U600" i="16" a="1"/>
  <c r="U960" i="16" a="1"/>
  <c r="U1609" i="16" a="1"/>
  <c r="U576" i="16" a="1"/>
  <c r="U829" i="16" a="1"/>
  <c r="U1846" i="16" a="1"/>
  <c r="V145" i="16"/>
  <c r="U1929" i="16" a="1"/>
  <c r="U2231" i="16" a="1"/>
  <c r="U2354" i="16" a="1"/>
  <c r="V304" i="16"/>
  <c r="V171" i="16"/>
  <c r="V683" i="16"/>
  <c r="U1080" i="16" a="1"/>
  <c r="V693" i="16"/>
  <c r="V949" i="16"/>
  <c r="V1205" i="16"/>
  <c r="V1454" i="16"/>
  <c r="V1710" i="16"/>
  <c r="U1836" i="16" a="1"/>
  <c r="V1969" i="16"/>
  <c r="V2191" i="16"/>
  <c r="V2314" i="16"/>
  <c r="U336" i="16" a="1"/>
  <c r="U203" i="16" a="1"/>
  <c r="U696" i="16" a="1"/>
  <c r="U1104" i="16" a="1"/>
  <c r="U709" i="16" a="1"/>
  <c r="U965" i="16" a="1"/>
  <c r="U1221" i="16" a="1"/>
  <c r="U1470" i="16" a="1"/>
  <c r="U1726" i="16" a="1"/>
  <c r="U1982" i="16" a="1"/>
  <c r="U1547" i="16" a="1"/>
  <c r="U1803" i="16" a="1"/>
  <c r="U2370" i="16" a="1"/>
  <c r="V1072" i="16"/>
  <c r="V1446" i="16"/>
  <c r="V1451" i="16"/>
  <c r="U1907" i="16" a="1"/>
  <c r="U2509" i="16" a="1"/>
  <c r="U2253" i="16" a="1"/>
  <c r="V2600" i="16"/>
  <c r="U854" i="16" a="1"/>
  <c r="V1211" i="16"/>
  <c r="V334" i="16"/>
  <c r="V310" i="16"/>
  <c r="U2559" i="16" a="1"/>
  <c r="U2074" i="16" a="1"/>
  <c r="V355" i="16"/>
  <c r="V1484" i="16"/>
  <c r="V2343" i="16"/>
  <c r="U184" i="16" a="1"/>
  <c r="U563" i="16" a="1"/>
  <c r="U1492" i="16" a="1"/>
  <c r="V2394" i="16"/>
  <c r="V1056" i="16"/>
  <c r="U1430" i="16" a="1"/>
  <c r="U1635" i="16" a="1"/>
  <c r="V1633" i="16"/>
  <c r="U2455" i="16" a="1"/>
  <c r="U2578" i="16" a="1"/>
  <c r="V80" i="16"/>
  <c r="V592" i="16"/>
  <c r="V459" i="16"/>
  <c r="V936" i="16"/>
  <c r="V1232" i="16"/>
  <c r="V837" i="16"/>
  <c r="V1093" i="16"/>
  <c r="V1378" i="16"/>
  <c r="V1598" i="16"/>
  <c r="V758" i="16"/>
  <c r="V1681" i="16"/>
  <c r="V2415" i="16"/>
  <c r="V2538" i="16"/>
  <c r="U112" i="16" a="1"/>
  <c r="U624" i="16" a="1"/>
  <c r="U491" i="16" a="1"/>
  <c r="V960" i="16"/>
  <c r="U1248" i="16" a="1"/>
  <c r="U853" i="16" a="1"/>
  <c r="U1109" i="16" a="1"/>
  <c r="U1314" i="16" a="1"/>
  <c r="U1614" i="16" a="1"/>
  <c r="U1870" i="16" a="1"/>
  <c r="U1435" i="16" a="1"/>
  <c r="U1691" i="16" a="1"/>
  <c r="U2631" i="16" a="1"/>
  <c r="V283" i="16"/>
  <c r="V1005" i="16"/>
  <c r="V1918" i="16"/>
  <c r="V1739" i="16"/>
  <c r="U2621" i="16" a="1"/>
  <c r="U2365" i="16" a="1"/>
  <c r="U2109" i="16" a="1"/>
  <c r="V2312" i="16"/>
  <c r="U122" i="16" a="1"/>
  <c r="U378" i="16" a="1"/>
  <c r="U634" i="16" a="1"/>
  <c r="U245" i="16" a="1"/>
  <c r="U501" i="16" a="1"/>
  <c r="U746" i="16" a="1"/>
  <c r="V963" i="16"/>
  <c r="V192" i="16"/>
  <c r="V1288" i="16"/>
  <c r="V1654" i="16"/>
  <c r="V1555" i="16"/>
  <c r="U723" i="16" a="1"/>
  <c r="V681" i="16"/>
  <c r="U987" i="16" a="1"/>
  <c r="V1323" i="16"/>
  <c r="U2271" i="16" a="1"/>
  <c r="V264" i="16"/>
  <c r="V1572" i="16"/>
  <c r="V1580" i="16"/>
  <c r="U1651" i="16" a="1"/>
  <c r="V112" i="16"/>
  <c r="V1248" i="16"/>
  <c r="V1614" i="16"/>
  <c r="V2506" i="16"/>
  <c r="V984" i="16"/>
  <c r="U1347" i="16" a="1"/>
  <c r="U1707" i="16" a="1"/>
  <c r="V1950" i="16"/>
  <c r="U2093" i="16" a="1"/>
  <c r="U298" i="16" a="1"/>
  <c r="U165" i="16" a="1"/>
  <c r="U677" i="16" a="1"/>
  <c r="U2594" i="16" a="1"/>
  <c r="V1357" i="16"/>
  <c r="V1883" i="16"/>
  <c r="V2453" i="16"/>
  <c r="V2117" i="16"/>
  <c r="V2144" i="16"/>
  <c r="V290" i="16"/>
  <c r="V626" i="16"/>
  <c r="U2183" i="16" a="1"/>
  <c r="V1176" i="16"/>
  <c r="V1838" i="16"/>
  <c r="V1843" i="16"/>
  <c r="U2485" i="16" a="1"/>
  <c r="U2149" i="16" a="1"/>
  <c r="V2200" i="16"/>
  <c r="U258" i="16" a="1"/>
  <c r="U594" i="16" a="1"/>
  <c r="U301" i="16" a="1"/>
  <c r="V643" i="16"/>
  <c r="U832" i="16" a="1"/>
  <c r="U1718" i="16" a="1"/>
  <c r="U2418" i="16" a="1"/>
  <c r="V1040" i="16"/>
  <c r="V1422" i="16"/>
  <c r="V2255" i="16"/>
  <c r="U651" i="16" a="1"/>
  <c r="U1189" i="16" a="1"/>
  <c r="U1515" i="16" a="1"/>
  <c r="V1325" i="16"/>
  <c r="U2285" i="16" a="1"/>
  <c r="U202" i="16" a="1"/>
  <c r="U69" i="16" a="1"/>
  <c r="U581" i="16" a="1"/>
  <c r="U1945" i="16" a="1"/>
  <c r="V957" i="16"/>
  <c r="V1715" i="16"/>
  <c r="V2517" i="16"/>
  <c r="V2181" i="16"/>
  <c r="V2272" i="16"/>
  <c r="V226" i="16"/>
  <c r="V562" i="16"/>
  <c r="U1977" i="16" a="1"/>
  <c r="V840" i="16"/>
  <c r="V1606" i="16"/>
  <c r="V1723" i="16"/>
  <c r="U2549" i="16" a="1"/>
  <c r="U2213" i="16" a="1"/>
  <c r="V2328" i="16"/>
  <c r="U194" i="16" a="1"/>
  <c r="U530" i="16" a="1"/>
  <c r="U83" i="16" a="1"/>
  <c r="U957" i="16" a="1"/>
  <c r="U2167" i="16" a="1"/>
  <c r="V728" i="16"/>
  <c r="V1237" i="16"/>
  <c r="V2639" i="16"/>
  <c r="U267" i="16" a="1"/>
  <c r="U997" i="16" a="1"/>
  <c r="U2014" i="16" a="1"/>
  <c r="U1713" i="16" a="1"/>
  <c r="V11" i="16"/>
  <c r="V869" i="16"/>
  <c r="V899" i="16"/>
  <c r="U176" i="16" a="1"/>
  <c r="U1216" i="16" a="1"/>
  <c r="U1077" i="16" a="1"/>
  <c r="U1582" i="16" a="1"/>
  <c r="U1403" i="16" a="1"/>
  <c r="U1737" i="16" a="1"/>
  <c r="V877" i="16"/>
  <c r="V1982" i="16"/>
  <c r="U1955" i="16" a="1"/>
  <c r="U2397" i="16" a="1"/>
  <c r="U2077" i="16" a="1"/>
  <c r="U26" i="16" a="1"/>
  <c r="U346" i="16" a="1"/>
  <c r="U21" i="16" a="1"/>
  <c r="U277" i="16" a="1"/>
  <c r="U533" i="16" a="1"/>
  <c r="U778" i="16" a="1"/>
  <c r="U1385" i="16" a="1"/>
  <c r="V448" i="16"/>
  <c r="V765" i="16"/>
  <c r="V1782" i="16"/>
  <c r="V1619" i="16"/>
  <c r="V1995" i="16"/>
  <c r="V2421" i="16"/>
  <c r="V2165" i="16"/>
  <c r="V2432" i="16"/>
  <c r="V66" i="16"/>
  <c r="V322" i="16"/>
  <c r="V578" i="16"/>
  <c r="V1219" i="16"/>
  <c r="V224" i="16"/>
  <c r="V1304" i="16"/>
  <c r="V1670" i="16"/>
  <c r="V1563" i="16"/>
  <c r="U1963" i="16" a="1"/>
  <c r="U2453" i="16" a="1"/>
  <c r="U2197" i="16" a="1"/>
  <c r="V2488" i="16"/>
  <c r="U34" i="16" a="1"/>
  <c r="U290" i="16" a="1"/>
  <c r="U546" i="16" a="1"/>
  <c r="U157" i="16" a="1"/>
  <c r="U413" i="16" a="1"/>
  <c r="V998" i="16"/>
  <c r="V1716" i="16"/>
  <c r="V1374" i="16"/>
  <c r="U1705" i="16" a="1"/>
  <c r="U2522" i="16" a="1"/>
  <c r="V3" i="16"/>
  <c r="V209" i="16"/>
  <c r="V1977" i="16"/>
  <c r="V2306" i="16"/>
  <c r="U211" i="16" a="1"/>
  <c r="V241" i="16"/>
  <c r="V2463" i="16"/>
  <c r="U443" i="16" a="1"/>
  <c r="U1085" i="16" a="1"/>
  <c r="U1395" i="16" a="1"/>
  <c r="U1892" i="16" a="1"/>
  <c r="U2615" i="16" a="1"/>
  <c r="U2103" i="16" a="1"/>
  <c r="U2218" i="16" a="1"/>
  <c r="V432" i="16"/>
  <c r="V299" i="16"/>
  <c r="V792" i="16"/>
  <c r="V1152" i="16"/>
  <c r="V757" i="16"/>
  <c r="V1013" i="16"/>
  <c r="V1269" i="16"/>
  <c r="V1518" i="16"/>
  <c r="V1774" i="16"/>
  <c r="U1383" i="16" a="1"/>
  <c r="V2575" i="16"/>
  <c r="V2063" i="16"/>
  <c r="V2122" i="16"/>
  <c r="U464" i="16" a="1"/>
  <c r="U331" i="16" a="1"/>
  <c r="U824" i="16" a="1"/>
  <c r="U1168" i="16" a="1"/>
  <c r="U773" i="16" a="1"/>
  <c r="U1029" i="16" a="1"/>
  <c r="U1285" i="16" a="1"/>
  <c r="U1534" i="16" a="1"/>
  <c r="U1790" i="16" a="1"/>
  <c r="U1377" i="16" a="1"/>
  <c r="U1611" i="16" a="1"/>
  <c r="V1636" i="16"/>
  <c r="V288" i="16"/>
  <c r="V685" i="16"/>
  <c r="V1702" i="16"/>
  <c r="V1579" i="16"/>
  <c r="U1971" i="16" a="1"/>
  <c r="U2445" i="16" a="1"/>
  <c r="U2189" i="16" a="1"/>
  <c r="V2472" i="16"/>
  <c r="V441" i="16"/>
  <c r="V425" i="16"/>
  <c r="U859" i="16" a="1"/>
  <c r="V1171" i="16"/>
  <c r="U2303" i="16" a="1"/>
  <c r="V232" i="16"/>
  <c r="V611" i="16"/>
  <c r="U1374" i="16" a="1"/>
  <c r="V2087" i="16"/>
  <c r="U440" i="16" a="1"/>
  <c r="U800" i="16" a="1"/>
  <c r="V1508" i="16"/>
  <c r="U256" i="16" a="1"/>
  <c r="U652" i="16" a="1"/>
  <c r="U1686" i="16" a="1"/>
  <c r="U1795" i="16" a="1"/>
  <c r="U1801" i="16" a="1"/>
  <c r="U2327" i="16" a="1"/>
  <c r="U2450" i="16" a="1"/>
  <c r="V208" i="16"/>
  <c r="V75" i="16"/>
  <c r="V587" i="16"/>
  <c r="U1016" i="16" a="1"/>
  <c r="V1296" i="16"/>
  <c r="V901" i="16"/>
  <c r="V1157" i="16"/>
  <c r="V1406" i="16"/>
  <c r="V1662" i="16"/>
  <c r="V1404" i="16"/>
  <c r="U1849" i="16" a="1"/>
  <c r="V2287" i="16"/>
  <c r="V2410" i="16"/>
  <c r="U240" i="16" a="1"/>
  <c r="U107" i="16" a="1"/>
  <c r="U619" i="16" a="1"/>
  <c r="V1048" i="16"/>
  <c r="U682" i="16" a="1"/>
  <c r="U917" i="16" a="1"/>
  <c r="U1173" i="16" a="1"/>
  <c r="U1422" i="16" a="1"/>
  <c r="U1678" i="16" a="1"/>
  <c r="U1934" i="16" a="1"/>
  <c r="U1499" i="16" a="1"/>
  <c r="U1755" i="16" a="1"/>
  <c r="U2119" i="16" a="1"/>
  <c r="V776" i="16"/>
  <c r="V1261" i="16"/>
  <c r="V1377" i="16"/>
  <c r="U1851" i="16" a="1"/>
  <c r="U2557" i="16" a="1"/>
  <c r="U2301" i="16" a="1"/>
  <c r="U2045" i="16" a="1"/>
  <c r="V2184" i="16"/>
  <c r="U186" i="16" a="1"/>
  <c r="U442" i="16" a="1"/>
  <c r="U53" i="16" a="1"/>
  <c r="U309" i="16" a="1"/>
  <c r="U565" i="16" a="1"/>
  <c r="U810" i="16" a="1"/>
  <c r="U1777" i="16" a="1"/>
  <c r="V59" i="16"/>
  <c r="V893" i="16"/>
  <c r="V1862" i="16"/>
  <c r="V1683" i="16"/>
  <c r="V193" i="16"/>
  <c r="U1386" i="16" a="1"/>
  <c r="V1788" i="16"/>
  <c r="U1425" i="16" a="1"/>
  <c r="U2650" i="16" a="1"/>
  <c r="V520" i="16"/>
  <c r="V2311" i="16"/>
  <c r="V2330" i="16"/>
  <c r="U1673" i="16" a="1"/>
  <c r="V624" i="16"/>
  <c r="V853" i="16"/>
  <c r="V1270" i="16"/>
  <c r="U144" i="16" a="1"/>
  <c r="U1264" i="16" a="1"/>
  <c r="U1630" i="16" a="1"/>
  <c r="U2503" i="16" a="1"/>
  <c r="V1771" i="16"/>
  <c r="V2280" i="16"/>
  <c r="U426" i="16" a="1"/>
  <c r="U293" i="16" a="1"/>
  <c r="U794" i="16" a="1"/>
  <c r="V576" i="16"/>
  <c r="V1830" i="16"/>
  <c r="V1963" i="16"/>
  <c r="V2373" i="16"/>
  <c r="V2023" i="16"/>
  <c r="V34" i="16"/>
  <c r="V370" i="16"/>
  <c r="V77" i="16"/>
  <c r="U2098" i="16" a="1"/>
  <c r="V845" i="16"/>
  <c r="V1345" i="16"/>
  <c r="U1931" i="16" a="1"/>
  <c r="U2405" i="16" a="1"/>
  <c r="U2053" i="16" a="1"/>
  <c r="U2" i="16" a="1"/>
  <c r="U338" i="16" a="1"/>
  <c r="U45" i="16" a="1"/>
  <c r="U381" i="16" a="1"/>
  <c r="U1401" i="16" a="1"/>
  <c r="U1804" i="16" a="1"/>
  <c r="U1827" i="16" a="1"/>
  <c r="V240" i="16"/>
  <c r="V682" i="16"/>
  <c r="V1678" i="16"/>
  <c r="V2378" i="16"/>
  <c r="U1064" i="16" a="1"/>
  <c r="U1438" i="16" a="1"/>
  <c r="U1771" i="16" a="1"/>
  <c r="V1375" i="16"/>
  <c r="U2028" i="16" a="1"/>
  <c r="U330" i="16" a="1"/>
  <c r="U197" i="16" a="1"/>
  <c r="U698" i="16" a="1"/>
  <c r="U2338" i="16" a="1"/>
  <c r="V1462" i="16"/>
  <c r="V1899" i="16"/>
  <c r="V2437" i="16"/>
  <c r="V2085" i="16"/>
  <c r="V2112" i="16"/>
  <c r="V306" i="16"/>
  <c r="V13" i="16"/>
  <c r="U2055" i="16" a="1"/>
  <c r="V1240" i="16"/>
  <c r="V1902" i="16"/>
  <c r="V1867" i="16"/>
  <c r="U2469" i="16" a="1"/>
  <c r="U2391" i="16" a="1"/>
  <c r="V523" i="16"/>
  <c r="V1125" i="16"/>
  <c r="U1761" i="16" a="1"/>
  <c r="U43" i="16" a="1"/>
  <c r="U1280" i="16" a="1"/>
  <c r="U1141" i="16" a="1"/>
  <c r="U1646" i="16" a="1"/>
  <c r="U1467" i="16" a="1"/>
  <c r="U2375" i="16" a="1"/>
  <c r="V1133" i="16"/>
  <c r="V1547" i="16"/>
  <c r="U2019" i="16" a="1"/>
  <c r="U2333" i="16" a="1"/>
  <c r="V2504" i="16"/>
  <c r="U90" i="16" a="1"/>
  <c r="U410" i="16" a="1"/>
  <c r="U85" i="16" a="1"/>
  <c r="U341" i="16" a="1"/>
  <c r="U597" i="16" a="1"/>
  <c r="U842" i="16" a="1"/>
  <c r="U2599" i="16" a="1"/>
  <c r="V315" i="16"/>
  <c r="V1021" i="16"/>
  <c r="V1926" i="16"/>
  <c r="V1747" i="16"/>
  <c r="V2613" i="16"/>
  <c r="V2357" i="16"/>
  <c r="V2101" i="16"/>
  <c r="V2304" i="16"/>
  <c r="V130" i="16"/>
  <c r="V386" i="16"/>
  <c r="V642" i="16"/>
  <c r="V1825" i="16"/>
  <c r="V91" i="16"/>
  <c r="V909" i="16"/>
  <c r="V1870" i="16"/>
  <c r="V1691" i="16"/>
  <c r="U2645" i="16" a="1"/>
  <c r="U2389" i="16" a="1"/>
  <c r="U2133" i="16" a="1"/>
  <c r="V2360" i="16"/>
  <c r="U98" i="16" a="1"/>
  <c r="U354" i="16" a="1"/>
  <c r="U610" i="16" a="1"/>
  <c r="U221" i="16" a="1"/>
  <c r="U2021" i="16" a="1"/>
  <c r="V1019" i="16"/>
  <c r="V1521" i="16"/>
  <c r="V1849" i="16"/>
  <c r="U2017" i="16" a="1"/>
  <c r="U2266" i="16" a="1"/>
  <c r="V259" i="16"/>
  <c r="V1123" i="16"/>
  <c r="V2439" i="16"/>
  <c r="U88" i="16" a="1"/>
  <c r="U467" i="16" a="1"/>
  <c r="V1139" i="16"/>
  <c r="V2586" i="16"/>
  <c r="V928" i="16"/>
  <c r="U1357" i="16" a="1"/>
  <c r="U1571" i="16" a="1"/>
  <c r="U1569" i="16" a="1"/>
  <c r="U2487" i="16" a="1"/>
  <c r="U2610" i="16" a="1"/>
  <c r="V48" i="16"/>
  <c r="V560" i="16"/>
  <c r="V427" i="16"/>
  <c r="V912" i="16"/>
  <c r="V1216" i="16"/>
  <c r="V821" i="16"/>
  <c r="V1077" i="16"/>
  <c r="V1346" i="16"/>
  <c r="V1582" i="16"/>
  <c r="V273" i="16"/>
  <c r="U1633" i="16" a="1"/>
  <c r="V2447" i="16"/>
  <c r="V2570" i="16"/>
  <c r="U80" i="16" a="1"/>
  <c r="U592" i="16" a="1"/>
  <c r="U459" i="16" a="1"/>
  <c r="U936" i="16" a="1"/>
  <c r="U1232" i="16" a="1"/>
  <c r="U837" i="16" a="1"/>
  <c r="U1093" i="16" a="1"/>
  <c r="U1378" i="16" a="1"/>
  <c r="U1598" i="16" a="1"/>
  <c r="U1854" i="16" a="1"/>
  <c r="U1419" i="16" a="1"/>
  <c r="U1675" i="16" a="1"/>
  <c r="U1905" i="16" a="1"/>
  <c r="V155" i="16"/>
  <c r="V941" i="16"/>
  <c r="V1886" i="16"/>
  <c r="V1707" i="16"/>
  <c r="U2637" i="16" a="1"/>
  <c r="U2381" i="16" a="1"/>
  <c r="U2125" i="16" a="1"/>
  <c r="V2344" i="16"/>
  <c r="V582" i="16"/>
  <c r="U1227" i="16" a="1"/>
  <c r="V1724" i="16"/>
  <c r="U1340" i="16" a="1"/>
  <c r="U2047" i="16" a="1"/>
  <c r="V488" i="16"/>
  <c r="V848" i="16"/>
  <c r="V1777" i="16"/>
  <c r="V2466" i="16"/>
  <c r="U51" i="16" a="1"/>
  <c r="U1056" i="16" a="1"/>
  <c r="V1873" i="16"/>
  <c r="U123" i="16" a="1"/>
  <c r="U925" i="16" a="1"/>
  <c r="U1942" i="16" a="1"/>
  <c r="V1091" i="16"/>
  <c r="U1961" i="16" a="1"/>
  <c r="U2199" i="16" a="1"/>
  <c r="U2322" i="16" a="1"/>
  <c r="V336" i="16"/>
  <c r="V203" i="16"/>
  <c r="V696" i="16"/>
  <c r="V1104" i="16"/>
  <c r="V709" i="16"/>
  <c r="V965" i="16"/>
  <c r="V1221" i="16"/>
  <c r="V1470" i="16"/>
  <c r="V1726" i="16"/>
  <c r="U1900" i="16" a="1"/>
  <c r="V2001" i="16"/>
  <c r="V2159" i="16"/>
  <c r="V2282" i="16"/>
  <c r="U368" i="16" a="1"/>
  <c r="U235" i="16" a="1"/>
  <c r="U728" i="16" a="1"/>
  <c r="U1120" i="16" a="1"/>
  <c r="U725" i="16" a="1"/>
  <c r="U981" i="16" a="1"/>
  <c r="U1237" i="16" a="1"/>
  <c r="U1486" i="16" a="1"/>
  <c r="U1742" i="16" a="1"/>
  <c r="U1998" i="16" a="1"/>
  <c r="U1563" i="16" a="1"/>
  <c r="U1819" i="16" a="1"/>
  <c r="U2242" i="16" a="1"/>
  <c r="V1144" i="16"/>
  <c r="V1510" i="16"/>
  <c r="V1483" i="16"/>
  <c r="U1923" i="16" a="1"/>
  <c r="U2493" i="16" a="1"/>
  <c r="U2237" i="16" a="1"/>
  <c r="V2568" i="16"/>
  <c r="V2048" i="16"/>
  <c r="U250" i="16" a="1"/>
  <c r="U506" i="16" a="1"/>
  <c r="U117" i="16" a="1"/>
  <c r="U373" i="16" a="1"/>
  <c r="U629" i="16" a="1"/>
  <c r="U874" i="16" a="1"/>
  <c r="U2343" i="16" a="1"/>
  <c r="V571" i="16"/>
  <c r="V1149" i="16"/>
  <c r="V1990" i="16"/>
  <c r="V1811" i="16"/>
  <c r="V763" i="16"/>
  <c r="V1972" i="16"/>
  <c r="V1593" i="16"/>
  <c r="U1873" i="16" a="1"/>
  <c r="U2394" i="16" a="1"/>
  <c r="V131" i="16"/>
  <c r="U216" i="16" a="1"/>
  <c r="U1096" i="16" a="1"/>
  <c r="U2423" i="16" a="1"/>
  <c r="V491" i="16"/>
  <c r="V1109" i="16"/>
  <c r="U1721" i="16" a="1"/>
  <c r="U11" i="16" a="1"/>
  <c r="U869" i="16" a="1"/>
  <c r="U1886" i="16" a="1"/>
  <c r="V411" i="16"/>
  <c r="U2605" i="16" a="1"/>
  <c r="U42" i="16" a="1"/>
  <c r="U554" i="16" a="1"/>
  <c r="U421" i="16" a="1"/>
  <c r="U922" i="16" a="1"/>
  <c r="U920" i="16" a="1"/>
  <c r="V1395" i="16"/>
  <c r="V2629" i="16"/>
  <c r="V2277" i="16"/>
  <c r="V2496" i="16"/>
  <c r="V114" i="16"/>
  <c r="V466" i="16"/>
  <c r="V157" i="16"/>
  <c r="V608" i="16"/>
  <c r="V1229" i="16"/>
  <c r="V1499" i="16"/>
  <c r="U2011" i="16" a="1"/>
  <c r="U2309" i="16" a="1"/>
  <c r="V2552" i="16"/>
  <c r="U82" i="16" a="1"/>
  <c r="U434" i="16" a="1"/>
  <c r="U125" i="16" a="1"/>
  <c r="U461" i="16" a="1"/>
  <c r="V2055" i="16"/>
  <c r="U320" i="16" a="1"/>
  <c r="U1841" i="16" a="1"/>
  <c r="V107" i="16"/>
  <c r="V917" i="16"/>
  <c r="U1588" i="16" a="1"/>
  <c r="U272" i="16" a="1"/>
  <c r="U664" i="16" a="1"/>
  <c r="U1694" i="16" a="1"/>
  <c r="U2626" i="16" a="1"/>
  <c r="V1875" i="16"/>
  <c r="V2152" i="16"/>
  <c r="U458" i="16" a="1"/>
  <c r="U325" i="16" a="1"/>
  <c r="U826" i="16" a="1"/>
  <c r="V187" i="16"/>
  <c r="V1894" i="16"/>
  <c r="V1979" i="16"/>
  <c r="V2341" i="16"/>
  <c r="V2624" i="16"/>
  <c r="V50" i="16"/>
  <c r="V402" i="16"/>
  <c r="V93" i="16"/>
  <c r="V96" i="16"/>
  <c r="V973" i="16"/>
  <c r="V1343" i="16"/>
  <c r="U1947" i="16" a="1"/>
  <c r="U2373" i="16" a="1"/>
  <c r="U2037" i="16" a="1"/>
  <c r="U18" i="16" a="1"/>
  <c r="U370" i="16" a="1"/>
  <c r="U1817" i="16" a="1"/>
  <c r="V1953" i="16"/>
  <c r="V1365" i="16"/>
  <c r="V368" i="16"/>
  <c r="V725" i="16"/>
  <c r="V1742" i="16"/>
  <c r="V2250" i="16"/>
  <c r="U1136" i="16" a="1"/>
  <c r="U1502" i="16" a="1"/>
  <c r="V22" i="16"/>
  <c r="V1515" i="16"/>
  <c r="V2536" i="16"/>
  <c r="U362" i="16" a="1"/>
  <c r="U229" i="16" a="1"/>
  <c r="U730" i="16" a="1"/>
  <c r="V64" i="16"/>
  <c r="V1590" i="16"/>
  <c r="V1915" i="16"/>
  <c r="V2405" i="16"/>
  <c r="V2069" i="16"/>
  <c r="V2080" i="16"/>
  <c r="V338" i="16"/>
  <c r="U2117" i="16" a="1"/>
  <c r="U1088" i="16" a="1"/>
  <c r="V1486" i="16"/>
  <c r="U1579" i="16" a="1"/>
  <c r="U2221" i="16" a="1"/>
  <c r="U618" i="16" a="1"/>
  <c r="U613" i="16" a="1"/>
  <c r="V443" i="16"/>
  <c r="V1523" i="16"/>
  <c r="V2501" i="16"/>
  <c r="V2592" i="16"/>
  <c r="V162" i="16"/>
  <c r="V594" i="16"/>
  <c r="U2567" i="16" a="1"/>
  <c r="V944" i="16"/>
  <c r="V1734" i="16"/>
  <c r="V1755" i="16"/>
  <c r="U2533" i="16" a="1"/>
  <c r="U2181" i="16" a="1"/>
  <c r="V1206" i="16"/>
  <c r="V1238" i="16"/>
  <c r="U1475" i="16" a="1"/>
  <c r="U2050" i="16" a="1"/>
  <c r="V1184" i="16"/>
  <c r="V1550" i="16"/>
  <c r="V2634" i="16"/>
  <c r="U888" i="16" a="1"/>
  <c r="U1312" i="16" a="1"/>
  <c r="U1643" i="16" a="1"/>
  <c r="V1822" i="16"/>
  <c r="U2157" i="16" a="1"/>
  <c r="U266" i="16" a="1"/>
  <c r="U133" i="16" a="1"/>
  <c r="U645" i="16" a="1"/>
  <c r="U2215" i="16" a="1"/>
  <c r="V1213" i="16"/>
  <c r="U1835" i="16" a="1"/>
  <c r="V2469" i="16"/>
  <c r="V2133" i="16"/>
  <c r="V2208" i="16"/>
  <c r="V274" i="16"/>
  <c r="V610" i="16"/>
  <c r="U2439" i="16" a="1"/>
  <c r="V1112" i="16"/>
  <c r="V1798" i="16"/>
  <c r="V1787" i="16"/>
  <c r="U2501" i="16" a="1"/>
  <c r="U2165" i="16" a="1"/>
  <c r="V2264" i="16"/>
  <c r="U242" i="16" a="1"/>
  <c r="U578" i="16" a="1"/>
  <c r="U210" i="16" a="1"/>
  <c r="U333" i="16" a="1"/>
  <c r="U669" i="16" a="1"/>
  <c r="U914" i="16" a="1"/>
  <c r="U2027" i="16" a="1"/>
  <c r="U1867" i="16" a="1"/>
  <c r="V2160" i="16"/>
  <c r="V245" i="16"/>
  <c r="V746" i="16"/>
  <c r="U1154" i="16" a="1"/>
  <c r="U767" i="16" a="1"/>
  <c r="U1023" i="16" a="1"/>
  <c r="U1279" i="16" a="1"/>
  <c r="U1536" i="16" a="1"/>
  <c r="U1792" i="16" a="1"/>
  <c r="U1390" i="16" a="1"/>
  <c r="U1605" i="16" a="1"/>
  <c r="U1861" i="16" a="1"/>
  <c r="U2555" i="16" a="1"/>
  <c r="U2299" i="16" a="1"/>
  <c r="U2043" i="16" a="1"/>
  <c r="U2422" i="16" a="1"/>
  <c r="U2166" i="16" a="1"/>
  <c r="V60" i="16"/>
  <c r="V316" i="16"/>
  <c r="V572" i="16"/>
  <c r="V183" i="16"/>
  <c r="V439" i="16"/>
  <c r="V684" i="16"/>
  <c r="V940" i="16"/>
  <c r="V1196" i="16"/>
  <c r="V809" i="16"/>
  <c r="V1065" i="16"/>
  <c r="V1330" i="16"/>
  <c r="V1578" i="16"/>
  <c r="V1834" i="16"/>
  <c r="U2530" i="16" a="1"/>
  <c r="V1891" i="16"/>
  <c r="V2128" i="16"/>
  <c r="V253" i="16"/>
  <c r="V754" i="16"/>
  <c r="V1162" i="16"/>
  <c r="V775" i="16"/>
  <c r="V1031" i="16"/>
  <c r="V1287" i="16"/>
  <c r="V1544" i="16"/>
  <c r="V1800" i="16"/>
  <c r="V1324" i="16"/>
  <c r="V1613" i="16"/>
  <c r="V1869" i="16"/>
  <c r="V2547" i="16"/>
  <c r="V2291" i="16"/>
  <c r="V2035" i="16"/>
  <c r="V2414" i="16"/>
  <c r="V2158" i="16"/>
  <c r="U60" i="16" a="1"/>
  <c r="U316" i="16" a="1"/>
  <c r="U572" i="16" a="1"/>
  <c r="U183" i="16" a="1"/>
  <c r="U439" i="16" a="1"/>
  <c r="U684" i="16" a="1"/>
  <c r="U940" i="16" a="1"/>
  <c r="U1196" i="16" a="1"/>
  <c r="U809" i="16" a="1"/>
  <c r="V2136" i="16"/>
  <c r="U253" i="16" a="1"/>
  <c r="U621" i="16" a="1"/>
  <c r="U866" i="16" a="1"/>
  <c r="U1122" i="16" a="1"/>
  <c r="V1507" i="16"/>
  <c r="V2544" i="16"/>
  <c r="V133" i="16"/>
  <c r="V661" i="16"/>
  <c r="U1098" i="16" a="1"/>
  <c r="U719" i="16" a="1"/>
  <c r="U975" i="16" a="1"/>
  <c r="U1231" i="16" a="1"/>
  <c r="U1488" i="16" a="1"/>
  <c r="U1744" i="16" a="1"/>
  <c r="U2000" i="16" a="1"/>
  <c r="U1557" i="16" a="1"/>
  <c r="U1813" i="16" a="1"/>
  <c r="U2603" i="16" a="1"/>
  <c r="U2347" i="16" a="1"/>
  <c r="U2091" i="16" a="1"/>
  <c r="U2470" i="16" a="1"/>
  <c r="U2214" i="16" a="1"/>
  <c r="V12" i="16"/>
  <c r="V268" i="16"/>
  <c r="V524" i="16"/>
  <c r="V135" i="16"/>
  <c r="V391" i="16"/>
  <c r="V647" i="16"/>
  <c r="V892" i="16"/>
  <c r="V1148" i="16"/>
  <c r="V761" i="16"/>
  <c r="V1017" i="16"/>
  <c r="V1273" i="16"/>
  <c r="V1530" i="16"/>
  <c r="V1786" i="16"/>
  <c r="V886" i="16"/>
  <c r="V1539" i="16"/>
  <c r="V2512" i="16"/>
  <c r="V149" i="16"/>
  <c r="V669" i="16"/>
  <c r="V1106" i="16"/>
  <c r="V727" i="16"/>
  <c r="V983" i="16"/>
  <c r="V1239" i="16"/>
  <c r="V1496" i="16"/>
  <c r="V1752" i="16"/>
  <c r="V2008" i="16"/>
  <c r="V1565" i="16"/>
  <c r="V1821" i="16"/>
  <c r="V2595" i="16"/>
  <c r="V2339" i="16"/>
  <c r="V2083" i="16"/>
  <c r="V2462" i="16"/>
  <c r="V2206" i="16"/>
  <c r="U12" i="16" a="1"/>
  <c r="U268" i="16" a="1"/>
  <c r="U524" i="16" a="1"/>
  <c r="U135" i="16" a="1"/>
  <c r="U391" i="16" a="1"/>
  <c r="U647" i="16" a="1"/>
  <c r="U892" i="16" a="1"/>
  <c r="U1148" i="16" a="1"/>
  <c r="U761" i="16" a="1"/>
  <c r="U386" i="16" a="1"/>
  <c r="U397" i="16" a="1"/>
  <c r="U690" i="16" a="1"/>
  <c r="U946" i="16" a="1"/>
  <c r="V512" i="16"/>
  <c r="V2003" i="16"/>
  <c r="V74" i="16"/>
  <c r="V309" i="16"/>
  <c r="V810" i="16"/>
  <c r="U1186" i="16" a="1"/>
  <c r="U799" i="16" a="1"/>
  <c r="U1055" i="16" a="1"/>
  <c r="U1311" i="16" a="1"/>
  <c r="U1568" i="16" a="1"/>
  <c r="U1824" i="16" a="1"/>
  <c r="U1367" i="16" a="1"/>
  <c r="U1637" i="16" a="1"/>
  <c r="U1893" i="16" a="1"/>
  <c r="U2523" i="16" a="1"/>
  <c r="U2267" i="16" a="1"/>
  <c r="U2646" i="16" a="1"/>
  <c r="U2390" i="16" a="1"/>
  <c r="U2134" i="16" a="1"/>
  <c r="V92" i="16"/>
  <c r="V348" i="16"/>
  <c r="V604" i="16"/>
  <c r="V215" i="16"/>
  <c r="V471" i="16"/>
  <c r="V716" i="16"/>
  <c r="V972" i="16"/>
  <c r="V1228" i="16"/>
  <c r="V841" i="16"/>
  <c r="V1097" i="16"/>
  <c r="V1320" i="16"/>
  <c r="V1610" i="16"/>
  <c r="V1866" i="16"/>
  <c r="V640" i="16"/>
  <c r="V2019" i="16"/>
  <c r="V90" i="16"/>
  <c r="V317" i="16"/>
  <c r="V818" i="16"/>
  <c r="V1194" i="16"/>
  <c r="V807" i="16"/>
  <c r="V1063" i="16"/>
  <c r="V1317" i="16"/>
  <c r="V1576" i="16"/>
  <c r="V1832" i="16"/>
  <c r="V1388" i="16"/>
  <c r="V1645" i="16"/>
  <c r="V1901" i="16"/>
  <c r="V2515" i="16"/>
  <c r="V2259" i="16"/>
  <c r="V2638" i="16"/>
  <c r="V2382" i="16"/>
  <c r="V2126" i="16"/>
  <c r="U92" i="16" a="1"/>
  <c r="U348" i="16" a="1"/>
  <c r="U604" i="16" a="1"/>
  <c r="U215" i="16" a="1"/>
  <c r="U471" i="16" a="1"/>
  <c r="U130" i="16" a="1"/>
  <c r="U317" i="16" a="1"/>
  <c r="U653" i="16" a="1"/>
  <c r="U898" i="16" a="1"/>
  <c r="U2535" i="16" a="1"/>
  <c r="V1763" i="16"/>
  <c r="V2288" i="16"/>
  <c r="V213" i="16"/>
  <c r="V714" i="16"/>
  <c r="U1138" i="16" a="1"/>
  <c r="U751" i="16" a="1"/>
  <c r="U1007" i="16" a="1"/>
  <c r="U1263" i="16" a="1"/>
  <c r="U1520" i="16" a="1"/>
  <c r="U1776" i="16" a="1"/>
  <c r="U1358" i="16" a="1"/>
  <c r="V2168" i="16"/>
  <c r="U1974" i="16" a="1"/>
  <c r="V2127" i="16"/>
  <c r="V1208" i="16"/>
  <c r="U106" i="16" a="1"/>
  <c r="U101" i="16" a="1"/>
  <c r="U858" i="16" a="1"/>
  <c r="V1224" i="16"/>
  <c r="V1779" i="16"/>
  <c r="V2325" i="16"/>
  <c r="V2400" i="16"/>
  <c r="V242" i="16"/>
  <c r="V29" i="16"/>
  <c r="U2562" i="16" a="1"/>
  <c r="V717" i="16"/>
  <c r="V1934" i="16"/>
  <c r="U1883" i="16" a="1"/>
  <c r="U2437" i="16" a="1"/>
  <c r="U2101" i="16" a="1"/>
  <c r="V2567" i="16"/>
  <c r="V2207" i="16"/>
  <c r="U1441" i="16" a="1"/>
  <c r="V496" i="16"/>
  <c r="V789" i="16"/>
  <c r="V1806" i="16"/>
  <c r="U16" i="16" a="1"/>
  <c r="U1200" i="16" a="1"/>
  <c r="U1566" i="16" a="1"/>
  <c r="U1537" i="16" a="1"/>
  <c r="V1643" i="16"/>
  <c r="V2408" i="16"/>
  <c r="U394" i="16" a="1"/>
  <c r="U261" i="16" a="1"/>
  <c r="U762" i="16" a="1"/>
  <c r="V320" i="16"/>
  <c r="V1718" i="16"/>
  <c r="V1947" i="16"/>
  <c r="V2389" i="16"/>
  <c r="V2053" i="16"/>
  <c r="V18" i="16"/>
  <c r="V354" i="16"/>
  <c r="V45" i="16"/>
  <c r="U2306" i="16" a="1"/>
  <c r="V781" i="16"/>
  <c r="V1966" i="16"/>
  <c r="U1915" i="16" a="1"/>
  <c r="U2421" i="16" a="1"/>
  <c r="U2085" i="16" a="1"/>
  <c r="V2072" i="16"/>
  <c r="U322" i="16" a="1"/>
  <c r="U13" i="16" a="1"/>
  <c r="U562" i="16" a="1"/>
  <c r="U445" i="16" a="1"/>
  <c r="U722" i="16" a="1"/>
  <c r="U978" i="16" a="1"/>
  <c r="V872" i="16"/>
  <c r="V2541" i="16"/>
  <c r="V202" i="16"/>
  <c r="V373" i="16"/>
  <c r="V874" i="16"/>
  <c r="U1218" i="16" a="1"/>
  <c r="U831" i="16" a="1"/>
  <c r="U1087" i="16" a="1"/>
  <c r="U1370" i="16" a="1"/>
  <c r="U1600" i="16" a="1"/>
  <c r="U1856" i="16" a="1"/>
  <c r="U1413" i="16" a="1"/>
  <c r="U1669" i="16" a="1"/>
  <c r="U1925" i="16" a="1"/>
  <c r="U2491" i="16" a="1"/>
  <c r="U2235" i="16" a="1"/>
  <c r="U2614" i="16" a="1"/>
  <c r="U2358" i="16" a="1"/>
  <c r="U2102" i="16" a="1"/>
  <c r="V124" i="16"/>
  <c r="V380" i="16"/>
  <c r="V636" i="16"/>
  <c r="V247" i="16"/>
  <c r="V503" i="16"/>
  <c r="V748" i="16"/>
  <c r="V1004" i="16"/>
  <c r="V1260" i="16"/>
  <c r="V873" i="16"/>
  <c r="V1129" i="16"/>
  <c r="V1384" i="16"/>
  <c r="V1642" i="16"/>
  <c r="V1898" i="16"/>
  <c r="V968" i="16"/>
  <c r="V2525" i="16"/>
  <c r="V218" i="16"/>
  <c r="V381" i="16"/>
  <c r="V882" i="16"/>
  <c r="V1226" i="16"/>
  <c r="V839" i="16"/>
  <c r="V1095" i="16"/>
  <c r="V1381" i="16"/>
  <c r="V1608" i="16"/>
  <c r="V1864" i="16"/>
  <c r="V1421" i="16"/>
  <c r="V1677" i="16"/>
  <c r="V1933" i="16"/>
  <c r="V2483" i="16"/>
  <c r="V2227" i="16"/>
  <c r="V2606" i="16"/>
  <c r="V2350" i="16"/>
  <c r="V2094" i="16"/>
  <c r="U124" i="16" a="1"/>
  <c r="U380" i="16" a="1"/>
  <c r="U636" i="16" a="1"/>
  <c r="U247" i="16" a="1"/>
  <c r="U503" i="16" a="1"/>
  <c r="U748" i="16" a="1"/>
  <c r="U1004" i="16" a="1"/>
  <c r="U1260" i="16" a="1"/>
  <c r="U873" i="16" a="1"/>
  <c r="U306" i="16" a="1"/>
  <c r="U365" i="16" a="1"/>
  <c r="U662" i="16" a="1"/>
  <c r="U930" i="16" a="1"/>
  <c r="V2025" i="16"/>
  <c r="V1939" i="16"/>
  <c r="V10" i="16"/>
  <c r="V277" i="16"/>
  <c r="V778" i="16"/>
  <c r="U1170" i="16" a="1"/>
  <c r="U783" i="16" a="1"/>
  <c r="U1039" i="16" a="1"/>
  <c r="U1295" i="16" a="1"/>
  <c r="U1552" i="16" a="1"/>
  <c r="U1808" i="16" a="1"/>
  <c r="U1335" i="16" a="1"/>
  <c r="U1621" i="16" a="1"/>
  <c r="U1877" i="16" a="1"/>
  <c r="U2539" i="16" a="1"/>
  <c r="U2283" i="16" a="1"/>
  <c r="U2024" i="16" a="1"/>
  <c r="U2406" i="16" a="1"/>
  <c r="U2150" i="16" a="1"/>
  <c r="V76" i="16"/>
  <c r="V332" i="16"/>
  <c r="V588" i="16"/>
  <c r="V199" i="16"/>
  <c r="V455" i="16"/>
  <c r="V700" i="16"/>
  <c r="V956" i="16"/>
  <c r="V1212" i="16"/>
  <c r="V825" i="16"/>
  <c r="V1081" i="16"/>
  <c r="V1362" i="16"/>
  <c r="V1594" i="16"/>
  <c r="V1850" i="16"/>
  <c r="V128" i="16"/>
  <c r="V1955" i="16"/>
  <c r="V26" i="16"/>
  <c r="V285" i="16"/>
  <c r="V786" i="16"/>
  <c r="V1178" i="16"/>
  <c r="V791" i="16"/>
  <c r="V1047" i="16"/>
  <c r="V1303" i="16"/>
  <c r="V1560" i="16"/>
  <c r="V1816" i="16"/>
  <c r="V1356" i="16"/>
  <c r="V1629" i="16"/>
  <c r="V1885" i="16"/>
  <c r="V2531" i="16"/>
  <c r="V2275" i="16"/>
  <c r="V2018" i="16"/>
  <c r="V2398" i="16"/>
  <c r="V2142" i="16"/>
  <c r="U76" i="16" a="1"/>
  <c r="U332" i="16" a="1"/>
  <c r="U588" i="16" a="1"/>
  <c r="U199" i="16" a="1"/>
  <c r="U455" i="16" a="1"/>
  <c r="U700" i="16" a="1"/>
  <c r="U956" i="16" a="1"/>
  <c r="U1212" i="16" a="1"/>
  <c r="U825" i="16" a="1"/>
  <c r="U642" i="16" a="1"/>
  <c r="U493" i="16" a="1"/>
  <c r="U754" i="16" a="1"/>
  <c r="U1010" i="16" a="1"/>
  <c r="V797" i="16"/>
  <c r="V2413" i="16"/>
  <c r="V330" i="16"/>
  <c r="V437" i="16"/>
  <c r="V938" i="16"/>
  <c r="U1250" i="16" a="1"/>
  <c r="U863" i="16" a="1"/>
  <c r="U1119" i="16" a="1"/>
  <c r="U1360" i="16" a="1"/>
  <c r="U1632" i="16" a="1"/>
  <c r="U1888" i="16" a="1"/>
  <c r="U1445" i="16" a="1"/>
  <c r="U1701" i="16" a="1"/>
  <c r="U1957" i="16" a="1"/>
  <c r="U2459" i="16" a="1"/>
  <c r="U2203" i="16" a="1"/>
  <c r="U2582" i="16" a="1"/>
  <c r="U2326" i="16" a="1"/>
  <c r="U2070" i="16" a="1"/>
  <c r="V156" i="16"/>
  <c r="V412" i="16"/>
  <c r="V23" i="16"/>
  <c r="V279" i="16"/>
  <c r="V535" i="16"/>
  <c r="V780" i="16"/>
  <c r="V1036" i="16"/>
  <c r="V1292" i="16"/>
  <c r="V905" i="16"/>
  <c r="V1161" i="16"/>
  <c r="V1418" i="16"/>
  <c r="V1674" i="16"/>
  <c r="V1930" i="16"/>
  <c r="V861" i="16"/>
  <c r="V2397" i="16"/>
  <c r="V346" i="16"/>
  <c r="V445" i="16"/>
  <c r="V946" i="16"/>
  <c r="V1258" i="16"/>
  <c r="V871" i="16"/>
  <c r="V1127" i="16"/>
  <c r="V1371" i="16"/>
  <c r="V1640" i="16"/>
  <c r="V1896" i="16"/>
  <c r="V1453" i="16"/>
  <c r="V1709" i="16"/>
  <c r="V1965" i="16"/>
  <c r="V2451" i="16"/>
  <c r="V2195" i="16"/>
  <c r="V2574" i="16"/>
  <c r="V2318" i="16"/>
  <c r="V2062" i="16"/>
  <c r="U156" i="16" a="1"/>
  <c r="U412" i="16" a="1"/>
  <c r="U23" i="16" a="1"/>
  <c r="U279" i="16" a="1"/>
  <c r="U535" i="16" a="1"/>
  <c r="U466" i="16" a="1"/>
  <c r="U429" i="16" a="1"/>
  <c r="U706" i="16" a="1"/>
  <c r="U962" i="16" a="1"/>
  <c r="V379" i="16"/>
  <c r="V2605" i="16"/>
  <c r="U274" i="16" a="1"/>
  <c r="U2290" i="16" a="1"/>
  <c r="U760" i="16" a="1"/>
  <c r="V1574" i="16"/>
  <c r="U234" i="16" a="1"/>
  <c r="U357" i="16" a="1"/>
  <c r="V534" i="16"/>
  <c r="V1085" i="16"/>
  <c r="V2011" i="16"/>
  <c r="V2245" i="16"/>
  <c r="V2240" i="16"/>
  <c r="V418" i="16"/>
  <c r="V109" i="16"/>
  <c r="V352" i="16"/>
  <c r="V1037" i="16"/>
  <c r="V1403" i="16"/>
  <c r="U1979" i="16" a="1"/>
  <c r="U2357" i="16" a="1"/>
  <c r="V2648" i="16"/>
  <c r="V2098" i="16"/>
  <c r="U668" i="16" a="1"/>
  <c r="U2551" i="16" a="1"/>
  <c r="V363" i="16"/>
  <c r="V1045" i="16"/>
  <c r="U1513" i="16" a="1"/>
  <c r="U528" i="16" a="1"/>
  <c r="U805" i="16" a="1"/>
  <c r="U1822" i="16" a="1"/>
  <c r="V544" i="16"/>
  <c r="U2003" i="16" a="1"/>
  <c r="U10" i="16" a="1"/>
  <c r="U522" i="16" a="1"/>
  <c r="U389" i="16" a="1"/>
  <c r="U890" i="16" a="1"/>
  <c r="V668" i="16"/>
  <c r="V1334" i="16"/>
  <c r="V2645" i="16"/>
  <c r="V2309" i="16"/>
  <c r="V2528" i="16"/>
  <c r="V98" i="16"/>
  <c r="V434" i="16"/>
  <c r="V141" i="16"/>
  <c r="V480" i="16"/>
  <c r="V1101" i="16"/>
  <c r="V1467" i="16"/>
  <c r="U1995" i="16" a="1"/>
  <c r="U2341" i="16" a="1"/>
  <c r="V2584" i="16"/>
  <c r="U66" i="16" a="1"/>
  <c r="U402" i="16" a="1"/>
  <c r="U109" i="16" a="1"/>
  <c r="U77" i="16" a="1"/>
  <c r="U541" i="16" a="1"/>
  <c r="U786" i="16" a="1"/>
  <c r="U1042" i="16" a="1"/>
  <c r="V1309" i="16"/>
  <c r="V2285" i="16"/>
  <c r="V458" i="16"/>
  <c r="V501" i="16"/>
  <c r="V994" i="16"/>
  <c r="U1282" i="16" a="1"/>
  <c r="U895" i="16" a="1"/>
  <c r="U1151" i="16" a="1"/>
  <c r="U1408" i="16" a="1"/>
  <c r="U1664" i="16" a="1"/>
  <c r="U1920" i="16" a="1"/>
  <c r="U1477" i="16" a="1"/>
  <c r="U1733" i="16" a="1"/>
  <c r="U1989" i="16" a="1"/>
  <c r="U2427" i="16" a="1"/>
  <c r="U2171" i="16" a="1"/>
  <c r="U2550" i="16" a="1"/>
  <c r="U2294" i="16" a="1"/>
  <c r="U2038" i="16" a="1"/>
  <c r="V188" i="16"/>
  <c r="V444" i="16"/>
  <c r="V55" i="16"/>
  <c r="V311" i="16"/>
  <c r="V567" i="16"/>
  <c r="V812" i="16"/>
  <c r="V1068" i="16"/>
  <c r="V680" i="16"/>
  <c r="V937" i="16"/>
  <c r="V1193" i="16"/>
  <c r="V1450" i="16"/>
  <c r="V1706" i="16"/>
  <c r="V1962" i="16"/>
  <c r="V1336" i="16"/>
  <c r="V2269" i="16"/>
  <c r="V474" i="16"/>
  <c r="V509" i="16"/>
  <c r="V1002" i="16"/>
  <c r="V1290" i="16"/>
  <c r="V903" i="16"/>
  <c r="V1159" i="16"/>
  <c r="V1416" i="16"/>
  <c r="V1672" i="16"/>
  <c r="V1928" i="16"/>
  <c r="V1485" i="16"/>
  <c r="V1741" i="16"/>
  <c r="V1997" i="16"/>
  <c r="V2419" i="16"/>
  <c r="V2163" i="16"/>
  <c r="V2542" i="16"/>
  <c r="V2286" i="16"/>
  <c r="V2210" i="16"/>
  <c r="U188" i="16" a="1"/>
  <c r="U444" i="16" a="1"/>
  <c r="U55" i="16" a="1"/>
  <c r="U311" i="16" a="1"/>
  <c r="U567" i="16" a="1"/>
  <c r="U812" i="16" a="1"/>
  <c r="U1068" i="16" a="1"/>
  <c r="U680" i="16" a="1"/>
  <c r="U937" i="16" a="1"/>
  <c r="U626" i="16" a="1"/>
  <c r="U477" i="16" a="1"/>
  <c r="U738" i="16" a="1"/>
  <c r="U994" i="16" a="1"/>
  <c r="V1192" i="16"/>
  <c r="V2477" i="16"/>
  <c r="V266" i="16"/>
  <c r="V405" i="16"/>
  <c r="V906" i="16"/>
  <c r="U1234" i="16" a="1"/>
  <c r="U847" i="16" a="1"/>
  <c r="U1103" i="16" a="1"/>
  <c r="U1328" i="16" a="1"/>
  <c r="U1616" i="16" a="1"/>
  <c r="U1872" i="16" a="1"/>
  <c r="U1429" i="16" a="1"/>
  <c r="U1685" i="16" a="1"/>
  <c r="U1941" i="16" a="1"/>
  <c r="U2475" i="16" a="1"/>
  <c r="U2219" i="16" a="1"/>
  <c r="U2598" i="16" a="1"/>
  <c r="U2342" i="16" a="1"/>
  <c r="U2086" i="16" a="1"/>
  <c r="V140" i="16"/>
  <c r="V396" i="16"/>
  <c r="V7" i="16"/>
  <c r="V263" i="16"/>
  <c r="V519" i="16"/>
  <c r="V764" i="16"/>
  <c r="V1020" i="16"/>
  <c r="V1276" i="16"/>
  <c r="V889" i="16"/>
  <c r="V1145" i="16"/>
  <c r="V1402" i="16"/>
  <c r="V1658" i="16"/>
  <c r="V1914" i="16"/>
  <c r="V1256" i="16"/>
  <c r="V2461" i="16"/>
  <c r="V282" i="16"/>
  <c r="V413" i="16"/>
  <c r="V914" i="16"/>
  <c r="V1242" i="16"/>
  <c r="V855" i="16"/>
  <c r="V1111" i="16"/>
  <c r="V1339" i="16"/>
  <c r="V1624" i="16"/>
  <c r="V1880" i="16"/>
  <c r="V1437" i="16"/>
  <c r="V1693" i="16"/>
  <c r="V880" i="16"/>
  <c r="V1120" i="16"/>
  <c r="U1253" i="16" a="1"/>
  <c r="U2477" i="16" a="1"/>
  <c r="U490" i="16" a="1"/>
  <c r="U485" i="16" a="1"/>
  <c r="U2471" i="16" a="1"/>
  <c r="V1958" i="16"/>
  <c r="V2581" i="16"/>
  <c r="V2149" i="16"/>
  <c r="V82" i="16"/>
  <c r="V498" i="16"/>
  <c r="U1860" i="16" a="1"/>
  <c r="V347" i="16"/>
  <c r="V1389" i="16"/>
  <c r="V1595" i="16"/>
  <c r="U2613" i="16" a="1"/>
  <c r="U2277" i="16" a="1"/>
  <c r="V2456" i="16"/>
  <c r="U339" i="16" a="1"/>
  <c r="U1213" i="16" a="1"/>
  <c r="U2039" i="16" a="1"/>
  <c r="V856" i="16"/>
  <c r="V1301" i="16"/>
  <c r="V2511" i="16"/>
  <c r="U395" i="16" a="1"/>
  <c r="U1061" i="16" a="1"/>
  <c r="U1375" i="16" a="1"/>
  <c r="V813" i="16"/>
  <c r="U2413" i="16" a="1"/>
  <c r="U138" i="16" a="1"/>
  <c r="U5" i="16" a="1"/>
  <c r="U517" i="16" a="1"/>
  <c r="U1772" i="16" a="1"/>
  <c r="V701" i="16"/>
  <c r="V1587" i="16"/>
  <c r="V2565" i="16"/>
  <c r="V2213" i="16"/>
  <c r="V2368" i="16"/>
  <c r="V178" i="16"/>
  <c r="V530" i="16"/>
  <c r="U1409" i="16" a="1"/>
  <c r="V475" i="16"/>
  <c r="V1478" i="16"/>
  <c r="V1627" i="16"/>
  <c r="U2597" i="16" a="1"/>
  <c r="U2245" i="16" a="1"/>
  <c r="V2424" i="16"/>
  <c r="U146" i="16" a="1"/>
  <c r="U498" i="16" a="1"/>
  <c r="V2296" i="16"/>
  <c r="U237" i="16" a="1"/>
  <c r="U605" i="16" a="1"/>
  <c r="U850" i="16" a="1"/>
  <c r="U1106" i="16" a="1"/>
  <c r="V1364" i="16"/>
  <c r="V2028" i="16"/>
  <c r="V69" i="16"/>
  <c r="V629" i="16"/>
  <c r="V1082" i="16"/>
  <c r="U703" i="16" a="1"/>
  <c r="U959" i="16" a="1"/>
  <c r="U1215" i="16" a="1"/>
  <c r="U1472" i="16" a="1"/>
  <c r="U1728" i="16" a="1"/>
  <c r="U1984" i="16" a="1"/>
  <c r="U1541" i="16" a="1"/>
  <c r="U1797" i="16" a="1"/>
  <c r="U2619" i="16" a="1"/>
  <c r="U2363" i="16" a="1"/>
  <c r="U2107" i="16" a="1"/>
  <c r="U2486" i="16" a="1"/>
  <c r="U2230" i="16" a="1"/>
  <c r="U2034" i="16" a="1"/>
  <c r="V252" i="16"/>
  <c r="V508" i="16"/>
  <c r="V119" i="16"/>
  <c r="V375" i="16"/>
  <c r="V631" i="16"/>
  <c r="V876" i="16"/>
  <c r="V1132" i="16"/>
  <c r="V745" i="16"/>
  <c r="V1001" i="16"/>
  <c r="V1257" i="16"/>
  <c r="V1514" i="16"/>
  <c r="V1770" i="16"/>
  <c r="V1329" i="16"/>
  <c r="V1411" i="16"/>
  <c r="V2640" i="16"/>
  <c r="V85" i="16"/>
  <c r="V637" i="16"/>
  <c r="U1082" i="16" a="1"/>
  <c r="V711" i="16"/>
  <c r="V967" i="16"/>
  <c r="V1223" i="16"/>
  <c r="V1480" i="16"/>
  <c r="V1736" i="16"/>
  <c r="V1992" i="16"/>
  <c r="V1549" i="16"/>
  <c r="V1805" i="16"/>
  <c r="V2611" i="16"/>
  <c r="V2355" i="16"/>
  <c r="V2099" i="16"/>
  <c r="V2478" i="16"/>
  <c r="V2222" i="16"/>
  <c r="V2040" i="16"/>
  <c r="U252" i="16" a="1"/>
  <c r="U508" i="16" a="1"/>
  <c r="U119" i="16" a="1"/>
  <c r="U375" i="16" a="1"/>
  <c r="U631" i="16" a="1"/>
  <c r="U876" i="16" a="1"/>
  <c r="U1132" i="16" a="1"/>
  <c r="U745" i="16" a="1"/>
  <c r="U1001" i="16" a="1"/>
  <c r="U141" i="16" a="1"/>
  <c r="U557" i="16" a="1"/>
  <c r="U802" i="16" a="1"/>
  <c r="U1058" i="16" a="1"/>
  <c r="V1558" i="16"/>
  <c r="V2221" i="16"/>
  <c r="V522" i="16"/>
  <c r="V533" i="16"/>
  <c r="V1018" i="16"/>
  <c r="U1298" i="16" a="1"/>
  <c r="U911" i="16" a="1"/>
  <c r="U1167" i="16" a="1"/>
  <c r="U1424" i="16" a="1"/>
  <c r="U1680" i="16" a="1"/>
  <c r="U1936" i="16" a="1"/>
  <c r="U1493" i="16" a="1"/>
  <c r="U1749" i="16" a="1"/>
  <c r="U2005" i="16" a="1"/>
  <c r="U2411" i="16" a="1"/>
  <c r="U2155" i="16" a="1"/>
  <c r="U2534" i="16" a="1"/>
  <c r="U2278" i="16" a="1"/>
  <c r="U2178" i="16" a="1"/>
  <c r="V204" i="16"/>
  <c r="V460" i="16"/>
  <c r="V71" i="16"/>
  <c r="V327" i="16"/>
  <c r="V583" i="16"/>
  <c r="V828" i="16"/>
  <c r="V1084" i="16"/>
  <c r="V697" i="16"/>
  <c r="V953" i="16"/>
  <c r="V1209" i="16"/>
  <c r="V1466" i="16"/>
  <c r="V1722" i="16"/>
  <c r="V1978" i="16"/>
  <c r="V1622" i="16"/>
  <c r="V2205" i="16"/>
  <c r="V538" i="16"/>
  <c r="V541" i="16"/>
  <c r="U1018" i="16" a="1"/>
  <c r="V1306" i="16"/>
  <c r="V919" i="16"/>
  <c r="V1175" i="16"/>
  <c r="V1432" i="16"/>
  <c r="V1688" i="16"/>
  <c r="V1944" i="16"/>
  <c r="V1501" i="16"/>
  <c r="V1757" i="16"/>
  <c r="V2013" i="16"/>
  <c r="V2403" i="16"/>
  <c r="V2147" i="16"/>
  <c r="V2526" i="16"/>
  <c r="V2270" i="16"/>
  <c r="V2154" i="16"/>
  <c r="U204" i="16" a="1"/>
  <c r="U460" i="16" a="1"/>
  <c r="U71" i="16" a="1"/>
  <c r="U327" i="16" a="1"/>
  <c r="U583" i="16" a="1"/>
  <c r="U828" i="16" a="1"/>
  <c r="U1084" i="16" a="1"/>
  <c r="U697" i="16" a="1"/>
  <c r="U50" i="16" a="1"/>
  <c r="U269" i="16" a="1"/>
  <c r="U637" i="16" a="1"/>
  <c r="U882" i="16" a="1"/>
  <c r="U1473" i="16" a="1"/>
  <c r="V1635" i="16"/>
  <c r="V2416" i="16"/>
  <c r="V181" i="16"/>
  <c r="V660" i="16"/>
  <c r="V1122" i="16"/>
  <c r="U735" i="16" a="1"/>
  <c r="U991" i="16" a="1"/>
  <c r="U1247" i="16" a="1"/>
  <c r="U1504" i="16" a="1"/>
  <c r="U1760" i="16" a="1"/>
  <c r="U1326" i="16" a="1"/>
  <c r="U1573" i="16" a="1"/>
  <c r="U1829" i="16" a="1"/>
  <c r="U2587" i="16" a="1"/>
  <c r="U2331" i="16" a="1"/>
  <c r="U2075" i="16" a="1"/>
  <c r="U2454" i="16" a="1"/>
  <c r="U2198" i="16" a="1"/>
  <c r="V28" i="16"/>
  <c r="V284" i="16"/>
  <c r="V540" i="16"/>
  <c r="V151" i="16"/>
  <c r="V407" i="16"/>
  <c r="V663" i="16"/>
  <c r="V908" i="16"/>
  <c r="V1164" i="16"/>
  <c r="V777" i="16"/>
  <c r="V1033" i="16"/>
  <c r="V1289" i="16"/>
  <c r="V1546" i="16"/>
  <c r="V1802" i="16"/>
  <c r="V1697" i="16"/>
  <c r="V1667" i="16"/>
  <c r="V2384" i="16"/>
  <c r="V189" i="16"/>
  <c r="V690" i="16"/>
  <c r="V1130" i="16"/>
  <c r="V743" i="16"/>
  <c r="V999" i="16"/>
  <c r="V1255" i="16"/>
  <c r="V1512" i="16"/>
  <c r="V1768" i="16"/>
  <c r="V1337" i="16"/>
  <c r="V1581" i="16"/>
  <c r="V1837" i="16"/>
  <c r="V2579" i="16"/>
  <c r="V2323" i="16"/>
  <c r="V2067" i="16"/>
  <c r="V2446" i="16"/>
  <c r="V2190" i="16"/>
  <c r="U28" i="16" a="1"/>
  <c r="U284" i="16" a="1"/>
  <c r="U540" i="16" a="1"/>
  <c r="U151" i="16" a="1"/>
  <c r="U407" i="16" a="1"/>
  <c r="U663" i="16" a="1"/>
  <c r="U189" i="16" a="1"/>
  <c r="U589" i="16" a="1"/>
  <c r="U834" i="16" a="1"/>
  <c r="U1090" i="16" a="1"/>
  <c r="V1942" i="16"/>
  <c r="V2093" i="16"/>
  <c r="V5" i="16"/>
  <c r="V597" i="16"/>
  <c r="V1058" i="16"/>
  <c r="U687" i="16" a="1"/>
  <c r="U943" i="16" a="1"/>
  <c r="U1199" i="16" a="1"/>
  <c r="U1456" i="16" a="1"/>
  <c r="U1712" i="16" a="1"/>
  <c r="U1968" i="16" a="1"/>
  <c r="U1525" i="16" a="1"/>
  <c r="U1781" i="16" a="1"/>
  <c r="U2635" i="16" a="1"/>
  <c r="U2379" i="16" a="1"/>
  <c r="U2123" i="16" a="1"/>
  <c r="U2502" i="16" a="1"/>
  <c r="U2246" i="16" a="1"/>
  <c r="U2082" i="16" a="1"/>
  <c r="V236" i="16"/>
  <c r="V492" i="16"/>
  <c r="V1949" i="16"/>
  <c r="V2334" i="16"/>
  <c r="U7" i="16" a="1"/>
  <c r="U1020" i="16" a="1"/>
  <c r="U573" i="16" a="1"/>
  <c r="V2157" i="16"/>
  <c r="U674" i="16" a="1"/>
  <c r="U1696" i="16" a="1"/>
  <c r="U2651" i="16" a="1"/>
  <c r="U2262" i="16" a="1"/>
  <c r="V87" i="16"/>
  <c r="V1100" i="16"/>
  <c r="V1482" i="16"/>
  <c r="V2141" i="16"/>
  <c r="V656" i="16"/>
  <c r="V1704" i="16"/>
  <c r="V2643" i="16"/>
  <c r="V2254" i="16"/>
  <c r="U87" i="16" a="1"/>
  <c r="U509" i="16" a="1"/>
  <c r="V2349" i="16"/>
  <c r="V469" i="16"/>
  <c r="U1266" i="16" a="1"/>
  <c r="U1135" i="16" a="1"/>
  <c r="U1648" i="16" a="1"/>
  <c r="U1461" i="16" a="1"/>
  <c r="U1845" i="16" a="1"/>
  <c r="U2507" i="16" a="1"/>
  <c r="U2187" i="16" a="1"/>
  <c r="U2438" i="16" a="1"/>
  <c r="U2118" i="16" a="1"/>
  <c r="V172" i="16"/>
  <c r="V556" i="16"/>
  <c r="V167" i="16"/>
  <c r="V423" i="16"/>
  <c r="V679" i="16"/>
  <c r="V924" i="16"/>
  <c r="V1180" i="16"/>
  <c r="V793" i="16"/>
  <c r="V1049" i="16"/>
  <c r="V1305" i="16"/>
  <c r="V1562" i="16"/>
  <c r="V1818" i="16"/>
  <c r="U2407" i="16" a="1"/>
  <c r="V1795" i="16"/>
  <c r="V2256" i="16"/>
  <c r="V221" i="16"/>
  <c r="V722" i="16"/>
  <c r="V1146" i="16"/>
  <c r="V759" i="16"/>
  <c r="V1015" i="16"/>
  <c r="V1271" i="16"/>
  <c r="V1528" i="16"/>
  <c r="V1784" i="16"/>
  <c r="V1369" i="16"/>
  <c r="V1597" i="16"/>
  <c r="V1853" i="16"/>
  <c r="V2563" i="16"/>
  <c r="V2307" i="16"/>
  <c r="V2110" i="16"/>
  <c r="U231" i="16" a="1"/>
  <c r="U972" i="16" a="1"/>
  <c r="U841" i="16" a="1"/>
  <c r="U1161" i="16" a="1"/>
  <c r="U1418" i="16" a="1"/>
  <c r="U1674" i="16" a="1"/>
  <c r="U1930" i="16" a="1"/>
  <c r="V2006" i="16"/>
  <c r="V2061" i="16"/>
  <c r="V37" i="16"/>
  <c r="V613" i="16"/>
  <c r="U1066" i="16" a="1"/>
  <c r="U695" i="16" a="1"/>
  <c r="U951" i="16" a="1"/>
  <c r="U1207" i="16" a="1"/>
  <c r="U1464" i="16" a="1"/>
  <c r="U1720" i="16" a="1"/>
  <c r="U1976" i="16" a="1"/>
  <c r="U1533" i="16" a="1"/>
  <c r="U1789" i="16" a="1"/>
  <c r="U2627" i="16" a="1"/>
  <c r="U2371" i="16" a="1"/>
  <c r="U2115" i="16" a="1"/>
  <c r="U2494" i="16" a="1"/>
  <c r="U2238" i="16" a="1"/>
  <c r="U2058" i="16" a="1"/>
  <c r="V244" i="16"/>
  <c r="V500" i="16"/>
  <c r="V111" i="16"/>
  <c r="V367" i="16"/>
  <c r="V623" i="16"/>
  <c r="V868" i="16"/>
  <c r="V1124" i="16"/>
  <c r="V737" i="16"/>
  <c r="V993" i="16"/>
  <c r="V2557" i="16"/>
  <c r="V1218" i="16"/>
  <c r="V1600" i="16"/>
  <c r="V1925" i="16"/>
  <c r="V2358" i="16"/>
  <c r="U628" i="16" a="1"/>
  <c r="U996" i="16" a="1"/>
  <c r="U1265" i="16" a="1"/>
  <c r="U1778" i="16" a="1"/>
  <c r="V1439" i="16"/>
  <c r="V1695" i="16"/>
  <c r="V1951" i="16"/>
  <c r="V2465" i="16"/>
  <c r="V2209" i="16"/>
  <c r="V2596" i="16"/>
  <c r="V2340" i="16"/>
  <c r="V2084" i="16"/>
  <c r="U164" i="16" a="1"/>
  <c r="U1415" i="16" a="1"/>
  <c r="U2489" i="16" a="1"/>
  <c r="U2348" i="16" a="1"/>
  <c r="V2576" i="16"/>
  <c r="V719" i="16"/>
  <c r="V1744" i="16"/>
  <c r="V2467" i="16"/>
  <c r="V2078" i="16"/>
  <c r="U263" i="16" a="1"/>
  <c r="U1276" i="16" a="1"/>
  <c r="U818" i="16" a="1"/>
  <c r="V586" i="16"/>
  <c r="U927" i="16" a="1"/>
  <c r="U1952" i="16" a="1"/>
  <c r="U2395" i="16" a="1"/>
  <c r="U2130" i="16" a="1"/>
  <c r="V343" i="16"/>
  <c r="V713" i="16"/>
  <c r="V1738" i="16"/>
  <c r="V602" i="16"/>
  <c r="V935" i="16"/>
  <c r="V1960" i="16"/>
  <c r="V2387" i="16"/>
  <c r="V2106" i="16"/>
  <c r="U343" i="16" a="1"/>
  <c r="U770" i="16" a="1"/>
  <c r="V138" i="16"/>
  <c r="V842" i="16"/>
  <c r="U815" i="16" a="1"/>
  <c r="U1338" i="16" a="1"/>
  <c r="U1840" i="16" a="1"/>
  <c r="U1589" i="16" a="1"/>
  <c r="U1909" i="16" a="1"/>
  <c r="U2443" i="16" a="1"/>
  <c r="U2059" i="16" a="1"/>
  <c r="U2374" i="16" a="1"/>
  <c r="U2054" i="16" a="1"/>
  <c r="V300" i="16"/>
  <c r="V620" i="16"/>
  <c r="V231" i="16"/>
  <c r="V487" i="16"/>
  <c r="V732" i="16"/>
  <c r="V988" i="16"/>
  <c r="V1244" i="16"/>
  <c r="V857" i="16"/>
  <c r="V1113" i="16"/>
  <c r="V1352" i="16"/>
  <c r="V1626" i="16"/>
  <c r="V1882" i="16"/>
  <c r="V507" i="16"/>
  <c r="V2589" i="16"/>
  <c r="V154" i="16"/>
  <c r="V349" i="16"/>
  <c r="V850" i="16"/>
  <c r="V1210" i="16"/>
  <c r="V823" i="16"/>
  <c r="V1079" i="16"/>
  <c r="V1349" i="16"/>
  <c r="V1592" i="16"/>
  <c r="V1848" i="16"/>
  <c r="V1405" i="16"/>
  <c r="V1661" i="16"/>
  <c r="V1917" i="16"/>
  <c r="V2499" i="16"/>
  <c r="V2243" i="16"/>
  <c r="U108" i="16" a="1"/>
  <c r="U487" i="16" a="1"/>
  <c r="U1100" i="16" a="1"/>
  <c r="U953" i="16" a="1"/>
  <c r="U1225" i="16" a="1"/>
  <c r="U1482" i="16" a="1"/>
  <c r="U1738" i="16" a="1"/>
  <c r="U2279" i="16" a="1"/>
  <c r="V1827" i="16"/>
  <c r="V2224" i="16"/>
  <c r="V229" i="16"/>
  <c r="V730" i="16"/>
  <c r="U1146" i="16" a="1"/>
  <c r="U759" i="16" a="1"/>
  <c r="U1015" i="16" a="1"/>
  <c r="U1271" i="16" a="1"/>
  <c r="U1528" i="16" a="1"/>
  <c r="U1784" i="16" a="1"/>
  <c r="U1369" i="16" a="1"/>
  <c r="U1597" i="16" a="1"/>
  <c r="U1853" i="16" a="1"/>
  <c r="U2563" i="16" a="1"/>
  <c r="U2307" i="16" a="1"/>
  <c r="U2051" i="16" a="1"/>
  <c r="U2430" i="16" a="1"/>
  <c r="U2174" i="16" a="1"/>
  <c r="V52" i="16"/>
  <c r="V308" i="16"/>
  <c r="V564" i="16"/>
  <c r="V175" i="16"/>
  <c r="V431" i="16"/>
  <c r="V650" i="16"/>
  <c r="V932" i="16"/>
  <c r="V1188" i="16"/>
  <c r="V801" i="16"/>
  <c r="V1057" i="16"/>
  <c r="V186" i="16"/>
  <c r="V831" i="16"/>
  <c r="V1856" i="16"/>
  <c r="V2491" i="16"/>
  <c r="V2102" i="16"/>
  <c r="U239" i="16" a="1"/>
  <c r="U1252" i="16" a="1"/>
  <c r="U1394" i="16" a="1"/>
  <c r="U1906" i="16" a="1"/>
  <c r="V1503" i="16"/>
  <c r="V1759" i="16"/>
  <c r="V2015" i="16"/>
  <c r="V2401" i="16"/>
  <c r="V2145" i="16"/>
  <c r="V2532" i="16"/>
  <c r="V2276" i="16"/>
  <c r="V2226" i="16"/>
  <c r="U1300" i="16" a="1"/>
  <c r="U1607" i="16" a="1"/>
  <c r="U2297" i="16" a="1"/>
  <c r="U2156" i="16" a="1"/>
  <c r="V117" i="16"/>
  <c r="V975" i="16"/>
  <c r="V2000" i="16"/>
  <c r="V2347" i="16"/>
  <c r="U4" i="16" a="1"/>
  <c r="U383" i="16" a="1"/>
  <c r="U753" i="16" a="1"/>
  <c r="V1474" i="16"/>
  <c r="U1970" i="16" a="1"/>
  <c r="U1535" i="16" a="1"/>
  <c r="U1791" i="16" a="1"/>
  <c r="U2625" i="16" a="1"/>
  <c r="U2369" i="16" a="1"/>
  <c r="U2113" i="16" a="1"/>
  <c r="U2500" i="16" a="1"/>
  <c r="U2244" i="16" a="1"/>
  <c r="U2114" i="16" a="1"/>
  <c r="V1776" i="16"/>
  <c r="U420" i="16" a="1"/>
  <c r="V1426" i="16"/>
  <c r="U1799" i="16" a="1"/>
  <c r="U2137" i="16" a="1"/>
  <c r="U2026" i="16" a="1"/>
  <c r="V429" i="16"/>
  <c r="V1119" i="16"/>
  <c r="V1445" i="16"/>
  <c r="V2203" i="16"/>
  <c r="U148" i="16" a="1"/>
  <c r="U527" i="16" a="1"/>
  <c r="U897" i="16" a="1"/>
  <c r="U1538" i="16" a="1"/>
  <c r="U1318" i="16" a="1"/>
  <c r="V1575" i="16"/>
  <c r="V1831" i="16"/>
  <c r="V2585" i="16"/>
  <c r="V2329" i="16"/>
  <c r="V2073" i="16"/>
  <c r="V2460" i="16"/>
  <c r="V2204" i="16"/>
  <c r="U2009" i="16" a="1"/>
  <c r="V1138" i="16"/>
  <c r="V1909" i="16"/>
  <c r="U479" i="16" a="1"/>
  <c r="V2179" i="16"/>
  <c r="U172" i="16" a="1"/>
  <c r="U551" i="16" a="1"/>
  <c r="U1116" i="16" a="1"/>
  <c r="U969" i="16" a="1"/>
  <c r="U1241" i="16" a="1"/>
  <c r="U1498" i="16" a="1"/>
  <c r="U1754" i="16" a="1"/>
  <c r="U2402" i="16" a="1"/>
  <c r="V1907" i="16"/>
  <c r="V2096" i="16"/>
  <c r="V261" i="16"/>
  <c r="V762" i="16"/>
  <c r="U1162" i="16" a="1"/>
  <c r="U775" i="16" a="1"/>
  <c r="U1031" i="16" a="1"/>
  <c r="U1287" i="16" a="1"/>
  <c r="U1544" i="16" a="1"/>
  <c r="U1800" i="16" a="1"/>
  <c r="U1324" i="16" a="1"/>
  <c r="U1613" i="16" a="1"/>
  <c r="U1869" i="16" a="1"/>
  <c r="U2547" i="16" a="1"/>
  <c r="U2291" i="16" a="1"/>
  <c r="U2035" i="16" a="1"/>
  <c r="U2414" i="16" a="1"/>
  <c r="U2158" i="16" a="1"/>
  <c r="V68" i="16"/>
  <c r="V324" i="16"/>
  <c r="V580" i="16"/>
  <c r="V191" i="16"/>
  <c r="V447" i="16"/>
  <c r="V692" i="16"/>
  <c r="V948" i="16"/>
  <c r="V1204" i="16"/>
  <c r="V817" i="16"/>
  <c r="V1073" i="16"/>
  <c r="V442" i="16"/>
  <c r="V895" i="16"/>
  <c r="V1920" i="16"/>
  <c r="V2427" i="16"/>
  <c r="V2038" i="16"/>
  <c r="U303" i="16" a="1"/>
  <c r="U666" i="16" a="1"/>
  <c r="U1426" i="16" a="1"/>
  <c r="U1938" i="16" a="1"/>
  <c r="V1519" i="16"/>
  <c r="V1775" i="16"/>
  <c r="V2641" i="16"/>
  <c r="V2385" i="16"/>
  <c r="V2129" i="16"/>
  <c r="V2516" i="16"/>
  <c r="V2260" i="16"/>
  <c r="V2162" i="16"/>
  <c r="U977" i="16" a="1"/>
  <c r="U1655" i="16" a="1"/>
  <c r="U2249" i="16" a="1"/>
  <c r="U2108" i="16" a="1"/>
  <c r="V269" i="16"/>
  <c r="V1039" i="16"/>
  <c r="V1335" i="16"/>
  <c r="V2283" i="16"/>
  <c r="U68" i="16" a="1"/>
  <c r="U447" i="16" a="1"/>
  <c r="U817" i="16" a="1"/>
  <c r="V1506" i="16"/>
  <c r="U1994" i="16" a="1"/>
  <c r="U1551" i="16" a="1"/>
  <c r="U1807" i="16" a="1"/>
  <c r="U2609" i="16" a="1"/>
  <c r="U2353" i="16" a="1"/>
  <c r="U2097" i="16" a="1"/>
  <c r="U2484" i="16" a="1"/>
  <c r="U2228" i="16" a="1"/>
  <c r="U2066" i="16" a="1"/>
  <c r="V1904" i="16"/>
  <c r="U612" i="16" a="1"/>
  <c r="V1522" i="16"/>
  <c r="U1847" i="16" a="1"/>
  <c r="U2089" i="16" a="1"/>
  <c r="U2090" i="16" a="1"/>
  <c r="V557" i="16"/>
  <c r="V1183" i="16"/>
  <c r="V1509" i="16"/>
  <c r="V2139" i="16"/>
  <c r="U212" i="16" a="1"/>
  <c r="U591" i="16" a="1"/>
  <c r="U961" i="16" a="1"/>
  <c r="U1570" i="16" a="1"/>
  <c r="V1361" i="16"/>
  <c r="V1591" i="16"/>
  <c r="V1847" i="16"/>
  <c r="V2569" i="16"/>
  <c r="V2313" i="16"/>
  <c r="V2057" i="16"/>
  <c r="V2444" i="16"/>
  <c r="V2211" i="16"/>
  <c r="U140" i="16" a="1"/>
  <c r="U519" i="16" a="1"/>
  <c r="U889" i="16" a="1"/>
  <c r="U1074" i="16" a="1"/>
  <c r="V565" i="16"/>
  <c r="U1183" i="16" a="1"/>
  <c r="U1509" i="16" a="1"/>
  <c r="U2139" i="16" a="1"/>
  <c r="V220" i="16"/>
  <c r="V599" i="16"/>
  <c r="V969" i="16"/>
  <c r="V1994" i="16"/>
  <c r="V573" i="16"/>
  <c r="V1191" i="16"/>
  <c r="V1517" i="16"/>
  <c r="V2131" i="16"/>
  <c r="U220" i="16" a="1"/>
  <c r="U599" i="16" a="1"/>
  <c r="U1026" i="16" a="1"/>
  <c r="V394" i="16"/>
  <c r="V970" i="16"/>
  <c r="U879" i="16" a="1"/>
  <c r="U1392" i="16" a="1"/>
  <c r="U1904" i="16" a="1"/>
  <c r="U1653" i="16" a="1"/>
  <c r="U1973" i="16" a="1"/>
  <c r="U2315" i="16" a="1"/>
  <c r="U2630" i="16" a="1"/>
  <c r="U2310" i="16" a="1"/>
  <c r="V44" i="16"/>
  <c r="V364" i="16"/>
  <c r="V39" i="16"/>
  <c r="V295" i="16"/>
  <c r="V551" i="16"/>
  <c r="V796" i="16"/>
  <c r="V1052" i="16"/>
  <c r="V1308" i="16"/>
  <c r="V921" i="16"/>
  <c r="V1177" i="16"/>
  <c r="V1434" i="16"/>
  <c r="V1690" i="16"/>
  <c r="V1946" i="16"/>
  <c r="V1117" i="16"/>
  <c r="V2333" i="16"/>
  <c r="V410" i="16"/>
  <c r="V477" i="16"/>
  <c r="V978" i="16"/>
  <c r="V1274" i="16"/>
  <c r="V887" i="16"/>
  <c r="V1143" i="16"/>
  <c r="V1400" i="16"/>
  <c r="V1656" i="16"/>
  <c r="V1912" i="16"/>
  <c r="V1469" i="16"/>
  <c r="V1725" i="16"/>
  <c r="V1981" i="16"/>
  <c r="V2435" i="16"/>
  <c r="V2622" i="16"/>
  <c r="U364" i="16" a="1"/>
  <c r="U716" i="16" a="1"/>
  <c r="U1228" i="16" a="1"/>
  <c r="U1033" i="16" a="1"/>
  <c r="U1289" i="16" a="1"/>
  <c r="U1546" i="16" a="1"/>
  <c r="U1802" i="16" a="1"/>
  <c r="V635" i="16"/>
  <c r="V2573" i="16"/>
  <c r="V170" i="16"/>
  <c r="V357" i="16"/>
  <c r="V858" i="16"/>
  <c r="U1210" i="16" a="1"/>
  <c r="U823" i="16" a="1"/>
  <c r="U1079" i="16" a="1"/>
  <c r="U1349" i="16" a="1"/>
  <c r="U1592" i="16" a="1"/>
  <c r="U1848" i="16" a="1"/>
  <c r="U1405" i="16" a="1"/>
  <c r="U1661" i="16" a="1"/>
  <c r="U1917" i="16" a="1"/>
  <c r="U2499" i="16" a="1"/>
  <c r="U2243" i="16" a="1"/>
  <c r="U2622" i="16" a="1"/>
  <c r="U2366" i="16" a="1"/>
  <c r="U2110" i="16" a="1"/>
  <c r="V116" i="16"/>
  <c r="V372" i="16"/>
  <c r="V628" i="16"/>
  <c r="V239" i="16"/>
  <c r="V495" i="16"/>
  <c r="V740" i="16"/>
  <c r="V996" i="16"/>
  <c r="V1252" i="16"/>
  <c r="V865" i="16"/>
  <c r="V1121" i="16"/>
  <c r="V365" i="16"/>
  <c r="V1087" i="16"/>
  <c r="V1413" i="16"/>
  <c r="V2235" i="16"/>
  <c r="U116" i="16" a="1"/>
  <c r="U495" i="16" a="1"/>
  <c r="U865" i="16" a="1"/>
  <c r="U1522" i="16" a="1"/>
  <c r="U2010" i="16" a="1"/>
  <c r="V1567" i="16"/>
  <c r="V1823" i="16"/>
  <c r="V2593" i="16"/>
  <c r="V2337" i="16"/>
  <c r="V2081" i="16"/>
  <c r="V2468" i="16"/>
  <c r="V2212" i="16"/>
  <c r="V2056" i="16"/>
  <c r="V1331" i="16"/>
  <c r="U1783" i="16" a="1"/>
  <c r="U2105" i="16" a="1"/>
  <c r="U2042" i="16" a="1"/>
  <c r="V653" i="16"/>
  <c r="V1231" i="16"/>
  <c r="V1557" i="16"/>
  <c r="V2091" i="16"/>
  <c r="U260" i="16" a="1"/>
  <c r="U639" i="16" a="1"/>
  <c r="U1009" i="16" a="1"/>
  <c r="V1602" i="16"/>
  <c r="U1382" i="16" a="1"/>
  <c r="U1599" i="16" a="1"/>
  <c r="U1855" i="16" a="1"/>
  <c r="U2561" i="16" a="1"/>
  <c r="U2305" i="16" a="1"/>
  <c r="U2049" i="16" a="1"/>
  <c r="U2436" i="16" a="1"/>
  <c r="U2180" i="16" a="1"/>
  <c r="V589" i="16"/>
  <c r="V1589" i="16"/>
  <c r="U415" i="16" a="1"/>
  <c r="V1842" i="16"/>
  <c r="U1959" i="16" a="1"/>
  <c r="U2604" i="16" a="1"/>
  <c r="V733" i="16"/>
  <c r="V930" i="16"/>
  <c r="V1360" i="16"/>
  <c r="V1701" i="16"/>
  <c r="V2582" i="16"/>
  <c r="U404" i="16" a="1"/>
  <c r="U772" i="16" a="1"/>
  <c r="U1153" i="16" a="1"/>
  <c r="U1666" i="16" a="1"/>
  <c r="V1380" i="16"/>
  <c r="V1639" i="16"/>
  <c r="V1895" i="16"/>
  <c r="V2521" i="16"/>
  <c r="V2265" i="16"/>
  <c r="V2652" i="16"/>
  <c r="V2396" i="16"/>
  <c r="V2140" i="16"/>
  <c r="V2621" i="16"/>
  <c r="V1007" i="16"/>
  <c r="V2251" i="16"/>
  <c r="U980" i="16" a="1"/>
  <c r="V2558" i="16"/>
  <c r="U428" i="16" a="1"/>
  <c r="U732" i="16" a="1"/>
  <c r="U1244" i="16" a="1"/>
  <c r="U1049" i="16" a="1"/>
  <c r="U1305" i="16" a="1"/>
  <c r="U1562" i="16" a="1"/>
  <c r="U1818" i="16" a="1"/>
  <c r="U1048" i="16" a="1"/>
  <c r="V2509" i="16"/>
  <c r="V234" i="16"/>
  <c r="V389" i="16"/>
  <c r="V890" i="16"/>
  <c r="U1226" i="16" a="1"/>
  <c r="U839" i="16" a="1"/>
  <c r="U1095" i="16" a="1"/>
  <c r="U1381" i="16" a="1"/>
  <c r="U1608" i="16" a="1"/>
  <c r="U1864" i="16" a="1"/>
  <c r="U1421" i="16" a="1"/>
  <c r="U1677" i="16" a="1"/>
  <c r="U1933" i="16" a="1"/>
  <c r="U2483" i="16" a="1"/>
  <c r="U2227" i="16" a="1"/>
  <c r="U2606" i="16" a="1"/>
  <c r="U2350" i="16" a="1"/>
  <c r="U2094" i="16" a="1"/>
  <c r="V132" i="16"/>
  <c r="V388" i="16"/>
  <c r="V644" i="16"/>
  <c r="V255" i="16"/>
  <c r="V511" i="16"/>
  <c r="V756" i="16"/>
  <c r="V1012" i="16"/>
  <c r="V1268" i="16"/>
  <c r="V881" i="16"/>
  <c r="V1137" i="16"/>
  <c r="V493" i="16"/>
  <c r="V1151" i="16"/>
  <c r="V1477" i="16"/>
  <c r="V2171" i="16"/>
  <c r="U180" i="16" a="1"/>
  <c r="U559" i="16" a="1"/>
  <c r="U929" i="16" a="1"/>
  <c r="U1554" i="16" a="1"/>
  <c r="V1350" i="16"/>
  <c r="V1583" i="16"/>
  <c r="V1839" i="16"/>
  <c r="V2577" i="16"/>
  <c r="V2321" i="16"/>
  <c r="V2065" i="16"/>
  <c r="V2452" i="16"/>
  <c r="V2196" i="16"/>
  <c r="V1712" i="16"/>
  <c r="V1490" i="16"/>
  <c r="U1831" i="16" a="1"/>
  <c r="U2057" i="16" a="1"/>
  <c r="U2274" i="16" a="1"/>
  <c r="V770" i="16"/>
  <c r="V1295" i="16"/>
  <c r="V1621" i="16"/>
  <c r="V2024" i="16"/>
  <c r="U324" i="16" a="1"/>
  <c r="U692" i="16" a="1"/>
  <c r="U1073" i="16" a="1"/>
  <c r="V1634" i="16"/>
  <c r="U1327" i="16" a="1"/>
  <c r="U1615" i="16" a="1"/>
  <c r="U1871" i="16" a="1"/>
  <c r="U2545" i="16" a="1"/>
  <c r="U2289" i="16" a="1"/>
  <c r="U2033" i="16" a="1"/>
  <c r="U2420" i="16" a="1"/>
  <c r="U2164" i="16" a="1"/>
  <c r="V834" i="16"/>
  <c r="V1717" i="16"/>
  <c r="U543" i="16" a="1"/>
  <c r="V1938" i="16"/>
  <c r="U2007" i="16" a="1"/>
  <c r="U2556" i="16" a="1"/>
  <c r="V1750" i="16"/>
  <c r="V1034" i="16"/>
  <c r="V1440" i="16"/>
  <c r="V1765" i="16"/>
  <c r="V2518" i="16"/>
  <c r="U468" i="16" a="1"/>
  <c r="U836" i="16" a="1"/>
  <c r="U1185" i="16" a="1"/>
  <c r="U1698" i="16" a="1"/>
  <c r="V1399" i="16"/>
  <c r="V1655" i="16"/>
  <c r="V1911" i="16"/>
  <c r="V2505" i="16"/>
  <c r="V2249" i="16"/>
  <c r="V2636" i="16"/>
  <c r="V2380" i="16"/>
  <c r="V2590" i="16"/>
  <c r="U396" i="16" a="1"/>
  <c r="U764" i="16" a="1"/>
  <c r="U173" i="16" a="1"/>
  <c r="V1814" i="16"/>
  <c r="U1034" i="16" a="1"/>
  <c r="U1440" i="16" a="1"/>
  <c r="U1765" i="16" a="1"/>
  <c r="U2518" i="16" a="1"/>
  <c r="V476" i="16"/>
  <c r="V844" i="16"/>
  <c r="V1225" i="16"/>
  <c r="V1846" i="16"/>
  <c r="V1042" i="16"/>
  <c r="V1448" i="16"/>
  <c r="V1773" i="16"/>
  <c r="V2510" i="16"/>
  <c r="U476" i="16" a="1"/>
  <c r="U61" i="16" a="1"/>
  <c r="V1053" i="16"/>
  <c r="V341" i="16"/>
  <c r="U1202" i="16" a="1"/>
  <c r="U1071" i="16" a="1"/>
  <c r="U1584" i="16" a="1"/>
  <c r="U1397" i="16" a="1"/>
  <c r="U1717" i="16" a="1"/>
  <c r="U2571" i="16" a="1"/>
  <c r="U2251" i="16" a="1"/>
  <c r="U2566" i="16" a="1"/>
  <c r="U2182" i="16" a="1"/>
  <c r="V108" i="16"/>
  <c r="V428" i="16"/>
  <c r="V103" i="16"/>
  <c r="V359" i="16"/>
  <c r="V615" i="16"/>
  <c r="V860" i="16"/>
  <c r="V1116" i="16"/>
  <c r="V729" i="16"/>
  <c r="V985" i="16"/>
  <c r="V1241" i="16"/>
  <c r="V1498" i="16"/>
  <c r="V1754" i="16"/>
  <c r="V2010" i="16"/>
  <c r="V1974" i="16"/>
  <c r="V2077" i="16"/>
  <c r="V21" i="16"/>
  <c r="V605" i="16"/>
  <c r="V1066" i="16"/>
  <c r="V695" i="16"/>
  <c r="V951" i="16"/>
  <c r="V1207" i="16"/>
  <c r="V1464" i="16"/>
  <c r="V1720" i="16"/>
  <c r="V1976" i="16"/>
  <c r="V1533" i="16"/>
  <c r="V1789" i="16"/>
  <c r="V2627" i="16"/>
  <c r="V2371" i="16"/>
  <c r="V2366" i="16"/>
  <c r="U620" i="16" a="1"/>
  <c r="U844" i="16" a="1"/>
  <c r="U713" i="16" a="1"/>
  <c r="U1097" i="16" a="1"/>
  <c r="U1320" i="16" a="1"/>
  <c r="U1610" i="16" a="1"/>
  <c r="U1866" i="16" a="1"/>
  <c r="V1181" i="16"/>
  <c r="V2317" i="16"/>
  <c r="V426" i="16"/>
  <c r="V485" i="16"/>
  <c r="V986" i="16"/>
  <c r="U1274" i="16" a="1"/>
  <c r="U887" i="16" a="1"/>
  <c r="U1143" i="16" a="1"/>
  <c r="U1400" i="16" a="1"/>
  <c r="U1656" i="16" a="1"/>
  <c r="U1912" i="16" a="1"/>
  <c r="U1469" i="16" a="1"/>
  <c r="U1725" i="16" a="1"/>
  <c r="U1981" i="16" a="1"/>
  <c r="U2435" i="16" a="1"/>
  <c r="U2179" i="16" a="1"/>
  <c r="U2558" i="16" a="1"/>
  <c r="U2302" i="16" a="1"/>
  <c r="U2046" i="16" a="1"/>
  <c r="V180" i="16"/>
  <c r="V436" i="16"/>
  <c r="V47" i="16"/>
  <c r="V303" i="16"/>
  <c r="V559" i="16"/>
  <c r="V804" i="16"/>
  <c r="V1060" i="16"/>
  <c r="V666" i="16"/>
  <c r="V929" i="16"/>
  <c r="V744" i="16"/>
  <c r="V866" i="16"/>
  <c r="V1370" i="16"/>
  <c r="V1669" i="16"/>
  <c r="V2614" i="16"/>
  <c r="U372" i="16" a="1"/>
  <c r="U740" i="16" a="1"/>
  <c r="U1121" i="16" a="1"/>
  <c r="U1650" i="16" a="1"/>
  <c r="V1359" i="16"/>
  <c r="V1631" i="16"/>
  <c r="V1887" i="16"/>
  <c r="V2529" i="16"/>
  <c r="V2273" i="16"/>
  <c r="V2030" i="16"/>
  <c r="V2404" i="16"/>
  <c r="V2148" i="16"/>
  <c r="V2566" i="16"/>
  <c r="V1778" i="16"/>
  <c r="U1991" i="16" a="1"/>
  <c r="U2540" i="16" a="1"/>
  <c r="V1475" i="16"/>
  <c r="V1098" i="16"/>
  <c r="V1488" i="16"/>
  <c r="V1813" i="16"/>
  <c r="V2470" i="16"/>
  <c r="U516" i="16" a="1"/>
  <c r="U884" i="16" a="1"/>
  <c r="V1217" i="16"/>
  <c r="V1730" i="16"/>
  <c r="U1407" i="16" a="1"/>
  <c r="U1663" i="16" a="1"/>
  <c r="U1919" i="16" a="1"/>
  <c r="U2497" i="16" a="1"/>
  <c r="U2241" i="16" a="1"/>
  <c r="U2628" i="16" a="1"/>
  <c r="U2372" i="16" a="1"/>
  <c r="U2116" i="16" a="1"/>
  <c r="V687" i="16"/>
  <c r="V2507" i="16"/>
  <c r="U916" i="16" a="1"/>
  <c r="U1380" i="16" a="1"/>
  <c r="U2521" i="16" a="1"/>
  <c r="U2412" i="16" a="1"/>
  <c r="V2429" i="16"/>
  <c r="V1250" i="16"/>
  <c r="V1632" i="16"/>
  <c r="V1957" i="16"/>
  <c r="V2326" i="16"/>
  <c r="U15" i="16" a="1"/>
  <c r="U1028" i="16" a="1"/>
  <c r="U1281" i="16" a="1"/>
  <c r="U1794" i="16" a="1"/>
  <c r="V1447" i="16"/>
  <c r="V1703" i="16"/>
  <c r="V1959" i="16"/>
  <c r="V2457" i="16"/>
  <c r="V2201" i="16"/>
  <c r="V2588" i="16"/>
  <c r="V2332" i="16"/>
  <c r="V2076" i="16"/>
  <c r="V122" i="16"/>
  <c r="V1520" i="16"/>
  <c r="V2246" i="16"/>
  <c r="U913" i="16" a="1"/>
  <c r="V2302" i="16"/>
  <c r="U39" i="16" a="1"/>
  <c r="U860" i="16" a="1"/>
  <c r="U729" i="16" a="1"/>
  <c r="U1113" i="16" a="1"/>
  <c r="U1352" i="16" a="1"/>
  <c r="U1626" i="16" a="1"/>
  <c r="U1882" i="16" a="1"/>
  <c r="V1430" i="16"/>
  <c r="V2253" i="16"/>
  <c r="V490" i="16"/>
  <c r="V517" i="16"/>
  <c r="U1002" i="16" a="1"/>
  <c r="U1290" i="16" a="1"/>
  <c r="U903" i="16" a="1"/>
  <c r="U1159" i="16" a="1"/>
  <c r="U1416" i="16" a="1"/>
  <c r="U1672" i="16" a="1"/>
  <c r="U1928" i="16" a="1"/>
  <c r="U1485" i="16" a="1"/>
  <c r="U1741" i="16" a="1"/>
  <c r="U1997" i="16" a="1"/>
  <c r="U2419" i="16" a="1"/>
  <c r="U2163" i="16" a="1"/>
  <c r="U2542" i="16" a="1"/>
  <c r="U2286" i="16" a="1"/>
  <c r="U2210" i="16" a="1"/>
  <c r="V196" i="16"/>
  <c r="V452" i="16"/>
  <c r="V63" i="16"/>
  <c r="V319" i="16"/>
  <c r="V575" i="16"/>
  <c r="V820" i="16"/>
  <c r="V1076" i="16"/>
  <c r="V689" i="16"/>
  <c r="V945" i="16"/>
  <c r="V1245" i="16"/>
  <c r="U986" i="16" a="1"/>
  <c r="V1408" i="16"/>
  <c r="V1733" i="16"/>
  <c r="V2550" i="16"/>
  <c r="U436" i="16" a="1"/>
  <c r="U804" i="16" a="1"/>
  <c r="U1169" i="16" a="1"/>
  <c r="U1682" i="16" a="1"/>
  <c r="V1391" i="16"/>
  <c r="V1647" i="16"/>
  <c r="V1903" i="16"/>
  <c r="V2513" i="16"/>
  <c r="V2257" i="16"/>
  <c r="V2644" i="16"/>
  <c r="V2388" i="16"/>
  <c r="V2132" i="16"/>
  <c r="V2374" i="16"/>
  <c r="V1874" i="16"/>
  <c r="U2633" i="16" a="1"/>
  <c r="U2492" i="16" a="1"/>
  <c r="V1923" i="16"/>
  <c r="V1170" i="16"/>
  <c r="V1552" i="16"/>
  <c r="V1877" i="16"/>
  <c r="V2406" i="16"/>
  <c r="U580" i="16" a="1"/>
  <c r="U948" i="16" a="1"/>
  <c r="V1249" i="16"/>
  <c r="V1762" i="16"/>
  <c r="U1423" i="16" a="1"/>
  <c r="U1679" i="16" a="1"/>
  <c r="U1935" i="16" a="1"/>
  <c r="U2481" i="16" a="1"/>
  <c r="U2225" i="16" a="1"/>
  <c r="U2612" i="16" a="1"/>
  <c r="U2356" i="16" a="1"/>
  <c r="U2100" i="16" a="1"/>
  <c r="V815" i="16"/>
  <c r="V2315" i="16"/>
  <c r="U1044" i="16" a="1"/>
  <c r="U1431" i="16" a="1"/>
  <c r="U2473" i="16" a="1"/>
  <c r="U2380" i="16" a="1"/>
  <c r="V2173" i="16"/>
  <c r="V674" i="16"/>
  <c r="V1696" i="16"/>
  <c r="V2651" i="16"/>
  <c r="V2262" i="16"/>
  <c r="U79" i="16" a="1"/>
  <c r="U1092" i="16" a="1"/>
  <c r="U1313" i="16" a="1"/>
  <c r="U1826" i="16" a="1"/>
  <c r="V1463" i="16"/>
  <c r="V1719" i="16"/>
  <c r="V1975" i="16"/>
  <c r="V2441" i="16"/>
  <c r="V2185" i="16"/>
  <c r="V2572" i="16"/>
  <c r="V2316" i="16"/>
  <c r="V2603" i="16"/>
  <c r="V1373" i="16"/>
  <c r="U1983" i="16" a="1"/>
  <c r="U2308" i="16" a="1"/>
  <c r="U849" i="16" a="1"/>
  <c r="V314" i="16"/>
  <c r="V2070" i="16"/>
  <c r="U1922" i="16" a="1"/>
  <c r="V2393" i="16"/>
  <c r="V2186" i="16"/>
  <c r="V1394" i="16"/>
  <c r="U857" i="16" a="1"/>
  <c r="U1946" i="16" a="1"/>
  <c r="V645" i="16"/>
  <c r="U1223" i="16" a="1"/>
  <c r="U1549" i="16" a="1"/>
  <c r="U2099" i="16" a="1"/>
  <c r="V260" i="16"/>
  <c r="V639" i="16"/>
  <c r="V1009" i="16"/>
  <c r="V1989" i="16"/>
  <c r="U1297" i="16" a="1"/>
  <c r="V1967" i="16"/>
  <c r="V2324" i="16"/>
  <c r="U2441" i="16" a="1"/>
  <c r="V1808" i="16"/>
  <c r="U1204" i="16" a="1"/>
  <c r="U1743" i="16" a="1"/>
  <c r="U2548" i="16" a="1"/>
  <c r="V2182" i="16"/>
  <c r="U2188" i="16" a="1"/>
  <c r="V2395" i="16"/>
  <c r="U1442" i="16" a="1"/>
  <c r="V2633" i="16"/>
  <c r="V2252" i="16"/>
  <c r="V2138" i="16"/>
  <c r="V461" i="16"/>
  <c r="V1525" i="16"/>
  <c r="V2115" i="16"/>
  <c r="U236" i="16" a="1"/>
  <c r="U615" i="16" a="1"/>
  <c r="U1164" i="16" a="1"/>
  <c r="U985" i="16" a="1"/>
  <c r="U1257" i="16" a="1"/>
  <c r="U1514" i="16" a="1"/>
  <c r="U1770" i="16" a="1"/>
  <c r="V256" i="16"/>
  <c r="V1971" i="16"/>
  <c r="V42" i="16"/>
  <c r="V293" i="16"/>
  <c r="V794" i="16"/>
  <c r="U1178" i="16" a="1"/>
  <c r="U791" i="16" a="1"/>
  <c r="U1047" i="16" a="1"/>
  <c r="U1303" i="16" a="1"/>
  <c r="U1560" i="16" a="1"/>
  <c r="U1816" i="16" a="1"/>
  <c r="U1356" i="16" a="1"/>
  <c r="U1629" i="16" a="1"/>
  <c r="U1885" i="16" a="1"/>
  <c r="U2531" i="16" a="1"/>
  <c r="U2275" i="16" a="1"/>
  <c r="U2018" i="16" a="1"/>
  <c r="U2398" i="16" a="1"/>
  <c r="U2142" i="16" a="1"/>
  <c r="V84" i="16"/>
  <c r="V340" i="16"/>
  <c r="V596" i="16"/>
  <c r="V207" i="16"/>
  <c r="V463" i="16"/>
  <c r="V708" i="16"/>
  <c r="V964" i="16"/>
  <c r="V1220" i="16"/>
  <c r="V833" i="16"/>
  <c r="V1089" i="16"/>
  <c r="V53" i="16"/>
  <c r="V959" i="16"/>
  <c r="V1984" i="16"/>
  <c r="V2363" i="16"/>
  <c r="V2034" i="16"/>
  <c r="U367" i="16" a="1"/>
  <c r="U737" i="16" a="1"/>
  <c r="U1458" i="16" a="1"/>
  <c r="V1970" i="16"/>
  <c r="V1535" i="16"/>
  <c r="V1791" i="16"/>
  <c r="V2625" i="16"/>
  <c r="V2369" i="16"/>
  <c r="V2113" i="16"/>
  <c r="V2500" i="16"/>
  <c r="V2244" i="16"/>
  <c r="V2114" i="16"/>
  <c r="V1169" i="16"/>
  <c r="U1703" i="16" a="1"/>
  <c r="U2201" i="16" a="1"/>
  <c r="U2060" i="16" a="1"/>
  <c r="V397" i="16"/>
  <c r="V1103" i="16"/>
  <c r="V1429" i="16"/>
  <c r="V2219" i="16"/>
  <c r="U132" i="16" a="1"/>
  <c r="U511" i="16" a="1"/>
  <c r="U881" i="16" a="1"/>
  <c r="V1538" i="16"/>
  <c r="V1318" i="16"/>
  <c r="U1567" i="16" a="1"/>
  <c r="U1823" i="16" a="1"/>
  <c r="U2593" i="16" a="1"/>
  <c r="U2337" i="16" a="1"/>
  <c r="U2081" i="16" a="1"/>
  <c r="U2468" i="16" a="1"/>
  <c r="U2212" i="16" a="1"/>
  <c r="V2016" i="16"/>
  <c r="V1358" i="16"/>
  <c r="U159" i="16" a="1"/>
  <c r="V1618" i="16"/>
  <c r="U1895" i="16" a="1"/>
  <c r="U2041" i="16" a="1"/>
  <c r="U1924" i="16" a="1"/>
  <c r="V662" i="16"/>
  <c r="V1247" i="16"/>
  <c r="V1573" i="16"/>
  <c r="V2075" i="16"/>
  <c r="U276" i="16" a="1"/>
  <c r="U655" i="16" a="1"/>
  <c r="U1025" i="16" a="1"/>
  <c r="U1602" i="16" a="1"/>
  <c r="V1316" i="16"/>
  <c r="V1607" i="16"/>
  <c r="V1863" i="16"/>
  <c r="V2553" i="16"/>
  <c r="V2430" i="16"/>
  <c r="U556" i="16" a="1"/>
  <c r="U796" i="16" a="1"/>
  <c r="U1308" i="16" a="1"/>
  <c r="U1081" i="16" a="1"/>
  <c r="U1362" i="16" a="1"/>
  <c r="U1594" i="16" a="1"/>
  <c r="U1850" i="16" a="1"/>
  <c r="V925" i="16"/>
  <c r="V2381" i="16"/>
  <c r="V362" i="16"/>
  <c r="V453" i="16"/>
  <c r="V954" i="16"/>
  <c r="U1258" i="16" a="1"/>
  <c r="U871" i="16" a="1"/>
  <c r="U1127" i="16" a="1"/>
  <c r="U1371" i="16" a="1"/>
  <c r="U1640" i="16" a="1"/>
  <c r="U1896" i="16" a="1"/>
  <c r="U1453" i="16" a="1"/>
  <c r="U1709" i="16" a="1"/>
  <c r="U1965" i="16" a="1"/>
  <c r="U2451" i="16" a="1"/>
  <c r="U2195" i="16" a="1"/>
  <c r="U2574" i="16" a="1"/>
  <c r="U2318" i="16" a="1"/>
  <c r="U2062" i="16" a="1"/>
  <c r="V164" i="16"/>
  <c r="V420" i="16"/>
  <c r="V31" i="16"/>
  <c r="V287" i="16"/>
  <c r="V543" i="16"/>
  <c r="V788" i="16"/>
  <c r="V1044" i="16"/>
  <c r="V1300" i="16"/>
  <c r="V913" i="16"/>
  <c r="U2151" i="16" a="1"/>
  <c r="V738" i="16"/>
  <c r="V1279" i="16"/>
  <c r="V1605" i="16"/>
  <c r="V2043" i="16"/>
  <c r="U308" i="16" a="1"/>
  <c r="U650" i="16" a="1"/>
  <c r="U1057" i="16" a="1"/>
  <c r="U1618" i="16" a="1"/>
  <c r="V1327" i="16"/>
  <c r="V1615" i="16"/>
  <c r="V1871" i="16"/>
  <c r="V2545" i="16"/>
  <c r="V2289" i="16"/>
  <c r="V2033" i="16"/>
  <c r="V2420" i="16"/>
  <c r="V2164" i="16"/>
  <c r="V2123" i="16"/>
  <c r="V1682" i="16"/>
  <c r="U1943" i="16" a="1"/>
  <c r="U2588" i="16" a="1"/>
  <c r="V1494" i="16"/>
  <c r="V1010" i="16"/>
  <c r="V1424" i="16"/>
  <c r="V1749" i="16"/>
  <c r="V2534" i="16"/>
  <c r="U452" i="16" a="1"/>
  <c r="U820" i="16" a="1"/>
  <c r="V1954" i="16"/>
  <c r="U2385" i="16" a="1"/>
  <c r="U2162" i="16" a="1"/>
  <c r="U1735" i="16" a="1"/>
  <c r="V1055" i="16"/>
  <c r="U463" i="16" a="1"/>
  <c r="V1559" i="16"/>
  <c r="V2233" i="16"/>
  <c r="V2364" i="16"/>
  <c r="V2109" i="16"/>
  <c r="V2502" i="16"/>
  <c r="V1458" i="16"/>
  <c r="U1719" i="16" a="1"/>
  <c r="U2169" i="16" a="1"/>
  <c r="U2044" i="16" a="1"/>
  <c r="U2601" i="16" a="1"/>
  <c r="V1570" i="16"/>
  <c r="U2577" i="16" a="1"/>
  <c r="U2196" i="16" a="1"/>
  <c r="V1714" i="16"/>
  <c r="V802" i="16"/>
  <c r="U340" i="16" a="1"/>
  <c r="V1348" i="16"/>
  <c r="V2345" i="16"/>
  <c r="V2476" i="16"/>
  <c r="V2042" i="16"/>
  <c r="V1781" i="16"/>
  <c r="U1105" i="16" a="1"/>
  <c r="U1591" i="16" a="1"/>
  <c r="U2313" i="16" a="1"/>
  <c r="U2172" i="16" a="1"/>
  <c r="U2217" i="16" a="1"/>
  <c r="U1391" i="16" a="1"/>
  <c r="U2257" i="16" a="1"/>
  <c r="V1202" i="16"/>
  <c r="U2569" i="16" a="1"/>
  <c r="V1568" i="16"/>
  <c r="U964" i="16" a="1"/>
  <c r="V1687" i="16"/>
  <c r="V2169" i="16"/>
  <c r="V2300" i="16"/>
  <c r="V634" i="16"/>
  <c r="U100" i="16" a="1"/>
  <c r="V1650" i="16"/>
  <c r="U1815" i="16" a="1"/>
  <c r="U2073" i="16" a="1"/>
  <c r="V879" i="16"/>
  <c r="U1236" i="16" a="1"/>
  <c r="U2476" i="16" a="1"/>
  <c r="U1711" i="16" a="1"/>
  <c r="U2580" i="16" a="1"/>
  <c r="V2630" i="16"/>
  <c r="U2284" i="16" a="1"/>
  <c r="V2523" i="16"/>
  <c r="U1363" i="16" a="1"/>
  <c r="V2007" i="16"/>
  <c r="V2020" i="16"/>
  <c r="V2156" i="16"/>
  <c r="V2108" i="16"/>
  <c r="U1348" i="16" a="1"/>
  <c r="U1329" i="16" a="1"/>
  <c r="U1583" i="16" a="1"/>
  <c r="V1461" i="16"/>
  <c r="V1637" i="16"/>
  <c r="V2089" i="16"/>
  <c r="V962" i="16"/>
  <c r="V1906" i="16"/>
  <c r="U2572" i="16" a="1"/>
  <c r="V1185" i="16"/>
  <c r="U2388" i="16" a="1"/>
  <c r="V2390" i="16"/>
  <c r="V2473" i="16"/>
  <c r="V2044" i="16"/>
  <c r="U1108" i="16" a="1"/>
  <c r="U2457" i="16" a="1"/>
  <c r="V2379" i="16"/>
  <c r="U2449" i="16" a="1"/>
  <c r="U2068" i="16" a="1"/>
  <c r="U207" i="16" a="1"/>
  <c r="V1495" i="16"/>
  <c r="V2412" i="16"/>
  <c r="V2214" i="16"/>
  <c r="V1858" i="16"/>
  <c r="U2433" i="16" a="1"/>
  <c r="U2052" i="16" a="1"/>
  <c r="U1575" i="16" a="1"/>
  <c r="V863" i="16"/>
  <c r="U271" i="16" a="1"/>
  <c r="V1511" i="16"/>
  <c r="V2137" i="16"/>
  <c r="V333" i="16"/>
  <c r="V2046" i="16"/>
  <c r="U1177" i="16" a="1"/>
  <c r="V1443" i="16"/>
  <c r="V1090" i="16"/>
  <c r="U1480" i="16" a="1"/>
  <c r="U1805" i="16" a="1"/>
  <c r="U2478" i="16" a="1"/>
  <c r="V516" i="16"/>
  <c r="V884" i="16"/>
  <c r="V2301" i="16"/>
  <c r="V2294" i="16"/>
  <c r="U1810" i="16" a="1"/>
  <c r="V2449" i="16"/>
  <c r="V2068" i="16"/>
  <c r="U2300" i="16" a="1"/>
  <c r="V2539" i="16"/>
  <c r="V1363" i="16"/>
  <c r="U1999" i="16" a="1"/>
  <c r="U2292" i="16" a="1"/>
  <c r="U1041" i="16" a="1"/>
  <c r="V570" i="16"/>
  <c r="V2130" i="16"/>
  <c r="U1954" i="16" a="1"/>
  <c r="V2377" i="16"/>
  <c r="V2188" i="16"/>
  <c r="V251" i="16"/>
  <c r="V1266" i="16"/>
  <c r="V2635" i="16"/>
  <c r="V2494" i="16"/>
  <c r="U492" i="16" a="1"/>
  <c r="U780" i="16" a="1"/>
  <c r="U1292" i="16" a="1"/>
  <c r="U1065" i="16" a="1"/>
  <c r="U1330" i="16" a="1"/>
  <c r="U1578" i="16" a="1"/>
  <c r="U1834" i="16" a="1"/>
  <c r="V652" i="16"/>
  <c r="V2445" i="16"/>
  <c r="V298" i="16"/>
  <c r="V421" i="16"/>
  <c r="V922" i="16"/>
  <c r="U1242" i="16" a="1"/>
  <c r="U855" i="16" a="1"/>
  <c r="U1111" i="16" a="1"/>
  <c r="U1339" i="16" a="1"/>
  <c r="U1624" i="16" a="1"/>
  <c r="U1880" i="16" a="1"/>
  <c r="U1437" i="16" a="1"/>
  <c r="U1693" i="16" a="1"/>
  <c r="U1949" i="16" a="1"/>
  <c r="U2467" i="16" a="1"/>
  <c r="U2211" i="16" a="1"/>
  <c r="U2590" i="16" a="1"/>
  <c r="U2334" i="16" a="1"/>
  <c r="U2078" i="16" a="1"/>
  <c r="V148" i="16"/>
  <c r="V404" i="16"/>
  <c r="V15" i="16"/>
  <c r="V271" i="16"/>
  <c r="V527" i="16"/>
  <c r="V772" i="16"/>
  <c r="V1028" i="16"/>
  <c r="V1284" i="16"/>
  <c r="V897" i="16"/>
  <c r="V1153" i="16"/>
  <c r="V621" i="16"/>
  <c r="V1215" i="16"/>
  <c r="V1541" i="16"/>
  <c r="V2107" i="16"/>
  <c r="U244" i="16" a="1"/>
  <c r="U623" i="16" a="1"/>
  <c r="U993" i="16" a="1"/>
  <c r="U1586" i="16" a="1"/>
  <c r="V1382" i="16"/>
  <c r="V1599" i="16"/>
  <c r="V1855" i="16"/>
  <c r="V2561" i="16"/>
  <c r="V2305" i="16"/>
  <c r="V2049" i="16"/>
  <c r="V2436" i="16"/>
  <c r="V2180" i="16"/>
  <c r="V2443" i="16"/>
  <c r="V1586" i="16"/>
  <c r="U1879" i="16" a="1"/>
  <c r="U2636" i="16" a="1"/>
  <c r="V1128" i="16"/>
  <c r="V898" i="16"/>
  <c r="V1328" i="16"/>
  <c r="V1685" i="16"/>
  <c r="V2598" i="16"/>
  <c r="U388" i="16" a="1"/>
  <c r="U756" i="16" a="1"/>
  <c r="U1137" i="16" a="1"/>
  <c r="V1666" i="16"/>
  <c r="U1359" i="16" a="1"/>
  <c r="U1631" i="16" a="1"/>
  <c r="U1887" i="16" a="1"/>
  <c r="U2529" i="16" a="1"/>
  <c r="U2273" i="16" a="1"/>
  <c r="U2030" i="16" a="1"/>
  <c r="U2404" i="16" a="1"/>
  <c r="U2148" i="16" a="1"/>
  <c r="U1050" i="16" a="1"/>
  <c r="V1845" i="16"/>
  <c r="U724" i="16" a="1"/>
  <c r="U2002" i="16" a="1"/>
  <c r="U2617" i="16" a="1"/>
  <c r="U2508" i="16" a="1"/>
  <c r="V1603" i="16"/>
  <c r="U1114" i="16" a="1"/>
  <c r="V1504" i="16"/>
  <c r="V1829" i="16"/>
  <c r="V2454" i="16"/>
  <c r="U532" i="16" a="1"/>
  <c r="U900" i="16" a="1"/>
  <c r="U1217" i="16" a="1"/>
  <c r="U1730" i="16" a="1"/>
  <c r="V1415" i="16"/>
  <c r="V1671" i="16"/>
  <c r="V1927" i="16"/>
  <c r="V2489" i="16"/>
  <c r="V2174" i="16"/>
  <c r="U167" i="16" a="1"/>
  <c r="U924" i="16" a="1"/>
  <c r="U793" i="16" a="1"/>
  <c r="U1145" i="16" a="1"/>
  <c r="U1402" i="16" a="1"/>
  <c r="U1658" i="16" a="1"/>
  <c r="U1914" i="16" a="1"/>
  <c r="V1878" i="16"/>
  <c r="V2125" i="16"/>
  <c r="V618" i="16"/>
  <c r="V581" i="16"/>
  <c r="V1050" i="16"/>
  <c r="U656" i="16" a="1"/>
  <c r="U935" i="16" a="1"/>
  <c r="U1191" i="16" a="1"/>
  <c r="U1448" i="16" a="1"/>
  <c r="U1704" i="16" a="1"/>
  <c r="U1960" i="16" a="1"/>
  <c r="U1517" i="16" a="1"/>
  <c r="U1773" i="16" a="1"/>
  <c r="U2643" i="16" a="1"/>
  <c r="U2387" i="16" a="1"/>
  <c r="U2131" i="16" a="1"/>
  <c r="U2510" i="16" a="1"/>
  <c r="U2254" i="16" a="1"/>
  <c r="U2106" i="16" a="1"/>
  <c r="V228" i="16"/>
  <c r="V484" i="16"/>
  <c r="V95" i="16"/>
  <c r="V351" i="16"/>
  <c r="V607" i="16"/>
  <c r="V852" i="16"/>
  <c r="V1108" i="16"/>
  <c r="V721" i="16"/>
  <c r="V977" i="16"/>
  <c r="V1851" i="16"/>
  <c r="V1154" i="16"/>
  <c r="V1536" i="16"/>
  <c r="V1861" i="16"/>
  <c r="V2422" i="16"/>
  <c r="U564" i="16" a="1"/>
  <c r="U932" i="16" a="1"/>
  <c r="U1233" i="16" a="1"/>
  <c r="U1746" i="16" a="1"/>
  <c r="V1423" i="16"/>
  <c r="V1679" i="16"/>
  <c r="V1935" i="16"/>
  <c r="V2481" i="16"/>
  <c r="V2225" i="16"/>
  <c r="V2612" i="16"/>
  <c r="V2356" i="16"/>
  <c r="V2100" i="16"/>
  <c r="U36" i="16" a="1"/>
  <c r="U1361" i="16" a="1"/>
  <c r="U2537" i="16" a="1"/>
  <c r="U2396" i="16" a="1"/>
  <c r="V2237" i="16"/>
  <c r="V1298" i="16"/>
  <c r="V1680" i="16"/>
  <c r="V2005" i="16"/>
  <c r="V2278" i="16"/>
  <c r="U63" i="16" a="1"/>
  <c r="U1076" i="16" a="1"/>
  <c r="U1519" i="16" a="1"/>
  <c r="U2129" i="16" a="1"/>
  <c r="V1584" i="16"/>
  <c r="U2185" i="16" a="1"/>
  <c r="V1367" i="16"/>
  <c r="U833" i="16" a="1"/>
  <c r="V1815" i="16"/>
  <c r="V2105" i="16"/>
  <c r="V2236" i="16"/>
  <c r="V706" i="16"/>
  <c r="U31" i="16" a="1"/>
  <c r="V1810" i="16"/>
  <c r="U1911" i="16" a="1"/>
  <c r="U2620" i="16" a="1"/>
  <c r="U607" i="16" a="1"/>
  <c r="U2020" i="16" a="1"/>
  <c r="U1350" i="16" a="1"/>
  <c r="U2321" i="16" a="1"/>
  <c r="V989" i="16"/>
  <c r="U1927" i="16" a="1"/>
  <c r="V1311" i="16"/>
  <c r="U708" i="16" a="1"/>
  <c r="V1623" i="16"/>
  <c r="V2217" i="16"/>
  <c r="V2348" i="16"/>
  <c r="V2320" i="16"/>
  <c r="V2310" i="16"/>
  <c r="V1554" i="16"/>
  <c r="U1767" i="16" a="1"/>
  <c r="U2121" i="16" a="1"/>
  <c r="U2138" i="16" a="1"/>
  <c r="U2268" i="16" a="1"/>
  <c r="U1647" i="16" a="1"/>
  <c r="U2644" i="16" a="1"/>
  <c r="V1973" i="16"/>
  <c r="U2460" i="16" a="1"/>
  <c r="V1893" i="16"/>
  <c r="U1249" i="16" a="1"/>
  <c r="V1943" i="16"/>
  <c r="V2041" i="16"/>
  <c r="V2172" i="16"/>
  <c r="V751" i="16"/>
  <c r="U351" i="16" a="1"/>
  <c r="U1962" i="16" a="1"/>
  <c r="U2649" i="16" a="1"/>
  <c r="U2524" i="16" a="1"/>
  <c r="V1968" i="16"/>
  <c r="V1746" i="16"/>
  <c r="V1313" i="16"/>
  <c r="U1967" i="16" a="1"/>
  <c r="U2324" i="16" a="1"/>
  <c r="U721" i="16" a="1"/>
  <c r="V58" i="16"/>
  <c r="V2134" i="16"/>
  <c r="U1890" i="16" a="1"/>
  <c r="V2409" i="16"/>
  <c r="V2540" i="16"/>
  <c r="V2026" i="16"/>
  <c r="V2620" i="16"/>
  <c r="U671" i="16" a="1"/>
  <c r="U2553" i="16" a="1"/>
  <c r="U2428" i="16" a="1"/>
  <c r="U2076" i="16" a="1"/>
  <c r="U2065" i="16" a="1"/>
  <c r="U2652" i="16" a="1"/>
  <c r="U1089" i="16" a="1"/>
  <c r="V1879" i="16"/>
  <c r="V2220" i="16"/>
  <c r="U223" i="16" a="1"/>
  <c r="U1975" i="16" a="1"/>
  <c r="V1297" i="16"/>
  <c r="U1903" i="16" a="1"/>
  <c r="U852" i="16" a="1"/>
  <c r="V1987" i="16"/>
  <c r="U1762" i="16" a="1"/>
  <c r="V2556" i="16"/>
  <c r="V1840" i="16"/>
  <c r="U1447" i="16" a="1"/>
  <c r="U2316" i="16" a="1"/>
  <c r="U1863" i="16" a="1"/>
  <c r="V1826" i="16"/>
  <c r="U1527" i="16" a="1"/>
  <c r="V799" i="16"/>
  <c r="V2281" i="16"/>
  <c r="V1731" i="16"/>
  <c r="U127" i="16" a="1"/>
  <c r="U1471" i="16" a="1"/>
  <c r="U2177" i="16" a="1"/>
  <c r="V1199" i="16"/>
  <c r="U2329" i="16" a="1"/>
  <c r="V1888" i="16"/>
  <c r="U1284" i="16" a="1"/>
  <c r="V1767" i="16"/>
  <c r="V2524" i="16"/>
  <c r="V1397" i="16"/>
  <c r="U295" i="16" a="1"/>
  <c r="U1434" i="16" a="1"/>
  <c r="V2608" i="16"/>
  <c r="U711" i="16" a="1"/>
  <c r="U1736" i="16" a="1"/>
  <c r="U2611" i="16" a="1"/>
  <c r="U2222" i="16" a="1"/>
  <c r="V127" i="16"/>
  <c r="V1140" i="16"/>
  <c r="V1282" i="16"/>
  <c r="U47" i="16" a="1"/>
  <c r="V1455" i="16"/>
  <c r="V2193" i="16"/>
  <c r="U356" i="16" a="1"/>
  <c r="V2064" i="16"/>
  <c r="V2150" i="16"/>
  <c r="V1890" i="16"/>
  <c r="U2417" i="16" a="1"/>
  <c r="U2036" i="16" a="1"/>
  <c r="U1639" i="16" a="1"/>
  <c r="V927" i="16"/>
  <c r="U335" i="16" a="1"/>
  <c r="V1527" i="16"/>
  <c r="V2121" i="16"/>
  <c r="V2124" i="16"/>
  <c r="V2365" i="16"/>
  <c r="V1135" i="16"/>
  <c r="V2059" i="16"/>
  <c r="V2238" i="16"/>
  <c r="U103" i="16" a="1"/>
  <c r="U908" i="16" a="1"/>
  <c r="U777" i="16" a="1"/>
  <c r="U1129" i="16" a="1"/>
  <c r="U1384" i="16" a="1"/>
  <c r="U1642" i="16" a="1"/>
  <c r="U1898" i="16" a="1"/>
  <c r="V1686" i="16"/>
  <c r="V2189" i="16"/>
  <c r="V554" i="16"/>
  <c r="V549" i="16"/>
  <c r="V1026" i="16"/>
  <c r="U1306" i="16" a="1"/>
  <c r="U919" i="16" a="1"/>
  <c r="U1175" i="16" a="1"/>
  <c r="U1432" i="16" a="1"/>
  <c r="U1688" i="16" a="1"/>
  <c r="U1944" i="16" a="1"/>
  <c r="U1501" i="16" a="1"/>
  <c r="U1757" i="16" a="1"/>
  <c r="U2013" i="16" a="1"/>
  <c r="U2403" i="16" a="1"/>
  <c r="U2147" i="16" a="1"/>
  <c r="U2526" i="16" a="1"/>
  <c r="U2270" i="16" a="1"/>
  <c r="U2154" i="16" a="1"/>
  <c r="V212" i="16"/>
  <c r="V468" i="16"/>
  <c r="V79" i="16"/>
  <c r="V335" i="16"/>
  <c r="V591" i="16"/>
  <c r="V836" i="16"/>
  <c r="V1092" i="16"/>
  <c r="V705" i="16"/>
  <c r="V961" i="16"/>
  <c r="V1366" i="16"/>
  <c r="V1074" i="16"/>
  <c r="V1472" i="16"/>
  <c r="V1797" i="16"/>
  <c r="V2486" i="16"/>
  <c r="U500" i="16" a="1"/>
  <c r="U868" i="16" a="1"/>
  <c r="U1201" i="16" a="1"/>
  <c r="U1714" i="16" a="1"/>
  <c r="V1407" i="16"/>
  <c r="V1663" i="16"/>
  <c r="V1919" i="16"/>
  <c r="V2497" i="16"/>
  <c r="V2241" i="16"/>
  <c r="V2628" i="16"/>
  <c r="V2372" i="16"/>
  <c r="V2116" i="16"/>
  <c r="V2118" i="16"/>
  <c r="V1986" i="16"/>
  <c r="U2585" i="16" a="1"/>
  <c r="U2444" i="16" a="1"/>
  <c r="V2493" i="16"/>
  <c r="V1234" i="16"/>
  <c r="V1616" i="16"/>
  <c r="V1941" i="16"/>
  <c r="V2342" i="16"/>
  <c r="U644" i="16" a="1"/>
  <c r="U1012" i="16" a="1"/>
  <c r="V1281" i="16"/>
  <c r="V1794" i="16"/>
  <c r="U1439" i="16" a="1"/>
  <c r="U1695" i="16" a="1"/>
  <c r="U1951" i="16" a="1"/>
  <c r="U2465" i="16" a="1"/>
  <c r="U2209" i="16" a="1"/>
  <c r="U2596" i="16" a="1"/>
  <c r="U2340" i="16" a="1"/>
  <c r="U2084" i="16" a="1"/>
  <c r="V943" i="16"/>
  <c r="V2187" i="16"/>
  <c r="U1172" i="16" a="1"/>
  <c r="U1479" i="16" a="1"/>
  <c r="U2425" i="16" a="1"/>
  <c r="U2332" i="16" a="1"/>
  <c r="V2448" i="16"/>
  <c r="V735" i="16"/>
  <c r="V1760" i="16"/>
  <c r="V2587" i="16"/>
  <c r="V2198" i="16"/>
  <c r="U143" i="16" a="1"/>
  <c r="U1156" i="16" a="1"/>
  <c r="U1373" i="16" a="1"/>
  <c r="U1858" i="16" a="1"/>
  <c r="V1479" i="16"/>
  <c r="V1735" i="16"/>
  <c r="V1991" i="16"/>
  <c r="V2425" i="16"/>
  <c r="U44" i="16" a="1"/>
  <c r="U423" i="16" a="1"/>
  <c r="U1052" i="16" a="1"/>
  <c r="U921" i="16" a="1"/>
  <c r="U1209" i="16" a="1"/>
  <c r="U1466" i="16" a="1"/>
  <c r="U1722" i="16" a="1"/>
  <c r="U1865" i="16" a="1"/>
  <c r="V1699" i="16"/>
  <c r="V2352" i="16"/>
  <c r="V197" i="16"/>
  <c r="V698" i="16"/>
  <c r="U1130" i="16" a="1"/>
  <c r="U743" i="16" a="1"/>
  <c r="U999" i="16" a="1"/>
  <c r="U1255" i="16" a="1"/>
  <c r="U1512" i="16" a="1"/>
  <c r="U1768" i="16" a="1"/>
  <c r="U1337" i="16" a="1"/>
  <c r="U1581" i="16" a="1"/>
  <c r="U1837" i="16" a="1"/>
  <c r="U2579" i="16" a="1"/>
  <c r="U2323" i="16" a="1"/>
  <c r="U2067" i="16" a="1"/>
  <c r="U2446" i="16" a="1"/>
  <c r="U2190" i="16" a="1"/>
  <c r="V36" i="16"/>
  <c r="V292" i="16"/>
  <c r="V548" i="16"/>
  <c r="V159" i="16"/>
  <c r="V415" i="16"/>
  <c r="V671" i="16"/>
  <c r="V916" i="16"/>
  <c r="V1172" i="16"/>
  <c r="V785" i="16"/>
  <c r="V1041" i="16"/>
  <c r="V2192" i="16"/>
  <c r="V767" i="16"/>
  <c r="V1792" i="16"/>
  <c r="V2555" i="16"/>
  <c r="V2166" i="16"/>
  <c r="U175" i="16" a="1"/>
  <c r="U1188" i="16" a="1"/>
  <c r="U1331" i="16" a="1"/>
  <c r="U1874" i="16" a="1"/>
  <c r="V1487" i="16"/>
  <c r="V1743" i="16"/>
  <c r="V1999" i="16"/>
  <c r="V2417" i="16"/>
  <c r="V2161" i="16"/>
  <c r="V2548" i="16"/>
  <c r="V2292" i="16"/>
  <c r="V2036" i="16"/>
  <c r="U95" i="16" a="1"/>
  <c r="U1559" i="16" a="1"/>
  <c r="U2345" i="16" a="1"/>
  <c r="U2204" i="16" a="1"/>
  <c r="V506" i="16"/>
  <c r="V911" i="16"/>
  <c r="V1936" i="16"/>
  <c r="V2411" i="16"/>
  <c r="V2178" i="16"/>
  <c r="U319" i="16" a="1"/>
  <c r="U689" i="16" a="1"/>
  <c r="U1775" i="16" a="1"/>
  <c r="U2516" i="16" a="1"/>
  <c r="U228" i="16" a="1"/>
  <c r="U2092" i="16" a="1"/>
  <c r="V2267" i="16"/>
  <c r="U1506" i="16" a="1"/>
  <c r="V2601" i="16"/>
  <c r="U1140" i="16" a="1"/>
  <c r="U1727" i="16" a="1"/>
  <c r="U2564" i="16" a="1"/>
  <c r="V2438" i="16"/>
  <c r="U2236" i="16" a="1"/>
  <c r="V2459" i="16"/>
  <c r="U1410" i="16" a="1"/>
  <c r="V2649" i="16"/>
  <c r="V2268" i="16"/>
  <c r="U484" i="16" a="1"/>
  <c r="U988" i="16" a="1"/>
  <c r="U1690" i="16" a="1"/>
  <c r="V101" i="16"/>
  <c r="U967" i="16" a="1"/>
  <c r="U1992" i="16" a="1"/>
  <c r="U2355" i="16" a="1"/>
  <c r="V4" i="16"/>
  <c r="V383" i="16"/>
  <c r="V753" i="16"/>
  <c r="V1664" i="16"/>
  <c r="U1060" i="16" a="1"/>
  <c r="V1711" i="16"/>
  <c r="V2580" i="16"/>
  <c r="U1463" i="16" a="1"/>
  <c r="V783" i="16"/>
  <c r="U191" i="16" a="1"/>
  <c r="U1487" i="16" a="1"/>
  <c r="U2161" i="16" a="1"/>
  <c r="V1338" i="16"/>
  <c r="U2281" i="16" a="1"/>
  <c r="V1952" i="16"/>
  <c r="U705" i="16" a="1"/>
  <c r="V1783" i="16"/>
  <c r="V2508" i="16"/>
  <c r="V2060" i="16"/>
  <c r="V378" i="16"/>
  <c r="V1648" i="16"/>
  <c r="V2054" i="16"/>
  <c r="V2058" i="16"/>
  <c r="U359" i="16" a="1"/>
  <c r="U1036" i="16" a="1"/>
  <c r="U905" i="16" a="1"/>
  <c r="U1193" i="16" a="1"/>
  <c r="U1450" i="16" a="1"/>
  <c r="U1706" i="16" a="1"/>
  <c r="U1460" i="16" a="1"/>
  <c r="V1571" i="16"/>
  <c r="V2480" i="16"/>
  <c r="V165" i="16"/>
  <c r="V677" i="16"/>
  <c r="V1114" i="16"/>
  <c r="U727" i="16" a="1"/>
  <c r="U983" i="16" a="1"/>
  <c r="U1239" i="16" a="1"/>
  <c r="U1496" i="16" a="1"/>
  <c r="U1752" i="16" a="1"/>
  <c r="U2008" i="16" a="1"/>
  <c r="U1565" i="16" a="1"/>
  <c r="U1821" i="16" a="1"/>
  <c r="U2595" i="16" a="1"/>
  <c r="U2339" i="16" a="1"/>
  <c r="U2083" i="16" a="1"/>
  <c r="U2462" i="16" a="1"/>
  <c r="U2206" i="16" a="1"/>
  <c r="V20" i="16"/>
  <c r="V276" i="16"/>
  <c r="V532" i="16"/>
  <c r="V143" i="16"/>
  <c r="V399" i="16"/>
  <c r="V655" i="16"/>
  <c r="V900" i="16"/>
  <c r="V1156" i="16"/>
  <c r="V769" i="16"/>
  <c r="V1025" i="16"/>
  <c r="V2045" i="16"/>
  <c r="V703" i="16"/>
  <c r="V1728" i="16"/>
  <c r="V2619" i="16"/>
  <c r="V2230" i="16"/>
  <c r="U111" i="16" a="1"/>
  <c r="U1124" i="16" a="1"/>
  <c r="U1341" i="16" a="1"/>
  <c r="U1842" i="16" a="1"/>
  <c r="V1471" i="16"/>
  <c r="V1727" i="16"/>
  <c r="V1983" i="16"/>
  <c r="V2433" i="16"/>
  <c r="V2177" i="16"/>
  <c r="V2564" i="16"/>
  <c r="V2308" i="16"/>
  <c r="V2052" i="16"/>
  <c r="U548" i="16" a="1"/>
  <c r="U1511" i="16" a="1"/>
  <c r="U2393" i="16" a="1"/>
  <c r="U2252" i="16" a="1"/>
  <c r="V250" i="16"/>
  <c r="V847" i="16"/>
  <c r="V1872" i="16"/>
  <c r="V2475" i="16"/>
  <c r="V2086" i="16"/>
  <c r="U255" i="16" a="1"/>
  <c r="U1268" i="16" a="1"/>
  <c r="V1410" i="16"/>
  <c r="V1922" i="16"/>
  <c r="U1503" i="16" a="1"/>
  <c r="U1759" i="16" a="1"/>
  <c r="U2015" i="16" a="1"/>
  <c r="U2401" i="16" a="1"/>
  <c r="U2145" i="16" a="1"/>
  <c r="U2532" i="16" a="1"/>
  <c r="U2276" i="16" a="1"/>
  <c r="U2226" i="16" a="1"/>
  <c r="V1456" i="16"/>
  <c r="V2082" i="16"/>
  <c r="V1201" i="16"/>
  <c r="U1687" i="16" a="1"/>
  <c r="U2233" i="16" a="1"/>
  <c r="U2140" i="16" a="1"/>
  <c r="V173" i="16"/>
  <c r="V991" i="16"/>
  <c r="V1326" i="16"/>
  <c r="V2331" i="16"/>
  <c r="U20" i="16" a="1"/>
  <c r="U399" i="16" a="1"/>
  <c r="U769" i="16" a="1"/>
  <c r="U1474" i="16" a="1"/>
  <c r="U1978" i="16" a="1"/>
  <c r="V1543" i="16"/>
  <c r="V1799" i="16"/>
  <c r="V2617" i="16"/>
  <c r="V2051" i="16"/>
  <c r="U300" i="16" a="1"/>
  <c r="U679" i="16" a="1"/>
  <c r="U1180" i="16" a="1"/>
  <c r="U1017" i="16" a="1"/>
  <c r="U1273" i="16" a="1"/>
  <c r="U1530" i="16" a="1"/>
  <c r="U1786" i="16" a="1"/>
  <c r="V123" i="16"/>
  <c r="V2637" i="16"/>
  <c r="V106" i="16"/>
  <c r="V325" i="16"/>
  <c r="V826" i="16"/>
  <c r="U1194" i="16" a="1"/>
  <c r="U807" i="16" a="1"/>
  <c r="U1063" i="16" a="1"/>
  <c r="U1317" i="16" a="1"/>
  <c r="U1576" i="16" a="1"/>
  <c r="U1832" i="16" a="1"/>
  <c r="U1388" i="16" a="1"/>
  <c r="U1645" i="16" a="1"/>
  <c r="U1901" i="16" a="1"/>
  <c r="U2515" i="16" a="1"/>
  <c r="U2259" i="16" a="1"/>
  <c r="U2638" i="16" a="1"/>
  <c r="U2382" i="16" a="1"/>
  <c r="U2126" i="16" a="1"/>
  <c r="V100" i="16"/>
  <c r="V356" i="16"/>
  <c r="V612" i="16"/>
  <c r="V223" i="16"/>
  <c r="V479" i="16"/>
  <c r="V724" i="16"/>
  <c r="V980" i="16"/>
  <c r="V1236" i="16"/>
  <c r="V849" i="16"/>
  <c r="V1105" i="16"/>
  <c r="V237" i="16"/>
  <c r="V1023" i="16"/>
  <c r="V1390" i="16"/>
  <c r="V2299" i="16"/>
  <c r="U52" i="16" a="1"/>
  <c r="U431" i="16" a="1"/>
  <c r="U801" i="16" a="1"/>
  <c r="U1490" i="16" a="1"/>
  <c r="U1986" i="16" a="1"/>
  <c r="V1551" i="16"/>
  <c r="V1807" i="16"/>
  <c r="V2609" i="16"/>
  <c r="V2353" i="16"/>
  <c r="V2097" i="16"/>
  <c r="V2484" i="16"/>
  <c r="V2228" i="16"/>
  <c r="V2066" i="16"/>
  <c r="V1265" i="16"/>
  <c r="U1751" i="16" a="1"/>
  <c r="U2153" i="16" a="1"/>
  <c r="U2186" i="16" a="1"/>
  <c r="V525" i="16"/>
  <c r="V1167" i="16"/>
  <c r="V1493" i="16"/>
  <c r="V2155" i="16"/>
  <c r="U196" i="16" a="1"/>
  <c r="U575" i="16" a="1"/>
  <c r="V1442" i="16"/>
  <c r="U2641" i="16" a="1"/>
  <c r="U2260" i="16" a="1"/>
  <c r="V1341" i="16"/>
  <c r="V301" i="16"/>
  <c r="U84" i="16" a="1"/>
  <c r="V2002" i="16"/>
  <c r="V2361" i="16"/>
  <c r="V2492" i="16"/>
  <c r="V2090" i="16"/>
  <c r="V1653" i="16"/>
  <c r="U785" i="16" a="1"/>
  <c r="U1543" i="16" a="1"/>
  <c r="U2361" i="16" a="1"/>
  <c r="U2220" i="16" a="1"/>
  <c r="U1495" i="16" a="1"/>
  <c r="U945" i="16" a="1"/>
  <c r="U1839" i="16" a="1"/>
  <c r="U2452" i="16" a="1"/>
  <c r="U287" i="16" a="1"/>
  <c r="V384" i="16"/>
  <c r="V2646" i="16"/>
  <c r="U1634" i="16" a="1"/>
  <c r="V2537" i="16"/>
  <c r="V2604" i="16"/>
  <c r="V2092" i="16"/>
  <c r="V1392" i="16"/>
  <c r="U788" i="16" a="1"/>
  <c r="U1399" i="16" a="1"/>
  <c r="U2505" i="16" a="1"/>
  <c r="U2364" i="16" a="1"/>
  <c r="U1671" i="16" a="1"/>
  <c r="V1698" i="16"/>
  <c r="U2513" i="16" a="1"/>
  <c r="U2132" i="16" a="1"/>
  <c r="U1316" i="16" a="1"/>
  <c r="V1186" i="16"/>
  <c r="U596" i="16" a="1"/>
  <c r="V1431" i="16"/>
  <c r="V2297" i="16"/>
  <c r="V2428" i="16"/>
  <c r="V1910" i="16"/>
  <c r="V2571" i="16"/>
  <c r="V1233" i="16"/>
  <c r="U1623" i="16" a="1"/>
  <c r="U2265" i="16" a="1"/>
  <c r="U2124" i="16" a="1"/>
  <c r="U292" i="16" a="1"/>
  <c r="U2409" i="16" a="1"/>
  <c r="U1455" i="16" a="1"/>
  <c r="U2193" i="16" a="1"/>
  <c r="V1071" i="16"/>
  <c r="U2377" i="16" a="1"/>
  <c r="V1824" i="16"/>
  <c r="U1220" i="16" a="1"/>
  <c r="V1751" i="16"/>
  <c r="V2153" i="16"/>
  <c r="V2284" i="16"/>
  <c r="V205" i="16"/>
  <c r="V1263" i="16"/>
  <c r="U1890" i="16" l="1"/>
  <c r="W1890" i="16" s="1"/>
  <c r="U1363" i="16"/>
  <c r="W1363" i="16" s="1"/>
  <c r="U1220" i="16"/>
  <c r="W1220" i="16" s="1"/>
  <c r="U207" i="16"/>
  <c r="W207" i="16" s="1"/>
  <c r="U2284" i="16"/>
  <c r="W2284" i="16" s="1"/>
  <c r="U2377" i="16"/>
  <c r="W2377" i="16" s="1"/>
  <c r="U1527" i="16"/>
  <c r="W1527" i="16" s="1"/>
  <c r="U721" i="16"/>
  <c r="W721" i="16" s="1"/>
  <c r="U2068" i="16"/>
  <c r="W2068" i="16" s="1"/>
  <c r="U2324" i="16"/>
  <c r="W2324" i="16" s="1"/>
  <c r="U2580" i="16"/>
  <c r="W2580" i="16" s="1"/>
  <c r="U2193" i="16"/>
  <c r="W2193" i="16" s="1"/>
  <c r="U2449" i="16"/>
  <c r="W2449" i="16" s="1"/>
  <c r="U1967" i="16"/>
  <c r="W1967" i="16" s="1"/>
  <c r="U1711" i="16"/>
  <c r="W1711" i="16" s="1"/>
  <c r="U1455" i="16"/>
  <c r="W1455" i="16" s="1"/>
  <c r="U2476" i="16"/>
  <c r="W2476" i="16" s="1"/>
  <c r="U2409" i="16"/>
  <c r="W2409" i="16" s="1"/>
  <c r="U1863" i="16"/>
  <c r="W1863" i="16" s="1"/>
  <c r="U1236" i="16"/>
  <c r="W1236" i="16" s="1"/>
  <c r="U292" i="16"/>
  <c r="W292" i="16" s="1"/>
  <c r="U2124" i="16"/>
  <c r="W2124" i="16" s="1"/>
  <c r="U2316" i="16"/>
  <c r="W2316" i="16" s="1"/>
  <c r="U2524" i="16"/>
  <c r="W2524" i="16" s="1"/>
  <c r="U2073" i="16"/>
  <c r="W2073" i="16" s="1"/>
  <c r="U2265" i="16"/>
  <c r="W2265" i="16" s="1"/>
  <c r="U2457" i="16"/>
  <c r="W2457" i="16" s="1"/>
  <c r="U2649" i="16"/>
  <c r="W2649" i="16" s="1"/>
  <c r="U1815" i="16"/>
  <c r="W1815" i="16" s="1"/>
  <c r="U1623" i="16"/>
  <c r="W1623" i="16" s="1"/>
  <c r="U1447" i="16"/>
  <c r="W1447" i="16" s="1"/>
  <c r="U1962" i="16"/>
  <c r="W1962" i="16" s="1"/>
  <c r="U1108" i="16"/>
  <c r="W1108" i="16" s="1"/>
  <c r="U351" i="16"/>
  <c r="W351" i="16" s="1"/>
  <c r="U100" i="16"/>
  <c r="W100" i="16" s="1"/>
  <c r="U1762" i="16"/>
  <c r="W1762" i="16" s="1"/>
  <c r="U1249" i="16"/>
  <c r="W1249" i="16" s="1"/>
  <c r="U964" i="16"/>
  <c r="W964" i="16" s="1"/>
  <c r="U596" i="16"/>
  <c r="W596" i="16" s="1"/>
  <c r="U2460" i="16"/>
  <c r="W2460" i="16" s="1"/>
  <c r="U2569" i="16"/>
  <c r="W2569" i="16" s="1"/>
  <c r="U1316" i="16"/>
  <c r="W1316" i="16" s="1"/>
  <c r="U852" i="16"/>
  <c r="W852" i="16" s="1"/>
  <c r="U2132" i="16"/>
  <c r="W2132" i="16" s="1"/>
  <c r="U2388" i="16"/>
  <c r="W2388" i="16" s="1"/>
  <c r="U2644" i="16"/>
  <c r="W2644" i="16" s="1"/>
  <c r="U2257" i="16"/>
  <c r="W2257" i="16" s="1"/>
  <c r="U2513" i="16"/>
  <c r="W2513" i="16" s="1"/>
  <c r="U1903" i="16"/>
  <c r="W1903" i="16" s="1"/>
  <c r="U1647" i="16"/>
  <c r="W1647" i="16" s="1"/>
  <c r="U1391" i="16"/>
  <c r="W1391" i="16" s="1"/>
  <c r="U2268" i="16"/>
  <c r="W2268" i="16" s="1"/>
  <c r="U2217" i="16"/>
  <c r="W2217" i="16" s="1"/>
  <c r="U1671" i="16"/>
  <c r="W1671" i="16" s="1"/>
  <c r="U2138" i="16"/>
  <c r="W2138" i="16" s="1"/>
  <c r="U2172" i="16"/>
  <c r="W2172" i="16" s="1"/>
  <c r="U2364" i="16"/>
  <c r="W2364" i="16" s="1"/>
  <c r="U2572" i="16"/>
  <c r="W2572" i="16" s="1"/>
  <c r="U2121" i="16"/>
  <c r="W2121" i="16" s="1"/>
  <c r="U2313" i="16"/>
  <c r="W2313" i="16" s="1"/>
  <c r="U2505" i="16"/>
  <c r="W2505" i="16" s="1"/>
  <c r="U1975" i="16"/>
  <c r="W1975" i="16" s="1"/>
  <c r="U1767" i="16"/>
  <c r="W1767" i="16" s="1"/>
  <c r="U1591" i="16"/>
  <c r="W1591" i="16" s="1"/>
  <c r="U1399" i="16"/>
  <c r="W1399" i="16" s="1"/>
  <c r="U1105" i="16"/>
  <c r="W1105" i="16" s="1"/>
  <c r="U788" i="16"/>
  <c r="W788" i="16" s="1"/>
  <c r="U223" i="16"/>
  <c r="W223" i="16" s="1"/>
  <c r="U1634" i="16"/>
  <c r="W1634" i="16" s="1"/>
  <c r="U1089" i="16"/>
  <c r="W1089" i="16" s="1"/>
  <c r="U708" i="16"/>
  <c r="W708" i="16" s="1"/>
  <c r="U340" i="16"/>
  <c r="W340" i="16" s="1"/>
  <c r="U2652" i="16"/>
  <c r="W2652" i="16" s="1"/>
  <c r="U1927" i="16"/>
  <c r="W1927" i="16" s="1"/>
  <c r="U287" i="16"/>
  <c r="W287" i="16" s="1"/>
  <c r="U2196" i="16"/>
  <c r="W2196" i="16" s="1"/>
  <c r="U2452" i="16"/>
  <c r="W2452" i="16" s="1"/>
  <c r="U2065" i="16"/>
  <c r="W2065" i="16" s="1"/>
  <c r="U2321" i="16"/>
  <c r="W2321" i="16" s="1"/>
  <c r="U2577" i="16"/>
  <c r="W2577" i="16" s="1"/>
  <c r="U1839" i="16"/>
  <c r="W1839" i="16" s="1"/>
  <c r="U1583" i="16"/>
  <c r="W1583" i="16" s="1"/>
  <c r="U1350" i="16"/>
  <c r="W1350" i="16" s="1"/>
  <c r="U945" i="16"/>
  <c r="W945" i="16" s="1"/>
  <c r="U2076" i="16"/>
  <c r="W2076" i="16" s="1"/>
  <c r="U2020" i="16"/>
  <c r="W2020" i="16" s="1"/>
  <c r="U2601" i="16"/>
  <c r="W2601" i="16" s="1"/>
  <c r="U1495" i="16"/>
  <c r="W1495" i="16" s="1"/>
  <c r="U1329" i="16"/>
  <c r="W1329" i="16" s="1"/>
  <c r="U607" i="16"/>
  <c r="W607" i="16" s="1"/>
  <c r="U2044" i="16"/>
  <c r="W2044" i="16" s="1"/>
  <c r="U2220" i="16"/>
  <c r="W2220" i="16" s="1"/>
  <c r="U2428" i="16"/>
  <c r="W2428" i="16" s="1"/>
  <c r="U2620" i="16"/>
  <c r="W2620" i="16" s="1"/>
  <c r="U2169" i="16"/>
  <c r="W2169" i="16" s="1"/>
  <c r="U2361" i="16"/>
  <c r="W2361" i="16" s="1"/>
  <c r="U2553" i="16"/>
  <c r="W2553" i="16" s="1"/>
  <c r="U1911" i="16"/>
  <c r="W1911" i="16" s="1"/>
  <c r="U1719" i="16"/>
  <c r="W1719" i="16" s="1"/>
  <c r="U1543" i="16"/>
  <c r="W1543" i="16" s="1"/>
  <c r="U1348" i="16"/>
  <c r="W1348" i="16" s="1"/>
  <c r="U785" i="16"/>
  <c r="W785" i="16" s="1"/>
  <c r="U671" i="16"/>
  <c r="W671" i="16" s="1"/>
  <c r="U31" i="16"/>
  <c r="W31" i="16" s="1"/>
  <c r="U1506" i="16"/>
  <c r="W1506" i="16" s="1"/>
  <c r="U833" i="16"/>
  <c r="W833" i="16" s="1"/>
  <c r="U463" i="16"/>
  <c r="W463" i="16" s="1"/>
  <c r="U84" i="16"/>
  <c r="W84" i="16" s="1"/>
  <c r="U2092" i="16"/>
  <c r="W2092" i="16" s="1"/>
  <c r="U2185" i="16"/>
  <c r="W2185" i="16" s="1"/>
  <c r="U1735" i="16"/>
  <c r="W1735" i="16" s="1"/>
  <c r="U228" i="16"/>
  <c r="W228" i="16" s="1"/>
  <c r="U2162" i="16"/>
  <c r="W2162" i="16" s="1"/>
  <c r="U2260" i="16"/>
  <c r="W2260" i="16" s="1"/>
  <c r="U2516" i="16"/>
  <c r="W2516" i="16" s="1"/>
  <c r="U2129" i="16"/>
  <c r="W2129" i="16" s="1"/>
  <c r="U2385" i="16"/>
  <c r="W2385" i="16" s="1"/>
  <c r="U2641" i="16"/>
  <c r="W2641" i="16" s="1"/>
  <c r="U1775" i="16"/>
  <c r="W1775" i="16" s="1"/>
  <c r="U1519" i="16"/>
  <c r="W1519" i="16" s="1"/>
  <c r="U689" i="16"/>
  <c r="W689" i="16" s="1"/>
  <c r="U1076" i="16"/>
  <c r="W1076" i="16" s="1"/>
  <c r="U820" i="16"/>
  <c r="W820" i="16" s="1"/>
  <c r="U575" i="16"/>
  <c r="W575" i="16" s="1"/>
  <c r="U319" i="16"/>
  <c r="W319" i="16" s="1"/>
  <c r="U63" i="16"/>
  <c r="W63" i="16" s="1"/>
  <c r="U452" i="16"/>
  <c r="W452" i="16" s="1"/>
  <c r="U196" i="16"/>
  <c r="W196" i="16" s="1"/>
  <c r="U2186" i="16"/>
  <c r="W2186" i="16" s="1"/>
  <c r="U2204" i="16"/>
  <c r="W2204" i="16" s="1"/>
  <c r="U2396" i="16"/>
  <c r="W2396" i="16" s="1"/>
  <c r="U2588" i="16"/>
  <c r="W2588" i="16" s="1"/>
  <c r="U2153" i="16"/>
  <c r="W2153" i="16" s="1"/>
  <c r="U2345" i="16"/>
  <c r="W2345" i="16" s="1"/>
  <c r="U2537" i="16"/>
  <c r="W2537" i="16" s="1"/>
  <c r="U1943" i="16"/>
  <c r="W1943" i="16" s="1"/>
  <c r="U1751" i="16"/>
  <c r="W1751" i="16" s="1"/>
  <c r="U1559" i="16"/>
  <c r="W1559" i="16" s="1"/>
  <c r="U1361" i="16"/>
  <c r="W1361" i="16" s="1"/>
  <c r="U95" i="16"/>
  <c r="W95" i="16" s="1"/>
  <c r="U36" i="16"/>
  <c r="W36" i="16" s="1"/>
  <c r="U1986" i="16"/>
  <c r="W1986" i="16" s="1"/>
  <c r="U1874" i="16"/>
  <c r="W1874" i="16" s="1"/>
  <c r="U1746" i="16"/>
  <c r="W1746" i="16" s="1"/>
  <c r="U1618" i="16"/>
  <c r="W1618" i="16" s="1"/>
  <c r="U1490" i="16"/>
  <c r="W1490" i="16" s="1"/>
  <c r="U1331" i="16"/>
  <c r="W1331" i="16" s="1"/>
  <c r="U1233" i="16"/>
  <c r="W1233" i="16" s="1"/>
  <c r="U1057" i="16"/>
  <c r="W1057" i="16" s="1"/>
  <c r="U801" i="16"/>
  <c r="W801" i="16" s="1"/>
  <c r="U1188" i="16"/>
  <c r="W1188" i="16" s="1"/>
  <c r="U932" i="16"/>
  <c r="W932" i="16" s="1"/>
  <c r="U650" i="16"/>
  <c r="W650" i="16" s="1"/>
  <c r="U431" i="16"/>
  <c r="W431" i="16" s="1"/>
  <c r="U175" i="16"/>
  <c r="W175" i="16" s="1"/>
  <c r="U564" i="16"/>
  <c r="W564" i="16" s="1"/>
  <c r="U308" i="16"/>
  <c r="W308" i="16" s="1"/>
  <c r="U52" i="16"/>
  <c r="W52" i="16" s="1"/>
  <c r="U2151" i="16"/>
  <c r="W2151" i="16" s="1"/>
  <c r="U2106" i="16"/>
  <c r="W2106" i="16" s="1"/>
  <c r="U2062" i="16"/>
  <c r="W2062" i="16" s="1"/>
  <c r="U2126" i="16"/>
  <c r="W2126" i="16" s="1"/>
  <c r="U2190" i="16"/>
  <c r="W2190" i="16" s="1"/>
  <c r="U2254" i="16"/>
  <c r="W2254" i="16" s="1"/>
  <c r="U2318" i="16"/>
  <c r="W2318" i="16" s="1"/>
  <c r="U2382" i="16"/>
  <c r="W2382" i="16" s="1"/>
  <c r="U2446" i="16"/>
  <c r="W2446" i="16" s="1"/>
  <c r="U2510" i="16"/>
  <c r="W2510" i="16" s="1"/>
  <c r="U2574" i="16"/>
  <c r="W2574" i="16" s="1"/>
  <c r="U2638" i="16"/>
  <c r="W2638" i="16" s="1"/>
  <c r="U2067" i="16"/>
  <c r="W2067" i="16" s="1"/>
  <c r="U2131" i="16"/>
  <c r="W2131" i="16" s="1"/>
  <c r="U2195" i="16"/>
  <c r="W2195" i="16" s="1"/>
  <c r="U2259" i="16"/>
  <c r="W2259" i="16" s="1"/>
  <c r="U2323" i="16"/>
  <c r="W2323" i="16" s="1"/>
  <c r="U2387" i="16"/>
  <c r="W2387" i="16" s="1"/>
  <c r="U2451" i="16"/>
  <c r="W2451" i="16" s="1"/>
  <c r="U2515" i="16"/>
  <c r="W2515" i="16" s="1"/>
  <c r="U2579" i="16"/>
  <c r="W2579" i="16" s="1"/>
  <c r="U2643" i="16"/>
  <c r="W2643" i="16" s="1"/>
  <c r="U1965" i="16"/>
  <c r="W1965" i="16" s="1"/>
  <c r="U1901" i="16"/>
  <c r="W1901" i="16" s="1"/>
  <c r="U1837" i="16"/>
  <c r="W1837" i="16" s="1"/>
  <c r="U1773" i="16"/>
  <c r="W1773" i="16" s="1"/>
  <c r="U1709" i="16"/>
  <c r="W1709" i="16" s="1"/>
  <c r="U1645" i="16"/>
  <c r="W1645" i="16" s="1"/>
  <c r="U1581" i="16"/>
  <c r="W1581" i="16" s="1"/>
  <c r="U1517" i="16"/>
  <c r="W1517" i="16" s="1"/>
  <c r="U1453" i="16"/>
  <c r="W1453" i="16" s="1"/>
  <c r="U1388" i="16"/>
  <c r="W1388" i="16" s="1"/>
  <c r="U1337" i="16"/>
  <c r="W1337" i="16" s="1"/>
  <c r="U1960" i="16"/>
  <c r="W1960" i="16" s="1"/>
  <c r="U1896" i="16"/>
  <c r="W1896" i="16" s="1"/>
  <c r="U1832" i="16"/>
  <c r="W1832" i="16" s="1"/>
  <c r="U1768" i="16"/>
  <c r="W1768" i="16" s="1"/>
  <c r="U1704" i="16"/>
  <c r="W1704" i="16" s="1"/>
  <c r="U1640" i="16"/>
  <c r="W1640" i="16" s="1"/>
  <c r="U1576" i="16"/>
  <c r="W1576" i="16" s="1"/>
  <c r="U1512" i="16"/>
  <c r="W1512" i="16" s="1"/>
  <c r="U1448" i="16"/>
  <c r="W1448" i="16" s="1"/>
  <c r="U1371" i="16"/>
  <c r="W1371" i="16" s="1"/>
  <c r="U1317" i="16"/>
  <c r="W1317" i="16" s="1"/>
  <c r="U1255" i="16"/>
  <c r="W1255" i="16" s="1"/>
  <c r="U1191" i="16"/>
  <c r="W1191" i="16" s="1"/>
  <c r="U1127" i="16"/>
  <c r="W1127" i="16" s="1"/>
  <c r="U1063" i="16"/>
  <c r="W1063" i="16" s="1"/>
  <c r="U999" i="16"/>
  <c r="W999" i="16" s="1"/>
  <c r="U935" i="16"/>
  <c r="W935" i="16" s="1"/>
  <c r="U871" i="16"/>
  <c r="W871" i="16" s="1"/>
  <c r="U807" i="16"/>
  <c r="W807" i="16" s="1"/>
  <c r="U743" i="16"/>
  <c r="W743" i="16" s="1"/>
  <c r="U656" i="16"/>
  <c r="W656" i="16" s="1"/>
  <c r="U1258" i="16"/>
  <c r="W1258" i="16" s="1"/>
  <c r="U1194" i="16"/>
  <c r="W1194" i="16" s="1"/>
  <c r="U1130" i="16"/>
  <c r="W1130" i="16" s="1"/>
  <c r="U1865" i="16"/>
  <c r="W1865" i="16" s="1"/>
  <c r="U1914" i="16"/>
  <c r="W1914" i="16" s="1"/>
  <c r="U1850" i="16"/>
  <c r="W1850" i="16" s="1"/>
  <c r="U1786" i="16"/>
  <c r="W1786" i="16" s="1"/>
  <c r="U1722" i="16"/>
  <c r="W1722" i="16" s="1"/>
  <c r="U1658" i="16"/>
  <c r="W1658" i="16" s="1"/>
  <c r="U1594" i="16"/>
  <c r="W1594" i="16" s="1"/>
  <c r="U1530" i="16"/>
  <c r="W1530" i="16" s="1"/>
  <c r="U1466" i="16"/>
  <c r="W1466" i="16" s="1"/>
  <c r="U1402" i="16"/>
  <c r="W1402" i="16" s="1"/>
  <c r="U1362" i="16"/>
  <c r="W1362" i="16" s="1"/>
  <c r="U1273" i="16"/>
  <c r="W1273" i="16" s="1"/>
  <c r="U1209" i="16"/>
  <c r="W1209" i="16" s="1"/>
  <c r="U1145" i="16"/>
  <c r="W1145" i="16" s="1"/>
  <c r="U1081" i="16"/>
  <c r="W1081" i="16" s="1"/>
  <c r="U1017" i="16"/>
  <c r="W1017" i="16" s="1"/>
  <c r="U921" i="16"/>
  <c r="W921" i="16" s="1"/>
  <c r="U793" i="16"/>
  <c r="W793" i="16" s="1"/>
  <c r="U1308" i="16"/>
  <c r="W1308" i="16" s="1"/>
  <c r="U1180" i="16"/>
  <c r="W1180" i="16" s="1"/>
  <c r="U1052" i="16"/>
  <c r="W1052" i="16" s="1"/>
  <c r="U924" i="16"/>
  <c r="W924" i="16" s="1"/>
  <c r="U796" i="16"/>
  <c r="W796" i="16" s="1"/>
  <c r="U679" i="16"/>
  <c r="W679" i="16" s="1"/>
  <c r="U423" i="16"/>
  <c r="W423" i="16" s="1"/>
  <c r="U167" i="16"/>
  <c r="W167" i="16" s="1"/>
  <c r="U556" i="16"/>
  <c r="W556" i="16" s="1"/>
  <c r="U300" i="16"/>
  <c r="W300" i="16" s="1"/>
  <c r="U44" i="16"/>
  <c r="W44" i="16" s="1"/>
  <c r="U1978" i="16"/>
  <c r="W1978" i="16" s="1"/>
  <c r="U1858" i="16"/>
  <c r="W1858" i="16" s="1"/>
  <c r="U1730" i="16"/>
  <c r="W1730" i="16" s="1"/>
  <c r="U1602" i="16"/>
  <c r="W1602" i="16" s="1"/>
  <c r="U1474" i="16"/>
  <c r="W1474" i="16" s="1"/>
  <c r="U1373" i="16"/>
  <c r="W1373" i="16" s="1"/>
  <c r="U1217" i="16"/>
  <c r="W1217" i="16" s="1"/>
  <c r="U1025" i="16"/>
  <c r="W1025" i="16" s="1"/>
  <c r="U769" i="16"/>
  <c r="W769" i="16" s="1"/>
  <c r="U1156" i="16"/>
  <c r="W1156" i="16" s="1"/>
  <c r="U900" i="16"/>
  <c r="W900" i="16" s="1"/>
  <c r="U655" i="16"/>
  <c r="W655" i="16" s="1"/>
  <c r="U399" i="16"/>
  <c r="W399" i="16" s="1"/>
  <c r="U143" i="16"/>
  <c r="W143" i="16" s="1"/>
  <c r="U532" i="16"/>
  <c r="W532" i="16" s="1"/>
  <c r="U276" i="16"/>
  <c r="W276" i="16" s="1"/>
  <c r="U20" i="16"/>
  <c r="W20" i="16" s="1"/>
  <c r="U1114" i="16"/>
  <c r="W1114" i="16" s="1"/>
  <c r="U1924" i="16"/>
  <c r="W1924" i="16" s="1"/>
  <c r="U2140" i="16"/>
  <c r="W2140" i="16" s="1"/>
  <c r="U2332" i="16"/>
  <c r="W2332" i="16" s="1"/>
  <c r="U2508" i="16"/>
  <c r="W2508" i="16" s="1"/>
  <c r="U2041" i="16"/>
  <c r="W2041" i="16" s="1"/>
  <c r="U2233" i="16"/>
  <c r="W2233" i="16" s="1"/>
  <c r="U2425" i="16"/>
  <c r="W2425" i="16" s="1"/>
  <c r="U2617" i="16"/>
  <c r="W2617" i="16" s="1"/>
  <c r="U1895" i="16"/>
  <c r="W1895" i="16" s="1"/>
  <c r="U1687" i="16"/>
  <c r="W1687" i="16" s="1"/>
  <c r="U1479" i="16"/>
  <c r="W1479" i="16" s="1"/>
  <c r="U2002" i="16"/>
  <c r="W2002" i="16" s="1"/>
  <c r="U1172" i="16"/>
  <c r="W1172" i="16" s="1"/>
  <c r="U724" i="16"/>
  <c r="W724" i="16" s="1"/>
  <c r="U159" i="16"/>
  <c r="W159" i="16" s="1"/>
  <c r="U1050" i="16"/>
  <c r="W1050" i="16" s="1"/>
  <c r="U2226" i="16"/>
  <c r="W2226" i="16" s="1"/>
  <c r="U2084" i="16"/>
  <c r="W2084" i="16" s="1"/>
  <c r="U2148" i="16"/>
  <c r="W2148" i="16" s="1"/>
  <c r="U2212" i="16"/>
  <c r="W2212" i="16" s="1"/>
  <c r="U2276" i="16"/>
  <c r="W2276" i="16" s="1"/>
  <c r="U2340" i="16"/>
  <c r="W2340" i="16" s="1"/>
  <c r="U2404" i="16"/>
  <c r="W2404" i="16" s="1"/>
  <c r="U2468" i="16"/>
  <c r="W2468" i="16" s="1"/>
  <c r="U2532" i="16"/>
  <c r="W2532" i="16" s="1"/>
  <c r="U2596" i="16"/>
  <c r="W2596" i="16" s="1"/>
  <c r="U2030" i="16"/>
  <c r="W2030" i="16" s="1"/>
  <c r="U2081" i="16"/>
  <c r="W2081" i="16" s="1"/>
  <c r="U2145" i="16"/>
  <c r="W2145" i="16" s="1"/>
  <c r="U2209" i="16"/>
  <c r="W2209" i="16" s="1"/>
  <c r="U2273" i="16"/>
  <c r="W2273" i="16" s="1"/>
  <c r="U2337" i="16"/>
  <c r="W2337" i="16" s="1"/>
  <c r="U2401" i="16"/>
  <c r="W2401" i="16" s="1"/>
  <c r="U2465" i="16"/>
  <c r="W2465" i="16" s="1"/>
  <c r="U2529" i="16"/>
  <c r="W2529" i="16" s="1"/>
  <c r="U2593" i="16"/>
  <c r="W2593" i="16" s="1"/>
  <c r="U2015" i="16"/>
  <c r="W2015" i="16" s="1"/>
  <c r="U1951" i="16"/>
  <c r="W1951" i="16" s="1"/>
  <c r="U1887" i="16"/>
  <c r="W1887" i="16" s="1"/>
  <c r="U1823" i="16"/>
  <c r="W1823" i="16" s="1"/>
  <c r="U1759" i="16"/>
  <c r="W1759" i="16" s="1"/>
  <c r="U1695" i="16"/>
  <c r="W1695" i="16" s="1"/>
  <c r="U1631" i="16"/>
  <c r="W1631" i="16" s="1"/>
  <c r="U1567" i="16"/>
  <c r="W1567" i="16" s="1"/>
  <c r="U1503" i="16"/>
  <c r="W1503" i="16" s="1"/>
  <c r="U1439" i="16"/>
  <c r="W1439" i="16" s="1"/>
  <c r="U1359" i="16"/>
  <c r="W1359" i="16" s="1"/>
  <c r="U1137" i="16"/>
  <c r="W1137" i="16" s="1"/>
  <c r="U881" i="16"/>
  <c r="W881" i="16" s="1"/>
  <c r="U1268" i="16"/>
  <c r="W1268" i="16" s="1"/>
  <c r="U1012" i="16"/>
  <c r="W1012" i="16" s="1"/>
  <c r="U756" i="16"/>
  <c r="W756" i="16" s="1"/>
  <c r="U511" i="16"/>
  <c r="W511" i="16" s="1"/>
  <c r="U255" i="16"/>
  <c r="W255" i="16" s="1"/>
  <c r="U644" i="16"/>
  <c r="W644" i="16" s="1"/>
  <c r="U388" i="16"/>
  <c r="W388" i="16" s="1"/>
  <c r="U132" i="16"/>
  <c r="W132" i="16" s="1"/>
  <c r="U2060" i="16"/>
  <c r="W2060" i="16" s="1"/>
  <c r="U2252" i="16"/>
  <c r="W2252" i="16" s="1"/>
  <c r="U2444" i="16"/>
  <c r="W2444" i="16" s="1"/>
  <c r="U2636" i="16"/>
  <c r="W2636" i="16" s="1"/>
  <c r="U2201" i="16"/>
  <c r="W2201" i="16" s="1"/>
  <c r="U2393" i="16"/>
  <c r="W2393" i="16" s="1"/>
  <c r="U2585" i="16"/>
  <c r="W2585" i="16" s="1"/>
  <c r="U1879" i="16"/>
  <c r="W1879" i="16" s="1"/>
  <c r="U1703" i="16"/>
  <c r="W1703" i="16" s="1"/>
  <c r="U1511" i="16"/>
  <c r="W1511" i="16" s="1"/>
  <c r="U548" i="16"/>
  <c r="W548" i="16" s="1"/>
  <c r="U1842" i="16"/>
  <c r="W1842" i="16" s="1"/>
  <c r="U1714" i="16"/>
  <c r="W1714" i="16" s="1"/>
  <c r="U1586" i="16"/>
  <c r="W1586" i="16" s="1"/>
  <c r="U1458" i="16"/>
  <c r="W1458" i="16" s="1"/>
  <c r="U1341" i="16"/>
  <c r="W1341" i="16" s="1"/>
  <c r="U1201" i="16"/>
  <c r="W1201" i="16" s="1"/>
  <c r="U993" i="16"/>
  <c r="W993" i="16" s="1"/>
  <c r="U737" i="16"/>
  <c r="W737" i="16" s="1"/>
  <c r="U1124" i="16"/>
  <c r="W1124" i="16" s="1"/>
  <c r="U868" i="16"/>
  <c r="W868" i="16" s="1"/>
  <c r="U623" i="16"/>
  <c r="W623" i="16" s="1"/>
  <c r="U367" i="16"/>
  <c r="W367" i="16" s="1"/>
  <c r="U111" i="16"/>
  <c r="W111" i="16" s="1"/>
  <c r="U500" i="16"/>
  <c r="W500" i="16" s="1"/>
  <c r="U244" i="16"/>
  <c r="W244" i="16" s="1"/>
  <c r="U2154" i="16"/>
  <c r="W2154" i="16" s="1"/>
  <c r="U2078" i="16"/>
  <c r="W2078" i="16" s="1"/>
  <c r="U2142" i="16"/>
  <c r="W2142" i="16" s="1"/>
  <c r="U2206" i="16"/>
  <c r="W2206" i="16" s="1"/>
  <c r="U2270" i="16"/>
  <c r="W2270" i="16" s="1"/>
  <c r="U2334" i="16"/>
  <c r="W2334" i="16" s="1"/>
  <c r="U2398" i="16"/>
  <c r="W2398" i="16" s="1"/>
  <c r="U2462" i="16"/>
  <c r="W2462" i="16" s="1"/>
  <c r="U2526" i="16"/>
  <c r="W2526" i="16" s="1"/>
  <c r="U2590" i="16"/>
  <c r="W2590" i="16" s="1"/>
  <c r="U2018" i="16"/>
  <c r="W2018" i="16" s="1"/>
  <c r="U2083" i="16"/>
  <c r="W2083" i="16" s="1"/>
  <c r="U2147" i="16"/>
  <c r="W2147" i="16" s="1"/>
  <c r="U2211" i="16"/>
  <c r="W2211" i="16" s="1"/>
  <c r="U2275" i="16"/>
  <c r="W2275" i="16" s="1"/>
  <c r="U2339" i="16"/>
  <c r="W2339" i="16" s="1"/>
  <c r="U2403" i="16"/>
  <c r="W2403" i="16" s="1"/>
  <c r="U2467" i="16"/>
  <c r="W2467" i="16" s="1"/>
  <c r="U2531" i="16"/>
  <c r="W2531" i="16" s="1"/>
  <c r="U2595" i="16"/>
  <c r="W2595" i="16" s="1"/>
  <c r="U2013" i="16"/>
  <c r="W2013" i="16" s="1"/>
  <c r="U1949" i="16"/>
  <c r="W1949" i="16" s="1"/>
  <c r="U1885" i="16"/>
  <c r="W1885" i="16" s="1"/>
  <c r="U1821" i="16"/>
  <c r="W1821" i="16" s="1"/>
  <c r="U1757" i="16"/>
  <c r="W1757" i="16" s="1"/>
  <c r="U1693" i="16"/>
  <c r="W1693" i="16" s="1"/>
  <c r="U1629" i="16"/>
  <c r="W1629" i="16" s="1"/>
  <c r="U1565" i="16"/>
  <c r="W1565" i="16" s="1"/>
  <c r="U1501" i="16"/>
  <c r="W1501" i="16" s="1"/>
  <c r="U1437" i="16"/>
  <c r="W1437" i="16" s="1"/>
  <c r="U1356" i="16"/>
  <c r="W1356" i="16" s="1"/>
  <c r="U2008" i="16"/>
  <c r="W2008" i="16" s="1"/>
  <c r="U1944" i="16"/>
  <c r="W1944" i="16" s="1"/>
  <c r="U1880" i="16"/>
  <c r="W1880" i="16" s="1"/>
  <c r="U1816" i="16"/>
  <c r="W1816" i="16" s="1"/>
  <c r="U1752" i="16"/>
  <c r="W1752" i="16" s="1"/>
  <c r="U1688" i="16"/>
  <c r="W1688" i="16" s="1"/>
  <c r="U1624" i="16"/>
  <c r="W1624" i="16" s="1"/>
  <c r="U1560" i="16"/>
  <c r="W1560" i="16" s="1"/>
  <c r="U1496" i="16"/>
  <c r="W1496" i="16" s="1"/>
  <c r="U1432" i="16"/>
  <c r="W1432" i="16" s="1"/>
  <c r="U1339" i="16"/>
  <c r="W1339" i="16" s="1"/>
  <c r="U1303" i="16"/>
  <c r="W1303" i="16" s="1"/>
  <c r="U1239" i="16"/>
  <c r="W1239" i="16" s="1"/>
  <c r="U1175" i="16"/>
  <c r="W1175" i="16" s="1"/>
  <c r="U1111" i="16"/>
  <c r="W1111" i="16" s="1"/>
  <c r="U1047" i="16"/>
  <c r="W1047" i="16" s="1"/>
  <c r="U983" i="16"/>
  <c r="W983" i="16" s="1"/>
  <c r="U919" i="16"/>
  <c r="W919" i="16" s="1"/>
  <c r="U855" i="16"/>
  <c r="W855" i="16" s="1"/>
  <c r="U791" i="16"/>
  <c r="W791" i="16" s="1"/>
  <c r="U727" i="16"/>
  <c r="W727" i="16" s="1"/>
  <c r="U1306" i="16"/>
  <c r="W1306" i="16" s="1"/>
  <c r="U1242" i="16"/>
  <c r="W1242" i="16" s="1"/>
  <c r="U1178" i="16"/>
  <c r="W1178" i="16" s="1"/>
  <c r="U1460" i="16"/>
  <c r="W1460" i="16" s="1"/>
  <c r="U1898" i="16"/>
  <c r="W1898" i="16" s="1"/>
  <c r="U1834" i="16"/>
  <c r="W1834" i="16" s="1"/>
  <c r="U1770" i="16"/>
  <c r="W1770" i="16" s="1"/>
  <c r="U1706" i="16"/>
  <c r="W1706" i="16" s="1"/>
  <c r="U1642" i="16"/>
  <c r="W1642" i="16" s="1"/>
  <c r="U1578" i="16"/>
  <c r="W1578" i="16" s="1"/>
  <c r="U1514" i="16"/>
  <c r="W1514" i="16" s="1"/>
  <c r="U1450" i="16"/>
  <c r="W1450" i="16" s="1"/>
  <c r="U1384" i="16"/>
  <c r="W1384" i="16" s="1"/>
  <c r="U1330" i="16"/>
  <c r="W1330" i="16" s="1"/>
  <c r="U1257" i="16"/>
  <c r="W1257" i="16" s="1"/>
  <c r="U1193" i="16"/>
  <c r="W1193" i="16" s="1"/>
  <c r="U1129" i="16"/>
  <c r="W1129" i="16" s="1"/>
  <c r="U1065" i="16"/>
  <c r="W1065" i="16" s="1"/>
  <c r="U985" i="16"/>
  <c r="W985" i="16" s="1"/>
  <c r="U905" i="16"/>
  <c r="W905" i="16" s="1"/>
  <c r="U777" i="16"/>
  <c r="W777" i="16" s="1"/>
  <c r="U1292" i="16"/>
  <c r="W1292" i="16" s="1"/>
  <c r="U1164" i="16"/>
  <c r="W1164" i="16" s="1"/>
  <c r="U1036" i="16"/>
  <c r="W1036" i="16" s="1"/>
  <c r="U908" i="16"/>
  <c r="W908" i="16" s="1"/>
  <c r="U780" i="16"/>
  <c r="W780" i="16" s="1"/>
  <c r="U615" i="16"/>
  <c r="W615" i="16" s="1"/>
  <c r="U359" i="16"/>
  <c r="W359" i="16" s="1"/>
  <c r="U103" i="16"/>
  <c r="W103" i="16" s="1"/>
  <c r="U492" i="16"/>
  <c r="W492" i="16" s="1"/>
  <c r="U236" i="16"/>
  <c r="W236" i="16" s="1"/>
  <c r="U1954" i="16"/>
  <c r="W1954" i="16" s="1"/>
  <c r="U1826" i="16"/>
  <c r="W1826" i="16" s="1"/>
  <c r="U1698" i="16"/>
  <c r="W1698" i="16" s="1"/>
  <c r="U1570" i="16"/>
  <c r="W1570" i="16" s="1"/>
  <c r="U1442" i="16"/>
  <c r="W1442" i="16" s="1"/>
  <c r="U1313" i="16"/>
  <c r="W1313" i="16" s="1"/>
  <c r="U1185" i="16"/>
  <c r="W1185" i="16" s="1"/>
  <c r="U961" i="16"/>
  <c r="W961" i="16" s="1"/>
  <c r="U705" i="16"/>
  <c r="W705" i="16" s="1"/>
  <c r="U1092" i="16"/>
  <c r="W1092" i="16" s="1"/>
  <c r="U836" i="16"/>
  <c r="W836" i="16" s="1"/>
  <c r="U591" i="16"/>
  <c r="W591" i="16" s="1"/>
  <c r="U335" i="16"/>
  <c r="W335" i="16" s="1"/>
  <c r="U79" i="16"/>
  <c r="W79" i="16" s="1"/>
  <c r="U468" i="16"/>
  <c r="W468" i="16" s="1"/>
  <c r="U212" i="16"/>
  <c r="W212" i="16" s="1"/>
  <c r="U2090" i="16"/>
  <c r="W2090" i="16" s="1"/>
  <c r="U2188" i="16"/>
  <c r="W2188" i="16" s="1"/>
  <c r="U2380" i="16"/>
  <c r="W2380" i="16" s="1"/>
  <c r="U2556" i="16"/>
  <c r="W2556" i="16" s="1"/>
  <c r="U2089" i="16"/>
  <c r="W2089" i="16" s="1"/>
  <c r="U2281" i="16"/>
  <c r="W2281" i="16" s="1"/>
  <c r="U2473" i="16"/>
  <c r="W2473" i="16" s="1"/>
  <c r="U2007" i="16"/>
  <c r="W2007" i="16" s="1"/>
  <c r="U1847" i="16"/>
  <c r="W1847" i="16" s="1"/>
  <c r="U1639" i="16"/>
  <c r="W1639" i="16" s="1"/>
  <c r="U1431" i="16"/>
  <c r="W1431" i="16" s="1"/>
  <c r="U1041" i="16"/>
  <c r="W1041" i="16" s="1"/>
  <c r="U1044" i="16"/>
  <c r="W1044" i="16" s="1"/>
  <c r="U543" i="16"/>
  <c r="W543" i="16" s="1"/>
  <c r="U612" i="16"/>
  <c r="W612" i="16" s="1"/>
  <c r="U2066" i="16"/>
  <c r="W2066" i="16" s="1"/>
  <c r="U2036" i="16"/>
  <c r="W2036" i="16" s="1"/>
  <c r="U2100" i="16"/>
  <c r="W2100" i="16" s="1"/>
  <c r="U2164" i="16"/>
  <c r="W2164" i="16" s="1"/>
  <c r="U2228" i="16"/>
  <c r="W2228" i="16" s="1"/>
  <c r="U2292" i="16"/>
  <c r="W2292" i="16" s="1"/>
  <c r="U2356" i="16"/>
  <c r="W2356" i="16" s="1"/>
  <c r="U2420" i="16"/>
  <c r="W2420" i="16" s="1"/>
  <c r="U2484" i="16"/>
  <c r="W2484" i="16" s="1"/>
  <c r="U2548" i="16"/>
  <c r="W2548" i="16" s="1"/>
  <c r="U2612" i="16"/>
  <c r="W2612" i="16" s="1"/>
  <c r="U2033" i="16"/>
  <c r="W2033" i="16" s="1"/>
  <c r="U2097" i="16"/>
  <c r="W2097" i="16" s="1"/>
  <c r="U2161" i="16"/>
  <c r="W2161" i="16" s="1"/>
  <c r="U2225" i="16"/>
  <c r="W2225" i="16" s="1"/>
  <c r="U2289" i="16"/>
  <c r="W2289" i="16" s="1"/>
  <c r="U2353" i="16"/>
  <c r="W2353" i="16" s="1"/>
  <c r="U2417" i="16"/>
  <c r="W2417" i="16" s="1"/>
  <c r="U2481" i="16"/>
  <c r="W2481" i="16" s="1"/>
  <c r="U2545" i="16"/>
  <c r="W2545" i="16" s="1"/>
  <c r="U2609" i="16"/>
  <c r="W2609" i="16" s="1"/>
  <c r="U1999" i="16"/>
  <c r="W1999" i="16" s="1"/>
  <c r="U1935" i="16"/>
  <c r="W1935" i="16" s="1"/>
  <c r="U1871" i="16"/>
  <c r="W1871" i="16" s="1"/>
  <c r="U1807" i="16"/>
  <c r="W1807" i="16" s="1"/>
  <c r="U1743" i="16"/>
  <c r="W1743" i="16" s="1"/>
  <c r="U1679" i="16"/>
  <c r="W1679" i="16" s="1"/>
  <c r="U1615" i="16"/>
  <c r="W1615" i="16" s="1"/>
  <c r="U1551" i="16"/>
  <c r="W1551" i="16" s="1"/>
  <c r="U1487" i="16"/>
  <c r="W1487" i="16" s="1"/>
  <c r="U1423" i="16"/>
  <c r="W1423" i="16" s="1"/>
  <c r="U1327" i="16"/>
  <c r="W1327" i="16" s="1"/>
  <c r="U1994" i="16"/>
  <c r="W1994" i="16" s="1"/>
  <c r="U1073" i="16"/>
  <c r="W1073" i="16" s="1"/>
  <c r="U817" i="16"/>
  <c r="W817" i="16" s="1"/>
  <c r="U1204" i="16"/>
  <c r="W1204" i="16" s="1"/>
  <c r="U948" i="16"/>
  <c r="W948" i="16" s="1"/>
  <c r="U692" i="16"/>
  <c r="W692" i="16" s="1"/>
  <c r="U447" i="16"/>
  <c r="W447" i="16" s="1"/>
  <c r="U191" i="16"/>
  <c r="W191" i="16" s="1"/>
  <c r="U580" i="16"/>
  <c r="W580" i="16" s="1"/>
  <c r="U324" i="16"/>
  <c r="W324" i="16" s="1"/>
  <c r="U68" i="16"/>
  <c r="W68" i="16" s="1"/>
  <c r="U2274" i="16"/>
  <c r="W2274" i="16" s="1"/>
  <c r="U2108" i="16"/>
  <c r="W2108" i="16" s="1"/>
  <c r="U2300" i="16"/>
  <c r="W2300" i="16" s="1"/>
  <c r="U2492" i="16"/>
  <c r="W2492" i="16" s="1"/>
  <c r="U2057" i="16"/>
  <c r="W2057" i="16" s="1"/>
  <c r="U2249" i="16"/>
  <c r="W2249" i="16" s="1"/>
  <c r="U2441" i="16"/>
  <c r="W2441" i="16" s="1"/>
  <c r="U2633" i="16"/>
  <c r="W2633" i="16" s="1"/>
  <c r="U1831" i="16"/>
  <c r="W1831" i="16" s="1"/>
  <c r="U1655" i="16"/>
  <c r="W1655" i="16" s="1"/>
  <c r="U1463" i="16"/>
  <c r="W1463" i="16" s="1"/>
  <c r="U977" i="16"/>
  <c r="W977" i="16" s="1"/>
  <c r="U356" i="16"/>
  <c r="W356" i="16" s="1"/>
  <c r="U1938" i="16"/>
  <c r="W1938" i="16" s="1"/>
  <c r="U1810" i="16"/>
  <c r="W1810" i="16" s="1"/>
  <c r="U1682" i="16"/>
  <c r="W1682" i="16" s="1"/>
  <c r="U1554" i="16"/>
  <c r="W1554" i="16" s="1"/>
  <c r="U1426" i="16"/>
  <c r="W1426" i="16" s="1"/>
  <c r="U1297" i="16"/>
  <c r="W1297" i="16" s="1"/>
  <c r="U1169" i="16"/>
  <c r="W1169" i="16" s="1"/>
  <c r="U929" i="16"/>
  <c r="W929" i="16" s="1"/>
  <c r="U666" i="16"/>
  <c r="W666" i="16" s="1"/>
  <c r="U1060" i="16"/>
  <c r="W1060" i="16" s="1"/>
  <c r="U804" i="16"/>
  <c r="W804" i="16" s="1"/>
  <c r="U559" i="16"/>
  <c r="W559" i="16" s="1"/>
  <c r="U303" i="16"/>
  <c r="W303" i="16" s="1"/>
  <c r="U47" i="16"/>
  <c r="W47" i="16" s="1"/>
  <c r="U436" i="16"/>
  <c r="W436" i="16" s="1"/>
  <c r="U180" i="16"/>
  <c r="W180" i="16" s="1"/>
  <c r="U986" i="16"/>
  <c r="W986" i="16" s="1"/>
  <c r="U2210" i="16"/>
  <c r="W2210" i="16" s="1"/>
  <c r="U2094" i="16"/>
  <c r="W2094" i="16" s="1"/>
  <c r="U2158" i="16"/>
  <c r="W2158" i="16" s="1"/>
  <c r="U2222" i="16"/>
  <c r="W2222" i="16" s="1"/>
  <c r="U2286" i="16"/>
  <c r="W2286" i="16" s="1"/>
  <c r="U2350" i="16"/>
  <c r="W2350" i="16" s="1"/>
  <c r="U2414" i="16"/>
  <c r="W2414" i="16" s="1"/>
  <c r="U2478" i="16"/>
  <c r="W2478" i="16" s="1"/>
  <c r="U2542" i="16"/>
  <c r="W2542" i="16" s="1"/>
  <c r="U2606" i="16"/>
  <c r="W2606" i="16" s="1"/>
  <c r="U2035" i="16"/>
  <c r="W2035" i="16" s="1"/>
  <c r="U2099" i="16"/>
  <c r="W2099" i="16" s="1"/>
  <c r="U2163" i="16"/>
  <c r="W2163" i="16" s="1"/>
  <c r="U2227" i="16"/>
  <c r="W2227" i="16" s="1"/>
  <c r="U2291" i="16"/>
  <c r="W2291" i="16" s="1"/>
  <c r="U2355" i="16"/>
  <c r="W2355" i="16" s="1"/>
  <c r="U2419" i="16"/>
  <c r="W2419" i="16" s="1"/>
  <c r="U2483" i="16"/>
  <c r="W2483" i="16" s="1"/>
  <c r="U2547" i="16"/>
  <c r="W2547" i="16" s="1"/>
  <c r="U2611" i="16"/>
  <c r="W2611" i="16" s="1"/>
  <c r="U1997" i="16"/>
  <c r="W1997" i="16" s="1"/>
  <c r="U1933" i="16"/>
  <c r="W1933" i="16" s="1"/>
  <c r="U1869" i="16"/>
  <c r="W1869" i="16" s="1"/>
  <c r="U1805" i="16"/>
  <c r="W1805" i="16" s="1"/>
  <c r="U1741" i="16"/>
  <c r="W1741" i="16" s="1"/>
  <c r="U1677" i="16"/>
  <c r="W1677" i="16" s="1"/>
  <c r="U1613" i="16"/>
  <c r="W1613" i="16" s="1"/>
  <c r="U1549" i="16"/>
  <c r="W1549" i="16" s="1"/>
  <c r="U1485" i="16"/>
  <c r="W1485" i="16" s="1"/>
  <c r="U1421" i="16"/>
  <c r="W1421" i="16" s="1"/>
  <c r="U1324" i="16"/>
  <c r="W1324" i="16" s="1"/>
  <c r="U1992" i="16"/>
  <c r="W1992" i="16" s="1"/>
  <c r="U1928" i="16"/>
  <c r="W1928" i="16" s="1"/>
  <c r="U1864" i="16"/>
  <c r="W1864" i="16" s="1"/>
  <c r="U1800" i="16"/>
  <c r="W1800" i="16" s="1"/>
  <c r="U1736" i="16"/>
  <c r="W1736" i="16" s="1"/>
  <c r="U1672" i="16"/>
  <c r="W1672" i="16" s="1"/>
  <c r="U1608" i="16"/>
  <c r="W1608" i="16" s="1"/>
  <c r="U1544" i="16"/>
  <c r="W1544" i="16" s="1"/>
  <c r="U1480" i="16"/>
  <c r="W1480" i="16" s="1"/>
  <c r="U1416" i="16"/>
  <c r="W1416" i="16" s="1"/>
  <c r="U1381" i="16"/>
  <c r="W1381" i="16" s="1"/>
  <c r="U1287" i="16"/>
  <c r="W1287" i="16" s="1"/>
  <c r="U1223" i="16"/>
  <c r="W1223" i="16" s="1"/>
  <c r="U1159" i="16"/>
  <c r="W1159" i="16" s="1"/>
  <c r="U1095" i="16"/>
  <c r="W1095" i="16" s="1"/>
  <c r="U1031" i="16"/>
  <c r="W1031" i="16" s="1"/>
  <c r="U967" i="16"/>
  <c r="W967" i="16" s="1"/>
  <c r="U903" i="16"/>
  <c r="W903" i="16" s="1"/>
  <c r="U839" i="16"/>
  <c r="W839" i="16" s="1"/>
  <c r="U775" i="16"/>
  <c r="W775" i="16" s="1"/>
  <c r="U711" i="16"/>
  <c r="W711" i="16" s="1"/>
  <c r="U1290" i="16"/>
  <c r="W1290" i="16" s="1"/>
  <c r="U1226" i="16"/>
  <c r="W1226" i="16" s="1"/>
  <c r="U1162" i="16"/>
  <c r="W1162" i="16" s="1"/>
  <c r="U1002" i="16"/>
  <c r="W1002" i="16" s="1"/>
  <c r="U1048" i="16"/>
  <c r="W1048" i="16" s="1"/>
  <c r="U2402" i="16"/>
  <c r="W2402" i="16" s="1"/>
  <c r="U1946" i="16"/>
  <c r="W1946" i="16" s="1"/>
  <c r="U1882" i="16"/>
  <c r="W1882" i="16" s="1"/>
  <c r="U1818" i="16"/>
  <c r="W1818" i="16" s="1"/>
  <c r="U1754" i="16"/>
  <c r="W1754" i="16" s="1"/>
  <c r="U1690" i="16"/>
  <c r="W1690" i="16" s="1"/>
  <c r="U1626" i="16"/>
  <c r="W1626" i="16" s="1"/>
  <c r="U1562" i="16"/>
  <c r="W1562" i="16" s="1"/>
  <c r="U1498" i="16"/>
  <c r="W1498" i="16" s="1"/>
  <c r="U1434" i="16"/>
  <c r="W1434" i="16" s="1"/>
  <c r="U1352" i="16"/>
  <c r="W1352" i="16" s="1"/>
  <c r="U1305" i="16"/>
  <c r="W1305" i="16" s="1"/>
  <c r="U1241" i="16"/>
  <c r="W1241" i="16" s="1"/>
  <c r="U1177" i="16"/>
  <c r="W1177" i="16" s="1"/>
  <c r="U1113" i="16"/>
  <c r="W1113" i="16" s="1"/>
  <c r="U1049" i="16"/>
  <c r="W1049" i="16" s="1"/>
  <c r="U969" i="16"/>
  <c r="W969" i="16" s="1"/>
  <c r="U857" i="16"/>
  <c r="W857" i="16" s="1"/>
  <c r="U729" i="16"/>
  <c r="W729" i="16" s="1"/>
  <c r="U1244" i="16"/>
  <c r="W1244" i="16" s="1"/>
  <c r="U1116" i="16"/>
  <c r="W1116" i="16" s="1"/>
  <c r="U988" i="16"/>
  <c r="W988" i="16" s="1"/>
  <c r="U860" i="16"/>
  <c r="W860" i="16" s="1"/>
  <c r="U732" i="16"/>
  <c r="W732" i="16" s="1"/>
  <c r="U551" i="16"/>
  <c r="W551" i="16" s="1"/>
  <c r="U295" i="16"/>
  <c r="W295" i="16" s="1"/>
  <c r="U39" i="16"/>
  <c r="W39" i="16" s="1"/>
  <c r="U428" i="16"/>
  <c r="W428" i="16" s="1"/>
  <c r="U172" i="16"/>
  <c r="W172" i="16" s="1"/>
  <c r="U913" i="16"/>
  <c r="W913" i="16" s="1"/>
  <c r="U980" i="16"/>
  <c r="W980" i="16" s="1"/>
  <c r="U479" i="16"/>
  <c r="W479" i="16" s="1"/>
  <c r="U484" i="16"/>
  <c r="W484" i="16" s="1"/>
  <c r="U2009" i="16"/>
  <c r="W2009" i="16" s="1"/>
  <c r="U1318" i="16"/>
  <c r="W1318" i="16" s="1"/>
  <c r="U1922" i="16"/>
  <c r="W1922" i="16" s="1"/>
  <c r="U1794" i="16"/>
  <c r="W1794" i="16" s="1"/>
  <c r="U1666" i="16"/>
  <c r="W1666" i="16" s="1"/>
  <c r="U1538" i="16"/>
  <c r="W1538" i="16" s="1"/>
  <c r="U1410" i="16"/>
  <c r="W1410" i="16" s="1"/>
  <c r="U1281" i="16"/>
  <c r="W1281" i="16" s="1"/>
  <c r="U1153" i="16"/>
  <c r="W1153" i="16" s="1"/>
  <c r="U897" i="16"/>
  <c r="W897" i="16" s="1"/>
  <c r="U1284" i="16"/>
  <c r="W1284" i="16" s="1"/>
  <c r="U1028" i="16"/>
  <c r="W1028" i="16" s="1"/>
  <c r="U772" i="16"/>
  <c r="W772" i="16" s="1"/>
  <c r="U527" i="16"/>
  <c r="W527" i="16" s="1"/>
  <c r="U271" i="16"/>
  <c r="W271" i="16" s="1"/>
  <c r="U15" i="16"/>
  <c r="W15" i="16" s="1"/>
  <c r="U404" i="16"/>
  <c r="W404" i="16" s="1"/>
  <c r="U148" i="16"/>
  <c r="W148" i="16" s="1"/>
  <c r="U2026" i="16"/>
  <c r="W2026" i="16" s="1"/>
  <c r="U2236" i="16"/>
  <c r="W2236" i="16" s="1"/>
  <c r="U2412" i="16"/>
  <c r="W2412" i="16" s="1"/>
  <c r="U2604" i="16"/>
  <c r="W2604" i="16" s="1"/>
  <c r="U2137" i="16"/>
  <c r="W2137" i="16" s="1"/>
  <c r="U2329" i="16"/>
  <c r="W2329" i="16" s="1"/>
  <c r="U2521" i="16"/>
  <c r="W2521" i="16" s="1"/>
  <c r="U1959" i="16"/>
  <c r="W1959" i="16" s="1"/>
  <c r="U1799" i="16"/>
  <c r="W1799" i="16" s="1"/>
  <c r="U1575" i="16"/>
  <c r="W1575" i="16" s="1"/>
  <c r="U1380" i="16"/>
  <c r="W1380" i="16" s="1"/>
  <c r="U849" i="16"/>
  <c r="W849" i="16" s="1"/>
  <c r="U916" i="16"/>
  <c r="W916" i="16" s="1"/>
  <c r="U415" i="16"/>
  <c r="W415" i="16" s="1"/>
  <c r="U420" i="16"/>
  <c r="W420" i="16" s="1"/>
  <c r="U2114" i="16"/>
  <c r="W2114" i="16" s="1"/>
  <c r="U2052" i="16"/>
  <c r="W2052" i="16" s="1"/>
  <c r="U2116" i="16"/>
  <c r="W2116" i="16" s="1"/>
  <c r="U2180" i="16"/>
  <c r="W2180" i="16" s="1"/>
  <c r="U2244" i="16"/>
  <c r="W2244" i="16" s="1"/>
  <c r="U2308" i="16"/>
  <c r="W2308" i="16" s="1"/>
  <c r="U2372" i="16"/>
  <c r="W2372" i="16" s="1"/>
  <c r="U2436" i="16"/>
  <c r="W2436" i="16" s="1"/>
  <c r="U2500" i="16"/>
  <c r="W2500" i="16" s="1"/>
  <c r="U2564" i="16"/>
  <c r="W2564" i="16" s="1"/>
  <c r="U2628" i="16"/>
  <c r="W2628" i="16" s="1"/>
  <c r="U2049" i="16"/>
  <c r="W2049" i="16" s="1"/>
  <c r="U2113" i="16"/>
  <c r="W2113" i="16" s="1"/>
  <c r="U2177" i="16"/>
  <c r="W2177" i="16" s="1"/>
  <c r="U2241" i="16"/>
  <c r="W2241" i="16" s="1"/>
  <c r="U2305" i="16"/>
  <c r="W2305" i="16" s="1"/>
  <c r="U2369" i="16"/>
  <c r="W2369" i="16" s="1"/>
  <c r="U2433" i="16"/>
  <c r="W2433" i="16" s="1"/>
  <c r="U2497" i="16"/>
  <c r="W2497" i="16" s="1"/>
  <c r="U2561" i="16"/>
  <c r="W2561" i="16" s="1"/>
  <c r="U2625" i="16"/>
  <c r="W2625" i="16" s="1"/>
  <c r="U1983" i="16"/>
  <c r="W1983" i="16" s="1"/>
  <c r="U1919" i="16"/>
  <c r="W1919" i="16" s="1"/>
  <c r="U1855" i="16"/>
  <c r="W1855" i="16" s="1"/>
  <c r="U1791" i="16"/>
  <c r="W1791" i="16" s="1"/>
  <c r="U1727" i="16"/>
  <c r="W1727" i="16" s="1"/>
  <c r="U1663" i="16"/>
  <c r="W1663" i="16" s="1"/>
  <c r="U1599" i="16"/>
  <c r="W1599" i="16" s="1"/>
  <c r="U1535" i="16"/>
  <c r="W1535" i="16" s="1"/>
  <c r="U1471" i="16"/>
  <c r="W1471" i="16" s="1"/>
  <c r="U1407" i="16"/>
  <c r="W1407" i="16" s="1"/>
  <c r="U1382" i="16"/>
  <c r="W1382" i="16" s="1"/>
  <c r="U1970" i="16"/>
  <c r="W1970" i="16" s="1"/>
  <c r="U1009" i="16"/>
  <c r="W1009" i="16" s="1"/>
  <c r="U753" i="16"/>
  <c r="W753" i="16" s="1"/>
  <c r="U1140" i="16"/>
  <c r="W1140" i="16" s="1"/>
  <c r="U884" i="16"/>
  <c r="W884" i="16" s="1"/>
  <c r="U639" i="16"/>
  <c r="W639" i="16" s="1"/>
  <c r="U383" i="16"/>
  <c r="W383" i="16" s="1"/>
  <c r="U127" i="16"/>
  <c r="W127" i="16" s="1"/>
  <c r="U516" i="16"/>
  <c r="W516" i="16" s="1"/>
  <c r="U260" i="16"/>
  <c r="W260" i="16" s="1"/>
  <c r="U4" i="16"/>
  <c r="W4" i="16" s="1"/>
  <c r="U2042" i="16"/>
  <c r="W2042" i="16" s="1"/>
  <c r="U2156" i="16"/>
  <c r="W2156" i="16" s="1"/>
  <c r="U2348" i="16"/>
  <c r="W2348" i="16" s="1"/>
  <c r="U2540" i="16"/>
  <c r="W2540" i="16" s="1"/>
  <c r="U2105" i="16"/>
  <c r="W2105" i="16" s="1"/>
  <c r="U2297" i="16"/>
  <c r="W2297" i="16" s="1"/>
  <c r="U2489" i="16"/>
  <c r="W2489" i="16" s="1"/>
  <c r="U1991" i="16"/>
  <c r="W1991" i="16" s="1"/>
  <c r="U1783" i="16"/>
  <c r="W1783" i="16" s="1"/>
  <c r="U1607" i="16"/>
  <c r="W1607" i="16" s="1"/>
  <c r="U1415" i="16"/>
  <c r="W1415" i="16" s="1"/>
  <c r="U1300" i="16"/>
  <c r="W1300" i="16" s="1"/>
  <c r="U164" i="16"/>
  <c r="W164" i="16" s="1"/>
  <c r="U2010" i="16"/>
  <c r="W2010" i="16" s="1"/>
  <c r="U1906" i="16"/>
  <c r="W1906" i="16" s="1"/>
  <c r="U1778" i="16"/>
  <c r="W1778" i="16" s="1"/>
  <c r="U1650" i="16"/>
  <c r="W1650" i="16" s="1"/>
  <c r="U1522" i="16"/>
  <c r="W1522" i="16" s="1"/>
  <c r="U1394" i="16"/>
  <c r="W1394" i="16" s="1"/>
  <c r="U1265" i="16"/>
  <c r="W1265" i="16" s="1"/>
  <c r="U1121" i="16"/>
  <c r="W1121" i="16" s="1"/>
  <c r="U865" i="16"/>
  <c r="W865" i="16" s="1"/>
  <c r="U1252" i="16"/>
  <c r="W1252" i="16" s="1"/>
  <c r="U996" i="16"/>
  <c r="W996" i="16" s="1"/>
  <c r="U740" i="16"/>
  <c r="W740" i="16" s="1"/>
  <c r="U495" i="16"/>
  <c r="W495" i="16" s="1"/>
  <c r="U239" i="16"/>
  <c r="W239" i="16" s="1"/>
  <c r="U628" i="16"/>
  <c r="W628" i="16" s="1"/>
  <c r="U372" i="16"/>
  <c r="W372" i="16" s="1"/>
  <c r="U116" i="16"/>
  <c r="W116" i="16" s="1"/>
  <c r="U2058" i="16"/>
  <c r="W2058" i="16" s="1"/>
  <c r="U2046" i="16"/>
  <c r="W2046" i="16" s="1"/>
  <c r="U2110" i="16"/>
  <c r="W2110" i="16" s="1"/>
  <c r="U2174" i="16"/>
  <c r="W2174" i="16" s="1"/>
  <c r="U2238" i="16"/>
  <c r="W2238" i="16" s="1"/>
  <c r="U2302" i="16"/>
  <c r="W2302" i="16" s="1"/>
  <c r="U2366" i="16"/>
  <c r="W2366" i="16" s="1"/>
  <c r="U2430" i="16"/>
  <c r="W2430" i="16" s="1"/>
  <c r="U2494" i="16"/>
  <c r="W2494" i="16" s="1"/>
  <c r="U2558" i="16"/>
  <c r="W2558" i="16" s="1"/>
  <c r="U2622" i="16"/>
  <c r="W2622" i="16" s="1"/>
  <c r="U2051" i="16"/>
  <c r="W2051" i="16" s="1"/>
  <c r="U2115" i="16"/>
  <c r="W2115" i="16" s="1"/>
  <c r="U2179" i="16"/>
  <c r="W2179" i="16" s="1"/>
  <c r="U2243" i="16"/>
  <c r="W2243" i="16" s="1"/>
  <c r="U2307" i="16"/>
  <c r="W2307" i="16" s="1"/>
  <c r="U2371" i="16"/>
  <c r="W2371" i="16" s="1"/>
  <c r="U2435" i="16"/>
  <c r="W2435" i="16" s="1"/>
  <c r="U2499" i="16"/>
  <c r="W2499" i="16" s="1"/>
  <c r="U2563" i="16"/>
  <c r="W2563" i="16" s="1"/>
  <c r="U2627" i="16"/>
  <c r="W2627" i="16" s="1"/>
  <c r="U1981" i="16"/>
  <c r="W1981" i="16" s="1"/>
  <c r="U1917" i="16"/>
  <c r="W1917" i="16" s="1"/>
  <c r="U1853" i="16"/>
  <c r="W1853" i="16" s="1"/>
  <c r="U1789" i="16"/>
  <c r="W1789" i="16" s="1"/>
  <c r="U1725" i="16"/>
  <c r="W1725" i="16" s="1"/>
  <c r="U1661" i="16"/>
  <c r="W1661" i="16" s="1"/>
  <c r="U1597" i="16"/>
  <c r="W1597" i="16" s="1"/>
  <c r="U1533" i="16"/>
  <c r="W1533" i="16" s="1"/>
  <c r="U1469" i="16"/>
  <c r="W1469" i="16" s="1"/>
  <c r="U1405" i="16"/>
  <c r="W1405" i="16" s="1"/>
  <c r="U1369" i="16"/>
  <c r="W1369" i="16" s="1"/>
  <c r="U1976" i="16"/>
  <c r="W1976" i="16" s="1"/>
  <c r="U1912" i="16"/>
  <c r="W1912" i="16" s="1"/>
  <c r="U1848" i="16"/>
  <c r="W1848" i="16" s="1"/>
  <c r="U1784" i="16"/>
  <c r="W1784" i="16" s="1"/>
  <c r="U1720" i="16"/>
  <c r="W1720" i="16" s="1"/>
  <c r="U1656" i="16"/>
  <c r="W1656" i="16" s="1"/>
  <c r="U1592" i="16"/>
  <c r="W1592" i="16" s="1"/>
  <c r="U1528" i="16"/>
  <c r="W1528" i="16" s="1"/>
  <c r="U1464" i="16"/>
  <c r="W1464" i="16" s="1"/>
  <c r="U1400" i="16"/>
  <c r="W1400" i="16" s="1"/>
  <c r="U1349" i="16"/>
  <c r="W1349" i="16" s="1"/>
  <c r="U1271" i="16"/>
  <c r="W1271" i="16" s="1"/>
  <c r="U1207" i="16"/>
  <c r="W1207" i="16" s="1"/>
  <c r="U1143" i="16"/>
  <c r="W1143" i="16" s="1"/>
  <c r="U1079" i="16"/>
  <c r="W1079" i="16" s="1"/>
  <c r="U1015" i="16"/>
  <c r="W1015" i="16" s="1"/>
  <c r="U951" i="16"/>
  <c r="W951" i="16" s="1"/>
  <c r="U887" i="16"/>
  <c r="W887" i="16" s="1"/>
  <c r="U823" i="16"/>
  <c r="W823" i="16" s="1"/>
  <c r="U759" i="16"/>
  <c r="W759" i="16" s="1"/>
  <c r="U695" i="16"/>
  <c r="W695" i="16" s="1"/>
  <c r="U1274" i="16"/>
  <c r="W1274" i="16" s="1"/>
  <c r="U1210" i="16"/>
  <c r="W1210" i="16" s="1"/>
  <c r="U1146" i="16"/>
  <c r="W1146" i="16" s="1"/>
  <c r="U1066" i="16"/>
  <c r="W1066" i="16" s="1"/>
  <c r="U2279" i="16"/>
  <c r="W2279" i="16" s="1"/>
  <c r="U1930" i="16"/>
  <c r="W1930" i="16" s="1"/>
  <c r="U1866" i="16"/>
  <c r="W1866" i="16" s="1"/>
  <c r="U1802" i="16"/>
  <c r="W1802" i="16" s="1"/>
  <c r="U1738" i="16"/>
  <c r="W1738" i="16" s="1"/>
  <c r="U1674" i="16"/>
  <c r="W1674" i="16" s="1"/>
  <c r="U1610" i="16"/>
  <c r="W1610" i="16" s="1"/>
  <c r="U1546" i="16"/>
  <c r="W1546" i="16" s="1"/>
  <c r="U1482" i="16"/>
  <c r="W1482" i="16" s="1"/>
  <c r="U1418" i="16"/>
  <c r="W1418" i="16" s="1"/>
  <c r="U1320" i="16"/>
  <c r="W1320" i="16" s="1"/>
  <c r="U1289" i="16"/>
  <c r="W1289" i="16" s="1"/>
  <c r="U1225" i="16"/>
  <c r="W1225" i="16" s="1"/>
  <c r="U1161" i="16"/>
  <c r="W1161" i="16" s="1"/>
  <c r="U1097" i="16"/>
  <c r="W1097" i="16" s="1"/>
  <c r="U1033" i="16"/>
  <c r="W1033" i="16" s="1"/>
  <c r="U953" i="16"/>
  <c r="W953" i="16" s="1"/>
  <c r="U841" i="16"/>
  <c r="W841" i="16" s="1"/>
  <c r="U713" i="16"/>
  <c r="W713" i="16" s="1"/>
  <c r="U1228" i="16"/>
  <c r="W1228" i="16" s="1"/>
  <c r="U1100" i="16"/>
  <c r="W1100" i="16" s="1"/>
  <c r="U972" i="16"/>
  <c r="W972" i="16" s="1"/>
  <c r="U844" i="16"/>
  <c r="W844" i="16" s="1"/>
  <c r="U716" i="16"/>
  <c r="W716" i="16" s="1"/>
  <c r="U487" i="16"/>
  <c r="W487" i="16" s="1"/>
  <c r="U231" i="16"/>
  <c r="W231" i="16" s="1"/>
  <c r="U620" i="16"/>
  <c r="W620" i="16" s="1"/>
  <c r="U364" i="16"/>
  <c r="W364" i="16" s="1"/>
  <c r="U108" i="16"/>
  <c r="W108" i="16" s="1"/>
  <c r="U2407" i="16"/>
  <c r="W2407" i="16" s="1"/>
  <c r="U2082" i="16"/>
  <c r="W2082" i="16" s="1"/>
  <c r="U2054" i="16"/>
  <c r="W2054" i="16" s="1"/>
  <c r="U2118" i="16"/>
  <c r="W2118" i="16" s="1"/>
  <c r="U2182" i="16"/>
  <c r="W2182" i="16" s="1"/>
  <c r="U2246" i="16"/>
  <c r="W2246" i="16" s="1"/>
  <c r="U2310" i="16"/>
  <c r="W2310" i="16" s="1"/>
  <c r="U2374" i="16"/>
  <c r="W2374" i="16" s="1"/>
  <c r="U2438" i="16"/>
  <c r="W2438" i="16" s="1"/>
  <c r="U2502" i="16"/>
  <c r="W2502" i="16" s="1"/>
  <c r="U2566" i="16"/>
  <c r="W2566" i="16" s="1"/>
  <c r="U2630" i="16"/>
  <c r="W2630" i="16" s="1"/>
  <c r="U2059" i="16"/>
  <c r="W2059" i="16" s="1"/>
  <c r="U2123" i="16"/>
  <c r="W2123" i="16" s="1"/>
  <c r="U2187" i="16"/>
  <c r="W2187" i="16" s="1"/>
  <c r="U2251" i="16"/>
  <c r="W2251" i="16" s="1"/>
  <c r="U2315" i="16"/>
  <c r="W2315" i="16" s="1"/>
  <c r="U2379" i="16"/>
  <c r="W2379" i="16" s="1"/>
  <c r="U2443" i="16"/>
  <c r="W2443" i="16" s="1"/>
  <c r="U2507" i="16"/>
  <c r="W2507" i="16" s="1"/>
  <c r="U2571" i="16"/>
  <c r="W2571" i="16" s="1"/>
  <c r="U2635" i="16"/>
  <c r="W2635" i="16" s="1"/>
  <c r="U1973" i="16"/>
  <c r="W1973" i="16" s="1"/>
  <c r="U1909" i="16"/>
  <c r="W1909" i="16" s="1"/>
  <c r="U1845" i="16"/>
  <c r="W1845" i="16" s="1"/>
  <c r="U1781" i="16"/>
  <c r="W1781" i="16" s="1"/>
  <c r="U1717" i="16"/>
  <c r="W1717" i="16" s="1"/>
  <c r="U1653" i="16"/>
  <c r="W1653" i="16" s="1"/>
  <c r="U1589" i="16"/>
  <c r="W1589" i="16" s="1"/>
  <c r="U1525" i="16"/>
  <c r="W1525" i="16" s="1"/>
  <c r="U1461" i="16"/>
  <c r="W1461" i="16" s="1"/>
  <c r="U1397" i="16"/>
  <c r="W1397" i="16" s="1"/>
  <c r="U1358" i="16"/>
  <c r="W1358" i="16" s="1"/>
  <c r="U1968" i="16"/>
  <c r="W1968" i="16" s="1"/>
  <c r="U1904" i="16"/>
  <c r="W1904" i="16" s="1"/>
  <c r="U1840" i="16"/>
  <c r="W1840" i="16" s="1"/>
  <c r="U1776" i="16"/>
  <c r="W1776" i="16" s="1"/>
  <c r="U1712" i="16"/>
  <c r="W1712" i="16" s="1"/>
  <c r="U1648" i="16"/>
  <c r="W1648" i="16" s="1"/>
  <c r="U1584" i="16"/>
  <c r="W1584" i="16" s="1"/>
  <c r="U1520" i="16"/>
  <c r="W1520" i="16" s="1"/>
  <c r="U1456" i="16"/>
  <c r="W1456" i="16" s="1"/>
  <c r="U1392" i="16"/>
  <c r="W1392" i="16" s="1"/>
  <c r="U1338" i="16"/>
  <c r="W1338" i="16" s="1"/>
  <c r="U1263" i="16"/>
  <c r="W1263" i="16" s="1"/>
  <c r="U1199" i="16"/>
  <c r="W1199" i="16" s="1"/>
  <c r="U1135" i="16"/>
  <c r="W1135" i="16" s="1"/>
  <c r="U1071" i="16"/>
  <c r="W1071" i="16" s="1"/>
  <c r="U1007" i="16"/>
  <c r="W1007" i="16" s="1"/>
  <c r="U943" i="16"/>
  <c r="W943" i="16" s="1"/>
  <c r="U879" i="16"/>
  <c r="W879" i="16" s="1"/>
  <c r="U815" i="16"/>
  <c r="W815" i="16" s="1"/>
  <c r="U751" i="16"/>
  <c r="W751" i="16" s="1"/>
  <c r="U687" i="16"/>
  <c r="W687" i="16" s="1"/>
  <c r="U1266" i="16"/>
  <c r="W1266" i="16" s="1"/>
  <c r="U1202" i="16"/>
  <c r="W1202" i="16" s="1"/>
  <c r="U1138" i="16"/>
  <c r="W1138" i="16" s="1"/>
  <c r="U2535" i="16"/>
  <c r="W2535" i="16" s="1"/>
  <c r="U1090" i="16"/>
  <c r="W1090" i="16" s="1"/>
  <c r="U1026" i="16"/>
  <c r="W1026" i="16" s="1"/>
  <c r="U962" i="16"/>
  <c r="W962" i="16" s="1"/>
  <c r="U898" i="16"/>
  <c r="W898" i="16" s="1"/>
  <c r="U834" i="16"/>
  <c r="W834" i="16" s="1"/>
  <c r="U770" i="16"/>
  <c r="W770" i="16" s="1"/>
  <c r="U706" i="16"/>
  <c r="W706" i="16" s="1"/>
  <c r="U653" i="16"/>
  <c r="W653" i="16" s="1"/>
  <c r="U589" i="16"/>
  <c r="W589" i="16" s="1"/>
  <c r="U509" i="16"/>
  <c r="W509" i="16" s="1"/>
  <c r="U429" i="16"/>
  <c r="W429" i="16" s="1"/>
  <c r="U317" i="16"/>
  <c r="W317" i="16" s="1"/>
  <c r="U189" i="16"/>
  <c r="W189" i="16" s="1"/>
  <c r="U61" i="16"/>
  <c r="W61" i="16" s="1"/>
  <c r="U466" i="16"/>
  <c r="W466" i="16" s="1"/>
  <c r="U130" i="16"/>
  <c r="W130" i="16" s="1"/>
  <c r="U663" i="16"/>
  <c r="W663" i="16" s="1"/>
  <c r="U599" i="16"/>
  <c r="W599" i="16" s="1"/>
  <c r="U535" i="16"/>
  <c r="W535" i="16" s="1"/>
  <c r="U471" i="16"/>
  <c r="W471" i="16" s="1"/>
  <c r="U407" i="16"/>
  <c r="W407" i="16" s="1"/>
  <c r="U343" i="16"/>
  <c r="W343" i="16" s="1"/>
  <c r="U279" i="16"/>
  <c r="W279" i="16" s="1"/>
  <c r="U215" i="16"/>
  <c r="W215" i="16" s="1"/>
  <c r="U151" i="16"/>
  <c r="W151" i="16" s="1"/>
  <c r="U87" i="16"/>
  <c r="W87" i="16" s="1"/>
  <c r="U23" i="16"/>
  <c r="W23" i="16" s="1"/>
  <c r="U604" i="16"/>
  <c r="W604" i="16" s="1"/>
  <c r="U540" i="16"/>
  <c r="W540" i="16" s="1"/>
  <c r="U476" i="16"/>
  <c r="W476" i="16" s="1"/>
  <c r="U412" i="16"/>
  <c r="W412" i="16" s="1"/>
  <c r="U348" i="16"/>
  <c r="W348" i="16" s="1"/>
  <c r="U284" i="16"/>
  <c r="W284" i="16" s="1"/>
  <c r="U220" i="16"/>
  <c r="W220" i="16" s="1"/>
  <c r="U156" i="16"/>
  <c r="W156" i="16" s="1"/>
  <c r="U92" i="16"/>
  <c r="W92" i="16" s="1"/>
  <c r="U28" i="16"/>
  <c r="W28" i="16" s="1"/>
  <c r="U2130" i="16"/>
  <c r="W2130" i="16" s="1"/>
  <c r="U2070" i="16"/>
  <c r="W2070" i="16" s="1"/>
  <c r="U2134" i="16"/>
  <c r="W2134" i="16" s="1"/>
  <c r="U2198" i="16"/>
  <c r="W2198" i="16" s="1"/>
  <c r="U2262" i="16"/>
  <c r="W2262" i="16" s="1"/>
  <c r="U2326" i="16"/>
  <c r="W2326" i="16" s="1"/>
  <c r="U2390" i="16"/>
  <c r="W2390" i="16" s="1"/>
  <c r="U2454" i="16"/>
  <c r="W2454" i="16" s="1"/>
  <c r="U2518" i="16"/>
  <c r="W2518" i="16" s="1"/>
  <c r="U2582" i="16"/>
  <c r="W2582" i="16" s="1"/>
  <c r="U2646" i="16"/>
  <c r="W2646" i="16" s="1"/>
  <c r="U2075" i="16"/>
  <c r="W2075" i="16" s="1"/>
  <c r="U2139" i="16"/>
  <c r="W2139" i="16" s="1"/>
  <c r="U2203" i="16"/>
  <c r="W2203" i="16" s="1"/>
  <c r="U2267" i="16"/>
  <c r="W2267" i="16" s="1"/>
  <c r="U2331" i="16"/>
  <c r="W2331" i="16" s="1"/>
  <c r="U2395" i="16"/>
  <c r="W2395" i="16" s="1"/>
  <c r="U2459" i="16"/>
  <c r="W2459" i="16" s="1"/>
  <c r="U2523" i="16"/>
  <c r="W2523" i="16" s="1"/>
  <c r="U2587" i="16"/>
  <c r="W2587" i="16" s="1"/>
  <c r="U2651" i="16"/>
  <c r="W2651" i="16" s="1"/>
  <c r="U1957" i="16"/>
  <c r="W1957" i="16" s="1"/>
  <c r="U1893" i="16"/>
  <c r="W1893" i="16" s="1"/>
  <c r="U1829" i="16"/>
  <c r="W1829" i="16" s="1"/>
  <c r="U1765" i="16"/>
  <c r="W1765" i="16" s="1"/>
  <c r="U1701" i="16"/>
  <c r="W1701" i="16" s="1"/>
  <c r="U1637" i="16"/>
  <c r="W1637" i="16" s="1"/>
  <c r="U1573" i="16"/>
  <c r="W1573" i="16" s="1"/>
  <c r="U1509" i="16"/>
  <c r="W1509" i="16" s="1"/>
  <c r="U1445" i="16"/>
  <c r="W1445" i="16" s="1"/>
  <c r="U1367" i="16"/>
  <c r="W1367" i="16" s="1"/>
  <c r="U1326" i="16"/>
  <c r="W1326" i="16" s="1"/>
  <c r="U1952" i="16"/>
  <c r="W1952" i="16" s="1"/>
  <c r="U1888" i="16"/>
  <c r="W1888" i="16" s="1"/>
  <c r="U1824" i="16"/>
  <c r="W1824" i="16" s="1"/>
  <c r="U1760" i="16"/>
  <c r="W1760" i="16" s="1"/>
  <c r="U1696" i="16"/>
  <c r="W1696" i="16" s="1"/>
  <c r="U1632" i="16"/>
  <c r="W1632" i="16" s="1"/>
  <c r="U1568" i="16"/>
  <c r="W1568" i="16" s="1"/>
  <c r="U1504" i="16"/>
  <c r="W1504" i="16" s="1"/>
  <c r="U1440" i="16"/>
  <c r="W1440" i="16" s="1"/>
  <c r="U1360" i="16"/>
  <c r="W1360" i="16" s="1"/>
  <c r="U1311" i="16"/>
  <c r="W1311" i="16" s="1"/>
  <c r="U1247" i="16"/>
  <c r="W1247" i="16" s="1"/>
  <c r="U1183" i="16"/>
  <c r="W1183" i="16" s="1"/>
  <c r="U1119" i="16"/>
  <c r="W1119" i="16" s="1"/>
  <c r="U1055" i="16"/>
  <c r="W1055" i="16" s="1"/>
  <c r="U991" i="16"/>
  <c r="W991" i="16" s="1"/>
  <c r="U927" i="16"/>
  <c r="W927" i="16" s="1"/>
  <c r="U863" i="16"/>
  <c r="W863" i="16" s="1"/>
  <c r="U799" i="16"/>
  <c r="W799" i="16" s="1"/>
  <c r="U735" i="16"/>
  <c r="W735" i="16" s="1"/>
  <c r="U674" i="16"/>
  <c r="W674" i="16" s="1"/>
  <c r="U1250" i="16"/>
  <c r="W1250" i="16" s="1"/>
  <c r="U1186" i="16"/>
  <c r="W1186" i="16" s="1"/>
  <c r="U1034" i="16"/>
  <c r="W1034" i="16" s="1"/>
  <c r="U1473" i="16"/>
  <c r="W1473" i="16" s="1"/>
  <c r="U1074" i="16"/>
  <c r="W1074" i="16" s="1"/>
  <c r="U1010" i="16"/>
  <c r="W1010" i="16" s="1"/>
  <c r="U946" i="16"/>
  <c r="W946" i="16" s="1"/>
  <c r="U882" i="16"/>
  <c r="W882" i="16" s="1"/>
  <c r="U818" i="16"/>
  <c r="W818" i="16" s="1"/>
  <c r="U754" i="16"/>
  <c r="W754" i="16" s="1"/>
  <c r="U690" i="16"/>
  <c r="W690" i="16" s="1"/>
  <c r="U637" i="16"/>
  <c r="W637" i="16" s="1"/>
  <c r="U573" i="16"/>
  <c r="W573" i="16" s="1"/>
  <c r="U493" i="16"/>
  <c r="W493" i="16" s="1"/>
  <c r="U397" i="16"/>
  <c r="W397" i="16" s="1"/>
  <c r="U269" i="16"/>
  <c r="W269" i="16" s="1"/>
  <c r="U173" i="16"/>
  <c r="W173" i="16" s="1"/>
  <c r="U642" i="16"/>
  <c r="W642" i="16" s="1"/>
  <c r="U386" i="16"/>
  <c r="W386" i="16" s="1"/>
  <c r="U50" i="16"/>
  <c r="W50" i="16" s="1"/>
  <c r="U889" i="16"/>
  <c r="W889" i="16" s="1"/>
  <c r="U825" i="16"/>
  <c r="W825" i="16" s="1"/>
  <c r="U761" i="16"/>
  <c r="W761" i="16" s="1"/>
  <c r="U697" i="16"/>
  <c r="W697" i="16" s="1"/>
  <c r="U1276" i="16"/>
  <c r="W1276" i="16" s="1"/>
  <c r="U1212" i="16"/>
  <c r="W1212" i="16" s="1"/>
  <c r="U1148" i="16"/>
  <c r="W1148" i="16" s="1"/>
  <c r="U1084" i="16"/>
  <c r="W1084" i="16" s="1"/>
  <c r="U1020" i="16"/>
  <c r="W1020" i="16" s="1"/>
  <c r="U956" i="16"/>
  <c r="W956" i="16" s="1"/>
  <c r="U892" i="16"/>
  <c r="W892" i="16" s="1"/>
  <c r="U828" i="16"/>
  <c r="W828" i="16" s="1"/>
  <c r="U764" i="16"/>
  <c r="W764" i="16" s="1"/>
  <c r="U700" i="16"/>
  <c r="W700" i="16" s="1"/>
  <c r="U647" i="16"/>
  <c r="W647" i="16" s="1"/>
  <c r="U583" i="16"/>
  <c r="W583" i="16" s="1"/>
  <c r="U519" i="16"/>
  <c r="W519" i="16" s="1"/>
  <c r="U455" i="16"/>
  <c r="W455" i="16" s="1"/>
  <c r="U391" i="16"/>
  <c r="W391" i="16" s="1"/>
  <c r="U327" i="16"/>
  <c r="W327" i="16" s="1"/>
  <c r="U263" i="16"/>
  <c r="W263" i="16" s="1"/>
  <c r="U199" i="16"/>
  <c r="W199" i="16" s="1"/>
  <c r="U135" i="16"/>
  <c r="W135" i="16" s="1"/>
  <c r="U71" i="16"/>
  <c r="W71" i="16" s="1"/>
  <c r="U7" i="16"/>
  <c r="W7" i="16" s="1"/>
  <c r="U588" i="16"/>
  <c r="W588" i="16" s="1"/>
  <c r="U524" i="16"/>
  <c r="W524" i="16" s="1"/>
  <c r="U460" i="16"/>
  <c r="W460" i="16" s="1"/>
  <c r="U396" i="16"/>
  <c r="W396" i="16" s="1"/>
  <c r="U332" i="16"/>
  <c r="W332" i="16" s="1"/>
  <c r="U268" i="16"/>
  <c r="W268" i="16" s="1"/>
  <c r="U204" i="16"/>
  <c r="W204" i="16" s="1"/>
  <c r="U140" i="16"/>
  <c r="W140" i="16" s="1"/>
  <c r="U76" i="16"/>
  <c r="W76" i="16" s="1"/>
  <c r="U12" i="16"/>
  <c r="W12" i="16" s="1"/>
  <c r="U1018" i="16"/>
  <c r="W1018" i="16" s="1"/>
  <c r="U2178" i="16"/>
  <c r="W2178" i="16" s="1"/>
  <c r="U2086" i="16"/>
  <c r="W2086" i="16" s="1"/>
  <c r="U2150" i="16"/>
  <c r="W2150" i="16" s="1"/>
  <c r="U2214" i="16"/>
  <c r="W2214" i="16" s="1"/>
  <c r="U2278" i="16"/>
  <c r="W2278" i="16" s="1"/>
  <c r="U2342" i="16"/>
  <c r="W2342" i="16" s="1"/>
  <c r="U2406" i="16"/>
  <c r="W2406" i="16" s="1"/>
  <c r="U2470" i="16"/>
  <c r="W2470" i="16" s="1"/>
  <c r="U2534" i="16"/>
  <c r="W2534" i="16" s="1"/>
  <c r="U2598" i="16"/>
  <c r="W2598" i="16" s="1"/>
  <c r="U2024" i="16"/>
  <c r="W2024" i="16" s="1"/>
  <c r="U2091" i="16"/>
  <c r="W2091" i="16" s="1"/>
  <c r="U2155" i="16"/>
  <c r="W2155" i="16" s="1"/>
  <c r="U2219" i="16"/>
  <c r="W2219" i="16" s="1"/>
  <c r="U2283" i="16"/>
  <c r="W2283" i="16" s="1"/>
  <c r="U2347" i="16"/>
  <c r="W2347" i="16" s="1"/>
  <c r="U2411" i="16"/>
  <c r="W2411" i="16" s="1"/>
  <c r="U2475" i="16"/>
  <c r="W2475" i="16" s="1"/>
  <c r="U2539" i="16"/>
  <c r="W2539" i="16" s="1"/>
  <c r="U2603" i="16"/>
  <c r="W2603" i="16" s="1"/>
  <c r="U2005" i="16"/>
  <c r="W2005" i="16" s="1"/>
  <c r="U1941" i="16"/>
  <c r="W1941" i="16" s="1"/>
  <c r="U1877" i="16"/>
  <c r="W1877" i="16" s="1"/>
  <c r="U1813" i="16"/>
  <c r="W1813" i="16" s="1"/>
  <c r="U1749" i="16"/>
  <c r="W1749" i="16" s="1"/>
  <c r="U1685" i="16"/>
  <c r="W1685" i="16" s="1"/>
  <c r="U1621" i="16"/>
  <c r="W1621" i="16" s="1"/>
  <c r="U1557" i="16"/>
  <c r="W1557" i="16" s="1"/>
  <c r="U1493" i="16"/>
  <c r="W1493" i="16" s="1"/>
  <c r="U1429" i="16"/>
  <c r="W1429" i="16" s="1"/>
  <c r="U1335" i="16"/>
  <c r="W1335" i="16" s="1"/>
  <c r="U2000" i="16"/>
  <c r="W2000" i="16" s="1"/>
  <c r="U1936" i="16"/>
  <c r="W1936" i="16" s="1"/>
  <c r="U1872" i="16"/>
  <c r="W1872" i="16" s="1"/>
  <c r="U1808" i="16"/>
  <c r="W1808" i="16" s="1"/>
  <c r="U1744" i="16"/>
  <c r="W1744" i="16" s="1"/>
  <c r="U1680" i="16"/>
  <c r="W1680" i="16" s="1"/>
  <c r="U1616" i="16"/>
  <c r="W1616" i="16" s="1"/>
  <c r="U1552" i="16"/>
  <c r="W1552" i="16" s="1"/>
  <c r="U1488" i="16"/>
  <c r="W1488" i="16" s="1"/>
  <c r="U1424" i="16"/>
  <c r="W1424" i="16" s="1"/>
  <c r="U1328" i="16"/>
  <c r="W1328" i="16" s="1"/>
  <c r="U1295" i="16"/>
  <c r="W1295" i="16" s="1"/>
  <c r="U1231" i="16"/>
  <c r="W1231" i="16" s="1"/>
  <c r="U1167" i="16"/>
  <c r="W1167" i="16" s="1"/>
  <c r="U1103" i="16"/>
  <c r="W1103" i="16" s="1"/>
  <c r="U1039" i="16"/>
  <c r="W1039" i="16" s="1"/>
  <c r="U975" i="16"/>
  <c r="W975" i="16" s="1"/>
  <c r="U911" i="16"/>
  <c r="W911" i="16" s="1"/>
  <c r="U847" i="16"/>
  <c r="W847" i="16" s="1"/>
  <c r="U783" i="16"/>
  <c r="W783" i="16" s="1"/>
  <c r="U719" i="16"/>
  <c r="W719" i="16" s="1"/>
  <c r="U1298" i="16"/>
  <c r="W1298" i="16" s="1"/>
  <c r="U1234" i="16"/>
  <c r="W1234" i="16" s="1"/>
  <c r="U1170" i="16"/>
  <c r="W1170" i="16" s="1"/>
  <c r="U1098" i="16"/>
  <c r="W1098" i="16" s="1"/>
  <c r="U1122" i="16"/>
  <c r="W1122" i="16" s="1"/>
  <c r="U1058" i="16"/>
  <c r="W1058" i="16" s="1"/>
  <c r="U994" i="16"/>
  <c r="W994" i="16" s="1"/>
  <c r="U930" i="16"/>
  <c r="W930" i="16" s="1"/>
  <c r="U866" i="16"/>
  <c r="W866" i="16" s="1"/>
  <c r="U802" i="16"/>
  <c r="W802" i="16" s="1"/>
  <c r="U738" i="16"/>
  <c r="W738" i="16" s="1"/>
  <c r="U662" i="16"/>
  <c r="W662" i="16" s="1"/>
  <c r="U621" i="16"/>
  <c r="W621" i="16" s="1"/>
  <c r="U557" i="16"/>
  <c r="W557" i="16" s="1"/>
  <c r="U477" i="16"/>
  <c r="W477" i="16" s="1"/>
  <c r="U365" i="16"/>
  <c r="W365" i="16" s="1"/>
  <c r="U253" i="16"/>
  <c r="W253" i="16" s="1"/>
  <c r="U141" i="16"/>
  <c r="W141" i="16" s="1"/>
  <c r="U626" i="16"/>
  <c r="W626" i="16" s="1"/>
  <c r="U306" i="16"/>
  <c r="W306" i="16" s="1"/>
  <c r="U1001" i="16"/>
  <c r="W1001" i="16" s="1"/>
  <c r="U937" i="16"/>
  <c r="W937" i="16" s="1"/>
  <c r="U873" i="16"/>
  <c r="W873" i="16" s="1"/>
  <c r="U809" i="16"/>
  <c r="W809" i="16" s="1"/>
  <c r="U745" i="16"/>
  <c r="W745" i="16" s="1"/>
  <c r="U680" i="16"/>
  <c r="W680" i="16" s="1"/>
  <c r="U1260" i="16"/>
  <c r="W1260" i="16" s="1"/>
  <c r="U1196" i="16"/>
  <c r="W1196" i="16" s="1"/>
  <c r="U1132" i="16"/>
  <c r="W1132" i="16" s="1"/>
  <c r="U1068" i="16"/>
  <c r="W1068" i="16" s="1"/>
  <c r="U1004" i="16"/>
  <c r="W1004" i="16" s="1"/>
  <c r="U940" i="16"/>
  <c r="W940" i="16" s="1"/>
  <c r="U876" i="16"/>
  <c r="W876" i="16" s="1"/>
  <c r="U812" i="16"/>
  <c r="W812" i="16" s="1"/>
  <c r="U748" i="16"/>
  <c r="W748" i="16" s="1"/>
  <c r="U684" i="16"/>
  <c r="W684" i="16" s="1"/>
  <c r="U631" i="16"/>
  <c r="W631" i="16" s="1"/>
  <c r="U567" i="16"/>
  <c r="W567" i="16" s="1"/>
  <c r="U503" i="16"/>
  <c r="W503" i="16" s="1"/>
  <c r="U439" i="16"/>
  <c r="W439" i="16" s="1"/>
  <c r="U375" i="16"/>
  <c r="W375" i="16" s="1"/>
  <c r="U311" i="16"/>
  <c r="W311" i="16" s="1"/>
  <c r="U247" i="16"/>
  <c r="W247" i="16" s="1"/>
  <c r="U183" i="16"/>
  <c r="W183" i="16" s="1"/>
  <c r="U119" i="16"/>
  <c r="W119" i="16" s="1"/>
  <c r="U55" i="16"/>
  <c r="W55" i="16" s="1"/>
  <c r="U636" i="16"/>
  <c r="W636" i="16" s="1"/>
  <c r="U572" i="16"/>
  <c r="W572" i="16" s="1"/>
  <c r="U508" i="16"/>
  <c r="W508" i="16" s="1"/>
  <c r="U444" i="16"/>
  <c r="W444" i="16" s="1"/>
  <c r="U380" i="16"/>
  <c r="W380" i="16" s="1"/>
  <c r="U316" i="16"/>
  <c r="W316" i="16" s="1"/>
  <c r="U252" i="16"/>
  <c r="W252" i="16" s="1"/>
  <c r="U188" i="16"/>
  <c r="W188" i="16" s="1"/>
  <c r="U124" i="16"/>
  <c r="W124" i="16" s="1"/>
  <c r="U60" i="16"/>
  <c r="W60" i="16" s="1"/>
  <c r="U1082" i="16"/>
  <c r="W1082" i="16" s="1"/>
  <c r="U2530" i="16"/>
  <c r="W2530" i="16" s="1"/>
  <c r="U2034" i="16"/>
  <c r="W2034" i="16" s="1"/>
  <c r="U2038" i="16"/>
  <c r="W2038" i="16" s="1"/>
  <c r="U2102" i="16"/>
  <c r="W2102" i="16" s="1"/>
  <c r="U2166" i="16"/>
  <c r="W2166" i="16" s="1"/>
  <c r="U2230" i="16"/>
  <c r="W2230" i="16" s="1"/>
  <c r="U2294" i="16"/>
  <c r="W2294" i="16" s="1"/>
  <c r="U2358" i="16"/>
  <c r="W2358" i="16" s="1"/>
  <c r="U2422" i="16"/>
  <c r="W2422" i="16" s="1"/>
  <c r="U2486" i="16"/>
  <c r="W2486" i="16" s="1"/>
  <c r="U2550" i="16"/>
  <c r="W2550" i="16" s="1"/>
  <c r="U2614" i="16"/>
  <c r="W2614" i="16" s="1"/>
  <c r="U2043" i="16"/>
  <c r="W2043" i="16" s="1"/>
  <c r="U2107" i="16"/>
  <c r="W2107" i="16" s="1"/>
  <c r="U2171" i="16"/>
  <c r="W2171" i="16" s="1"/>
  <c r="U2235" i="16"/>
  <c r="W2235" i="16" s="1"/>
  <c r="U2299" i="16"/>
  <c r="W2299" i="16" s="1"/>
  <c r="U2363" i="16"/>
  <c r="W2363" i="16" s="1"/>
  <c r="U2427" i="16"/>
  <c r="W2427" i="16" s="1"/>
  <c r="U2491" i="16"/>
  <c r="W2491" i="16" s="1"/>
  <c r="U2555" i="16"/>
  <c r="W2555" i="16" s="1"/>
  <c r="U2619" i="16"/>
  <c r="W2619" i="16" s="1"/>
  <c r="U1989" i="16"/>
  <c r="W1989" i="16" s="1"/>
  <c r="U1925" i="16"/>
  <c r="W1925" i="16" s="1"/>
  <c r="U1861" i="16"/>
  <c r="W1861" i="16" s="1"/>
  <c r="U1797" i="16"/>
  <c r="W1797" i="16" s="1"/>
  <c r="U1733" i="16"/>
  <c r="W1733" i="16" s="1"/>
  <c r="U1669" i="16"/>
  <c r="W1669" i="16" s="1"/>
  <c r="U1605" i="16"/>
  <c r="W1605" i="16" s="1"/>
  <c r="U1541" i="16"/>
  <c r="W1541" i="16" s="1"/>
  <c r="U1477" i="16"/>
  <c r="W1477" i="16" s="1"/>
  <c r="U1413" i="16"/>
  <c r="W1413" i="16" s="1"/>
  <c r="U1390" i="16"/>
  <c r="W1390" i="16" s="1"/>
  <c r="U1984" i="16"/>
  <c r="W1984" i="16" s="1"/>
  <c r="U1920" i="16"/>
  <c r="W1920" i="16" s="1"/>
  <c r="U1856" i="16"/>
  <c r="W1856" i="16" s="1"/>
  <c r="U1792" i="16"/>
  <c r="W1792" i="16" s="1"/>
  <c r="U1728" i="16"/>
  <c r="W1728" i="16" s="1"/>
  <c r="U1664" i="16"/>
  <c r="W1664" i="16" s="1"/>
  <c r="U1600" i="16"/>
  <c r="W1600" i="16" s="1"/>
  <c r="U1536" i="16"/>
  <c r="W1536" i="16" s="1"/>
  <c r="U1472" i="16"/>
  <c r="W1472" i="16" s="1"/>
  <c r="U1408" i="16"/>
  <c r="W1408" i="16" s="1"/>
  <c r="U1370" i="16"/>
  <c r="W1370" i="16" s="1"/>
  <c r="U1279" i="16"/>
  <c r="W1279" i="16" s="1"/>
  <c r="U1215" i="16"/>
  <c r="W1215" i="16" s="1"/>
  <c r="U1151" i="16"/>
  <c r="W1151" i="16" s="1"/>
  <c r="U1087" i="16"/>
  <c r="W1087" i="16" s="1"/>
  <c r="U1023" i="16"/>
  <c r="W1023" i="16" s="1"/>
  <c r="U959" i="16"/>
  <c r="W959" i="16" s="1"/>
  <c r="U895" i="16"/>
  <c r="W895" i="16" s="1"/>
  <c r="U831" i="16"/>
  <c r="W831" i="16" s="1"/>
  <c r="U767" i="16"/>
  <c r="W767" i="16" s="1"/>
  <c r="U703" i="16"/>
  <c r="W703" i="16" s="1"/>
  <c r="U1282" i="16"/>
  <c r="W1282" i="16" s="1"/>
  <c r="U1218" i="16"/>
  <c r="W1218" i="16" s="1"/>
  <c r="U1154" i="16"/>
  <c r="W1154" i="16" s="1"/>
  <c r="U1867" i="16"/>
  <c r="W1867" i="16" s="1"/>
  <c r="U2027" i="16"/>
  <c r="W2027" i="16" s="1"/>
  <c r="U1106" i="16"/>
  <c r="W1106" i="16" s="1"/>
  <c r="U1042" i="16"/>
  <c r="W1042" i="16" s="1"/>
  <c r="U978" i="16"/>
  <c r="W978" i="16" s="1"/>
  <c r="U914" i="16"/>
  <c r="W914" i="16" s="1"/>
  <c r="U850" i="16"/>
  <c r="W850" i="16" s="1"/>
  <c r="U786" i="16"/>
  <c r="W786" i="16" s="1"/>
  <c r="U722" i="16"/>
  <c r="W722" i="16" s="1"/>
  <c r="U669" i="16"/>
  <c r="W669" i="16" s="1"/>
  <c r="U605" i="16"/>
  <c r="W605" i="16" s="1"/>
  <c r="U541" i="16"/>
  <c r="W541" i="16" s="1"/>
  <c r="U445" i="16"/>
  <c r="W445" i="16" s="1"/>
  <c r="U333" i="16"/>
  <c r="W333" i="16" s="1"/>
  <c r="U237" i="16"/>
  <c r="W237" i="16" s="1"/>
  <c r="U77" i="16"/>
  <c r="W77" i="16" s="1"/>
  <c r="U562" i="16"/>
  <c r="W562" i="16" s="1"/>
  <c r="U210" i="16"/>
  <c r="W210" i="16" s="1"/>
  <c r="U109" i="16"/>
  <c r="W109" i="16" s="1"/>
  <c r="U13" i="16"/>
  <c r="W13" i="16" s="1"/>
  <c r="U578" i="16"/>
  <c r="W578" i="16" s="1"/>
  <c r="U498" i="16"/>
  <c r="W498" i="16" s="1"/>
  <c r="U402" i="16"/>
  <c r="W402" i="16" s="1"/>
  <c r="U322" i="16"/>
  <c r="W322" i="16" s="1"/>
  <c r="U242" i="16"/>
  <c r="W242" i="16" s="1"/>
  <c r="U146" i="16"/>
  <c r="W146" i="16" s="1"/>
  <c r="U66" i="16"/>
  <c r="W66" i="16" s="1"/>
  <c r="U2085" i="16"/>
  <c r="W2085" i="16" s="1"/>
  <c r="U2165" i="16"/>
  <c r="W2165" i="16" s="1"/>
  <c r="U2245" i="16"/>
  <c r="W2245" i="16" s="1"/>
  <c r="U2341" i="16"/>
  <c r="W2341" i="16" s="1"/>
  <c r="U2421" i="16"/>
  <c r="W2421" i="16" s="1"/>
  <c r="U2501" i="16"/>
  <c r="W2501" i="16" s="1"/>
  <c r="U2597" i="16"/>
  <c r="W2597" i="16" s="1"/>
  <c r="U1995" i="16"/>
  <c r="W1995" i="16" s="1"/>
  <c r="U1915" i="16"/>
  <c r="W1915" i="16" s="1"/>
  <c r="U2306" i="16"/>
  <c r="W2306" i="16" s="1"/>
  <c r="U2439" i="16"/>
  <c r="W2439" i="16" s="1"/>
  <c r="U1409" i="16"/>
  <c r="W1409" i="16" s="1"/>
  <c r="U1835" i="16"/>
  <c r="W1835" i="16" s="1"/>
  <c r="U2215" i="16"/>
  <c r="W2215" i="16" s="1"/>
  <c r="U1772" i="16"/>
  <c r="W1772" i="16" s="1"/>
  <c r="U890" i="16"/>
  <c r="W890" i="16" s="1"/>
  <c r="U762" i="16"/>
  <c r="W762" i="16" s="1"/>
  <c r="U645" i="16"/>
  <c r="W645" i="16" s="1"/>
  <c r="U517" i="16"/>
  <c r="W517" i="16" s="1"/>
  <c r="U389" i="16"/>
  <c r="W389" i="16" s="1"/>
  <c r="U261" i="16"/>
  <c r="W261" i="16" s="1"/>
  <c r="U133" i="16"/>
  <c r="W133" i="16" s="1"/>
  <c r="U5" i="16"/>
  <c r="W5" i="16" s="1"/>
  <c r="U522" i="16"/>
  <c r="W522" i="16" s="1"/>
  <c r="U394" i="16"/>
  <c r="W394" i="16" s="1"/>
  <c r="U266" i="16"/>
  <c r="W266" i="16" s="1"/>
  <c r="U138" i="16"/>
  <c r="W138" i="16" s="1"/>
  <c r="U10" i="16"/>
  <c r="W10" i="16" s="1"/>
  <c r="U2157" i="16"/>
  <c r="W2157" i="16" s="1"/>
  <c r="U2413" i="16"/>
  <c r="W2413" i="16" s="1"/>
  <c r="U2003" i="16"/>
  <c r="W2003" i="16" s="1"/>
  <c r="U1537" i="16"/>
  <c r="W1537" i="16" s="1"/>
  <c r="U1643" i="16"/>
  <c r="W1643" i="16" s="1"/>
  <c r="U1375" i="16"/>
  <c r="W1375" i="16" s="1"/>
  <c r="U1822" i="16"/>
  <c r="W1822" i="16" s="1"/>
  <c r="U1566" i="16"/>
  <c r="W1566" i="16" s="1"/>
  <c r="U1312" i="16"/>
  <c r="W1312" i="16" s="1"/>
  <c r="U1061" i="16"/>
  <c r="W1061" i="16" s="1"/>
  <c r="U805" i="16"/>
  <c r="W805" i="16" s="1"/>
  <c r="U1200" i="16"/>
  <c r="W1200" i="16" s="1"/>
  <c r="U888" i="16"/>
  <c r="W888" i="16" s="1"/>
  <c r="U395" i="16"/>
  <c r="W395" i="16" s="1"/>
  <c r="U528" i="16"/>
  <c r="W528" i="16" s="1"/>
  <c r="U16" i="16"/>
  <c r="W16" i="16" s="1"/>
  <c r="U1513" i="16"/>
  <c r="W1513" i="16" s="1"/>
  <c r="U2050" i="16"/>
  <c r="W2050" i="16" s="1"/>
  <c r="U2039" i="16"/>
  <c r="W2039" i="16" s="1"/>
  <c r="U2551" i="16"/>
  <c r="W2551" i="16" s="1"/>
  <c r="U1441" i="16"/>
  <c r="W1441" i="16" s="1"/>
  <c r="U1475" i="16"/>
  <c r="W1475" i="16" s="1"/>
  <c r="U1213" i="16"/>
  <c r="W1213" i="16" s="1"/>
  <c r="U668" i="16"/>
  <c r="W668" i="16" s="1"/>
  <c r="U339" i="16"/>
  <c r="W339" i="16" s="1"/>
  <c r="U2101" i="16"/>
  <c r="W2101" i="16" s="1"/>
  <c r="U2181" i="16"/>
  <c r="W2181" i="16" s="1"/>
  <c r="U2277" i="16"/>
  <c r="W2277" i="16" s="1"/>
  <c r="U2357" i="16"/>
  <c r="W2357" i="16" s="1"/>
  <c r="U2437" i="16"/>
  <c r="W2437" i="16" s="1"/>
  <c r="U2533" i="16"/>
  <c r="W2533" i="16" s="1"/>
  <c r="U2613" i="16"/>
  <c r="W2613" i="16" s="1"/>
  <c r="U1979" i="16"/>
  <c r="W1979" i="16" s="1"/>
  <c r="U1883" i="16"/>
  <c r="W1883" i="16" s="1"/>
  <c r="U2562" i="16"/>
  <c r="W2562" i="16" s="1"/>
  <c r="U2567" i="16"/>
  <c r="W2567" i="16" s="1"/>
  <c r="U1860" i="16"/>
  <c r="W1860" i="16" s="1"/>
  <c r="U2471" i="16"/>
  <c r="W2471" i="16" s="1"/>
  <c r="U858" i="16"/>
  <c r="W858" i="16" s="1"/>
  <c r="U730" i="16"/>
  <c r="W730" i="16" s="1"/>
  <c r="U613" i="16"/>
  <c r="W613" i="16" s="1"/>
  <c r="U485" i="16"/>
  <c r="W485" i="16" s="1"/>
  <c r="U357" i="16"/>
  <c r="W357" i="16" s="1"/>
  <c r="U229" i="16"/>
  <c r="W229" i="16" s="1"/>
  <c r="U101" i="16"/>
  <c r="W101" i="16" s="1"/>
  <c r="U618" i="16"/>
  <c r="W618" i="16" s="1"/>
  <c r="U490" i="16"/>
  <c r="W490" i="16" s="1"/>
  <c r="U362" i="16"/>
  <c r="W362" i="16" s="1"/>
  <c r="U234" i="16"/>
  <c r="W234" i="16" s="1"/>
  <c r="U106" i="16"/>
  <c r="W106" i="16" s="1"/>
  <c r="U2221" i="16"/>
  <c r="W2221" i="16" s="1"/>
  <c r="U2477" i="16"/>
  <c r="W2477" i="16" s="1"/>
  <c r="U1939" i="16"/>
  <c r="W1939" i="16" s="1"/>
  <c r="U1579" i="16"/>
  <c r="W1579" i="16" s="1"/>
  <c r="U2014" i="16"/>
  <c r="W2014" i="16" s="1"/>
  <c r="U1758" i="16"/>
  <c r="W1758" i="16" s="1"/>
  <c r="U1502" i="16"/>
  <c r="W1502" i="16" s="1"/>
  <c r="U1253" i="16"/>
  <c r="W1253" i="16" s="1"/>
  <c r="U997" i="16"/>
  <c r="W997" i="16" s="1"/>
  <c r="U741" i="16"/>
  <c r="W741" i="16" s="1"/>
  <c r="U1136" i="16"/>
  <c r="W1136" i="16" s="1"/>
  <c r="U760" i="16"/>
  <c r="W760" i="16" s="1"/>
  <c r="U267" i="16"/>
  <c r="W267" i="16" s="1"/>
  <c r="U400" i="16"/>
  <c r="W400" i="16" s="1"/>
  <c r="U1964" i="16"/>
  <c r="W1964" i="16" s="1"/>
  <c r="U2290" i="16"/>
  <c r="W2290" i="16" s="1"/>
  <c r="U2167" i="16"/>
  <c r="W2167" i="16" s="1"/>
  <c r="U1993" i="16"/>
  <c r="W1993" i="16" s="1"/>
  <c r="U1974" i="16"/>
  <c r="W1974" i="16" s="1"/>
  <c r="U957" i="16"/>
  <c r="W957" i="16" s="1"/>
  <c r="U187" i="16"/>
  <c r="W187" i="16" s="1"/>
  <c r="U1088" i="16"/>
  <c r="W1088" i="16" s="1"/>
  <c r="U83" i="16"/>
  <c r="W83" i="16" s="1"/>
  <c r="U1817" i="16"/>
  <c r="W1817" i="16" s="1"/>
  <c r="U530" i="16"/>
  <c r="W530" i="16" s="1"/>
  <c r="U450" i="16"/>
  <c r="W450" i="16" s="1"/>
  <c r="U370" i="16"/>
  <c r="W370" i="16" s="1"/>
  <c r="U274" i="16"/>
  <c r="W274" i="16" s="1"/>
  <c r="U194" i="16"/>
  <c r="W194" i="16" s="1"/>
  <c r="U114" i="16"/>
  <c r="W114" i="16" s="1"/>
  <c r="U18" i="16"/>
  <c r="W18" i="16" s="1"/>
  <c r="U2037" i="16"/>
  <c r="W2037" i="16" s="1"/>
  <c r="U2117" i="16"/>
  <c r="W2117" i="16" s="1"/>
  <c r="U2213" i="16"/>
  <c r="W2213" i="16" s="1"/>
  <c r="U2293" i="16"/>
  <c r="W2293" i="16" s="1"/>
  <c r="U2373" i="16"/>
  <c r="W2373" i="16" s="1"/>
  <c r="U2469" i="16"/>
  <c r="W2469" i="16" s="1"/>
  <c r="U2549" i="16"/>
  <c r="W2549" i="16" s="1"/>
  <c r="U2629" i="16"/>
  <c r="W2629" i="16" s="1"/>
  <c r="U1947" i="16"/>
  <c r="W1947" i="16" s="1"/>
  <c r="U2055" i="16"/>
  <c r="W2055" i="16" s="1"/>
  <c r="U1977" i="16"/>
  <c r="W1977" i="16" s="1"/>
  <c r="U2338" i="16"/>
  <c r="W2338" i="16" s="1"/>
  <c r="U1945" i="16"/>
  <c r="W1945" i="16" s="1"/>
  <c r="U954" i="16"/>
  <c r="W954" i="16" s="1"/>
  <c r="U826" i="16"/>
  <c r="W826" i="16" s="1"/>
  <c r="U698" i="16"/>
  <c r="W698" i="16" s="1"/>
  <c r="U581" i="16"/>
  <c r="W581" i="16" s="1"/>
  <c r="U453" i="16"/>
  <c r="W453" i="16" s="1"/>
  <c r="U325" i="16"/>
  <c r="W325" i="16" s="1"/>
  <c r="U197" i="16"/>
  <c r="W197" i="16" s="1"/>
  <c r="U69" i="16"/>
  <c r="W69" i="16" s="1"/>
  <c r="U586" i="16"/>
  <c r="W586" i="16" s="1"/>
  <c r="U458" i="16"/>
  <c r="W458" i="16" s="1"/>
  <c r="U330" i="16"/>
  <c r="W330" i="16" s="1"/>
  <c r="U202" i="16"/>
  <c r="W202" i="16" s="1"/>
  <c r="U74" i="16"/>
  <c r="W74" i="16" s="1"/>
  <c r="U2028" i="16"/>
  <c r="W2028" i="16" s="1"/>
  <c r="U2285" i="16"/>
  <c r="W2285" i="16" s="1"/>
  <c r="U2541" i="16"/>
  <c r="W2541" i="16" s="1"/>
  <c r="U2626" i="16"/>
  <c r="W2626" i="16" s="1"/>
  <c r="U1771" i="16"/>
  <c r="W1771" i="16" s="1"/>
  <c r="U1515" i="16"/>
  <c r="W1515" i="16" s="1"/>
  <c r="U1950" i="16"/>
  <c r="W1950" i="16" s="1"/>
  <c r="U1694" i="16"/>
  <c r="W1694" i="16" s="1"/>
  <c r="U1438" i="16"/>
  <c r="W1438" i="16" s="1"/>
  <c r="U1189" i="16"/>
  <c r="W1189" i="16" s="1"/>
  <c r="U933" i="16"/>
  <c r="W933" i="16" s="1"/>
  <c r="U664" i="16"/>
  <c r="W664" i="16" s="1"/>
  <c r="U1064" i="16"/>
  <c r="W1064" i="16" s="1"/>
  <c r="U651" i="16"/>
  <c r="W651" i="16" s="1"/>
  <c r="U139" i="16"/>
  <c r="W139" i="16" s="1"/>
  <c r="U272" i="16"/>
  <c r="W272" i="16" s="1"/>
  <c r="U1889" i="16"/>
  <c r="W1889" i="16" s="1"/>
  <c r="U1588" i="16"/>
  <c r="W1588" i="16" s="1"/>
  <c r="U2418" i="16"/>
  <c r="W2418" i="16" s="1"/>
  <c r="U2295" i="16"/>
  <c r="W2295" i="16" s="1"/>
  <c r="U1841" i="16"/>
  <c r="W1841" i="16" s="1"/>
  <c r="U1827" i="16"/>
  <c r="W1827" i="16" s="1"/>
  <c r="U1718" i="16"/>
  <c r="W1718" i="16" s="1"/>
  <c r="U701" i="16"/>
  <c r="W701" i="16" s="1"/>
  <c r="U320" i="16"/>
  <c r="W320" i="16" s="1"/>
  <c r="U1804" i="16"/>
  <c r="W1804" i="16" s="1"/>
  <c r="U832" i="16"/>
  <c r="W832" i="16" s="1"/>
  <c r="U472" i="16"/>
  <c r="W472" i="16" s="1"/>
  <c r="U1401" i="16"/>
  <c r="W1401" i="16" s="1"/>
  <c r="U525" i="16"/>
  <c r="W525" i="16" s="1"/>
  <c r="U461" i="16"/>
  <c r="W461" i="16" s="1"/>
  <c r="U381" i="16"/>
  <c r="W381" i="16" s="1"/>
  <c r="U301" i="16"/>
  <c r="W301" i="16" s="1"/>
  <c r="U205" i="16"/>
  <c r="W205" i="16" s="1"/>
  <c r="U125" i="16"/>
  <c r="W125" i="16" s="1"/>
  <c r="U45" i="16"/>
  <c r="W45" i="16" s="1"/>
  <c r="U594" i="16"/>
  <c r="W594" i="16" s="1"/>
  <c r="U514" i="16"/>
  <c r="W514" i="16" s="1"/>
  <c r="U434" i="16"/>
  <c r="W434" i="16" s="1"/>
  <c r="U338" i="16"/>
  <c r="W338" i="16" s="1"/>
  <c r="U258" i="16"/>
  <c r="W258" i="16" s="1"/>
  <c r="U178" i="16"/>
  <c r="W178" i="16" s="1"/>
  <c r="U82" i="16"/>
  <c r="W82" i="16" s="1"/>
  <c r="U2" i="16"/>
  <c r="W2" i="16" s="1"/>
  <c r="U2053" i="16"/>
  <c r="W2053" i="16" s="1"/>
  <c r="U2149" i="16"/>
  <c r="W2149" i="16" s="1"/>
  <c r="U2229" i="16"/>
  <c r="W2229" i="16" s="1"/>
  <c r="U2309" i="16"/>
  <c r="W2309" i="16" s="1"/>
  <c r="U2405" i="16"/>
  <c r="W2405" i="16" s="1"/>
  <c r="U2485" i="16"/>
  <c r="W2485" i="16" s="1"/>
  <c r="U2565" i="16"/>
  <c r="W2565" i="16" s="1"/>
  <c r="U2011" i="16"/>
  <c r="W2011" i="16" s="1"/>
  <c r="U1931" i="16"/>
  <c r="W1931" i="16" s="1"/>
  <c r="U2098" i="16"/>
  <c r="W2098" i="16" s="1"/>
  <c r="U2183" i="16"/>
  <c r="W2183" i="16" s="1"/>
  <c r="U1649" i="16"/>
  <c r="W1649" i="16" s="1"/>
  <c r="U920" i="16"/>
  <c r="W920" i="16" s="1"/>
  <c r="U2594" i="16"/>
  <c r="W2594" i="16" s="1"/>
  <c r="U1601" i="16"/>
  <c r="W1601" i="16" s="1"/>
  <c r="U922" i="16"/>
  <c r="W922" i="16" s="1"/>
  <c r="U794" i="16"/>
  <c r="W794" i="16" s="1"/>
  <c r="U677" i="16"/>
  <c r="W677" i="16" s="1"/>
  <c r="U549" i="16"/>
  <c r="W549" i="16" s="1"/>
  <c r="U421" i="16"/>
  <c r="W421" i="16" s="1"/>
  <c r="U293" i="16"/>
  <c r="W293" i="16" s="1"/>
  <c r="U165" i="16"/>
  <c r="W165" i="16" s="1"/>
  <c r="U37" i="16"/>
  <c r="W37" i="16" s="1"/>
  <c r="U554" i="16"/>
  <c r="W554" i="16" s="1"/>
  <c r="U426" i="16"/>
  <c r="W426" i="16" s="1"/>
  <c r="U298" i="16"/>
  <c r="W298" i="16" s="1"/>
  <c r="U170" i="16"/>
  <c r="W170" i="16" s="1"/>
  <c r="U42" i="16"/>
  <c r="W42" i="16" s="1"/>
  <c r="U2093" i="16"/>
  <c r="W2093" i="16" s="1"/>
  <c r="U2349" i="16"/>
  <c r="W2349" i="16" s="1"/>
  <c r="U2605" i="16"/>
  <c r="W2605" i="16" s="1"/>
  <c r="U2503" i="16"/>
  <c r="W2503" i="16" s="1"/>
  <c r="U1707" i="16"/>
  <c r="W1707" i="16" s="1"/>
  <c r="U1451" i="16"/>
  <c r="W1451" i="16" s="1"/>
  <c r="U1886" i="16"/>
  <c r="W1886" i="16" s="1"/>
  <c r="U1630" i="16"/>
  <c r="W1630" i="16" s="1"/>
  <c r="U1347" i="16"/>
  <c r="W1347" i="16" s="1"/>
  <c r="U1125" i="16"/>
  <c r="W1125" i="16" s="1"/>
  <c r="U869" i="16"/>
  <c r="W869" i="16" s="1"/>
  <c r="U1264" i="16"/>
  <c r="W1264" i="16" s="1"/>
  <c r="U523" i="16"/>
  <c r="W523" i="16" s="1"/>
  <c r="U11" i="16"/>
  <c r="W11" i="16" s="1"/>
  <c r="U144" i="16"/>
  <c r="W144" i="16" s="1"/>
  <c r="U1721" i="16"/>
  <c r="W1721" i="16" s="1"/>
  <c r="U952" i="16"/>
  <c r="W952" i="16" s="1"/>
  <c r="U2546" i="16"/>
  <c r="W2546" i="16" s="1"/>
  <c r="U2423" i="16"/>
  <c r="W2423" i="16" s="1"/>
  <c r="U1673" i="16"/>
  <c r="W1673" i="16" s="1"/>
  <c r="U1651" i="16"/>
  <c r="W1651" i="16" s="1"/>
  <c r="U1462" i="16"/>
  <c r="W1462" i="16" s="1"/>
  <c r="U1096" i="16"/>
  <c r="W1096" i="16" s="1"/>
  <c r="U595" i="16"/>
  <c r="W595" i="16" s="1"/>
  <c r="U216" i="16"/>
  <c r="W216" i="16" s="1"/>
  <c r="U2394" i="16"/>
  <c r="W2394" i="16" s="1"/>
  <c r="U2650" i="16"/>
  <c r="W2650" i="16" s="1"/>
  <c r="U2271" i="16"/>
  <c r="W2271" i="16" s="1"/>
  <c r="U2527" i="16"/>
  <c r="W2527" i="16" s="1"/>
  <c r="U1873" i="16"/>
  <c r="W1873" i="16" s="1"/>
  <c r="U1425" i="16"/>
  <c r="W1425" i="16" s="1"/>
  <c r="U987" i="16"/>
  <c r="W987" i="16" s="1"/>
  <c r="U1386" i="16"/>
  <c r="W1386" i="16" s="1"/>
  <c r="U723" i="16"/>
  <c r="W723" i="16" s="1"/>
  <c r="U2648" i="16"/>
  <c r="W2648" i="16" s="1"/>
  <c r="U2466" i="16"/>
  <c r="W2466" i="16" s="1"/>
  <c r="U2343" i="16"/>
  <c r="W2343" i="16" s="1"/>
  <c r="U1777" i="16"/>
  <c r="W1777" i="16" s="1"/>
  <c r="U938" i="16"/>
  <c r="W938" i="16" s="1"/>
  <c r="U874" i="16"/>
  <c r="W874" i="16" s="1"/>
  <c r="U810" i="16"/>
  <c r="W810" i="16" s="1"/>
  <c r="U746" i="16"/>
  <c r="W746" i="16" s="1"/>
  <c r="U660" i="16"/>
  <c r="W660" i="16" s="1"/>
  <c r="U629" i="16"/>
  <c r="W629" i="16" s="1"/>
  <c r="U565" i="16"/>
  <c r="W565" i="16" s="1"/>
  <c r="U501" i="16"/>
  <c r="W501" i="16" s="1"/>
  <c r="U437" i="16"/>
  <c r="W437" i="16" s="1"/>
  <c r="U373" i="16"/>
  <c r="W373" i="16" s="1"/>
  <c r="U309" i="16"/>
  <c r="W309" i="16" s="1"/>
  <c r="U245" i="16"/>
  <c r="W245" i="16" s="1"/>
  <c r="U181" i="16"/>
  <c r="W181" i="16" s="1"/>
  <c r="U117" i="16"/>
  <c r="W117" i="16" s="1"/>
  <c r="U53" i="16"/>
  <c r="W53" i="16" s="1"/>
  <c r="U634" i="16"/>
  <c r="W634" i="16" s="1"/>
  <c r="U570" i="16"/>
  <c r="W570" i="16" s="1"/>
  <c r="U506" i="16"/>
  <c r="W506" i="16" s="1"/>
  <c r="U442" i="16"/>
  <c r="W442" i="16" s="1"/>
  <c r="U378" i="16"/>
  <c r="W378" i="16" s="1"/>
  <c r="U314" i="16"/>
  <c r="W314" i="16" s="1"/>
  <c r="U250" i="16"/>
  <c r="W250" i="16" s="1"/>
  <c r="U186" i="16"/>
  <c r="W186" i="16" s="1"/>
  <c r="U122" i="16"/>
  <c r="W122" i="16" s="1"/>
  <c r="U58" i="16"/>
  <c r="W58" i="16" s="1"/>
  <c r="U2045" i="16"/>
  <c r="W2045" i="16" s="1"/>
  <c r="U2109" i="16"/>
  <c r="W2109" i="16" s="1"/>
  <c r="U2173" i="16"/>
  <c r="W2173" i="16" s="1"/>
  <c r="U2237" i="16"/>
  <c r="W2237" i="16" s="1"/>
  <c r="U2301" i="16"/>
  <c r="W2301" i="16" s="1"/>
  <c r="U2365" i="16"/>
  <c r="W2365" i="16" s="1"/>
  <c r="U2429" i="16"/>
  <c r="W2429" i="16" s="1"/>
  <c r="U2493" i="16"/>
  <c r="W2493" i="16" s="1"/>
  <c r="U2557" i="16"/>
  <c r="W2557" i="16" s="1"/>
  <c r="U2621" i="16"/>
  <c r="W2621" i="16" s="1"/>
  <c r="U1987" i="16"/>
  <c r="W1987" i="16" s="1"/>
  <c r="U1923" i="16"/>
  <c r="W1923" i="16" s="1"/>
  <c r="U1851" i="16"/>
  <c r="W1851" i="16" s="1"/>
  <c r="U2242" i="16"/>
  <c r="W2242" i="16" s="1"/>
  <c r="U2119" i="16"/>
  <c r="W2119" i="16" s="1"/>
  <c r="U2631" i="16"/>
  <c r="W2631" i="16" s="1"/>
  <c r="U1988" i="16"/>
  <c r="W1988" i="16" s="1"/>
  <c r="U1819" i="16"/>
  <c r="W1819" i="16" s="1"/>
  <c r="U1755" i="16"/>
  <c r="W1755" i="16" s="1"/>
  <c r="U1691" i="16"/>
  <c r="W1691" i="16" s="1"/>
  <c r="U1627" i="16"/>
  <c r="W1627" i="16" s="1"/>
  <c r="U1563" i="16"/>
  <c r="W1563" i="16" s="1"/>
  <c r="U1499" i="16"/>
  <c r="W1499" i="16" s="1"/>
  <c r="U1435" i="16"/>
  <c r="W1435" i="16" s="1"/>
  <c r="U1343" i="16"/>
  <c r="W1343" i="16" s="1"/>
  <c r="U1998" i="16"/>
  <c r="W1998" i="16" s="1"/>
  <c r="U1934" i="16"/>
  <c r="W1934" i="16" s="1"/>
  <c r="U1870" i="16"/>
  <c r="W1870" i="16" s="1"/>
  <c r="U1806" i="16"/>
  <c r="W1806" i="16" s="1"/>
  <c r="U1742" i="16"/>
  <c r="W1742" i="16" s="1"/>
  <c r="U1678" i="16"/>
  <c r="W1678" i="16" s="1"/>
  <c r="U1614" i="16"/>
  <c r="W1614" i="16" s="1"/>
  <c r="U1550" i="16"/>
  <c r="W1550" i="16" s="1"/>
  <c r="U1486" i="16"/>
  <c r="W1486" i="16" s="1"/>
  <c r="U1422" i="16"/>
  <c r="W1422" i="16" s="1"/>
  <c r="U1314" i="16"/>
  <c r="W1314" i="16" s="1"/>
  <c r="U1301" i="16"/>
  <c r="W1301" i="16" s="1"/>
  <c r="U1237" i="16"/>
  <c r="W1237" i="16" s="1"/>
  <c r="U1173" i="16"/>
  <c r="W1173" i="16" s="1"/>
  <c r="U1109" i="16"/>
  <c r="W1109" i="16" s="1"/>
  <c r="U1045" i="16"/>
  <c r="W1045" i="16" s="1"/>
  <c r="U981" i="16"/>
  <c r="W981" i="16" s="1"/>
  <c r="U917" i="16"/>
  <c r="W917" i="16" s="1"/>
  <c r="U853" i="16"/>
  <c r="W853" i="16" s="1"/>
  <c r="U789" i="16"/>
  <c r="W789" i="16" s="1"/>
  <c r="U725" i="16"/>
  <c r="W725" i="16" s="1"/>
  <c r="U682" i="16"/>
  <c r="W682" i="16" s="1"/>
  <c r="U1248" i="16"/>
  <c r="W1248" i="16" s="1"/>
  <c r="U1184" i="16"/>
  <c r="W1184" i="16" s="1"/>
  <c r="U1120" i="16"/>
  <c r="W1120" i="16" s="1"/>
  <c r="U856" i="16"/>
  <c r="W856" i="16" s="1"/>
  <c r="U728" i="16"/>
  <c r="W728" i="16" s="1"/>
  <c r="U619" i="16"/>
  <c r="W619" i="16" s="1"/>
  <c r="U491" i="16"/>
  <c r="W491" i="16" s="1"/>
  <c r="U363" i="16"/>
  <c r="W363" i="16" s="1"/>
  <c r="U235" i="16"/>
  <c r="W235" i="16" s="1"/>
  <c r="U107" i="16"/>
  <c r="W107" i="16" s="1"/>
  <c r="U624" i="16"/>
  <c r="W624" i="16" s="1"/>
  <c r="U496" i="16"/>
  <c r="W496" i="16" s="1"/>
  <c r="U368" i="16"/>
  <c r="W368" i="16" s="1"/>
  <c r="U240" i="16"/>
  <c r="W240" i="16" s="1"/>
  <c r="U112" i="16"/>
  <c r="W112" i="16" s="1"/>
  <c r="U1849" i="16"/>
  <c r="W1849" i="16" s="1"/>
  <c r="U1449" i="16"/>
  <c r="W1449" i="16" s="1"/>
  <c r="U1900" i="16"/>
  <c r="W1900" i="16" s="1"/>
  <c r="U1016" i="16"/>
  <c r="W1016" i="16" s="1"/>
  <c r="U2146" i="16"/>
  <c r="W2146" i="16" s="1"/>
  <c r="U2322" i="16"/>
  <c r="W2322" i="16" s="1"/>
  <c r="U2450" i="16"/>
  <c r="W2450" i="16" s="1"/>
  <c r="U2578" i="16"/>
  <c r="W2578" i="16" s="1"/>
  <c r="U2071" i="16"/>
  <c r="W2071" i="16" s="1"/>
  <c r="U2199" i="16"/>
  <c r="W2199" i="16" s="1"/>
  <c r="U2327" i="16"/>
  <c r="W2327" i="16" s="1"/>
  <c r="U2455" i="16"/>
  <c r="W2455" i="16" s="1"/>
  <c r="U2583" i="16"/>
  <c r="W2583" i="16" s="1"/>
  <c r="U1961" i="16"/>
  <c r="W1961" i="16" s="1"/>
  <c r="U1801" i="16"/>
  <c r="W1801" i="16" s="1"/>
  <c r="U1321" i="16"/>
  <c r="W1321" i="16" s="1"/>
  <c r="U1795" i="16"/>
  <c r="W1795" i="16" s="1"/>
  <c r="U1635" i="16"/>
  <c r="W1635" i="16" s="1"/>
  <c r="U1459" i="16"/>
  <c r="W1459" i="16" s="1"/>
  <c r="U1942" i="16"/>
  <c r="W1942" i="16" s="1"/>
  <c r="U1686" i="16"/>
  <c r="W1686" i="16" s="1"/>
  <c r="U1430" i="16"/>
  <c r="W1430" i="16" s="1"/>
  <c r="U1181" i="16"/>
  <c r="W1181" i="16" s="1"/>
  <c r="U925" i="16"/>
  <c r="W925" i="16" s="1"/>
  <c r="U652" i="16"/>
  <c r="W652" i="16" s="1"/>
  <c r="U635" i="16"/>
  <c r="W635" i="16" s="1"/>
  <c r="U123" i="16"/>
  <c r="W123" i="16" s="1"/>
  <c r="U256" i="16"/>
  <c r="W256" i="16" s="1"/>
  <c r="U1492" i="16"/>
  <c r="W1492" i="16" s="1"/>
  <c r="U1056" i="16"/>
  <c r="W1056" i="16" s="1"/>
  <c r="U800" i="16"/>
  <c r="W800" i="16" s="1"/>
  <c r="U563" i="16"/>
  <c r="W563" i="16" s="1"/>
  <c r="U307" i="16"/>
  <c r="W307" i="16" s="1"/>
  <c r="U51" i="16"/>
  <c r="W51" i="16" s="1"/>
  <c r="U440" i="16"/>
  <c r="W440" i="16" s="1"/>
  <c r="U184" i="16"/>
  <c r="W184" i="16" s="1"/>
  <c r="U1374" i="16"/>
  <c r="W1374" i="16" s="1"/>
  <c r="U2074" i="16"/>
  <c r="W2074" i="16" s="1"/>
  <c r="U2426" i="16"/>
  <c r="W2426" i="16" s="1"/>
  <c r="U2047" i="16"/>
  <c r="W2047" i="16" s="1"/>
  <c r="U2303" i="16"/>
  <c r="W2303" i="16" s="1"/>
  <c r="U2559" i="16"/>
  <c r="W2559" i="16" s="1"/>
  <c r="U1833" i="16"/>
  <c r="W1833" i="16" s="1"/>
  <c r="U1340" i="16"/>
  <c r="W1340" i="16" s="1"/>
  <c r="U859" i="16"/>
  <c r="W859" i="16" s="1"/>
  <c r="U1227" i="16"/>
  <c r="W1227" i="16" s="1"/>
  <c r="U854" i="16"/>
  <c r="W854" i="16" s="1"/>
  <c r="U2061" i="16"/>
  <c r="W2061" i="16" s="1"/>
  <c r="U2125" i="16"/>
  <c r="W2125" i="16" s="1"/>
  <c r="U2189" i="16"/>
  <c r="W2189" i="16" s="1"/>
  <c r="U2253" i="16"/>
  <c r="W2253" i="16" s="1"/>
  <c r="U2317" i="16"/>
  <c r="W2317" i="16" s="1"/>
  <c r="U2381" i="16"/>
  <c r="W2381" i="16" s="1"/>
  <c r="U2445" i="16"/>
  <c r="W2445" i="16" s="1"/>
  <c r="U2509" i="16"/>
  <c r="W2509" i="16" s="1"/>
  <c r="U2573" i="16"/>
  <c r="W2573" i="16" s="1"/>
  <c r="U2637" i="16"/>
  <c r="W2637" i="16" s="1"/>
  <c r="U1971" i="16"/>
  <c r="W1971" i="16" s="1"/>
  <c r="U1907" i="16"/>
  <c r="W1907" i="16" s="1"/>
  <c r="U2370" i="16"/>
  <c r="W2370" i="16" s="1"/>
  <c r="U2247" i="16"/>
  <c r="W2247" i="16" s="1"/>
  <c r="U1905" i="16"/>
  <c r="W1905" i="16" s="1"/>
  <c r="U1803" i="16"/>
  <c r="W1803" i="16" s="1"/>
  <c r="U1739" i="16"/>
  <c r="W1739" i="16" s="1"/>
  <c r="U1675" i="16"/>
  <c r="W1675" i="16" s="1"/>
  <c r="U1611" i="16"/>
  <c r="W1611" i="16" s="1"/>
  <c r="U1547" i="16"/>
  <c r="W1547" i="16" s="1"/>
  <c r="U1483" i="16"/>
  <c r="W1483" i="16" s="1"/>
  <c r="U1419" i="16"/>
  <c r="W1419" i="16" s="1"/>
  <c r="U1377" i="16"/>
  <c r="W1377" i="16" s="1"/>
  <c r="U1982" i="16"/>
  <c r="W1982" i="16" s="1"/>
  <c r="U1918" i="16"/>
  <c r="W1918" i="16" s="1"/>
  <c r="U1854" i="16"/>
  <c r="W1854" i="16" s="1"/>
  <c r="U1790" i="16"/>
  <c r="W1790" i="16" s="1"/>
  <c r="U1726" i="16"/>
  <c r="W1726" i="16" s="1"/>
  <c r="U1662" i="16"/>
  <c r="W1662" i="16" s="1"/>
  <c r="U1598" i="16"/>
  <c r="W1598" i="16" s="1"/>
  <c r="U1534" i="16"/>
  <c r="W1534" i="16" s="1"/>
  <c r="U1470" i="16"/>
  <c r="W1470" i="16" s="1"/>
  <c r="U1406" i="16"/>
  <c r="W1406" i="16" s="1"/>
  <c r="U1378" i="16"/>
  <c r="W1378" i="16" s="1"/>
  <c r="U1285" i="16"/>
  <c r="W1285" i="16" s="1"/>
  <c r="U1221" i="16"/>
  <c r="W1221" i="16" s="1"/>
  <c r="U1157" i="16"/>
  <c r="W1157" i="16" s="1"/>
  <c r="U1093" i="16"/>
  <c r="W1093" i="16" s="1"/>
  <c r="U1029" i="16"/>
  <c r="W1029" i="16" s="1"/>
  <c r="U965" i="16"/>
  <c r="W965" i="16" s="1"/>
  <c r="U901" i="16"/>
  <c r="W901" i="16" s="1"/>
  <c r="U837" i="16"/>
  <c r="W837" i="16" s="1"/>
  <c r="U773" i="16"/>
  <c r="W773" i="16" s="1"/>
  <c r="U709" i="16"/>
  <c r="W709" i="16" s="1"/>
  <c r="U1296" i="16"/>
  <c r="W1296" i="16" s="1"/>
  <c r="U1232" i="16"/>
  <c r="W1232" i="16" s="1"/>
  <c r="U1168" i="16"/>
  <c r="W1168" i="16" s="1"/>
  <c r="U1104" i="16"/>
  <c r="W1104" i="16" s="1"/>
  <c r="U936" i="16"/>
  <c r="W936" i="16" s="1"/>
  <c r="U824" i="16"/>
  <c r="W824" i="16" s="1"/>
  <c r="U696" i="16"/>
  <c r="W696" i="16" s="1"/>
  <c r="U587" i="16"/>
  <c r="W587" i="16" s="1"/>
  <c r="U459" i="16"/>
  <c r="W459" i="16" s="1"/>
  <c r="U331" i="16"/>
  <c r="W331" i="16" s="1"/>
  <c r="U203" i="16"/>
  <c r="W203" i="16" s="1"/>
  <c r="U75" i="16"/>
  <c r="W75" i="16" s="1"/>
  <c r="U592" i="16"/>
  <c r="W592" i="16" s="1"/>
  <c r="U464" i="16"/>
  <c r="W464" i="16" s="1"/>
  <c r="U336" i="16"/>
  <c r="W336" i="16" s="1"/>
  <c r="U208" i="16"/>
  <c r="W208" i="16" s="1"/>
  <c r="U80" i="16"/>
  <c r="W80" i="16" s="1"/>
  <c r="U1633" i="16"/>
  <c r="W1633" i="16" s="1"/>
  <c r="U1383" i="16"/>
  <c r="W1383" i="16" s="1"/>
  <c r="U1836" i="16"/>
  <c r="W1836" i="16" s="1"/>
  <c r="U1080" i="16"/>
  <c r="W1080" i="16" s="1"/>
  <c r="U2218" i="16"/>
  <c r="W2218" i="16" s="1"/>
  <c r="U2354" i="16"/>
  <c r="W2354" i="16" s="1"/>
  <c r="U2482" i="16"/>
  <c r="W2482" i="16" s="1"/>
  <c r="U2610" i="16"/>
  <c r="W2610" i="16" s="1"/>
  <c r="U2103" i="16"/>
  <c r="W2103" i="16" s="1"/>
  <c r="U2231" i="16"/>
  <c r="W2231" i="16" s="1"/>
  <c r="U2359" i="16"/>
  <c r="W2359" i="16" s="1"/>
  <c r="U2487" i="16"/>
  <c r="W2487" i="16" s="1"/>
  <c r="U2615" i="16"/>
  <c r="W2615" i="16" s="1"/>
  <c r="U1929" i="16"/>
  <c r="W1929" i="16" s="1"/>
  <c r="U1569" i="16"/>
  <c r="W1569" i="16" s="1"/>
  <c r="U1892" i="16"/>
  <c r="W1892" i="16" s="1"/>
  <c r="U1731" i="16"/>
  <c r="W1731" i="16" s="1"/>
  <c r="U1571" i="16"/>
  <c r="W1571" i="16" s="1"/>
  <c r="U1395" i="16"/>
  <c r="W1395" i="16" s="1"/>
  <c r="U1846" i="16"/>
  <c r="W1846" i="16" s="1"/>
  <c r="U1590" i="16"/>
  <c r="W1590" i="16" s="1"/>
  <c r="U1357" i="16"/>
  <c r="W1357" i="16" s="1"/>
  <c r="U1085" i="16"/>
  <c r="W1085" i="16" s="1"/>
  <c r="U829" i="16"/>
  <c r="W829" i="16" s="1"/>
  <c r="U1224" i="16"/>
  <c r="W1224" i="16" s="1"/>
  <c r="U443" i="16"/>
  <c r="W443" i="16" s="1"/>
  <c r="U576" i="16"/>
  <c r="W576" i="16" s="1"/>
  <c r="U64" i="16"/>
  <c r="W64" i="16" s="1"/>
  <c r="U1609" i="16"/>
  <c r="W1609" i="16" s="1"/>
  <c r="U960" i="16"/>
  <c r="W960" i="16" s="1"/>
  <c r="U704" i="16"/>
  <c r="W704" i="16" s="1"/>
  <c r="U467" i="16"/>
  <c r="W467" i="16" s="1"/>
  <c r="U211" i="16"/>
  <c r="W211" i="16" s="1"/>
  <c r="U600" i="16"/>
  <c r="W600" i="16" s="1"/>
  <c r="U344" i="16"/>
  <c r="W344" i="16" s="1"/>
  <c r="U88" i="16"/>
  <c r="W88" i="16" s="1"/>
  <c r="U1852" i="16"/>
  <c r="W1852" i="16" s="1"/>
  <c r="U2266" i="16"/>
  <c r="W2266" i="16" s="1"/>
  <c r="U2522" i="16"/>
  <c r="W2522" i="16" s="1"/>
  <c r="U2143" i="16"/>
  <c r="W2143" i="16" s="1"/>
  <c r="U2399" i="16"/>
  <c r="W2399" i="16" s="1"/>
  <c r="U2017" i="16"/>
  <c r="W2017" i="16" s="1"/>
  <c r="U1705" i="16"/>
  <c r="W1705" i="16" s="1"/>
  <c r="U1812" i="16"/>
  <c r="W1812" i="16" s="1"/>
  <c r="U1294" i="16"/>
  <c r="W1294" i="16" s="1"/>
  <c r="U1476" i="16"/>
  <c r="W1476" i="16" s="1"/>
  <c r="U843" i="16"/>
  <c r="W843" i="16" s="1"/>
  <c r="U2064" i="16"/>
  <c r="W2064" i="16" s="1"/>
  <c r="U329" i="16"/>
  <c r="W329" i="16" s="1"/>
  <c r="U2021" i="16"/>
  <c r="W2021" i="16" s="1"/>
  <c r="U413" i="16"/>
  <c r="W413" i="16" s="1"/>
  <c r="U349" i="16"/>
  <c r="W349" i="16" s="1"/>
  <c r="U285" i="16"/>
  <c r="W285" i="16" s="1"/>
  <c r="U221" i="16"/>
  <c r="W221" i="16" s="1"/>
  <c r="U157" i="16"/>
  <c r="W157" i="16" s="1"/>
  <c r="U93" i="16"/>
  <c r="W93" i="16" s="1"/>
  <c r="U29" i="16"/>
  <c r="W29" i="16" s="1"/>
  <c r="U610" i="16"/>
  <c r="W610" i="16" s="1"/>
  <c r="U546" i="16"/>
  <c r="W546" i="16" s="1"/>
  <c r="U482" i="16"/>
  <c r="W482" i="16" s="1"/>
  <c r="U418" i="16"/>
  <c r="W418" i="16" s="1"/>
  <c r="U354" i="16"/>
  <c r="W354" i="16" s="1"/>
  <c r="U290" i="16"/>
  <c r="W290" i="16" s="1"/>
  <c r="U226" i="16"/>
  <c r="W226" i="16" s="1"/>
  <c r="U162" i="16"/>
  <c r="W162" i="16" s="1"/>
  <c r="U98" i="16"/>
  <c r="W98" i="16" s="1"/>
  <c r="U34" i="16"/>
  <c r="W34" i="16" s="1"/>
  <c r="U2069" i="16"/>
  <c r="W2069" i="16" s="1"/>
  <c r="U2133" i="16"/>
  <c r="W2133" i="16" s="1"/>
  <c r="U2197" i="16"/>
  <c r="W2197" i="16" s="1"/>
  <c r="U2261" i="16"/>
  <c r="W2261" i="16" s="1"/>
  <c r="U2325" i="16"/>
  <c r="W2325" i="16" s="1"/>
  <c r="U2389" i="16"/>
  <c r="W2389" i="16" s="1"/>
  <c r="U2453" i="16"/>
  <c r="W2453" i="16" s="1"/>
  <c r="U2517" i="16"/>
  <c r="W2517" i="16" s="1"/>
  <c r="U2581" i="16"/>
  <c r="W2581" i="16" s="1"/>
  <c r="U2645" i="16"/>
  <c r="W2645" i="16" s="1"/>
  <c r="U1963" i="16"/>
  <c r="W1963" i="16" s="1"/>
  <c r="U1899" i="16"/>
  <c r="W1899" i="16" s="1"/>
  <c r="U2434" i="16"/>
  <c r="W2434" i="16" s="1"/>
  <c r="U2311" i="16"/>
  <c r="W2311" i="16" s="1"/>
  <c r="U2194" i="16"/>
  <c r="W2194" i="16" s="1"/>
  <c r="U2087" i="16"/>
  <c r="W2087" i="16" s="1"/>
  <c r="U2599" i="16"/>
  <c r="W2599" i="16" s="1"/>
  <c r="U1385" i="16"/>
  <c r="W1385" i="16" s="1"/>
  <c r="U970" i="16"/>
  <c r="W970" i="16" s="1"/>
  <c r="U906" i="16"/>
  <c r="W906" i="16" s="1"/>
  <c r="U842" i="16"/>
  <c r="W842" i="16" s="1"/>
  <c r="U778" i="16"/>
  <c r="W778" i="16" s="1"/>
  <c r="U714" i="16"/>
  <c r="W714" i="16" s="1"/>
  <c r="U661" i="16"/>
  <c r="W661" i="16" s="1"/>
  <c r="U597" i="16"/>
  <c r="W597" i="16" s="1"/>
  <c r="U533" i="16"/>
  <c r="W533" i="16" s="1"/>
  <c r="U469" i="16"/>
  <c r="W469" i="16" s="1"/>
  <c r="U405" i="16"/>
  <c r="W405" i="16" s="1"/>
  <c r="U341" i="16"/>
  <c r="W341" i="16" s="1"/>
  <c r="U277" i="16"/>
  <c r="W277" i="16" s="1"/>
  <c r="U213" i="16"/>
  <c r="W213" i="16" s="1"/>
  <c r="U149" i="16"/>
  <c r="W149" i="16" s="1"/>
  <c r="U85" i="16"/>
  <c r="W85" i="16" s="1"/>
  <c r="U21" i="16"/>
  <c r="W21" i="16" s="1"/>
  <c r="U602" i="16"/>
  <c r="W602" i="16" s="1"/>
  <c r="U538" i="16"/>
  <c r="W538" i="16" s="1"/>
  <c r="U474" i="16"/>
  <c r="W474" i="16" s="1"/>
  <c r="U410" i="16"/>
  <c r="W410" i="16" s="1"/>
  <c r="U346" i="16"/>
  <c r="W346" i="16" s="1"/>
  <c r="U282" i="16"/>
  <c r="W282" i="16" s="1"/>
  <c r="U218" i="16"/>
  <c r="W218" i="16" s="1"/>
  <c r="U154" i="16"/>
  <c r="W154" i="16" s="1"/>
  <c r="U90" i="16"/>
  <c r="W90" i="16" s="1"/>
  <c r="U26" i="16"/>
  <c r="W26" i="16" s="1"/>
  <c r="U2077" i="16"/>
  <c r="W2077" i="16" s="1"/>
  <c r="U2141" i="16"/>
  <c r="W2141" i="16" s="1"/>
  <c r="U2205" i="16"/>
  <c r="W2205" i="16" s="1"/>
  <c r="U2269" i="16"/>
  <c r="W2269" i="16" s="1"/>
  <c r="U2333" i="16"/>
  <c r="W2333" i="16" s="1"/>
  <c r="U2397" i="16"/>
  <c r="W2397" i="16" s="1"/>
  <c r="U2461" i="16"/>
  <c r="W2461" i="16" s="1"/>
  <c r="U2525" i="16"/>
  <c r="W2525" i="16" s="1"/>
  <c r="U2589" i="16"/>
  <c r="W2589" i="16" s="1"/>
  <c r="U2019" i="16"/>
  <c r="W2019" i="16" s="1"/>
  <c r="U1955" i="16"/>
  <c r="W1955" i="16" s="1"/>
  <c r="U1891" i="16"/>
  <c r="W1891" i="16" s="1"/>
  <c r="U984" i="16"/>
  <c r="W984" i="16" s="1"/>
  <c r="U2498" i="16"/>
  <c r="W2498" i="16" s="1"/>
  <c r="U2375" i="16"/>
  <c r="W2375" i="16" s="1"/>
  <c r="U1737" i="16"/>
  <c r="W1737" i="16" s="1"/>
  <c r="U1787" i="16"/>
  <c r="W1787" i="16" s="1"/>
  <c r="U1723" i="16"/>
  <c r="W1723" i="16" s="1"/>
  <c r="U1659" i="16"/>
  <c r="W1659" i="16" s="1"/>
  <c r="U1595" i="16"/>
  <c r="W1595" i="16" s="1"/>
  <c r="U1531" i="16"/>
  <c r="W1531" i="16" s="1"/>
  <c r="U1467" i="16"/>
  <c r="W1467" i="16" s="1"/>
  <c r="U1403" i="16"/>
  <c r="W1403" i="16" s="1"/>
  <c r="U1345" i="16"/>
  <c r="W1345" i="16" s="1"/>
  <c r="U1966" i="16"/>
  <c r="W1966" i="16" s="1"/>
  <c r="U1902" i="16"/>
  <c r="W1902" i="16" s="1"/>
  <c r="U1838" i="16"/>
  <c r="W1838" i="16" s="1"/>
  <c r="U1774" i="16"/>
  <c r="W1774" i="16" s="1"/>
  <c r="U1710" i="16"/>
  <c r="W1710" i="16" s="1"/>
  <c r="U1646" i="16"/>
  <c r="W1646" i="16" s="1"/>
  <c r="U1582" i="16"/>
  <c r="W1582" i="16" s="1"/>
  <c r="U1518" i="16"/>
  <c r="W1518" i="16" s="1"/>
  <c r="U1454" i="16"/>
  <c r="W1454" i="16" s="1"/>
  <c r="U1379" i="16"/>
  <c r="W1379" i="16" s="1"/>
  <c r="U1346" i="16"/>
  <c r="W1346" i="16" s="1"/>
  <c r="U1269" i="16"/>
  <c r="W1269" i="16" s="1"/>
  <c r="U1205" i="16"/>
  <c r="W1205" i="16" s="1"/>
  <c r="U1141" i="16"/>
  <c r="W1141" i="16" s="1"/>
  <c r="U1077" i="16"/>
  <c r="W1077" i="16" s="1"/>
  <c r="U1013" i="16"/>
  <c r="W1013" i="16" s="1"/>
  <c r="U949" i="16"/>
  <c r="W949" i="16" s="1"/>
  <c r="U885" i="16"/>
  <c r="W885" i="16" s="1"/>
  <c r="U821" i="16"/>
  <c r="W821" i="16" s="1"/>
  <c r="U757" i="16"/>
  <c r="W757" i="16" s="1"/>
  <c r="U693" i="16"/>
  <c r="W693" i="16" s="1"/>
  <c r="U1280" i="16"/>
  <c r="W1280" i="16" s="1"/>
  <c r="U1216" i="16"/>
  <c r="W1216" i="16" s="1"/>
  <c r="U1152" i="16"/>
  <c r="W1152" i="16" s="1"/>
  <c r="U1000" i="16"/>
  <c r="W1000" i="16" s="1"/>
  <c r="U792" i="16"/>
  <c r="W792" i="16" s="1"/>
  <c r="U683" i="16"/>
  <c r="W683" i="16" s="1"/>
  <c r="U555" i="16"/>
  <c r="W555" i="16" s="1"/>
  <c r="U427" i="16"/>
  <c r="W427" i="16" s="1"/>
  <c r="U299" i="16"/>
  <c r="W299" i="16" s="1"/>
  <c r="U171" i="16"/>
  <c r="W171" i="16" s="1"/>
  <c r="U43" i="16"/>
  <c r="W43" i="16" s="1"/>
  <c r="U560" i="16"/>
  <c r="W560" i="16" s="1"/>
  <c r="U432" i="16"/>
  <c r="W432" i="16" s="1"/>
  <c r="U304" i="16"/>
  <c r="W304" i="16" s="1"/>
  <c r="U176" i="16"/>
  <c r="W176" i="16" s="1"/>
  <c r="U48" i="16"/>
  <c r="W48" i="16" s="1"/>
  <c r="U1761" i="16"/>
  <c r="W1761" i="16" s="1"/>
  <c r="U1577" i="16"/>
  <c r="W1577" i="16" s="1"/>
  <c r="U1342" i="16"/>
  <c r="W1342" i="16" s="1"/>
  <c r="U1740" i="16"/>
  <c r="W1740" i="16" s="1"/>
  <c r="U2258" i="16"/>
  <c r="W2258" i="16" s="1"/>
  <c r="U2386" i="16"/>
  <c r="W2386" i="16" s="1"/>
  <c r="U2514" i="16"/>
  <c r="W2514" i="16" s="1"/>
  <c r="U2642" i="16"/>
  <c r="W2642" i="16" s="1"/>
  <c r="U2135" i="16"/>
  <c r="W2135" i="16" s="1"/>
  <c r="U2263" i="16"/>
  <c r="W2263" i="16" s="1"/>
  <c r="U2391" i="16"/>
  <c r="W2391" i="16" s="1"/>
  <c r="U2519" i="16"/>
  <c r="W2519" i="16" s="1"/>
  <c r="U2647" i="16"/>
  <c r="W2647" i="16" s="1"/>
  <c r="U1713" i="16"/>
  <c r="W1713" i="16" s="1"/>
  <c r="U1505" i="16"/>
  <c r="W1505" i="16" s="1"/>
  <c r="U1828" i="16"/>
  <c r="W1828" i="16" s="1"/>
  <c r="U1715" i="16"/>
  <c r="W1715" i="16" s="1"/>
  <c r="U1539" i="16"/>
  <c r="W1539" i="16" s="1"/>
  <c r="U1364" i="16"/>
  <c r="W1364" i="16" s="1"/>
  <c r="U1814" i="16"/>
  <c r="W1814" i="16" s="1"/>
  <c r="U1558" i="16"/>
  <c r="W1558" i="16" s="1"/>
  <c r="U1309" i="16"/>
  <c r="W1309" i="16" s="1"/>
  <c r="U1053" i="16"/>
  <c r="W1053" i="16" s="1"/>
  <c r="U797" i="16"/>
  <c r="W797" i="16" s="1"/>
  <c r="U1192" i="16"/>
  <c r="W1192" i="16" s="1"/>
  <c r="U872" i="16"/>
  <c r="W872" i="16" s="1"/>
  <c r="U379" i="16"/>
  <c r="W379" i="16" s="1"/>
  <c r="U512" i="16"/>
  <c r="W512" i="16" s="1"/>
  <c r="U2025" i="16"/>
  <c r="W2025" i="16" s="1"/>
  <c r="U1481" i="16"/>
  <c r="W1481" i="16" s="1"/>
  <c r="U1796" i="16"/>
  <c r="W1796" i="16" s="1"/>
  <c r="U928" i="16"/>
  <c r="W928" i="16" s="1"/>
  <c r="U670" i="16"/>
  <c r="W670" i="16" s="1"/>
  <c r="U435" i="16"/>
  <c r="W435" i="16" s="1"/>
  <c r="U179" i="16"/>
  <c r="W179" i="16" s="1"/>
  <c r="U568" i="16"/>
  <c r="W568" i="16" s="1"/>
  <c r="U312" i="16"/>
  <c r="W312" i="16" s="1"/>
  <c r="U56" i="16"/>
  <c r="W56" i="16" s="1"/>
  <c r="U1593" i="16"/>
  <c r="W1593" i="16" s="1"/>
  <c r="U1788" i="16"/>
  <c r="W1788" i="16" s="1"/>
  <c r="U2298" i="16"/>
  <c r="W2298" i="16" s="1"/>
  <c r="U2554" i="16"/>
  <c r="W2554" i="16" s="1"/>
  <c r="U2175" i="16"/>
  <c r="W2175" i="16" s="1"/>
  <c r="U2431" i="16"/>
  <c r="W2431" i="16" s="1"/>
  <c r="U1985" i="16"/>
  <c r="W1985" i="16" s="1"/>
  <c r="U1716" i="16"/>
  <c r="W1716" i="16" s="1"/>
  <c r="U1344" i="16"/>
  <c r="W1344" i="16" s="1"/>
  <c r="U1636" i="16"/>
  <c r="W1636" i="16" s="1"/>
  <c r="U715" i="16"/>
  <c r="W715" i="16" s="1"/>
  <c r="U1532" i="16"/>
  <c r="W1532" i="16" s="1"/>
  <c r="U462" i="16"/>
  <c r="W462" i="16" s="1"/>
  <c r="U1859" i="16"/>
  <c r="W1859" i="16" s="1"/>
  <c r="U1779" i="16"/>
  <c r="W1779" i="16" s="1"/>
  <c r="U1699" i="16"/>
  <c r="W1699" i="16" s="1"/>
  <c r="U1603" i="16"/>
  <c r="W1603" i="16" s="1"/>
  <c r="U1523" i="16"/>
  <c r="W1523" i="16" s="1"/>
  <c r="U1443" i="16"/>
  <c r="W1443" i="16" s="1"/>
  <c r="U1366" i="16"/>
  <c r="W1366" i="16" s="1"/>
  <c r="U1910" i="16"/>
  <c r="W1910" i="16" s="1"/>
  <c r="U1782" i="16"/>
  <c r="W1782" i="16" s="1"/>
  <c r="U1654" i="16"/>
  <c r="W1654" i="16" s="1"/>
  <c r="U1526" i="16"/>
  <c r="W1526" i="16" s="1"/>
  <c r="U1398" i="16"/>
  <c r="W1398" i="16" s="1"/>
  <c r="U1277" i="16"/>
  <c r="W1277" i="16" s="1"/>
  <c r="U1149" i="16"/>
  <c r="W1149" i="16" s="1"/>
  <c r="U1021" i="16"/>
  <c r="W1021" i="16" s="1"/>
  <c r="U893" i="16"/>
  <c r="W893" i="16" s="1"/>
  <c r="U765" i="16"/>
  <c r="W765" i="16" s="1"/>
  <c r="U1288" i="16"/>
  <c r="W1288" i="16" s="1"/>
  <c r="U1160" i="16"/>
  <c r="W1160" i="16" s="1"/>
  <c r="U808" i="16"/>
  <c r="W808" i="16" s="1"/>
  <c r="U571" i="16"/>
  <c r="W571" i="16" s="1"/>
  <c r="U315" i="16"/>
  <c r="W315" i="16" s="1"/>
  <c r="U59" i="16"/>
  <c r="W59" i="16" s="1"/>
  <c r="U448" i="16"/>
  <c r="W448" i="16" s="1"/>
  <c r="U192" i="16"/>
  <c r="W192" i="16" s="1"/>
  <c r="U1785" i="16"/>
  <c r="W1785" i="16" s="1"/>
  <c r="U1319" i="16"/>
  <c r="W1319" i="16" s="1"/>
  <c r="U1732" i="16"/>
  <c r="W1732" i="16" s="1"/>
  <c r="U1024" i="16"/>
  <c r="W1024" i="16" s="1"/>
  <c r="U896" i="16"/>
  <c r="W896" i="16" s="1"/>
  <c r="U768" i="16"/>
  <c r="W768" i="16" s="1"/>
  <c r="U659" i="16"/>
  <c r="W659" i="16" s="1"/>
  <c r="U531" i="16"/>
  <c r="W531" i="16" s="1"/>
  <c r="U403" i="16"/>
  <c r="W403" i="16" s="1"/>
  <c r="U275" i="16"/>
  <c r="W275" i="16" s="1"/>
  <c r="U147" i="16"/>
  <c r="W147" i="16" s="1"/>
  <c r="U19" i="16"/>
  <c r="W19" i="16" s="1"/>
  <c r="U536" i="16"/>
  <c r="W536" i="16" s="1"/>
  <c r="U408" i="16"/>
  <c r="W408" i="16" s="1"/>
  <c r="U280" i="16"/>
  <c r="W280" i="16" s="1"/>
  <c r="U152" i="16"/>
  <c r="W152" i="16" s="1"/>
  <c r="U24" i="16"/>
  <c r="W24" i="16" s="1"/>
  <c r="U1729" i="16"/>
  <c r="W1729" i="16" s="1"/>
  <c r="U1529" i="16"/>
  <c r="W1529" i="16" s="1"/>
  <c r="U1980" i="16"/>
  <c r="W1980" i="16" s="1"/>
  <c r="U1724" i="16"/>
  <c r="W1724" i="16" s="1"/>
  <c r="U2170" i="16"/>
  <c r="W2170" i="16" s="1"/>
  <c r="U2330" i="16"/>
  <c r="W2330" i="16" s="1"/>
  <c r="U2458" i="16"/>
  <c r="W2458" i="16" s="1"/>
  <c r="U2586" i="16"/>
  <c r="W2586" i="16" s="1"/>
  <c r="U2079" i="16"/>
  <c r="W2079" i="16" s="1"/>
  <c r="U2207" i="16"/>
  <c r="W2207" i="16" s="1"/>
  <c r="U2335" i="16"/>
  <c r="W2335" i="16" s="1"/>
  <c r="U2463" i="16"/>
  <c r="W2463" i="16" s="1"/>
  <c r="U2591" i="16"/>
  <c r="W2591" i="16" s="1"/>
  <c r="U1953" i="16"/>
  <c r="W1953" i="16" s="1"/>
  <c r="U1617" i="16"/>
  <c r="W1617" i="16" s="1"/>
  <c r="U1972" i="16"/>
  <c r="W1972" i="16" s="1"/>
  <c r="U1243" i="16"/>
  <c r="W1243" i="16" s="1"/>
  <c r="U731" i="16"/>
  <c r="W731" i="16" s="1"/>
  <c r="U1099" i="16"/>
  <c r="W1099" i="16" s="1"/>
  <c r="U1283" i="16"/>
  <c r="W1283" i="16" s="1"/>
  <c r="U2136" i="16"/>
  <c r="W2136" i="16" s="1"/>
  <c r="U369" i="16"/>
  <c r="W369" i="16" s="1"/>
  <c r="U1372" i="16"/>
  <c r="W1372" i="16" s="1"/>
  <c r="U1708" i="16"/>
  <c r="W1708" i="16" s="1"/>
  <c r="U1843" i="16"/>
  <c r="W1843" i="16" s="1"/>
  <c r="U1763" i="16"/>
  <c r="W1763" i="16" s="1"/>
  <c r="U1667" i="16"/>
  <c r="W1667" i="16" s="1"/>
  <c r="U1587" i="16"/>
  <c r="W1587" i="16" s="1"/>
  <c r="U1507" i="16"/>
  <c r="W1507" i="16" s="1"/>
  <c r="U1411" i="16"/>
  <c r="W1411" i="16" s="1"/>
  <c r="U2006" i="16"/>
  <c r="W2006" i="16" s="1"/>
  <c r="U1878" i="16"/>
  <c r="W1878" i="16" s="1"/>
  <c r="U1750" i="16"/>
  <c r="W1750" i="16" s="1"/>
  <c r="U1622" i="16"/>
  <c r="W1622" i="16" s="1"/>
  <c r="U1494" i="16"/>
  <c r="W1494" i="16" s="1"/>
  <c r="U1336" i="16"/>
  <c r="W1336" i="16" s="1"/>
  <c r="U1245" i="16"/>
  <c r="W1245" i="16" s="1"/>
  <c r="U1117" i="16"/>
  <c r="W1117" i="16" s="1"/>
  <c r="U989" i="16"/>
  <c r="W989" i="16" s="1"/>
  <c r="U861" i="16"/>
  <c r="W861" i="16" s="1"/>
  <c r="U733" i="16"/>
  <c r="W733" i="16" s="1"/>
  <c r="U1256" i="16"/>
  <c r="W1256" i="16" s="1"/>
  <c r="U1128" i="16"/>
  <c r="W1128" i="16" s="1"/>
  <c r="U968" i="16"/>
  <c r="W968" i="16" s="1"/>
  <c r="U744" i="16"/>
  <c r="W744" i="16" s="1"/>
  <c r="U507" i="16"/>
  <c r="W507" i="16" s="1"/>
  <c r="U251" i="16"/>
  <c r="W251" i="16" s="1"/>
  <c r="U640" i="16"/>
  <c r="W640" i="16" s="1"/>
  <c r="U384" i="16"/>
  <c r="W384" i="16" s="1"/>
  <c r="U128" i="16"/>
  <c r="W128" i="16" s="1"/>
  <c r="U1697" i="16"/>
  <c r="W1697" i="16" s="1"/>
  <c r="U1932" i="16"/>
  <c r="W1932" i="16" s="1"/>
  <c r="U992" i="16"/>
  <c r="W992" i="16" s="1"/>
  <c r="U864" i="16"/>
  <c r="W864" i="16" s="1"/>
  <c r="U736" i="16"/>
  <c r="W736" i="16" s="1"/>
  <c r="U627" i="16"/>
  <c r="W627" i="16" s="1"/>
  <c r="U499" i="16"/>
  <c r="W499" i="16" s="1"/>
  <c r="U371" i="16"/>
  <c r="W371" i="16" s="1"/>
  <c r="U243" i="16"/>
  <c r="W243" i="16" s="1"/>
  <c r="U115" i="16"/>
  <c r="W115" i="16" s="1"/>
  <c r="U632" i="16"/>
  <c r="W632" i="16" s="1"/>
  <c r="U504" i="16"/>
  <c r="W504" i="16" s="1"/>
  <c r="U376" i="16"/>
  <c r="W376" i="16" s="1"/>
  <c r="U248" i="16"/>
  <c r="W248" i="16" s="1"/>
  <c r="U120" i="16"/>
  <c r="W120" i="16" s="1"/>
  <c r="U1857" i="16"/>
  <c r="W1857" i="16" s="1"/>
  <c r="U1689" i="16"/>
  <c r="W1689" i="16" s="1"/>
  <c r="U1465" i="16"/>
  <c r="W1465" i="16" s="1"/>
  <c r="U1916" i="16"/>
  <c r="W1916" i="16" s="1"/>
  <c r="U1652" i="16"/>
  <c r="W1652" i="16" s="1"/>
  <c r="U2234" i="16"/>
  <c r="W2234" i="16" s="1"/>
  <c r="U2362" i="16"/>
  <c r="W2362" i="16" s="1"/>
  <c r="U2490" i="16"/>
  <c r="W2490" i="16" s="1"/>
  <c r="U2618" i="16"/>
  <c r="W2618" i="16" s="1"/>
  <c r="U2111" i="16"/>
  <c r="W2111" i="16" s="1"/>
  <c r="U2239" i="16"/>
  <c r="W2239" i="16" s="1"/>
  <c r="U2367" i="16"/>
  <c r="W2367" i="16" s="1"/>
  <c r="U2495" i="16"/>
  <c r="W2495" i="16" s="1"/>
  <c r="U2623" i="16"/>
  <c r="W2623" i="16" s="1"/>
  <c r="U1745" i="16"/>
  <c r="W1745" i="16" s="1"/>
  <c r="U1521" i="16"/>
  <c r="W1521" i="16" s="1"/>
  <c r="U1876" i="16"/>
  <c r="W1876" i="16" s="1"/>
  <c r="U1115" i="16"/>
  <c r="W1115" i="16" s="1"/>
  <c r="U971" i="16"/>
  <c r="W971" i="16" s="1"/>
  <c r="U1027" i="16"/>
  <c r="W1027" i="16" s="1"/>
  <c r="U814" i="16"/>
  <c r="W814" i="16" s="1"/>
  <c r="U2392" i="16"/>
  <c r="W2392" i="16" s="1"/>
  <c r="U502" i="16"/>
  <c r="W502" i="16" s="1"/>
  <c r="U1334" i="16"/>
  <c r="W1334" i="16" s="1"/>
  <c r="U1958" i="16"/>
  <c r="W1958" i="16" s="1"/>
  <c r="U1894" i="16"/>
  <c r="W1894" i="16" s="1"/>
  <c r="U1830" i="16"/>
  <c r="W1830" i="16" s="1"/>
  <c r="U1766" i="16"/>
  <c r="W1766" i="16" s="1"/>
  <c r="U1702" i="16"/>
  <c r="W1702" i="16" s="1"/>
  <c r="U1638" i="16"/>
  <c r="W1638" i="16" s="1"/>
  <c r="U1574" i="16"/>
  <c r="W1574" i="16" s="1"/>
  <c r="U1510" i="16"/>
  <c r="W1510" i="16" s="1"/>
  <c r="U1446" i="16"/>
  <c r="W1446" i="16" s="1"/>
  <c r="U1368" i="16"/>
  <c r="W1368" i="16" s="1"/>
  <c r="U1325" i="16"/>
  <c r="W1325" i="16" s="1"/>
  <c r="U1261" i="16"/>
  <c r="W1261" i="16" s="1"/>
  <c r="U1197" i="16"/>
  <c r="W1197" i="16" s="1"/>
  <c r="U1133" i="16"/>
  <c r="W1133" i="16" s="1"/>
  <c r="U1069" i="16"/>
  <c r="W1069" i="16" s="1"/>
  <c r="U1005" i="16"/>
  <c r="W1005" i="16" s="1"/>
  <c r="U941" i="16"/>
  <c r="W941" i="16" s="1"/>
  <c r="U877" i="16"/>
  <c r="W877" i="16" s="1"/>
  <c r="U813" i="16"/>
  <c r="W813" i="16" s="1"/>
  <c r="U749" i="16"/>
  <c r="W749" i="16" s="1"/>
  <c r="U685" i="16"/>
  <c r="W685" i="16" s="1"/>
  <c r="U1272" i="16"/>
  <c r="W1272" i="16" s="1"/>
  <c r="U1208" i="16"/>
  <c r="W1208" i="16" s="1"/>
  <c r="U1144" i="16"/>
  <c r="W1144" i="16" s="1"/>
  <c r="U904" i="16"/>
  <c r="W904" i="16" s="1"/>
  <c r="U776" i="16"/>
  <c r="W776" i="16" s="1"/>
  <c r="U667" i="16"/>
  <c r="W667" i="16" s="1"/>
  <c r="U539" i="16"/>
  <c r="W539" i="16" s="1"/>
  <c r="U411" i="16"/>
  <c r="W411" i="16" s="1"/>
  <c r="U283" i="16"/>
  <c r="W283" i="16" s="1"/>
  <c r="U155" i="16"/>
  <c r="W155" i="16" s="1"/>
  <c r="U27" i="16"/>
  <c r="W27" i="16" s="1"/>
  <c r="U544" i="16"/>
  <c r="W544" i="16" s="1"/>
  <c r="U416" i="16"/>
  <c r="W416" i="16" s="1"/>
  <c r="U288" i="16"/>
  <c r="W288" i="16" s="1"/>
  <c r="U160" i="16"/>
  <c r="W160" i="16" s="1"/>
  <c r="U32" i="16"/>
  <c r="W32" i="16" s="1"/>
  <c r="U1913" i="16"/>
  <c r="W1913" i="16" s="1"/>
  <c r="U1545" i="16"/>
  <c r="W1545" i="16" s="1"/>
  <c r="U1996" i="16"/>
  <c r="W1996" i="16" s="1"/>
  <c r="U1700" i="16"/>
  <c r="W1700" i="16" s="1"/>
  <c r="U1072" i="16"/>
  <c r="W1072" i="16" s="1"/>
  <c r="U1008" i="16"/>
  <c r="W1008" i="16" s="1"/>
  <c r="U944" i="16"/>
  <c r="W944" i="16" s="1"/>
  <c r="U880" i="16"/>
  <c r="W880" i="16" s="1"/>
  <c r="U816" i="16"/>
  <c r="W816" i="16" s="1"/>
  <c r="U752" i="16"/>
  <c r="W752" i="16" s="1"/>
  <c r="U688" i="16"/>
  <c r="W688" i="16" s="1"/>
  <c r="U643" i="16"/>
  <c r="W643" i="16" s="1"/>
  <c r="U579" i="16"/>
  <c r="W579" i="16" s="1"/>
  <c r="U515" i="16"/>
  <c r="W515" i="16" s="1"/>
  <c r="U451" i="16"/>
  <c r="W451" i="16" s="1"/>
  <c r="U387" i="16"/>
  <c r="W387" i="16" s="1"/>
  <c r="U323" i="16"/>
  <c r="W323" i="16" s="1"/>
  <c r="U259" i="16"/>
  <c r="W259" i="16" s="1"/>
  <c r="U195" i="16"/>
  <c r="W195" i="16" s="1"/>
  <c r="U131" i="16"/>
  <c r="W131" i="16" s="1"/>
  <c r="U67" i="16"/>
  <c r="W67" i="16" s="1"/>
  <c r="U3" i="16"/>
  <c r="W3" i="16" s="1"/>
  <c r="U584" i="16"/>
  <c r="W584" i="16" s="1"/>
  <c r="U520" i="16"/>
  <c r="W520" i="16" s="1"/>
  <c r="U456" i="16"/>
  <c r="W456" i="16" s="1"/>
  <c r="U392" i="16"/>
  <c r="W392" i="16" s="1"/>
  <c r="U328" i="16"/>
  <c r="W328" i="16" s="1"/>
  <c r="U264" i="16"/>
  <c r="W264" i="16" s="1"/>
  <c r="U200" i="16"/>
  <c r="W200" i="16" s="1"/>
  <c r="U136" i="16"/>
  <c r="W136" i="16" s="1"/>
  <c r="U72" i="16"/>
  <c r="W72" i="16" s="1"/>
  <c r="U8" i="16"/>
  <c r="W8" i="16" s="1"/>
  <c r="U1881" i="16"/>
  <c r="W1881" i="16" s="1"/>
  <c r="U1793" i="16"/>
  <c r="W1793" i="16" s="1"/>
  <c r="U1625" i="16"/>
  <c r="W1625" i="16" s="1"/>
  <c r="U1497" i="16"/>
  <c r="W1497" i="16" s="1"/>
  <c r="U1351" i="16"/>
  <c r="W1351" i="16" s="1"/>
  <c r="U1948" i="16"/>
  <c r="W1948" i="16" s="1"/>
  <c r="U1820" i="16"/>
  <c r="W1820" i="16" s="1"/>
  <c r="U1692" i="16"/>
  <c r="W1692" i="16" s="1"/>
  <c r="U1524" i="16"/>
  <c r="W1524" i="16" s="1"/>
  <c r="U2022" i="16"/>
  <c r="W2022" i="16" s="1"/>
  <c r="U2202" i="16"/>
  <c r="W2202" i="16" s="1"/>
  <c r="U2282" i="16"/>
  <c r="W2282" i="16" s="1"/>
  <c r="U2346" i="16"/>
  <c r="W2346" i="16" s="1"/>
  <c r="U2410" i="16"/>
  <c r="W2410" i="16" s="1"/>
  <c r="U2474" i="16"/>
  <c r="W2474" i="16" s="1"/>
  <c r="U2538" i="16"/>
  <c r="W2538" i="16" s="1"/>
  <c r="U2602" i="16"/>
  <c r="W2602" i="16" s="1"/>
  <c r="U2031" i="16"/>
  <c r="W2031" i="16" s="1"/>
  <c r="U2095" i="16"/>
  <c r="W2095" i="16" s="1"/>
  <c r="U2159" i="16"/>
  <c r="W2159" i="16" s="1"/>
  <c r="U2223" i="16"/>
  <c r="W2223" i="16" s="1"/>
  <c r="U2287" i="16"/>
  <c r="W2287" i="16" s="1"/>
  <c r="U2351" i="16"/>
  <c r="W2351" i="16" s="1"/>
  <c r="U2415" i="16"/>
  <c r="W2415" i="16" s="1"/>
  <c r="U2479" i="16"/>
  <c r="W2479" i="16" s="1"/>
  <c r="U2543" i="16"/>
  <c r="W2543" i="16" s="1"/>
  <c r="U2607" i="16"/>
  <c r="W2607" i="16" s="1"/>
  <c r="U2001" i="16"/>
  <c r="W2001" i="16" s="1"/>
  <c r="U1937" i="16"/>
  <c r="W1937" i="16" s="1"/>
  <c r="U1769" i="16"/>
  <c r="W1769" i="16" s="1"/>
  <c r="U1681" i="16"/>
  <c r="W1681" i="16" s="1"/>
  <c r="U1553" i="16"/>
  <c r="W1553" i="16" s="1"/>
  <c r="U1393" i="16"/>
  <c r="W1393" i="16" s="1"/>
  <c r="U1940" i="16"/>
  <c r="W1940" i="16" s="1"/>
  <c r="U1748" i="16"/>
  <c r="W1748" i="16" s="1"/>
  <c r="U1556" i="16"/>
  <c r="W1556" i="16" s="1"/>
  <c r="U1396" i="16"/>
  <c r="W1396" i="16" s="1"/>
  <c r="U1147" i="16"/>
  <c r="W1147" i="16" s="1"/>
  <c r="U891" i="16"/>
  <c r="W891" i="16" s="1"/>
  <c r="U1259" i="16"/>
  <c r="W1259" i="16" s="1"/>
  <c r="U1003" i="16"/>
  <c r="W1003" i="16" s="1"/>
  <c r="U747" i="16"/>
  <c r="W747" i="16" s="1"/>
  <c r="U1676" i="16"/>
  <c r="W1676" i="16" s="1"/>
  <c r="U1420" i="16"/>
  <c r="W1420" i="16" s="1"/>
  <c r="U1171" i="16"/>
  <c r="W1171" i="16" s="1"/>
  <c r="U915" i="16"/>
  <c r="W915" i="16" s="1"/>
  <c r="U1134" i="16"/>
  <c r="W1134" i="16" s="1"/>
  <c r="U649" i="16"/>
  <c r="W649" i="16" s="1"/>
  <c r="U137" i="16"/>
  <c r="W137" i="16" s="1"/>
  <c r="U270" i="16"/>
  <c r="W270" i="16" s="1"/>
  <c r="U2232" i="16"/>
  <c r="W2232" i="16" s="1"/>
  <c r="U2488" i="16"/>
  <c r="W2488" i="16" s="1"/>
  <c r="U1174" i="16"/>
  <c r="W1174" i="16" s="1"/>
  <c r="U678" i="16"/>
  <c r="W678" i="16" s="1"/>
  <c r="U177" i="16"/>
  <c r="W177" i="16" s="1"/>
  <c r="U310" i="16"/>
  <c r="W310" i="16" s="1"/>
  <c r="U1660" i="16"/>
  <c r="W1660" i="16" s="1"/>
  <c r="U1404" i="16"/>
  <c r="W1404" i="16" s="1"/>
  <c r="U1155" i="16"/>
  <c r="W1155" i="16" s="1"/>
  <c r="U899" i="16"/>
  <c r="W899" i="16" s="1"/>
  <c r="U1070" i="16"/>
  <c r="W1070" i="16" s="1"/>
  <c r="U585" i="16"/>
  <c r="W585" i="16" s="1"/>
  <c r="U73" i="16"/>
  <c r="W73" i="16" s="1"/>
  <c r="U206" i="16"/>
  <c r="W206" i="16" s="1"/>
  <c r="U2264" i="16"/>
  <c r="W2264" i="16" s="1"/>
  <c r="U2520" i="16"/>
  <c r="W2520" i="16" s="1"/>
  <c r="U1110" i="16"/>
  <c r="W1110" i="16" s="1"/>
  <c r="U625" i="16"/>
  <c r="W625" i="16" s="1"/>
  <c r="U113" i="16"/>
  <c r="W113" i="16" s="1"/>
  <c r="U246" i="16"/>
  <c r="W246" i="16" s="1"/>
  <c r="U1956" i="16"/>
  <c r="W1956" i="16" s="1"/>
  <c r="U1875" i="16"/>
  <c r="W1875" i="16" s="1"/>
  <c r="U1811" i="16"/>
  <c r="W1811" i="16" s="1"/>
  <c r="U1747" i="16"/>
  <c r="W1747" i="16" s="1"/>
  <c r="U1683" i="16"/>
  <c r="W1683" i="16" s="1"/>
  <c r="U1619" i="16"/>
  <c r="W1619" i="16" s="1"/>
  <c r="U1555" i="16"/>
  <c r="W1555" i="16" s="1"/>
  <c r="U1491" i="16"/>
  <c r="W1491" i="16" s="1"/>
  <c r="U1427" i="16"/>
  <c r="W1427" i="16" s="1"/>
  <c r="U1332" i="16"/>
  <c r="W1332" i="16" s="1"/>
  <c r="U1990" i="16"/>
  <c r="W1990" i="16" s="1"/>
  <c r="U1926" i="16"/>
  <c r="W1926" i="16" s="1"/>
  <c r="U1862" i="16"/>
  <c r="W1862" i="16" s="1"/>
  <c r="U1798" i="16"/>
  <c r="W1798" i="16" s="1"/>
  <c r="U1734" i="16"/>
  <c r="W1734" i="16" s="1"/>
  <c r="U1670" i="16"/>
  <c r="W1670" i="16" s="1"/>
  <c r="U1606" i="16"/>
  <c r="W1606" i="16" s="1"/>
  <c r="U1542" i="16"/>
  <c r="W1542" i="16" s="1"/>
  <c r="U1478" i="16"/>
  <c r="W1478" i="16" s="1"/>
  <c r="U1414" i="16"/>
  <c r="W1414" i="16" s="1"/>
  <c r="U1389" i="16"/>
  <c r="W1389" i="16" s="1"/>
  <c r="U1293" i="16"/>
  <c r="W1293" i="16" s="1"/>
  <c r="U1229" i="16"/>
  <c r="W1229" i="16" s="1"/>
  <c r="U1165" i="16"/>
  <c r="W1165" i="16" s="1"/>
  <c r="U1101" i="16"/>
  <c r="W1101" i="16" s="1"/>
  <c r="U1037" i="16"/>
  <c r="W1037" i="16" s="1"/>
  <c r="U973" i="16"/>
  <c r="W973" i="16" s="1"/>
  <c r="U909" i="16"/>
  <c r="W909" i="16" s="1"/>
  <c r="U845" i="16"/>
  <c r="W845" i="16" s="1"/>
  <c r="U781" i="16"/>
  <c r="W781" i="16" s="1"/>
  <c r="U717" i="16"/>
  <c r="W717" i="16" s="1"/>
  <c r="U1304" i="16"/>
  <c r="W1304" i="16" s="1"/>
  <c r="U1240" i="16"/>
  <c r="W1240" i="16" s="1"/>
  <c r="U1176" i="16"/>
  <c r="W1176" i="16" s="1"/>
  <c r="U1112" i="16"/>
  <c r="W1112" i="16" s="1"/>
  <c r="U1032" i="16"/>
  <c r="W1032" i="16" s="1"/>
  <c r="U840" i="16"/>
  <c r="W840" i="16" s="1"/>
  <c r="U712" i="16"/>
  <c r="W712" i="16" s="1"/>
  <c r="U603" i="16"/>
  <c r="W603" i="16" s="1"/>
  <c r="U475" i="16"/>
  <c r="W475" i="16" s="1"/>
  <c r="U347" i="16"/>
  <c r="W347" i="16" s="1"/>
  <c r="U219" i="16"/>
  <c r="W219" i="16" s="1"/>
  <c r="U91" i="16"/>
  <c r="W91" i="16" s="1"/>
  <c r="U608" i="16"/>
  <c r="W608" i="16" s="1"/>
  <c r="U480" i="16"/>
  <c r="W480" i="16" s="1"/>
  <c r="U352" i="16"/>
  <c r="W352" i="16" s="1"/>
  <c r="U224" i="16"/>
  <c r="W224" i="16" s="1"/>
  <c r="U96" i="16"/>
  <c r="W96" i="16" s="1"/>
  <c r="U1825" i="16"/>
  <c r="W1825" i="16" s="1"/>
  <c r="U1657" i="16"/>
  <c r="W1657" i="16" s="1"/>
  <c r="U1417" i="16"/>
  <c r="W1417" i="16" s="1"/>
  <c r="U1868" i="16"/>
  <c r="W1868" i="16" s="1"/>
  <c r="U1764" i="16"/>
  <c r="W1764" i="16" s="1"/>
  <c r="U1620" i="16"/>
  <c r="W1620" i="16" s="1"/>
  <c r="U1040" i="16"/>
  <c r="W1040" i="16" s="1"/>
  <c r="U976" i="16"/>
  <c r="W976" i="16" s="1"/>
  <c r="U912" i="16"/>
  <c r="W912" i="16" s="1"/>
  <c r="U848" i="16"/>
  <c r="W848" i="16" s="1"/>
  <c r="U784" i="16"/>
  <c r="W784" i="16" s="1"/>
  <c r="U720" i="16"/>
  <c r="W720" i="16" s="1"/>
  <c r="U675" i="16"/>
  <c r="W675" i="16" s="1"/>
  <c r="U611" i="16"/>
  <c r="W611" i="16" s="1"/>
  <c r="U547" i="16"/>
  <c r="W547" i="16" s="1"/>
  <c r="U483" i="16"/>
  <c r="W483" i="16" s="1"/>
  <c r="U419" i="16"/>
  <c r="W419" i="16" s="1"/>
  <c r="U355" i="16"/>
  <c r="W355" i="16" s="1"/>
  <c r="U291" i="16"/>
  <c r="W291" i="16" s="1"/>
  <c r="U227" i="16"/>
  <c r="W227" i="16" s="1"/>
  <c r="U163" i="16"/>
  <c r="W163" i="16" s="1"/>
  <c r="U99" i="16"/>
  <c r="W99" i="16" s="1"/>
  <c r="U35" i="16"/>
  <c r="W35" i="16" s="1"/>
  <c r="U616" i="16"/>
  <c r="W616" i="16" s="1"/>
  <c r="U552" i="16"/>
  <c r="W552" i="16" s="1"/>
  <c r="U488" i="16"/>
  <c r="W488" i="16" s="1"/>
  <c r="U424" i="16"/>
  <c r="W424" i="16" s="1"/>
  <c r="U360" i="16"/>
  <c r="W360" i="16" s="1"/>
  <c r="U296" i="16"/>
  <c r="W296" i="16" s="1"/>
  <c r="U232" i="16"/>
  <c r="W232" i="16" s="1"/>
  <c r="U168" i="16"/>
  <c r="W168" i="16" s="1"/>
  <c r="U104" i="16"/>
  <c r="W104" i="16" s="1"/>
  <c r="U40" i="16"/>
  <c r="W40" i="16" s="1"/>
  <c r="U1921" i="16"/>
  <c r="W1921" i="16" s="1"/>
  <c r="U1753" i="16"/>
  <c r="W1753" i="16" s="1"/>
  <c r="U1665" i="16"/>
  <c r="W1665" i="16" s="1"/>
  <c r="U1561" i="16"/>
  <c r="W1561" i="16" s="1"/>
  <c r="U1433" i="16"/>
  <c r="W1433" i="16" s="1"/>
  <c r="U2012" i="16"/>
  <c r="W2012" i="16" s="1"/>
  <c r="U1884" i="16"/>
  <c r="W1884" i="16" s="1"/>
  <c r="U1756" i="16"/>
  <c r="W1756" i="16" s="1"/>
  <c r="U2122" i="16"/>
  <c r="W2122" i="16" s="1"/>
  <c r="U2250" i="16"/>
  <c r="W2250" i="16" s="1"/>
  <c r="U2314" i="16"/>
  <c r="W2314" i="16" s="1"/>
  <c r="U2378" i="16"/>
  <c r="W2378" i="16" s="1"/>
  <c r="U2442" i="16"/>
  <c r="W2442" i="16" s="1"/>
  <c r="U2506" i="16"/>
  <c r="W2506" i="16" s="1"/>
  <c r="U2570" i="16"/>
  <c r="W2570" i="16" s="1"/>
  <c r="U2634" i="16"/>
  <c r="W2634" i="16" s="1"/>
  <c r="U2063" i="16"/>
  <c r="W2063" i="16" s="1"/>
  <c r="U2127" i="16"/>
  <c r="W2127" i="16" s="1"/>
  <c r="U2191" i="16"/>
  <c r="W2191" i="16" s="1"/>
  <c r="U2255" i="16"/>
  <c r="W2255" i="16" s="1"/>
  <c r="U2319" i="16"/>
  <c r="W2319" i="16" s="1"/>
  <c r="U2383" i="16"/>
  <c r="W2383" i="16" s="1"/>
  <c r="U2447" i="16"/>
  <c r="W2447" i="16" s="1"/>
  <c r="U2511" i="16"/>
  <c r="W2511" i="16" s="1"/>
  <c r="U2575" i="16"/>
  <c r="W2575" i="16" s="1"/>
  <c r="U2639" i="16"/>
  <c r="W2639" i="16" s="1"/>
  <c r="U1969" i="16"/>
  <c r="W1969" i="16" s="1"/>
  <c r="U1897" i="16"/>
  <c r="W1897" i="16" s="1"/>
  <c r="U1809" i="16"/>
  <c r="W1809" i="16" s="1"/>
  <c r="U1641" i="16"/>
  <c r="W1641" i="16" s="1"/>
  <c r="U1489" i="16"/>
  <c r="W1489" i="16" s="1"/>
  <c r="U2004" i="16"/>
  <c r="W2004" i="16" s="1"/>
  <c r="U1844" i="16"/>
  <c r="W1844" i="16" s="1"/>
  <c r="U1684" i="16"/>
  <c r="W1684" i="16" s="1"/>
  <c r="U1668" i="16"/>
  <c r="W1668" i="16" s="1"/>
  <c r="U1275" i="16"/>
  <c r="W1275" i="16" s="1"/>
  <c r="U1019" i="16"/>
  <c r="W1019" i="16" s="1"/>
  <c r="U763" i="16"/>
  <c r="W763" i="16" s="1"/>
  <c r="U1572" i="16"/>
  <c r="W1572" i="16" s="1"/>
  <c r="U1376" i="16"/>
  <c r="W1376" i="16" s="1"/>
  <c r="U1131" i="16"/>
  <c r="W1131" i="16" s="1"/>
  <c r="U875" i="16"/>
  <c r="W875" i="16" s="1"/>
  <c r="U2056" i="16"/>
  <c r="W2056" i="16" s="1"/>
  <c r="U1548" i="16"/>
  <c r="W1548" i="16" s="1"/>
  <c r="U1299" i="16"/>
  <c r="W1299" i="16" s="1"/>
  <c r="U1043" i="16"/>
  <c r="W1043" i="16" s="1"/>
  <c r="U787" i="16"/>
  <c r="W787" i="16" s="1"/>
  <c r="U878" i="16"/>
  <c r="W878" i="16" s="1"/>
  <c r="U393" i="16"/>
  <c r="W393" i="16" s="1"/>
  <c r="U526" i="16"/>
  <c r="W526" i="16" s="1"/>
  <c r="U14" i="16"/>
  <c r="W14" i="16" s="1"/>
  <c r="U2360" i="16"/>
  <c r="W2360" i="16" s="1"/>
  <c r="U2616" i="16"/>
  <c r="W2616" i="16" s="1"/>
  <c r="U918" i="16"/>
  <c r="W918" i="16" s="1"/>
  <c r="U433" i="16"/>
  <c r="W433" i="16" s="1"/>
  <c r="U566" i="16"/>
  <c r="W566" i="16" s="1"/>
  <c r="U54" i="16"/>
  <c r="W54" i="16" s="1"/>
  <c r="U1540" i="16"/>
  <c r="W1540" i="16" s="1"/>
  <c r="U1354" i="16"/>
  <c r="W1354" i="16" s="1"/>
  <c r="U1211" i="16"/>
  <c r="W1211" i="16" s="1"/>
  <c r="U1083" i="16"/>
  <c r="W1083" i="16" s="1"/>
  <c r="U955" i="16"/>
  <c r="W955" i="16" s="1"/>
  <c r="U827" i="16"/>
  <c r="W827" i="16" s="1"/>
  <c r="U699" i="16"/>
  <c r="W699" i="16" s="1"/>
  <c r="U1444" i="16"/>
  <c r="W1444" i="16" s="1"/>
  <c r="U1322" i="16"/>
  <c r="W1322" i="16" s="1"/>
  <c r="U1195" i="16"/>
  <c r="W1195" i="16" s="1"/>
  <c r="U1067" i="16"/>
  <c r="W1067" i="16" s="1"/>
  <c r="U939" i="16"/>
  <c r="W939" i="16" s="1"/>
  <c r="U811" i="16"/>
  <c r="W811" i="16" s="1"/>
  <c r="U648" i="16"/>
  <c r="W648" i="16" s="1"/>
  <c r="U2016" i="16"/>
  <c r="W2016" i="16" s="1"/>
  <c r="U2088" i="16"/>
  <c r="W2088" i="16" s="1"/>
  <c r="U1612" i="16"/>
  <c r="W1612" i="16" s="1"/>
  <c r="U1484" i="16"/>
  <c r="W1484" i="16" s="1"/>
  <c r="U1323" i="16"/>
  <c r="W1323" i="16" s="1"/>
  <c r="U1235" i="16"/>
  <c r="W1235" i="16" s="1"/>
  <c r="U1107" i="16"/>
  <c r="W1107" i="16" s="1"/>
  <c r="U979" i="16"/>
  <c r="W979" i="16" s="1"/>
  <c r="U851" i="16"/>
  <c r="W851" i="16" s="1"/>
  <c r="U1262" i="16"/>
  <c r="W1262" i="16" s="1"/>
  <c r="U1006" i="16"/>
  <c r="W1006" i="16" s="1"/>
  <c r="U750" i="16"/>
  <c r="W750" i="16" s="1"/>
  <c r="U521" i="16"/>
  <c r="W521" i="16" s="1"/>
  <c r="U265" i="16"/>
  <c r="W265" i="16" s="1"/>
  <c r="U9" i="16"/>
  <c r="W9" i="16" s="1"/>
  <c r="U398" i="16"/>
  <c r="W398" i="16" s="1"/>
  <c r="U142" i="16"/>
  <c r="W142" i="16" s="1"/>
  <c r="U2168" i="16"/>
  <c r="W2168" i="16" s="1"/>
  <c r="U2296" i="16"/>
  <c r="W2296" i="16" s="1"/>
  <c r="U2424" i="16"/>
  <c r="W2424" i="16" s="1"/>
  <c r="U2552" i="16"/>
  <c r="W2552" i="16" s="1"/>
  <c r="U1302" i="16"/>
  <c r="W1302" i="16" s="1"/>
  <c r="U1046" i="16"/>
  <c r="W1046" i="16" s="1"/>
  <c r="U790" i="16"/>
  <c r="W790" i="16" s="1"/>
  <c r="U561" i="16"/>
  <c r="W561" i="16" s="1"/>
  <c r="U305" i="16"/>
  <c r="W305" i="16" s="1"/>
  <c r="U49" i="16"/>
  <c r="W49" i="16" s="1"/>
  <c r="U438" i="16"/>
  <c r="W438" i="16" s="1"/>
  <c r="U182" i="16"/>
  <c r="W182" i="16" s="1"/>
  <c r="U1585" i="16"/>
  <c r="W1585" i="16" s="1"/>
  <c r="U1457" i="16"/>
  <c r="W1457" i="16" s="1"/>
  <c r="U1353" i="16"/>
  <c r="W1353" i="16" s="1"/>
  <c r="U1908" i="16"/>
  <c r="W1908" i="16" s="1"/>
  <c r="U1780" i="16"/>
  <c r="W1780" i="16" s="1"/>
  <c r="U1604" i="16"/>
  <c r="W1604" i="16" s="1"/>
  <c r="U1428" i="16"/>
  <c r="W1428" i="16" s="1"/>
  <c r="U1307" i="16"/>
  <c r="W1307" i="16" s="1"/>
  <c r="U1179" i="16"/>
  <c r="W1179" i="16" s="1"/>
  <c r="U1051" i="16"/>
  <c r="W1051" i="16" s="1"/>
  <c r="U923" i="16"/>
  <c r="W923" i="16" s="1"/>
  <c r="U795" i="16"/>
  <c r="W795" i="16" s="1"/>
  <c r="U1310" i="16"/>
  <c r="W1310" i="16" s="1"/>
  <c r="U1508" i="16"/>
  <c r="W1508" i="16" s="1"/>
  <c r="U1412" i="16"/>
  <c r="W1412" i="16" s="1"/>
  <c r="U1291" i="16"/>
  <c r="W1291" i="16" s="1"/>
  <c r="U1163" i="16"/>
  <c r="W1163" i="16" s="1"/>
  <c r="U1035" i="16"/>
  <c r="W1035" i="16" s="1"/>
  <c r="U907" i="16"/>
  <c r="W907" i="16" s="1"/>
  <c r="U779" i="16"/>
  <c r="W779" i="16" s="1"/>
  <c r="U2032" i="16"/>
  <c r="W2032" i="16" s="1"/>
  <c r="U2096" i="16"/>
  <c r="W2096" i="16" s="1"/>
  <c r="U1596" i="16"/>
  <c r="W1596" i="16" s="1"/>
  <c r="U1468" i="16"/>
  <c r="W1468" i="16" s="1"/>
  <c r="U1365" i="16"/>
  <c r="W1365" i="16" s="1"/>
  <c r="U1219" i="16"/>
  <c r="W1219" i="16" s="1"/>
  <c r="U1091" i="16"/>
  <c r="W1091" i="16" s="1"/>
  <c r="U963" i="16"/>
  <c r="W963" i="16" s="1"/>
  <c r="U835" i="16"/>
  <c r="W835" i="16" s="1"/>
  <c r="U1198" i="16"/>
  <c r="W1198" i="16" s="1"/>
  <c r="U942" i="16"/>
  <c r="W942" i="16" s="1"/>
  <c r="U686" i="16"/>
  <c r="W686" i="16" s="1"/>
  <c r="U457" i="16"/>
  <c r="W457" i="16" s="1"/>
  <c r="U201" i="16"/>
  <c r="W201" i="16" s="1"/>
  <c r="U590" i="16"/>
  <c r="W590" i="16" s="1"/>
  <c r="U334" i="16"/>
  <c r="W334" i="16" s="1"/>
  <c r="U78" i="16"/>
  <c r="W78" i="16" s="1"/>
  <c r="U2200" i="16"/>
  <c r="W2200" i="16" s="1"/>
  <c r="U2328" i="16"/>
  <c r="W2328" i="16" s="1"/>
  <c r="U2456" i="16"/>
  <c r="W2456" i="16" s="1"/>
  <c r="U2584" i="16"/>
  <c r="W2584" i="16" s="1"/>
  <c r="U1238" i="16"/>
  <c r="W1238" i="16" s="1"/>
  <c r="U982" i="16"/>
  <c r="W982" i="16" s="1"/>
  <c r="U726" i="16"/>
  <c r="W726" i="16" s="1"/>
  <c r="U497" i="16"/>
  <c r="W497" i="16" s="1"/>
  <c r="U241" i="16"/>
  <c r="W241" i="16" s="1"/>
  <c r="U630" i="16"/>
  <c r="W630" i="16" s="1"/>
  <c r="U374" i="16"/>
  <c r="W374" i="16" s="1"/>
  <c r="U118" i="16"/>
  <c r="W118" i="16" s="1"/>
  <c r="U771" i="16"/>
  <c r="W771" i="16" s="1"/>
  <c r="U707" i="16"/>
  <c r="W707" i="16" s="1"/>
  <c r="U1246" i="16"/>
  <c r="W1246" i="16" s="1"/>
  <c r="U1182" i="16"/>
  <c r="W1182" i="16" s="1"/>
  <c r="U1118" i="16"/>
  <c r="W1118" i="16" s="1"/>
  <c r="U1054" i="16"/>
  <c r="W1054" i="16" s="1"/>
  <c r="U990" i="16"/>
  <c r="W990" i="16" s="1"/>
  <c r="U926" i="16"/>
  <c r="W926" i="16" s="1"/>
  <c r="U862" i="16"/>
  <c r="W862" i="16" s="1"/>
  <c r="U798" i="16"/>
  <c r="W798" i="16" s="1"/>
  <c r="U734" i="16"/>
  <c r="W734" i="16" s="1"/>
  <c r="U654" i="16"/>
  <c r="W654" i="16" s="1"/>
  <c r="U633" i="16"/>
  <c r="W633" i="16" s="1"/>
  <c r="U569" i="16"/>
  <c r="W569" i="16" s="1"/>
  <c r="U505" i="16"/>
  <c r="W505" i="16" s="1"/>
  <c r="U441" i="16"/>
  <c r="W441" i="16" s="1"/>
  <c r="U377" i="16"/>
  <c r="W377" i="16" s="1"/>
  <c r="U313" i="16"/>
  <c r="W313" i="16" s="1"/>
  <c r="U249" i="16"/>
  <c r="W249" i="16" s="1"/>
  <c r="U185" i="16"/>
  <c r="W185" i="16" s="1"/>
  <c r="U121" i="16"/>
  <c r="W121" i="16" s="1"/>
  <c r="U57" i="16"/>
  <c r="W57" i="16" s="1"/>
  <c r="U638" i="16"/>
  <c r="W638" i="16" s="1"/>
  <c r="U574" i="16"/>
  <c r="W574" i="16" s="1"/>
  <c r="U510" i="16"/>
  <c r="W510" i="16" s="1"/>
  <c r="U446" i="16"/>
  <c r="W446" i="16" s="1"/>
  <c r="U382" i="16"/>
  <c r="W382" i="16" s="1"/>
  <c r="U318" i="16"/>
  <c r="W318" i="16" s="1"/>
  <c r="U254" i="16"/>
  <c r="W254" i="16" s="1"/>
  <c r="U190" i="16"/>
  <c r="W190" i="16" s="1"/>
  <c r="U126" i="16"/>
  <c r="W126" i="16" s="1"/>
  <c r="U62" i="16"/>
  <c r="W62" i="16" s="1"/>
  <c r="U2029" i="16"/>
  <c r="W2029" i="16" s="1"/>
  <c r="U2144" i="16"/>
  <c r="W2144" i="16" s="1"/>
  <c r="U2176" i="16"/>
  <c r="W2176" i="16" s="1"/>
  <c r="U2208" i="16"/>
  <c r="W2208" i="16" s="1"/>
  <c r="U2240" i="16"/>
  <c r="W2240" i="16" s="1"/>
  <c r="U2272" i="16"/>
  <c r="W2272" i="16" s="1"/>
  <c r="U2304" i="16"/>
  <c r="W2304" i="16" s="1"/>
  <c r="U2336" i="16"/>
  <c r="W2336" i="16" s="1"/>
  <c r="U2368" i="16"/>
  <c r="W2368" i="16" s="1"/>
  <c r="U2400" i="16"/>
  <c r="W2400" i="16" s="1"/>
  <c r="U2432" i="16"/>
  <c r="W2432" i="16" s="1"/>
  <c r="U2464" i="16"/>
  <c r="W2464" i="16" s="1"/>
  <c r="U2496" i="16"/>
  <c r="W2496" i="16" s="1"/>
  <c r="U2528" i="16"/>
  <c r="W2528" i="16" s="1"/>
  <c r="U2560" i="16"/>
  <c r="W2560" i="16" s="1"/>
  <c r="U2592" i="16"/>
  <c r="W2592" i="16" s="1"/>
  <c r="U2624" i="16"/>
  <c r="W2624" i="16" s="1"/>
  <c r="U2023" i="16"/>
  <c r="W2023" i="16" s="1"/>
  <c r="U1286" i="16"/>
  <c r="W1286" i="16" s="1"/>
  <c r="U1222" i="16"/>
  <c r="W1222" i="16" s="1"/>
  <c r="U1158" i="16"/>
  <c r="W1158" i="16" s="1"/>
  <c r="U1094" i="16"/>
  <c r="W1094" i="16" s="1"/>
  <c r="U1030" i="16"/>
  <c r="W1030" i="16" s="1"/>
  <c r="U966" i="16"/>
  <c r="W966" i="16" s="1"/>
  <c r="U902" i="16"/>
  <c r="W902" i="16" s="1"/>
  <c r="U838" i="16"/>
  <c r="W838" i="16" s="1"/>
  <c r="U774" i="16"/>
  <c r="W774" i="16" s="1"/>
  <c r="U710" i="16"/>
  <c r="W710" i="16" s="1"/>
  <c r="U673" i="16"/>
  <c r="W673" i="16" s="1"/>
  <c r="U609" i="16"/>
  <c r="W609" i="16" s="1"/>
  <c r="U545" i="16"/>
  <c r="W545" i="16" s="1"/>
  <c r="U481" i="16"/>
  <c r="W481" i="16" s="1"/>
  <c r="U417" i="16"/>
  <c r="W417" i="16" s="1"/>
  <c r="U353" i="16"/>
  <c r="W353" i="16" s="1"/>
  <c r="U289" i="16"/>
  <c r="W289" i="16" s="1"/>
  <c r="U225" i="16"/>
  <c r="W225" i="16" s="1"/>
  <c r="U161" i="16"/>
  <c r="W161" i="16" s="1"/>
  <c r="U97" i="16"/>
  <c r="W97" i="16" s="1"/>
  <c r="U33" i="16"/>
  <c r="W33" i="16" s="1"/>
  <c r="U614" i="16"/>
  <c r="W614" i="16" s="1"/>
  <c r="U550" i="16"/>
  <c r="W550" i="16" s="1"/>
  <c r="U486" i="16"/>
  <c r="W486" i="16" s="1"/>
  <c r="U422" i="16"/>
  <c r="W422" i="16" s="1"/>
  <c r="U358" i="16"/>
  <c r="W358" i="16" s="1"/>
  <c r="U294" i="16"/>
  <c r="W294" i="16" s="1"/>
  <c r="U230" i="16"/>
  <c r="W230" i="16" s="1"/>
  <c r="U166" i="16"/>
  <c r="W166" i="16" s="1"/>
  <c r="U102" i="16"/>
  <c r="W102" i="16" s="1"/>
  <c r="U38" i="16"/>
  <c r="W38" i="16" s="1"/>
  <c r="U2040" i="16"/>
  <c r="W2040" i="16" s="1"/>
  <c r="U2072" i="16"/>
  <c r="W2072" i="16" s="1"/>
  <c r="U2104" i="16"/>
  <c r="W2104" i="16" s="1"/>
  <c r="U1644" i="16"/>
  <c r="W1644" i="16" s="1"/>
  <c r="U1580" i="16"/>
  <c r="W1580" i="16" s="1"/>
  <c r="U1516" i="16"/>
  <c r="W1516" i="16" s="1"/>
  <c r="U1452" i="16"/>
  <c r="W1452" i="16" s="1"/>
  <c r="U1387" i="16"/>
  <c r="W1387" i="16" s="1"/>
  <c r="U1333" i="16"/>
  <c r="W1333" i="16" s="1"/>
  <c r="U1267" i="16"/>
  <c r="W1267" i="16" s="1"/>
  <c r="U1203" i="16"/>
  <c r="W1203" i="16" s="1"/>
  <c r="U1139" i="16"/>
  <c r="W1139" i="16" s="1"/>
  <c r="U1075" i="16"/>
  <c r="W1075" i="16" s="1"/>
  <c r="U1011" i="16"/>
  <c r="W1011" i="16" s="1"/>
  <c r="U947" i="16"/>
  <c r="W947" i="16" s="1"/>
  <c r="U883" i="16"/>
  <c r="W883" i="16" s="1"/>
  <c r="U819" i="16"/>
  <c r="W819" i="16" s="1"/>
  <c r="U755" i="16"/>
  <c r="W755" i="16" s="1"/>
  <c r="U691" i="16"/>
  <c r="W691" i="16" s="1"/>
  <c r="U1230" i="16"/>
  <c r="W1230" i="16" s="1"/>
  <c r="U1166" i="16"/>
  <c r="W1166" i="16" s="1"/>
  <c r="U1102" i="16"/>
  <c r="W1102" i="16" s="1"/>
  <c r="U1038" i="16"/>
  <c r="W1038" i="16" s="1"/>
  <c r="U974" i="16"/>
  <c r="W974" i="16" s="1"/>
  <c r="U910" i="16"/>
  <c r="W910" i="16" s="1"/>
  <c r="U846" i="16"/>
  <c r="W846" i="16" s="1"/>
  <c r="U782" i="16"/>
  <c r="W782" i="16" s="1"/>
  <c r="U718" i="16"/>
  <c r="W718" i="16" s="1"/>
  <c r="U681" i="16"/>
  <c r="W681" i="16" s="1"/>
  <c r="U617" i="16"/>
  <c r="W617" i="16" s="1"/>
  <c r="U553" i="16"/>
  <c r="W553" i="16" s="1"/>
  <c r="U489" i="16"/>
  <c r="W489" i="16" s="1"/>
  <c r="U425" i="16"/>
  <c r="W425" i="16" s="1"/>
  <c r="U361" i="16"/>
  <c r="W361" i="16" s="1"/>
  <c r="U297" i="16"/>
  <c r="W297" i="16" s="1"/>
  <c r="U233" i="16"/>
  <c r="W233" i="16" s="1"/>
  <c r="U169" i="16"/>
  <c r="W169" i="16" s="1"/>
  <c r="U105" i="16"/>
  <c r="W105" i="16" s="1"/>
  <c r="U41" i="16"/>
  <c r="W41" i="16" s="1"/>
  <c r="U622" i="16"/>
  <c r="W622" i="16" s="1"/>
  <c r="U558" i="16"/>
  <c r="W558" i="16" s="1"/>
  <c r="U494" i="16"/>
  <c r="W494" i="16" s="1"/>
  <c r="U430" i="16"/>
  <c r="W430" i="16" s="1"/>
  <c r="U366" i="16"/>
  <c r="W366" i="16" s="1"/>
  <c r="U302" i="16"/>
  <c r="W302" i="16" s="1"/>
  <c r="U238" i="16"/>
  <c r="W238" i="16" s="1"/>
  <c r="U174" i="16"/>
  <c r="W174" i="16" s="1"/>
  <c r="U110" i="16"/>
  <c r="W110" i="16" s="1"/>
  <c r="U46" i="16"/>
  <c r="W46" i="16" s="1"/>
  <c r="U2120" i="16"/>
  <c r="W2120" i="16" s="1"/>
  <c r="U2152" i="16"/>
  <c r="W2152" i="16" s="1"/>
  <c r="U2184" i="16"/>
  <c r="W2184" i="16" s="1"/>
  <c r="U2216" i="16"/>
  <c r="W2216" i="16" s="1"/>
  <c r="U2248" i="16"/>
  <c r="W2248" i="16" s="1"/>
  <c r="U2280" i="16"/>
  <c r="W2280" i="16" s="1"/>
  <c r="U2312" i="16"/>
  <c r="W2312" i="16" s="1"/>
  <c r="U2344" i="16"/>
  <c r="W2344" i="16" s="1"/>
  <c r="U2376" i="16"/>
  <c r="W2376" i="16" s="1"/>
  <c r="U2408" i="16"/>
  <c r="W2408" i="16" s="1"/>
  <c r="U2440" i="16"/>
  <c r="W2440" i="16" s="1"/>
  <c r="U2472" i="16"/>
  <c r="W2472" i="16" s="1"/>
  <c r="U2504" i="16"/>
  <c r="W2504" i="16" s="1"/>
  <c r="U2536" i="16"/>
  <c r="W2536" i="16" s="1"/>
  <c r="U2568" i="16"/>
  <c r="W2568" i="16" s="1"/>
  <c r="U2600" i="16"/>
  <c r="W2600" i="16" s="1"/>
  <c r="U2632" i="16"/>
  <c r="W2632" i="16" s="1"/>
  <c r="U672" i="16"/>
  <c r="W672" i="16" s="1"/>
  <c r="U1270" i="16"/>
  <c r="W1270" i="16" s="1"/>
  <c r="U1206" i="16"/>
  <c r="W1206" i="16" s="1"/>
  <c r="U1142" i="16"/>
  <c r="W1142" i="16" s="1"/>
  <c r="U1078" i="16"/>
  <c r="W1078" i="16" s="1"/>
  <c r="U1014" i="16"/>
  <c r="W1014" i="16" s="1"/>
  <c r="U950" i="16"/>
  <c r="W950" i="16" s="1"/>
  <c r="U886" i="16"/>
  <c r="W886" i="16" s="1"/>
  <c r="U822" i="16"/>
  <c r="W822" i="16" s="1"/>
  <c r="U758" i="16"/>
  <c r="W758" i="16" s="1"/>
  <c r="U694" i="16"/>
  <c r="W694" i="16" s="1"/>
  <c r="U657" i="16"/>
  <c r="W657" i="16" s="1"/>
  <c r="U593" i="16"/>
  <c r="W593" i="16" s="1"/>
  <c r="U529" i="16"/>
  <c r="W529" i="16" s="1"/>
  <c r="U465" i="16"/>
  <c r="W465" i="16" s="1"/>
  <c r="U401" i="16"/>
  <c r="W401" i="16" s="1"/>
  <c r="U337" i="16"/>
  <c r="W337" i="16" s="1"/>
  <c r="U273" i="16"/>
  <c r="W273" i="16" s="1"/>
  <c r="U209" i="16"/>
  <c r="W209" i="16" s="1"/>
  <c r="U145" i="16"/>
  <c r="W145" i="16" s="1"/>
  <c r="U81" i="16"/>
  <c r="W81" i="16" s="1"/>
  <c r="U17" i="16"/>
  <c r="W17" i="16" s="1"/>
  <c r="U598" i="16"/>
  <c r="W598" i="16" s="1"/>
  <c r="U534" i="16"/>
  <c r="W534" i="16" s="1"/>
  <c r="U470" i="16"/>
  <c r="W470" i="16" s="1"/>
  <c r="U406" i="16"/>
  <c r="W406" i="16" s="1"/>
  <c r="U342" i="16"/>
  <c r="W342" i="16" s="1"/>
  <c r="U278" i="16"/>
  <c r="W278" i="16" s="1"/>
  <c r="U214" i="16"/>
  <c r="W214" i="16" s="1"/>
  <c r="U150" i="16"/>
  <c r="W150" i="16" s="1"/>
  <c r="U86" i="16"/>
  <c r="W86" i="16" s="1"/>
  <c r="U22" i="16"/>
  <c r="W22" i="16" s="1"/>
  <c r="U2048" i="16"/>
  <c r="W2048" i="16" s="1"/>
  <c r="U2080" i="16"/>
  <c r="W2080" i="16" s="1"/>
  <c r="U2112" i="16"/>
  <c r="W2112" i="16" s="1"/>
  <c r="U1628" i="16"/>
  <c r="W1628" i="16" s="1"/>
  <c r="U1564" i="16"/>
  <c r="W1564" i="16" s="1"/>
  <c r="U1500" i="16"/>
  <c r="W1500" i="16" s="1"/>
  <c r="U1436" i="16"/>
  <c r="W1436" i="16" s="1"/>
  <c r="U1355" i="16"/>
  <c r="W1355" i="16" s="1"/>
  <c r="U1315" i="16"/>
  <c r="W1315" i="16" s="1"/>
  <c r="U1251" i="16"/>
  <c r="W1251" i="16" s="1"/>
  <c r="U1187" i="16"/>
  <c r="W1187" i="16" s="1"/>
  <c r="U1123" i="16"/>
  <c r="W1123" i="16" s="1"/>
  <c r="U1059" i="16"/>
  <c r="W1059" i="16" s="1"/>
  <c r="U995" i="16"/>
  <c r="W995" i="16" s="1"/>
  <c r="U931" i="16"/>
  <c r="W931" i="16" s="1"/>
  <c r="U867" i="16"/>
  <c r="W867" i="16" s="1"/>
  <c r="U803" i="16"/>
  <c r="W803" i="16" s="1"/>
  <c r="U739" i="16"/>
  <c r="W739" i="16" s="1"/>
  <c r="U1278" i="16"/>
  <c r="W1278" i="16" s="1"/>
  <c r="U1214" i="16"/>
  <c r="W1214" i="16" s="1"/>
  <c r="U1150" i="16"/>
  <c r="W1150" i="16" s="1"/>
  <c r="U1086" i="16"/>
  <c r="W1086" i="16" s="1"/>
  <c r="U1022" i="16"/>
  <c r="W1022" i="16" s="1"/>
  <c r="U958" i="16"/>
  <c r="W958" i="16" s="1"/>
  <c r="U894" i="16"/>
  <c r="W894" i="16" s="1"/>
  <c r="U830" i="16"/>
  <c r="W830" i="16" s="1"/>
  <c r="U766" i="16"/>
  <c r="W766" i="16" s="1"/>
  <c r="U702" i="16"/>
  <c r="W702" i="16" s="1"/>
  <c r="U665" i="16"/>
  <c r="W665" i="16" s="1"/>
  <c r="U601" i="16"/>
  <c r="W601" i="16" s="1"/>
  <c r="U537" i="16"/>
  <c r="W537" i="16" s="1"/>
  <c r="U473" i="16"/>
  <c r="W473" i="16" s="1"/>
  <c r="U409" i="16"/>
  <c r="W409" i="16" s="1"/>
  <c r="U345" i="16"/>
  <c r="W345" i="16" s="1"/>
  <c r="U281" i="16"/>
  <c r="W281" i="16" s="1"/>
  <c r="U217" i="16"/>
  <c r="W217" i="16" s="1"/>
  <c r="U153" i="16"/>
  <c r="W153" i="16" s="1"/>
  <c r="U89" i="16"/>
  <c r="W89" i="16" s="1"/>
  <c r="U25" i="16"/>
  <c r="W25" i="16" s="1"/>
  <c r="U606" i="16"/>
  <c r="W606" i="16" s="1"/>
  <c r="U542" i="16"/>
  <c r="W542" i="16" s="1"/>
  <c r="U478" i="16"/>
  <c r="W478" i="16" s="1"/>
  <c r="U414" i="16"/>
  <c r="W414" i="16" s="1"/>
  <c r="U350" i="16"/>
  <c r="W350" i="16" s="1"/>
  <c r="U286" i="16"/>
  <c r="W286" i="16" s="1"/>
  <c r="U222" i="16"/>
  <c r="W222" i="16" s="1"/>
  <c r="U158" i="16"/>
  <c r="W158" i="16" s="1"/>
  <c r="U94" i="16"/>
  <c r="W94" i="16" s="1"/>
  <c r="U30" i="16"/>
  <c r="W30" i="16" s="1"/>
  <c r="U2128" i="16"/>
  <c r="W2128" i="16" s="1"/>
  <c r="U2160" i="16"/>
  <c r="W2160" i="16" s="1"/>
  <c r="U2192" i="16"/>
  <c r="W2192" i="16" s="1"/>
  <c r="U2224" i="16"/>
  <c r="W2224" i="16" s="1"/>
  <c r="U2256" i="16"/>
  <c r="W2256" i="16" s="1"/>
  <c r="U2288" i="16"/>
  <c r="W2288" i="16" s="1"/>
  <c r="U2320" i="16"/>
  <c r="W2320" i="16" s="1"/>
  <c r="U2352" i="16"/>
  <c r="W2352" i="16" s="1"/>
  <c r="U2384" i="16"/>
  <c r="W2384" i="16" s="1"/>
  <c r="U2416" i="16"/>
  <c r="W2416" i="16" s="1"/>
  <c r="U2448" i="16"/>
  <c r="W2448" i="16" s="1"/>
  <c r="U2480" i="16"/>
  <c r="W2480" i="16" s="1"/>
  <c r="U2512" i="16"/>
  <c r="W2512" i="16" s="1"/>
  <c r="U2544" i="16"/>
  <c r="W2544" i="16" s="1"/>
  <c r="U2576" i="16"/>
  <c r="W2576" i="16" s="1"/>
  <c r="U2608" i="16"/>
  <c r="W2608" i="16" s="1"/>
  <c r="U2640" i="16"/>
  <c r="W2640" i="16" s="1"/>
  <c r="U658" i="16"/>
  <c r="W658" i="16" s="1"/>
  <c r="U1254" i="16"/>
  <c r="W1254" i="16" s="1"/>
  <c r="U1190" i="16"/>
  <c r="W1190" i="16" s="1"/>
  <c r="U1126" i="16"/>
  <c r="W1126" i="16" s="1"/>
  <c r="U1062" i="16"/>
  <c r="W1062" i="16" s="1"/>
  <c r="U998" i="16"/>
  <c r="W998" i="16" s="1"/>
  <c r="U934" i="16"/>
  <c r="W934" i="16" s="1"/>
  <c r="U870" i="16"/>
  <c r="W870" i="16" s="1"/>
  <c r="U806" i="16"/>
  <c r="W806" i="16" s="1"/>
  <c r="U742" i="16"/>
  <c r="W742" i="16" s="1"/>
  <c r="U676" i="16"/>
  <c r="W676" i="16" s="1"/>
  <c r="U641" i="16"/>
  <c r="W641" i="16" s="1"/>
  <c r="U577" i="16"/>
  <c r="W577" i="16" s="1"/>
  <c r="U513" i="16"/>
  <c r="W513" i="16" s="1"/>
  <c r="U449" i="16"/>
  <c r="W449" i="16" s="1"/>
  <c r="U385" i="16"/>
  <c r="W385" i="16" s="1"/>
  <c r="U321" i="16"/>
  <c r="W321" i="16" s="1"/>
  <c r="U257" i="16"/>
  <c r="W257" i="16" s="1"/>
  <c r="U193" i="16"/>
  <c r="W193" i="16" s="1"/>
  <c r="U129" i="16"/>
  <c r="W129" i="16" s="1"/>
  <c r="U65" i="16"/>
  <c r="W65" i="16" s="1"/>
  <c r="U646" i="16"/>
  <c r="W646" i="16" s="1"/>
  <c r="U582" i="16"/>
  <c r="W582" i="16" s="1"/>
  <c r="U518" i="16"/>
  <c r="W518" i="16" s="1"/>
  <c r="U454" i="16"/>
  <c r="W454" i="16" s="1"/>
  <c r="U390" i="16"/>
  <c r="W390" i="16" s="1"/>
  <c r="U326" i="16"/>
  <c r="W326" i="16" s="1"/>
  <c r="U262" i="16"/>
  <c r="W262" i="16" s="1"/>
  <c r="U198" i="16"/>
  <c r="W198" i="16" s="1"/>
  <c r="U134" i="16"/>
  <c r="W134" i="16" s="1"/>
  <c r="U70" i="16"/>
  <c r="W70" i="16" s="1"/>
  <c r="U6" i="16"/>
  <c r="W6" i="16" s="1"/>
  <c r="H6" i="3"/>
  <c r="H8" i="3" a="1"/>
  <c r="H7" i="3" a="1"/>
  <c r="AH2" i="16" l="1"/>
  <c r="H7" i="3"/>
  <c r="B8" i="3"/>
  <c r="H8" i="3"/>
  <c r="H9" i="3" a="1"/>
  <c r="B9" i="3" l="1"/>
  <c r="H9" i="3"/>
  <c r="H10" i="3" a="1"/>
  <c r="B10" i="3" l="1"/>
  <c r="H10" i="3"/>
  <c r="H11" i="3" a="1"/>
  <c r="B11" i="3" l="1"/>
  <c r="H11" i="3"/>
  <c r="H12" i="3" a="1"/>
  <c r="B12" i="3" l="1"/>
  <c r="H12" i="3"/>
  <c r="H13" i="3" a="1"/>
  <c r="B13" i="3" l="1"/>
  <c r="H13" i="3"/>
  <c r="H14" i="3" a="1"/>
  <c r="B14" i="3" l="1"/>
  <c r="H14" i="3"/>
  <c r="AF6" i="3"/>
  <c r="AB6" i="3"/>
  <c r="AC6" i="3"/>
  <c r="H16" i="3" a="1"/>
  <c r="H18" i="3" a="1"/>
  <c r="H20" i="3" a="1"/>
  <c r="H22" i="3" a="1"/>
  <c r="H24" i="3" a="1"/>
  <c r="H26" i="3" a="1"/>
  <c r="H28" i="3" a="1"/>
  <c r="H30" i="3" a="1"/>
  <c r="H32" i="3" a="1"/>
  <c r="H34" i="3" a="1"/>
  <c r="H36" i="3" a="1"/>
  <c r="H38" i="3" a="1"/>
  <c r="H40" i="3" a="1"/>
  <c r="H42" i="3" a="1"/>
  <c r="H44" i="3" a="1"/>
  <c r="H46" i="3" a="1"/>
  <c r="H48" i="3" a="1"/>
  <c r="H50" i="3" a="1"/>
  <c r="H52" i="3" a="1"/>
  <c r="H54" i="3" a="1"/>
  <c r="H56" i="3" a="1"/>
  <c r="H58" i="3" a="1"/>
  <c r="H60" i="3" a="1"/>
  <c r="H62" i="3" a="1"/>
  <c r="H64" i="3" a="1"/>
  <c r="H66" i="3" a="1"/>
  <c r="H68" i="3" a="1"/>
  <c r="H70" i="3" a="1"/>
  <c r="H72" i="3" a="1"/>
  <c r="H74" i="3" a="1"/>
  <c r="H76" i="3" a="1"/>
  <c r="H78" i="3" a="1"/>
  <c r="H80" i="3" a="1"/>
  <c r="H82" i="3" a="1"/>
  <c r="H84" i="3" a="1"/>
  <c r="H86" i="3" a="1"/>
  <c r="H88" i="3" a="1"/>
  <c r="H90" i="3" a="1"/>
  <c r="H92" i="3" a="1"/>
  <c r="H94" i="3" a="1"/>
  <c r="H96" i="3" a="1"/>
  <c r="H98" i="3" a="1"/>
  <c r="H100" i="3" a="1"/>
  <c r="H102" i="3" a="1"/>
  <c r="H104" i="3" a="1"/>
  <c r="H106" i="3" a="1"/>
  <c r="H108" i="3" a="1"/>
  <c r="H110" i="3" a="1"/>
  <c r="AG6" i="3" a="1"/>
  <c r="H83" i="3" a="1"/>
  <c r="H93" i="3" a="1"/>
  <c r="H97" i="3" a="1"/>
  <c r="H101" i="3" a="1"/>
  <c r="H105" i="3" a="1"/>
  <c r="H109" i="3" a="1"/>
  <c r="C6" i="3" a="1"/>
  <c r="H15" i="3" a="1"/>
  <c r="H17" i="3" a="1"/>
  <c r="H19" i="3" a="1"/>
  <c r="H21" i="3" a="1"/>
  <c r="H23" i="3" a="1"/>
  <c r="H25" i="3" a="1"/>
  <c r="H27" i="3" a="1"/>
  <c r="H29" i="3" a="1"/>
  <c r="H31" i="3" a="1"/>
  <c r="H33" i="3" a="1"/>
  <c r="H35" i="3" a="1"/>
  <c r="H37" i="3" a="1"/>
  <c r="H39" i="3" a="1"/>
  <c r="H41" i="3" a="1"/>
  <c r="H43" i="3" a="1"/>
  <c r="H45" i="3" a="1"/>
  <c r="H47" i="3" a="1"/>
  <c r="H49" i="3" a="1"/>
  <c r="H51" i="3" a="1"/>
  <c r="H53" i="3" a="1"/>
  <c r="H55" i="3" a="1"/>
  <c r="H57" i="3" a="1"/>
  <c r="H59" i="3" a="1"/>
  <c r="H61" i="3" a="1"/>
  <c r="H63" i="3" a="1"/>
  <c r="H65" i="3" a="1"/>
  <c r="H67" i="3" a="1"/>
  <c r="H69" i="3" a="1"/>
  <c r="H71" i="3" a="1"/>
  <c r="H73" i="3" a="1"/>
  <c r="H75" i="3" a="1"/>
  <c r="H77" i="3" a="1"/>
  <c r="H79" i="3" a="1"/>
  <c r="H81" i="3" a="1"/>
  <c r="H85" i="3" a="1"/>
  <c r="H87" i="3" a="1"/>
  <c r="H89" i="3" a="1"/>
  <c r="H91" i="3" a="1"/>
  <c r="H95" i="3" a="1"/>
  <c r="H99" i="3" a="1"/>
  <c r="H103" i="3" a="1"/>
  <c r="H107" i="3" a="1"/>
  <c r="Y6" i="3" a="1"/>
  <c r="Y6" i="3" l="1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D6" i="3" s="1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AI6" i="3" a="1"/>
  <c r="AH6" i="3" l="1"/>
  <c r="AI6" i="3"/>
  <c r="AJ6" i="3" a="1"/>
  <c r="AJ6" i="3" l="1"/>
  <c r="E6" i="3"/>
  <c r="F6" i="3"/>
  <c r="G6" i="3"/>
  <c r="G1" i="29"/>
  <c r="F1" i="29" a="1"/>
  <c r="A6" i="3" a="1"/>
  <c r="A6" i="3" l="1"/>
  <c r="F1" i="29"/>
  <c r="B15" i="3" l="1"/>
  <c r="B16" i="3" l="1"/>
  <c r="B21" i="3" l="1"/>
  <c r="B22" i="3" l="1"/>
  <c r="B29" i="3" l="1"/>
  <c r="B30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B57" i="3" l="1"/>
  <c r="B58" i="3" l="1"/>
  <c r="B59" i="3" l="1"/>
  <c r="B60" i="3" l="1"/>
  <c r="B61" i="3" l="1"/>
  <c r="B62" i="3" l="1"/>
  <c r="B63" i="3" l="1"/>
  <c r="B64" i="3" l="1"/>
  <c r="B65" i="3" l="1"/>
  <c r="B66" i="3" l="1"/>
  <c r="B67" i="3" l="1"/>
  <c r="B68" i="3" l="1"/>
  <c r="B69" i="3" l="1"/>
  <c r="B70" i="3" l="1"/>
  <c r="B71" i="3" l="1"/>
  <c r="B72" i="3" l="1"/>
  <c r="B73" i="3" l="1"/>
  <c r="B74" i="3" l="1"/>
  <c r="B75" i="3" l="1"/>
  <c r="B76" i="3" l="1"/>
  <c r="B77" i="3" l="1"/>
  <c r="B78" i="3" l="1"/>
  <c r="B79" i="3" l="1"/>
  <c r="B80" i="3" l="1"/>
  <c r="B81" i="3" l="1"/>
  <c r="B82" i="3" l="1"/>
  <c r="B83" i="3" l="1"/>
  <c r="B84" i="3" l="1"/>
  <c r="B85" i="3" l="1"/>
  <c r="B86" i="3" l="1"/>
  <c r="B87" i="3" l="1"/>
  <c r="B88" i="3" l="1"/>
  <c r="B89" i="3" l="1"/>
  <c r="B90" i="3" l="1"/>
  <c r="B91" i="3" l="1"/>
  <c r="B92" i="3" l="1"/>
  <c r="B93" i="3" l="1"/>
  <c r="B94" i="3" l="1"/>
  <c r="B95" i="3" l="1"/>
  <c r="B96" i="3" l="1"/>
  <c r="B97" i="3" l="1"/>
  <c r="B98" i="3" l="1"/>
  <c r="B99" i="3" l="1"/>
  <c r="B100" i="3" l="1"/>
  <c r="B101" i="3" l="1"/>
  <c r="B102" i="3" l="1"/>
  <c r="B103" i="3" l="1"/>
  <c r="B104" i="3" l="1"/>
  <c r="B105" i="3" l="1"/>
  <c r="B106" i="3" l="1"/>
  <c r="B107" i="3" l="1"/>
  <c r="B108" i="3" l="1"/>
  <c r="B109" i="3" l="1"/>
  <c r="B110" i="3" l="1"/>
  <c r="C105" i="3" a="1"/>
  <c r="C75" i="3" a="1"/>
  <c r="C68" i="3" a="1"/>
  <c r="C79" i="3" a="1"/>
  <c r="C74" i="3" a="1"/>
  <c r="C36" i="3" a="1"/>
  <c r="C14" i="3" a="1"/>
  <c r="C100" i="3" a="1"/>
  <c r="C16" i="3" a="1"/>
  <c r="C97" i="3" a="1"/>
  <c r="C84" i="3" a="1"/>
  <c r="C57" i="3" a="1"/>
  <c r="C80" i="3" a="1"/>
  <c r="C23" i="3" a="1"/>
  <c r="C98" i="3" a="1"/>
  <c r="C49" i="3" a="1"/>
  <c r="C95" i="3" a="1"/>
  <c r="C93" i="3" a="1"/>
  <c r="C10" i="3" a="1"/>
  <c r="C109" i="3" a="1"/>
  <c r="C108" i="3" a="1"/>
  <c r="C81" i="3" a="1"/>
  <c r="C31" i="3" a="1"/>
  <c r="C72" i="3" a="1"/>
  <c r="C17" i="3" a="1"/>
  <c r="C30" i="3" a="1"/>
  <c r="C71" i="3" a="1"/>
  <c r="C34" i="3" a="1"/>
  <c r="C78" i="3" a="1"/>
  <c r="C66" i="3" a="1"/>
  <c r="C35" i="3" a="1"/>
  <c r="C55" i="3" a="1"/>
  <c r="C67" i="3" a="1"/>
  <c r="C90" i="3" a="1"/>
  <c r="C15" i="3" a="1"/>
  <c r="C11" i="3" a="1"/>
  <c r="C88" i="3" a="1"/>
  <c r="C38" i="3" a="1"/>
  <c r="C19" i="3" a="1"/>
  <c r="C73" i="3" a="1"/>
  <c r="C52" i="3" a="1"/>
  <c r="C63" i="3" a="1"/>
  <c r="C96" i="3" a="1"/>
  <c r="C32" i="3" a="1"/>
  <c r="C40" i="3" a="1"/>
  <c r="C65" i="3" a="1"/>
  <c r="C45" i="3" a="1"/>
  <c r="C9" i="3" a="1"/>
  <c r="C110" i="3" a="1"/>
  <c r="C60" i="3" a="1"/>
  <c r="C46" i="3" a="1"/>
  <c r="C99" i="3" a="1"/>
  <c r="C87" i="3" a="1"/>
  <c r="C13" i="3" a="1"/>
  <c r="C18" i="3" a="1"/>
  <c r="C107" i="3" a="1"/>
  <c r="C44" i="3" a="1"/>
  <c r="C37" i="3" a="1"/>
  <c r="C48" i="3" a="1"/>
  <c r="C27" i="3" a="1"/>
  <c r="C50" i="3" a="1"/>
  <c r="C77" i="3" a="1"/>
  <c r="C43" i="3" a="1"/>
  <c r="C91" i="3" a="1"/>
  <c r="C25" i="3" a="1"/>
  <c r="C83" i="3" a="1"/>
  <c r="C24" i="3" a="1"/>
  <c r="C21" i="3" a="1"/>
  <c r="C54" i="3" a="1"/>
  <c r="C47" i="3" a="1"/>
  <c r="C104" i="3" a="1"/>
  <c r="C53" i="3" a="1"/>
  <c r="C102" i="3" a="1"/>
  <c r="C12" i="3" a="1"/>
  <c r="C101" i="3" a="1"/>
  <c r="C76" i="3" a="1"/>
  <c r="C22" i="3" a="1"/>
  <c r="C85" i="3" a="1"/>
  <c r="C39" i="3" a="1"/>
  <c r="C92" i="3" a="1"/>
  <c r="C8" i="3" a="1"/>
  <c r="C41" i="3" a="1"/>
  <c r="C51" i="3" a="1"/>
  <c r="C62" i="3" a="1"/>
  <c r="C7" i="3" a="1"/>
  <c r="C70" i="3" a="1"/>
  <c r="C26" i="3" a="1"/>
  <c r="C106" i="3" a="1"/>
  <c r="C89" i="3" a="1"/>
  <c r="C58" i="3" a="1"/>
  <c r="C64" i="3" a="1"/>
  <c r="C29" i="3" a="1"/>
  <c r="C61" i="3" a="1"/>
  <c r="C56" i="3" a="1"/>
  <c r="C28" i="3" a="1"/>
  <c r="C59" i="3" a="1"/>
  <c r="C69" i="3" a="1"/>
  <c r="C42" i="3" a="1"/>
  <c r="C103" i="3" a="1"/>
  <c r="C20" i="3" a="1"/>
  <c r="C82" i="3" a="1"/>
  <c r="C33" i="3" a="1"/>
  <c r="C94" i="3" a="1"/>
  <c r="C86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I73" i="3" a="1"/>
  <c r="AI59" i="3" a="1"/>
  <c r="AI56" i="3" a="1"/>
  <c r="AI17" i="3" a="1"/>
  <c r="AI57" i="3" a="1"/>
  <c r="AI78" i="3" a="1"/>
  <c r="AI102" i="3" a="1"/>
  <c r="AG53" i="3" a="1"/>
  <c r="G37" i="14" a="1"/>
  <c r="G21" i="14" a="1"/>
  <c r="Y68" i="3" a="1"/>
  <c r="Y54" i="3" a="1"/>
  <c r="AG58" i="3" a="1"/>
  <c r="AG47" i="3" a="1"/>
  <c r="AG63" i="3" a="1"/>
  <c r="AG37" i="3" a="1"/>
  <c r="Y103" i="3" a="1"/>
  <c r="AG102" i="3" a="1"/>
  <c r="AG87" i="3" a="1"/>
  <c r="AG44" i="3" a="1"/>
  <c r="AG110" i="3" a="1"/>
  <c r="Y69" i="3" a="1"/>
  <c r="AG80" i="3" a="1"/>
  <c r="Y67" i="3" a="1"/>
  <c r="AG14" i="3" a="1"/>
  <c r="AI103" i="3" a="1"/>
  <c r="AI82" i="3" a="1"/>
  <c r="Y13" i="3" a="1"/>
  <c r="Y29" i="3" a="1"/>
  <c r="AG10" i="3" a="1"/>
  <c r="Y34" i="3" a="1"/>
  <c r="AI65" i="3" a="1"/>
  <c r="AI9" i="3" a="1"/>
  <c r="AI53" i="3" a="1"/>
  <c r="AI58" i="3" a="1"/>
  <c r="AI71" i="3" a="1"/>
  <c r="AI97" i="3" a="1"/>
  <c r="AI36" i="3" a="1"/>
  <c r="AG98" i="3" a="1"/>
  <c r="AG9" i="3" a="1"/>
  <c r="AG52" i="3" a="1"/>
  <c r="AG79" i="3" a="1"/>
  <c r="G13" i="14" a="1"/>
  <c r="AG76" i="3" a="1"/>
  <c r="Y10" i="3" a="1"/>
  <c r="AG71" i="3" a="1"/>
  <c r="Y71" i="3" a="1"/>
  <c r="Y25" i="3" a="1"/>
  <c r="AG36" i="3" a="1"/>
  <c r="AG89" i="3" a="1"/>
  <c r="AG109" i="3" a="1"/>
  <c r="AG77" i="3" a="1"/>
  <c r="Y75" i="3" a="1"/>
  <c r="G19" i="14" a="1"/>
  <c r="AG69" i="3" a="1"/>
  <c r="AI30" i="3" a="1"/>
  <c r="AI32" i="3" a="1"/>
  <c r="AI16" i="3" a="1"/>
  <c r="AG96" i="3" a="1"/>
  <c r="Y62" i="3" a="1"/>
  <c r="AG39" i="3" a="1"/>
  <c r="Y86" i="3" a="1"/>
  <c r="AG100" i="3" a="1"/>
  <c r="AI83" i="3" a="1"/>
  <c r="AI14" i="3" a="1"/>
  <c r="AI95" i="3" a="1"/>
  <c r="AI38" i="3" a="1"/>
  <c r="AI10" i="3" a="1"/>
  <c r="AI46" i="3" a="1"/>
  <c r="AI74" i="3" a="1"/>
  <c r="Y73" i="3" a="1"/>
  <c r="Y26" i="3" a="1"/>
  <c r="Y101" i="3" a="1"/>
  <c r="Y56" i="3" a="1"/>
  <c r="G27" i="14" a="1"/>
  <c r="G32" i="14" a="1"/>
  <c r="G3" i="14" a="1"/>
  <c r="G14" i="14" a="1"/>
  <c r="Y32" i="3" a="1"/>
  <c r="AG75" i="3" a="1"/>
  <c r="AG29" i="3" a="1"/>
  <c r="AI67" i="3" a="1"/>
  <c r="AI66" i="3" a="1"/>
  <c r="Y24" i="3" a="1"/>
  <c r="G26" i="14" a="1"/>
  <c r="AG48" i="3" a="1"/>
  <c r="Y51" i="3" a="1"/>
  <c r="Y11" i="3" a="1"/>
  <c r="AG13" i="3" a="1"/>
  <c r="Y91" i="3" a="1"/>
  <c r="AG51" i="3" a="1"/>
  <c r="AI26" i="3" a="1"/>
  <c r="AG65" i="3" a="1"/>
  <c r="AG101" i="3" a="1"/>
  <c r="Y77" i="3" a="1"/>
  <c r="AI40" i="3" a="1"/>
  <c r="AI91" i="3" a="1"/>
  <c r="AI101" i="3" a="1"/>
  <c r="AI50" i="3" a="1"/>
  <c r="G34" i="14" a="1"/>
  <c r="G25" i="14" a="1"/>
  <c r="G39" i="14" a="1"/>
  <c r="G2" i="14" a="1"/>
  <c r="AI45" i="3" a="1"/>
  <c r="AG106" i="3" a="1"/>
  <c r="Y16" i="3" a="1"/>
  <c r="AI22" i="3" a="1"/>
  <c r="Y109" i="3" a="1"/>
  <c r="Y38" i="3" a="1"/>
  <c r="Y63" i="3" a="1"/>
  <c r="G6" i="14" a="1"/>
  <c r="AG43" i="3" a="1"/>
  <c r="AG72" i="3" a="1"/>
  <c r="Y92" i="3" a="1"/>
  <c r="AG49" i="3" a="1"/>
  <c r="AI23" i="3" a="1"/>
  <c r="Y84" i="3" a="1"/>
  <c r="Y107" i="3" a="1"/>
  <c r="AI8" i="3" a="1"/>
  <c r="AI85" i="3" a="1"/>
  <c r="G42" i="14" a="1"/>
  <c r="G8" i="14" a="1"/>
  <c r="G4" i="14" a="1"/>
  <c r="G15" i="14" a="1"/>
  <c r="Y76" i="3" a="1"/>
  <c r="Y105" i="3" a="1"/>
  <c r="AI11" i="3" a="1"/>
  <c r="AG90" i="3" a="1"/>
  <c r="AG54" i="3" a="1"/>
  <c r="AI98" i="3" a="1"/>
  <c r="AI69" i="3" a="1"/>
  <c r="AI35" i="3" a="1"/>
  <c r="Y19" i="3" a="1"/>
  <c r="Y66" i="3" a="1"/>
  <c r="AG23" i="3" a="1"/>
  <c r="Y57" i="3" a="1"/>
  <c r="AG20" i="3" a="1"/>
  <c r="AI104" i="3" a="1"/>
  <c r="G7" i="14" a="1"/>
  <c r="AI29" i="3" a="1"/>
  <c r="AI15" i="3" a="1"/>
  <c r="AI96" i="3" a="1"/>
  <c r="AI63" i="3" a="1"/>
  <c r="AI100" i="3" a="1"/>
  <c r="AI93" i="3" a="1"/>
  <c r="AI106" i="3" a="1"/>
  <c r="AG61" i="3" a="1"/>
  <c r="Y78" i="3" a="1"/>
  <c r="Y96" i="3" a="1"/>
  <c r="AG28" i="3" a="1"/>
  <c r="AG55" i="3" a="1"/>
  <c r="AG88" i="3" a="1"/>
  <c r="AG25" i="3" a="1"/>
  <c r="G24" i="14" a="1"/>
  <c r="AG82" i="3" a="1"/>
  <c r="Y106" i="3" a="1"/>
  <c r="AG45" i="3" a="1"/>
  <c r="Y94" i="3" a="1"/>
  <c r="AG59" i="3" a="1"/>
  <c r="AG26" i="3" a="1"/>
  <c r="Y110" i="3" a="1"/>
  <c r="Y97" i="3" a="1"/>
  <c r="Y37" i="3" a="1"/>
  <c r="AG35" i="3" a="1"/>
  <c r="AI37" i="3" a="1"/>
  <c r="Y8" i="3" a="1"/>
  <c r="Y82" i="3" a="1"/>
  <c r="AG62" i="3" a="1"/>
  <c r="AG22" i="3" a="1"/>
  <c r="Y52" i="3" a="1"/>
  <c r="AI107" i="3" a="1"/>
  <c r="AI44" i="3" a="1"/>
  <c r="AI64" i="3" a="1"/>
  <c r="AI12" i="3" a="1"/>
  <c r="AI27" i="3" a="1"/>
  <c r="AI75" i="3" a="1"/>
  <c r="AG108" i="3" a="1"/>
  <c r="AG86" i="3" a="1"/>
  <c r="AG99" i="3" a="1"/>
  <c r="AG27" i="3" a="1"/>
  <c r="Y90" i="3" a="1"/>
  <c r="AG66" i="3" a="1"/>
  <c r="G33" i="14" a="1"/>
  <c r="AG74" i="3" a="1"/>
  <c r="Y59" i="3" a="1"/>
  <c r="G20" i="14" a="1"/>
  <c r="AG103" i="3" a="1"/>
  <c r="Y85" i="3" a="1"/>
  <c r="Y80" i="3" a="1"/>
  <c r="G28" i="14" a="1"/>
  <c r="AG83" i="3" a="1"/>
  <c r="AG97" i="3" a="1"/>
  <c r="AI79" i="3" a="1"/>
  <c r="AI86" i="3" a="1"/>
  <c r="AG42" i="3" a="1"/>
  <c r="Y22" i="3" a="1"/>
  <c r="AI88" i="3" a="1"/>
  <c r="AI89" i="3" a="1"/>
  <c r="Y83" i="3" a="1"/>
  <c r="AG105" i="3" a="1"/>
  <c r="AG92" i="3" a="1"/>
  <c r="Y93" i="3" a="1"/>
  <c r="Y33" i="3" a="1"/>
  <c r="AG19" i="3" a="1"/>
  <c r="AG60" i="3" a="1"/>
  <c r="AI41" i="3" a="1"/>
  <c r="AI110" i="3" a="1"/>
  <c r="AG24" i="3" a="1"/>
  <c r="AG21" i="3" a="1"/>
  <c r="Y31" i="3" a="1"/>
  <c r="Y30" i="3" a="1"/>
  <c r="AI77" i="3" a="1"/>
  <c r="AI84" i="3" a="1"/>
  <c r="AI39" i="3" a="1"/>
  <c r="Y39" i="3" a="1"/>
  <c r="G41" i="14" a="1"/>
  <c r="Y64" i="3" a="1"/>
  <c r="AG107" i="3" a="1"/>
  <c r="Y41" i="3" a="1"/>
  <c r="AG93" i="3" a="1"/>
  <c r="AG41" i="3" a="1"/>
  <c r="AG17" i="3" a="1"/>
  <c r="AI72" i="3" a="1"/>
  <c r="AI34" i="3" a="1"/>
  <c r="AI48" i="3" a="1"/>
  <c r="AG91" i="3" a="1"/>
  <c r="Y47" i="3" a="1"/>
  <c r="Y100" i="3" a="1"/>
  <c r="Y20" i="3" a="1"/>
  <c r="G22" i="14" a="1"/>
  <c r="AG73" i="3" a="1"/>
  <c r="AI108" i="3" a="1"/>
  <c r="Y61" i="3" a="1"/>
  <c r="Y53" i="3" a="1"/>
  <c r="AI43" i="3" a="1"/>
  <c r="AI24" i="3" a="1"/>
  <c r="AG56" i="3" a="1"/>
  <c r="AG12" i="3" a="1"/>
  <c r="Y28" i="3" a="1"/>
  <c r="AI80" i="3" a="1"/>
  <c r="Y48" i="3" a="1"/>
  <c r="Y35" i="3" a="1"/>
  <c r="AI51" i="3" a="1"/>
  <c r="AI20" i="3" a="1"/>
  <c r="AI54" i="3" a="1"/>
  <c r="AI94" i="3" a="1"/>
  <c r="AI87" i="3" a="1"/>
  <c r="AI52" i="3" a="1"/>
  <c r="AG67" i="3" a="1"/>
  <c r="AG31" i="3" a="1"/>
  <c r="AG46" i="3" a="1"/>
  <c r="Y74" i="3" a="1"/>
  <c r="AG34" i="3" a="1"/>
  <c r="G31" i="14" a="1"/>
  <c r="Y65" i="3" a="1"/>
  <c r="Y98" i="3" a="1"/>
  <c r="AG18" i="3" a="1"/>
  <c r="Y9" i="3" a="1"/>
  <c r="G17" i="14" a="1"/>
  <c r="Y88" i="3" a="1"/>
  <c r="Y55" i="3" a="1"/>
  <c r="AG38" i="3" a="1"/>
  <c r="Y43" i="3" a="1"/>
  <c r="Y108" i="3" a="1"/>
  <c r="Y42" i="3" a="1"/>
  <c r="AG32" i="3" a="1"/>
  <c r="G16" i="14" a="1"/>
  <c r="AI7" i="3" a="1"/>
  <c r="AG68" i="3" a="1"/>
  <c r="AG81" i="3" a="1"/>
  <c r="Y81" i="3" a="1"/>
  <c r="AG50" i="3" a="1"/>
  <c r="G5" i="14" a="1"/>
  <c r="AI25" i="3" a="1"/>
  <c r="AI21" i="3" a="1"/>
  <c r="AI90" i="3" a="1"/>
  <c r="AI81" i="3" a="1"/>
  <c r="AI13" i="3" a="1"/>
  <c r="AI76" i="3" a="1"/>
  <c r="Y72" i="3" a="1"/>
  <c r="G43" i="14" a="1"/>
  <c r="Y18" i="3" a="1"/>
  <c r="Y49" i="3" a="1"/>
  <c r="AG84" i="3" a="1"/>
  <c r="AG94" i="3" a="1"/>
  <c r="Y40" i="3" a="1"/>
  <c r="AG16" i="3" a="1"/>
  <c r="Y46" i="3" a="1"/>
  <c r="AG95" i="3" a="1"/>
  <c r="Y50" i="3" a="1"/>
  <c r="AG33" i="3" a="1"/>
  <c r="Y99" i="3" a="1"/>
  <c r="G10" i="14" a="1"/>
  <c r="Y102" i="3" a="1"/>
  <c r="AG85" i="3" a="1"/>
  <c r="G11" i="14" a="1"/>
  <c r="Y79" i="3" a="1"/>
  <c r="AI33" i="3" a="1"/>
  <c r="AI47" i="3" a="1"/>
  <c r="Y23" i="3" a="1"/>
  <c r="AG40" i="3" a="1"/>
  <c r="AG57" i="3" a="1"/>
  <c r="Y60" i="3" a="1"/>
  <c r="Y104" i="3" a="1"/>
  <c r="Y44" i="3" a="1"/>
  <c r="AI55" i="3" a="1"/>
  <c r="AI60" i="3" a="1"/>
  <c r="AI105" i="3" a="1"/>
  <c r="AI109" i="3" a="1"/>
  <c r="AI61" i="3" a="1"/>
  <c r="AI31" i="3" a="1"/>
  <c r="AG104" i="3" a="1"/>
  <c r="Y12" i="3" a="1"/>
  <c r="G40" i="14" a="1"/>
  <c r="AG78" i="3" a="1"/>
  <c r="Y95" i="3" a="1"/>
  <c r="Y17" i="3" a="1"/>
  <c r="G29" i="14" a="1"/>
  <c r="AG8" i="3" a="1"/>
  <c r="G23" i="14" a="1"/>
  <c r="G18" i="14" a="1"/>
  <c r="AG11" i="3" a="1"/>
  <c r="AI99" i="3" a="1"/>
  <c r="AI92" i="3" a="1"/>
  <c r="AI70" i="3" a="1"/>
  <c r="Y45" i="3" a="1"/>
  <c r="AG64" i="3" a="1"/>
  <c r="G36" i="14" a="1"/>
  <c r="AG30" i="3" a="1"/>
  <c r="AG15" i="3" a="1"/>
  <c r="AI28" i="3" a="1"/>
  <c r="AI49" i="3" a="1"/>
  <c r="G30" i="14" a="1"/>
  <c r="Y36" i="3" a="1"/>
  <c r="G9" i="14" a="1"/>
  <c r="Y7" i="3" a="1"/>
  <c r="Y21" i="3" a="1"/>
  <c r="AI62" i="3" a="1"/>
  <c r="AI19" i="3" a="1"/>
  <c r="Y70" i="3" a="1"/>
  <c r="AG7" i="3" a="1"/>
  <c r="G12" i="14" a="1"/>
  <c r="G38" i="14" a="1"/>
  <c r="Y14" i="3" a="1"/>
  <c r="AI18" i="3" a="1"/>
  <c r="AG70" i="3" a="1"/>
  <c r="G35" i="14" a="1"/>
  <c r="AI68" i="3" a="1"/>
  <c r="Y89" i="3" a="1"/>
  <c r="Y87" i="3" a="1"/>
  <c r="Y58" i="3" a="1"/>
  <c r="AI42" i="3" a="1"/>
  <c r="Y27" i="3" a="1"/>
  <c r="Y15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G109" i="3"/>
  <c r="Y68" i="3"/>
  <c r="AG17" i="3"/>
  <c r="Y98" i="3"/>
  <c r="Y74" i="3"/>
  <c r="Y45" i="3"/>
  <c r="G28" i="14"/>
  <c r="Y108" i="3"/>
  <c r="Y19" i="3"/>
  <c r="Y100" i="3"/>
  <c r="AG80" i="3"/>
  <c r="AG104" i="3"/>
  <c r="Y84" i="3"/>
  <c r="AJ38" i="3" a="1"/>
  <c r="AJ25" i="3" a="1"/>
  <c r="AJ74" i="3" a="1"/>
  <c r="AJ80" i="3" a="1"/>
  <c r="AJ7" i="3" a="1"/>
  <c r="AJ62" i="3" a="1"/>
  <c r="AJ100" i="3" a="1"/>
  <c r="AJ88" i="3" a="1"/>
  <c r="AJ17" i="3" a="1"/>
  <c r="AJ69" i="3" a="1"/>
  <c r="AJ76" i="3" a="1"/>
  <c r="AJ22" i="3" a="1"/>
  <c r="AJ58" i="3" a="1"/>
  <c r="AJ95" i="3" a="1"/>
  <c r="AJ46" i="3" a="1"/>
  <c r="AJ61" i="3" a="1"/>
  <c r="AJ30" i="3" a="1"/>
  <c r="AJ19" i="3" a="1"/>
  <c r="AJ103" i="3" a="1"/>
  <c r="AJ97" i="3" a="1"/>
  <c r="AJ28" i="3" a="1"/>
  <c r="AJ26" i="3" a="1"/>
  <c r="AJ101" i="3" a="1"/>
  <c r="AJ36" i="3" a="1"/>
  <c r="AJ12" i="3" a="1"/>
  <c r="AJ31" i="3" a="1"/>
  <c r="AJ102" i="3" a="1"/>
  <c r="AJ73" i="3" a="1"/>
  <c r="AJ90" i="3" a="1"/>
  <c r="AJ79" i="3" a="1"/>
  <c r="AJ82" i="3" a="1"/>
  <c r="AJ39" i="3" a="1"/>
  <c r="AJ57" i="3" a="1"/>
  <c r="AJ64" i="3" a="1"/>
  <c r="AJ104" i="3" a="1"/>
  <c r="AJ24" i="3" a="1"/>
  <c r="AJ99" i="3" a="1"/>
  <c r="AJ81" i="3" a="1"/>
  <c r="AJ72" i="3" a="1"/>
  <c r="AJ34" i="3" a="1"/>
  <c r="AJ51" i="3" a="1"/>
  <c r="AJ86" i="3" a="1"/>
  <c r="AJ15" i="3" a="1"/>
  <c r="AJ85" i="3" a="1"/>
  <c r="AJ20" i="3" a="1"/>
  <c r="AJ49" i="3" a="1"/>
  <c r="AJ21" i="3" a="1"/>
  <c r="AJ109" i="3" a="1"/>
  <c r="AJ10" i="3" a="1"/>
  <c r="AJ67" i="3" a="1"/>
  <c r="AJ42" i="3" a="1"/>
  <c r="AJ106" i="3" a="1"/>
  <c r="AJ94" i="3" a="1"/>
  <c r="AJ9" i="3" a="1"/>
  <c r="AJ53" i="3" a="1"/>
  <c r="AJ43" i="3" a="1"/>
  <c r="AJ52" i="3" a="1"/>
  <c r="AJ8" i="3" a="1"/>
  <c r="AJ107" i="3" a="1"/>
  <c r="AJ66" i="3" a="1"/>
  <c r="AJ47" i="3" a="1"/>
  <c r="AJ91" i="3" a="1"/>
  <c r="AJ75" i="3" a="1"/>
  <c r="AJ40" i="3" a="1"/>
  <c r="AJ65" i="3" a="1"/>
  <c r="AJ70" i="3" a="1"/>
  <c r="AJ13" i="3" a="1"/>
  <c r="AJ33" i="3" a="1"/>
  <c r="AJ92" i="3" a="1"/>
  <c r="AJ93" i="3" a="1"/>
  <c r="AJ56" i="3" a="1"/>
  <c r="AJ27" i="3" a="1"/>
  <c r="AJ41" i="3" a="1"/>
  <c r="AJ23" i="3" a="1"/>
  <c r="AJ14" i="3" a="1"/>
  <c r="AJ16" i="3" a="1"/>
  <c r="AJ29" i="3" a="1"/>
  <c r="AJ35" i="3" a="1"/>
  <c r="AJ11" i="3" a="1"/>
  <c r="AJ108" i="3" a="1"/>
  <c r="AJ89" i="3" a="1"/>
  <c r="AJ48" i="3" a="1"/>
  <c r="AJ105" i="3" a="1"/>
  <c r="AJ68" i="3" a="1"/>
  <c r="AJ110" i="3" a="1"/>
  <c r="AJ50" i="3" a="1"/>
  <c r="AJ78" i="3" a="1"/>
  <c r="AJ55" i="3" a="1"/>
  <c r="AJ77" i="3" a="1"/>
  <c r="AJ44" i="3" a="1"/>
  <c r="AJ37" i="3" a="1"/>
  <c r="AJ54" i="3" a="1"/>
  <c r="AJ32" i="3" a="1"/>
  <c r="AJ59" i="3" a="1"/>
  <c r="AJ98" i="3" a="1"/>
  <c r="AJ87" i="3" a="1"/>
  <c r="AJ63" i="3" a="1"/>
  <c r="AJ60" i="3" a="1"/>
  <c r="AJ71" i="3" a="1"/>
  <c r="AJ84" i="3" a="1"/>
  <c r="AJ83" i="3" a="1"/>
  <c r="AJ45" i="3" a="1"/>
  <c r="AJ96" i="3" a="1"/>
  <c r="AJ18" i="3" a="1"/>
  <c r="AH75" i="3" l="1"/>
  <c r="E75" i="3" s="1"/>
  <c r="AH47" i="3"/>
  <c r="E47" i="3" s="1"/>
  <c r="AH76" i="3"/>
  <c r="E76" i="3" s="1"/>
  <c r="AH13" i="3"/>
  <c r="F13" i="3" s="1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41" i="3"/>
  <c r="E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79" i="3" a="1"/>
  <c r="A60" i="3" a="1"/>
  <c r="A100" i="3" a="1"/>
  <c r="A22" i="3" a="1"/>
  <c r="A88" i="3" a="1"/>
  <c r="A99" i="3" a="1"/>
  <c r="A81" i="3" a="1"/>
  <c r="A52" i="3" a="1"/>
  <c r="A30" i="3" a="1"/>
  <c r="A106" i="3" a="1"/>
  <c r="A94" i="3" a="1"/>
  <c r="A97" i="3" a="1"/>
  <c r="A77" i="3" a="1"/>
  <c r="A91" i="3" a="1"/>
  <c r="A64" i="3" a="1"/>
  <c r="A51" i="3" a="1"/>
  <c r="A56" i="3" a="1"/>
  <c r="A89" i="3" a="1"/>
  <c r="A73" i="3" a="1"/>
  <c r="A101" i="3" a="1"/>
  <c r="A102" i="3" a="1"/>
  <c r="A82" i="3" a="1"/>
  <c r="A71" i="3" a="1"/>
  <c r="A16" i="3" a="1"/>
  <c r="A62" i="3" a="1"/>
  <c r="A15" i="3" a="1"/>
  <c r="A75" i="3" a="1"/>
  <c r="A68" i="3" a="1"/>
  <c r="A29" i="3" a="1"/>
  <c r="A107" i="3" a="1"/>
  <c r="A95" i="3" a="1"/>
  <c r="A93" i="3" a="1"/>
  <c r="A86" i="3" a="1"/>
  <c r="A76" i="3" a="1"/>
  <c r="A57" i="3" a="1"/>
  <c r="A69" i="3" a="1"/>
  <c r="A21" i="3" a="1"/>
  <c r="A66" i="3" a="1"/>
  <c r="A78" i="3" a="1"/>
  <c r="A103" i="3" a="1"/>
  <c r="A48" i="3" a="1"/>
  <c r="A50" i="3" a="1"/>
  <c r="A70" i="3" a="1"/>
  <c r="A85" i="3" a="1"/>
  <c r="A105" i="3" a="1"/>
  <c r="A63" i="3" a="1"/>
  <c r="A74" i="3" a="1"/>
  <c r="A55" i="3" a="1"/>
  <c r="A83" i="3" a="1"/>
  <c r="A61" i="3" a="1"/>
  <c r="A96" i="3" a="1"/>
  <c r="A54" i="3" a="1"/>
  <c r="A58" i="3" a="1"/>
  <c r="A92" i="3" a="1"/>
  <c r="A46" i="3" a="1"/>
  <c r="A53" i="3" a="1"/>
  <c r="A67" i="3" a="1"/>
  <c r="A41" i="3" a="1"/>
  <c r="A104" i="3" a="1"/>
  <c r="A59" i="3" a="1"/>
  <c r="A72" i="3" a="1"/>
  <c r="A109" i="3" a="1"/>
  <c r="A87" i="3" a="1"/>
  <c r="A65" i="3" a="1"/>
  <c r="A98" i="3" a="1"/>
  <c r="A90" i="3" a="1"/>
  <c r="A80" i="3" a="1"/>
  <c r="A108" i="3" a="1"/>
  <c r="A49" i="3" a="1"/>
  <c r="A84" i="3" a="1"/>
  <c r="A45" i="3" a="1"/>
  <c r="A110" i="3" a="1"/>
  <c r="A47" i="3" a="1"/>
  <c r="G12" i="3" l="1"/>
  <c r="G13" i="3"/>
  <c r="E13" i="3"/>
  <c r="G25" i="3"/>
  <c r="G39" i="3"/>
  <c r="E20" i="3"/>
  <c r="E37" i="3"/>
  <c r="E38" i="3"/>
  <c r="G10" i="3"/>
  <c r="B42" i="3"/>
  <c r="F11" i="3"/>
  <c r="B28" i="3"/>
  <c r="B7" i="3"/>
  <c r="G18" i="3"/>
  <c r="B6" i="3"/>
  <c r="G37" i="3"/>
  <c r="E12" i="3"/>
  <c r="F38" i="3"/>
  <c r="G9" i="3"/>
  <c r="F20" i="3"/>
  <c r="F9" i="3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E26" i="3"/>
  <c r="E14" i="3"/>
  <c r="F35" i="3"/>
  <c r="G23" i="3"/>
  <c r="G43" i="3"/>
  <c r="E8" i="3"/>
  <c r="G33" i="3"/>
  <c r="G7" i="3"/>
  <c r="F36" i="3"/>
  <c r="E34" i="3"/>
  <c r="G32" i="3"/>
  <c r="E36" i="3"/>
  <c r="A31" i="3" a="1"/>
  <c r="A43" i="3" a="1"/>
  <c r="A25" i="3" a="1"/>
  <c r="A39" i="3" a="1"/>
  <c r="A12" i="3" a="1"/>
  <c r="A26" i="3" a="1"/>
  <c r="A33" i="3" a="1"/>
  <c r="A17" i="3" a="1"/>
  <c r="A8" i="3" a="1"/>
  <c r="A40" i="3" a="1"/>
  <c r="A19" i="3" a="1"/>
  <c r="A32" i="3" a="1"/>
  <c r="A35" i="3" a="1"/>
  <c r="A9" i="3" a="1"/>
  <c r="A20" i="3" a="1"/>
  <c r="A14" i="3" a="1"/>
  <c r="A27" i="3" a="1"/>
  <c r="A10" i="3" a="1"/>
  <c r="A7" i="3" a="1"/>
  <c r="A13" i="3" a="1"/>
  <c r="A18" i="3" a="1"/>
  <c r="A24" i="3" a="1"/>
  <c r="A38" i="3" a="1"/>
  <c r="A44" i="3" a="1"/>
  <c r="A11" i="3" a="1"/>
  <c r="A23" i="3" a="1"/>
  <c r="A36" i="3" a="1"/>
  <c r="A37" i="3" a="1"/>
  <c r="A28" i="3" a="1"/>
  <c r="A34" i="3" a="1"/>
  <c r="A13" i="3" l="1"/>
  <c r="B44" i="3"/>
  <c r="B43" i="3"/>
  <c r="B26" i="3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43" i="3"/>
  <c r="A34" i="3"/>
  <c r="A35" i="3"/>
  <c r="A7" i="3"/>
  <c r="A23" i="3"/>
  <c r="A8" i="3"/>
  <c r="A14" i="3"/>
  <c r="A27" i="3"/>
  <c r="A32" i="3"/>
  <c r="A42" i="3" a="1"/>
  <c r="F43" i="29" l="1"/>
  <c r="B43" i="29"/>
  <c r="E42" i="29"/>
  <c r="H41" i="29"/>
  <c r="D41" i="29"/>
  <c r="G40" i="29"/>
  <c r="C40" i="29"/>
  <c r="F39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F22" i="29"/>
  <c r="B22" i="29"/>
  <c r="E15" i="29"/>
  <c r="E10" i="29"/>
  <c r="H9" i="29"/>
  <c r="D9" i="29"/>
  <c r="G8" i="29"/>
  <c r="C8" i="29"/>
  <c r="F7" i="29"/>
  <c r="B7" i="29"/>
  <c r="E6" i="29"/>
  <c r="B42" i="29"/>
  <c r="G39" i="29"/>
  <c r="E38" i="29"/>
  <c r="D37" i="29"/>
  <c r="D36" i="29"/>
  <c r="G22" i="29"/>
  <c r="D15" i="29"/>
  <c r="F10" i="29"/>
  <c r="G9" i="29"/>
  <c r="B9" i="29"/>
  <c r="D8" i="29"/>
  <c r="E7" i="29"/>
  <c r="G6" i="29"/>
  <c r="B6" i="29"/>
  <c r="C43" i="29"/>
  <c r="H37" i="29"/>
  <c r="B36" i="29"/>
  <c r="D22" i="29"/>
  <c r="B15" i="29"/>
  <c r="H10" i="29"/>
  <c r="E9" i="29"/>
  <c r="H7" i="29"/>
  <c r="D6" i="29"/>
  <c r="F38" i="29"/>
  <c r="F36" i="29"/>
  <c r="F15" i="29"/>
  <c r="G10" i="29"/>
  <c r="E8" i="29"/>
  <c r="H6" i="29"/>
  <c r="C6" i="29"/>
  <c r="G43" i="29"/>
  <c r="E41" i="29"/>
  <c r="C39" i="29"/>
  <c r="B38" i="29"/>
  <c r="H36" i="29"/>
  <c r="C36" i="29"/>
  <c r="E22" i="29"/>
  <c r="H15" i="29"/>
  <c r="C15" i="29"/>
  <c r="D10" i="29"/>
  <c r="F9" i="29"/>
  <c r="H8" i="29"/>
  <c r="B8" i="29"/>
  <c r="D7" i="29"/>
  <c r="F6" i="29"/>
  <c r="H40" i="29"/>
  <c r="B39" i="29"/>
  <c r="G36" i="29"/>
  <c r="G15" i="29"/>
  <c r="C10" i="29"/>
  <c r="F8" i="29"/>
  <c r="C7" i="29"/>
  <c r="F42" i="29"/>
  <c r="E37" i="29"/>
  <c r="C22" i="29"/>
  <c r="D40" i="29"/>
  <c r="H22" i="29"/>
  <c r="B10" i="29"/>
  <c r="C9" i="29"/>
  <c r="G7" i="29"/>
  <c r="A42" i="3"/>
  <c r="G45" i="29" s="1"/>
  <c r="B24" i="29" l="1"/>
  <c r="E24" i="29"/>
  <c r="D25" i="29"/>
  <c r="D24" i="29"/>
  <c r="B25" i="29"/>
  <c r="C25" i="29"/>
  <c r="H25" i="29"/>
  <c r="G25" i="29"/>
  <c r="F24" i="29"/>
  <c r="C24" i="29"/>
  <c r="E25" i="29"/>
  <c r="F25" i="29"/>
  <c r="H24" i="29"/>
  <c r="G24" i="29"/>
  <c r="H14" i="29"/>
  <c r="C16" i="29"/>
  <c r="B14" i="29"/>
  <c r="C14" i="29"/>
  <c r="G16" i="29"/>
  <c r="E16" i="29"/>
  <c r="H16" i="29"/>
  <c r="B16" i="29"/>
  <c r="G14" i="29"/>
  <c r="D16" i="29"/>
  <c r="E14" i="29"/>
  <c r="F14" i="29"/>
  <c r="D14" i="29"/>
  <c r="F16" i="29"/>
  <c r="B18" i="29"/>
  <c r="B29" i="29"/>
  <c r="G32" i="29"/>
  <c r="B34" i="29"/>
  <c r="G30" i="29"/>
  <c r="G34" i="29"/>
  <c r="H12" i="29"/>
  <c r="E30" i="29"/>
  <c r="B20" i="29"/>
  <c r="G28" i="29"/>
  <c r="E13" i="29"/>
  <c r="F18" i="29"/>
  <c r="G27" i="29"/>
  <c r="B12" i="29"/>
  <c r="H27" i="29"/>
  <c r="C32" i="29"/>
  <c r="H18" i="29"/>
  <c r="H33" i="29"/>
  <c r="H19" i="29"/>
  <c r="B19" i="29"/>
  <c r="C28" i="29"/>
  <c r="G20" i="29"/>
  <c r="D20" i="29"/>
  <c r="C30" i="29"/>
  <c r="H31" i="29"/>
  <c r="D12" i="29"/>
  <c r="E19" i="29"/>
  <c r="E28" i="29"/>
  <c r="F31" i="29"/>
  <c r="F34" i="29"/>
  <c r="F12" i="29"/>
  <c r="C18" i="29"/>
  <c r="E20" i="29"/>
  <c r="B28" i="29"/>
  <c r="D30" i="29"/>
  <c r="F32" i="29"/>
  <c r="H34" i="29"/>
  <c r="B45" i="29"/>
  <c r="E29" i="29"/>
  <c r="D18" i="29"/>
  <c r="H29" i="29"/>
  <c r="E12" i="29"/>
  <c r="G31" i="29"/>
  <c r="G12" i="29"/>
  <c r="F29" i="29"/>
  <c r="F30" i="29"/>
  <c r="D13" i="29"/>
  <c r="C13" i="29"/>
  <c r="G18" i="29"/>
  <c r="F28" i="29"/>
  <c r="H30" i="29"/>
  <c r="C33" i="29"/>
  <c r="F45" i="29"/>
  <c r="F19" i="29"/>
  <c r="C34" i="29"/>
  <c r="F13" i="29"/>
  <c r="H32" i="29"/>
  <c r="F20" i="29"/>
  <c r="E18" i="29"/>
  <c r="F27" i="29"/>
  <c r="F33" i="29"/>
  <c r="B31" i="29"/>
  <c r="D27" i="29"/>
  <c r="E33" i="29"/>
  <c r="B13" i="29"/>
  <c r="C20" i="29"/>
  <c r="D29" i="29"/>
  <c r="D32" i="29"/>
  <c r="D33" i="29"/>
  <c r="C31" i="29"/>
  <c r="C12" i="29"/>
  <c r="C19" i="29"/>
  <c r="D28" i="29"/>
  <c r="D31" i="29"/>
  <c r="E34" i="29"/>
  <c r="C27" i="29"/>
  <c r="E32" i="29"/>
  <c r="H45" i="29"/>
  <c r="G19" i="29"/>
  <c r="H28" i="29"/>
  <c r="H13" i="29"/>
  <c r="H20" i="29"/>
  <c r="B27" i="29"/>
  <c r="B30" i="29"/>
  <c r="B33" i="29"/>
  <c r="D45" i="29"/>
  <c r="G13" i="29"/>
  <c r="D19" i="29"/>
  <c r="C29" i="29"/>
  <c r="E31" i="29"/>
  <c r="G33" i="29"/>
  <c r="C45" i="29"/>
  <c r="E27" i="29"/>
  <c r="G29" i="29"/>
  <c r="B32" i="29"/>
  <c r="D34" i="29"/>
  <c r="E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<sst xmlns="http://schemas.openxmlformats.org/spreadsheetml/2006/main" count="70782" uniqueCount="6623">
  <si>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</si>
  <si>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</si>
  <si>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</si>
  <si>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</si>
  <si>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</si>
  <si>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</si>
  <si>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</si>
  <si>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</si>
  <si>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</si>
  <si>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</si>
  <si>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</si>
  <si>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</si>
  <si>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</si>
  <si>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</si>
  <si>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</si>
  <si>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</si>
  <si>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</si>
  <si>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</si>
  <si>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</si>
  <si>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</si>
  <si>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</si>
  <si>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</si>
  <si>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</si>
  <si>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</si>
  <si>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</si>
  <si>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</si>
  <si>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</si>
  <si>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</si>
  <si>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</si>
  <si>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</si>
  <si>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</si>
  <si>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</si>
  <si>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</si>
  <si>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</si>
  <si>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</si>
  <si>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</si>
  <si>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</si>
  <si>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</si>
  <si>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</si>
  <si>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</si>
  <si>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</si>
  <si>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</si>
  <si>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</si>
  <si>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</si>
  <si>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</si>
  <si>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</si>
  <si>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</si>
  <si>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</si>
  <si>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</si>
  <si>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</si>
  <si>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</si>
  <si>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</si>
  <si>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</si>
  <si>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</si>
  <si>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</si>
  <si>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</si>
  <si>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</si>
  <si>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</si>
  <si>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</si>
  <si>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</si>
  <si>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</si>
  <si>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</si>
  <si>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</si>
  <si>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</si>
  <si>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</si>
  <si>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</si>
  <si>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</si>
  <si>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</si>
  <si>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</si>
  <si>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</si>
  <si>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</si>
  <si>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</si>
  <si>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</si>
  <si>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</si>
  <si>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</si>
  <si>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</si>
  <si>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</si>
  <si>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</si>
  <si>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</si>
  <si>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</si>
  <si>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</si>
  <si>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</si>
  <si>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</si>
  <si>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</si>
  <si>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</si>
  <si>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</si>
  <si>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</si>
  <si>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</si>
  <si>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</si>
  <si>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</si>
  <si>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</si>
  <si>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</si>
  <si>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</si>
  <si>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</si>
  <si>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</si>
  <si>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</si>
  <si>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</si>
  <si>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</si>
  <si>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</si>
  <si>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</si>
  <si>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</si>
  <si>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</si>
  <si>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</si>
  <si>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</si>
  <si>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</si>
  <si>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</si>
  <si>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</si>
  <si>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</si>
  <si>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</si>
  <si>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</si>
  <si>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</si>
  <si>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</si>
  <si>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</si>
  <si>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</si>
  <si>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</si>
  <si>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</si>
  <si>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</si>
  <si>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</si>
  <si>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</si>
  <si>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</si>
  <si>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</si>
  <si>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</si>
  <si>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</si>
  <si>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</si>
  <si>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</si>
  <si>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</si>
  <si>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</si>
  <si>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</si>
  <si>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</si>
  <si>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</si>
  <si>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</si>
  <si>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</si>
  <si>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</si>
  <si>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</si>
  <si>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</si>
  <si>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</si>
  <si>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</si>
  <si>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</si>
  <si>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</si>
  <si>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</si>
  <si>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</si>
  <si>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</si>
  <si>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</si>
  <si>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</si>
  <si>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</si>
  <si>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</si>
  <si>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</si>
  <si>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</si>
  <si>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</si>
  <si>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</si>
  <si>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</si>
  <si>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</si>
  <si>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</si>
  <si>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</si>
  <si>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</si>
  <si>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</si>
  <si>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</si>
  <si>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</si>
  <si>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</si>
  <si>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</si>
  <si>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</si>
  <si>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</si>
  <si>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</si>
  <si>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</si>
  <si>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</si>
  <si>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</si>
  <si>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</si>
  <si>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</si>
  <si>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</si>
  <si>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</si>
  <si>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</si>
  <si>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</si>
  <si>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</si>
  <si>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</si>
  <si>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</si>
  <si>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</si>
  <si>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</si>
  <si>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</si>
  <si>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</si>
  <si>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</si>
  <si>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</si>
  <si>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</si>
  <si>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</si>
  <si>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EF62786F</t>
  </si>
  <si>
    <t>11FD164E</t>
  </si>
  <si>
    <t>1341C948</t>
  </si>
  <si>
    <t>15FCA798</t>
  </si>
  <si>
    <t>F4ADB267</t>
  </si>
  <si>
    <t>F6DEF7DD</t>
  </si>
  <si>
    <t>E32BC71E</t>
  </si>
  <si>
    <t>F788D6A4</t>
  </si>
  <si>
    <t>16F477DE</t>
  </si>
  <si>
    <t>F7D5896B</t>
  </si>
  <si>
    <t>E343E22A</t>
  </si>
  <si>
    <t>EDF875FD</t>
  </si>
  <si>
    <t>E28C6149</t>
  </si>
  <si>
    <t>14F38581</t>
  </si>
  <si>
    <t>E10CA515</t>
  </si>
  <si>
    <t>1210F5CD</t>
  </si>
  <si>
    <t>E415F5C9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</si>
  <si>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</si>
  <si>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</si>
  <si>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</si>
  <si>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</si>
  <si>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</si>
  <si>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</si>
  <si>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</si>
  <si>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</si>
  <si>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</si>
  <si>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</si>
  <si>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</si>
  <si>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</si>
  <si>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</si>
  <si>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</si>
  <si>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</si>
  <si>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</si>
  <si>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</si>
  <si>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</si>
  <si>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</si>
  <si>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</si>
  <si>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</si>
  <si>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</si>
  <si>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</si>
  <si>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</si>
  <si>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</si>
  <si>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</si>
  <si>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</si>
  <si>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</si>
  <si>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</si>
  <si>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</si>
  <si>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</si>
  <si>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</si>
  <si>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</si>
  <si>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</si>
  <si>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</si>
  <si>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</si>
  <si>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</si>
  <si>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</si>
  <si>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</si>
  <si>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</si>
  <si>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</si>
  <si>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FD963059</t>
  </si>
  <si>
    <t>E1D71714</t>
  </si>
  <si>
    <t>F1866184</t>
  </si>
  <si>
    <t>E2898F4B</t>
  </si>
  <si>
    <t>E00E34FD</t>
  </si>
  <si>
    <t>E0E8F2C0</t>
  </si>
  <si>
    <t>E6ABCC54</t>
  </si>
  <si>
    <t>F78A03B4</t>
  </si>
  <si>
    <t>FC031807</t>
  </si>
  <si>
    <t>F80A0CA8</t>
  </si>
  <si>
    <t>ECB8666D</t>
  </si>
  <si>
    <t>FDF050BC</t>
  </si>
  <si>
    <t>1523F673</t>
  </si>
  <si>
    <t>E4EEB801</t>
  </si>
  <si>
    <t>E8985626</t>
  </si>
  <si>
    <t>18BD28C8</t>
  </si>
  <si>
    <t>176944F2</t>
  </si>
  <si>
    <t>E2B4356C</t>
  </si>
  <si>
    <t>1F053149</t>
  </si>
  <si>
    <t>E1E05F65</t>
  </si>
  <si>
    <t>14A2F87B</t>
  </si>
  <si>
    <t>F3DC7B21</t>
  </si>
  <si>
    <t>1A0C332A</t>
  </si>
  <si>
    <t>E0CAC006</t>
  </si>
  <si>
    <t>ED97DB3A</t>
  </si>
  <si>
    <t>E3C4D27A</t>
  </si>
  <si>
    <t>E9E3BE09</t>
  </si>
  <si>
    <t>FF407C6F</t>
  </si>
  <si>
    <t>F1CCA8A2</t>
  </si>
  <si>
    <t>EA00BAD1</t>
  </si>
  <si>
    <t>F7E22690</t>
  </si>
  <si>
    <t>190C1057</t>
  </si>
  <si>
    <t>E3076012</t>
  </si>
  <si>
    <t>E8122F07</t>
  </si>
  <si>
    <t>E9C4F465</t>
  </si>
  <si>
    <t>FFFF43FB</t>
  </si>
  <si>
    <t>F977686D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</si>
  <si>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</si>
  <si>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</si>
  <si>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</si>
  <si>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</si>
  <si>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</si>
  <si>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</si>
  <si>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</si>
  <si>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</si>
  <si>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</si>
  <si>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</si>
  <si>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</si>
  <si>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</si>
  <si>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</si>
  <si>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</si>
  <si>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</si>
  <si>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</si>
  <si>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</si>
  <si>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</si>
  <si>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</si>
  <si>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</si>
  <si>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</si>
  <si>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</si>
  <si>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</si>
  <si>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</si>
  <si>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</si>
  <si>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</si>
  <si>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</si>
  <si>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</si>
  <si>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</si>
  <si>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</si>
  <si>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</si>
  <si>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</si>
  <si>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</si>
  <si>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</si>
  <si>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</si>
  <si>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</si>
  <si>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</si>
  <si>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</si>
  <si>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</si>
  <si>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</si>
  <si>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</si>
  <si>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</si>
  <si>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</si>
  <si>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</si>
  <si>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</si>
  <si>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</si>
  <si>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</si>
  <si>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</si>
  <si>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</si>
  <si>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</si>
  <si>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</si>
  <si>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</si>
  <si>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</si>
  <si>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</si>
  <si>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</si>
  <si>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</si>
  <si>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</si>
  <si>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</si>
  <si>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</si>
  <si>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</si>
  <si>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</si>
  <si>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</si>
  <si>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</si>
  <si>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</si>
  <si>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</si>
  <si>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</si>
  <si>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</si>
  <si>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</si>
  <si>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</si>
  <si>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</si>
  <si>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</si>
  <si>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</si>
  <si>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</si>
  <si>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</si>
  <si>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</si>
  <si>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</si>
  <si>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</si>
  <si>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</si>
  <si>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</si>
  <si>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</si>
  <si>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</si>
  <si>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</si>
  <si>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</si>
  <si>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</si>
  <si>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</si>
  <si>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</si>
  <si>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</si>
  <si>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</si>
  <si>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</si>
  <si>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</si>
  <si>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</si>
  <si>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</si>
  <si>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</si>
  <si>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</si>
  <si>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</si>
  <si>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</si>
  <si>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</si>
  <si>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</si>
  <si>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</si>
  <si>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</si>
  <si>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</si>
  <si>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</si>
  <si>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</si>
  <si>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</si>
  <si>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</si>
  <si>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</si>
  <si>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</si>
  <si>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</si>
  <si>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</si>
  <si>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</si>
  <si>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</si>
  <si>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</si>
  <si>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</si>
  <si>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</si>
  <si>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</si>
  <si>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</si>
  <si>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</si>
  <si>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</si>
  <si>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</si>
  <si>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</si>
  <si>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</si>
  <si>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</si>
  <si>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</si>
  <si>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</si>
  <si>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</si>
  <si>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</si>
  <si>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</si>
  <si>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</si>
  <si>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</si>
  <si>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</si>
  <si>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</si>
  <si>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</si>
  <si>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</si>
  <si>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</si>
  <si>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</si>
  <si>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</si>
  <si>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</si>
  <si>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</si>
  <si>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</si>
  <si>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</si>
  <si>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</si>
  <si>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</si>
  <si>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</si>
  <si>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</si>
  <si>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</si>
  <si>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</si>
  <si>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</si>
  <si>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</si>
  <si>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</si>
  <si>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</si>
  <si>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</si>
  <si>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</si>
  <si>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</si>
  <si>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</si>
  <si>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</si>
  <si>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</si>
  <si>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</si>
  <si>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</si>
  <si>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</si>
  <si>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</si>
  <si>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</si>
  <si>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</si>
  <si>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</si>
  <si>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</si>
  <si>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</si>
  <si>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</si>
  <si>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</si>
  <si>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</si>
  <si>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</si>
  <si>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</si>
  <si>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</si>
  <si>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</si>
  <si>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</si>
  <si>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</si>
  <si>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</si>
  <si>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</si>
  <si>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</si>
  <si>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</si>
  <si>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</si>
  <si>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</si>
  <si>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</si>
  <si>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</si>
  <si>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</si>
  <si>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</si>
  <si>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</si>
  <si>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</si>
  <si>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</si>
  <si>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</si>
  <si>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</si>
  <si>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</si>
  <si>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</si>
  <si>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</si>
  <si>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</si>
  <si>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</si>
  <si>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</si>
  <si>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</si>
  <si>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</si>
  <si>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</si>
  <si>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</si>
  <si>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</si>
  <si>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</si>
  <si>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</si>
  <si>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</si>
  <si>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</si>
  <si>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</si>
  <si>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</si>
  <si>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</si>
  <si>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</si>
  <si>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</si>
  <si>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</si>
  <si>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</si>
  <si>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</si>
  <si>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</si>
  <si>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</si>
  <si>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</si>
  <si>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</si>
  <si>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</si>
  <si>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</si>
  <si>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</si>
  <si>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</si>
  <si>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</si>
  <si>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</si>
  <si>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</si>
  <si>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</si>
  <si>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</si>
  <si>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</si>
  <si>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</si>
  <si>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</si>
  <si>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</si>
  <si>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</si>
  <si>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</si>
  <si>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</si>
  <si>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</si>
  <si>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</si>
  <si>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</si>
  <si>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</si>
  <si>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</si>
  <si>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</si>
  <si>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</si>
  <si>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</si>
  <si>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</si>
  <si>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</si>
  <si>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</si>
  <si>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</si>
  <si>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</si>
  <si>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</si>
  <si>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</si>
  <si>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</si>
  <si>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</si>
  <si>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</si>
  <si>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</si>
  <si>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</si>
  <si>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</si>
  <si>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</si>
  <si>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</si>
  <si>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</si>
  <si>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</si>
  <si>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</si>
  <si>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</si>
  <si>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</si>
  <si>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</si>
  <si>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</si>
  <si>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</si>
  <si>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</si>
  <si>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</si>
  <si>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</si>
  <si>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</si>
  <si>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</si>
  <si>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</si>
  <si>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</si>
  <si>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</si>
  <si>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</si>
  <si>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</si>
  <si>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</si>
  <si>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</si>
  <si>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</si>
  <si>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</si>
  <si>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</si>
  <si>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</si>
  <si>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</si>
  <si>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</si>
  <si>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</si>
  <si>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</si>
  <si>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</si>
  <si>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</si>
  <si>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</si>
  <si>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</si>
  <si>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</si>
  <si>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</si>
  <si>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</si>
  <si>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</si>
  <si>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</si>
  <si>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</si>
  <si>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</si>
  <si>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</si>
  <si>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</si>
  <si>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</si>
  <si>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</si>
  <si>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</si>
  <si>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</si>
  <si>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</si>
  <si>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</si>
  <si>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</si>
  <si>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</si>
  <si>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</si>
  <si>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</si>
  <si>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</si>
  <si>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</si>
  <si>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</si>
  <si>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</si>
  <si>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</si>
  <si>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</si>
  <si>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</si>
  <si>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</si>
  <si>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</si>
  <si>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</si>
  <si>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</si>
  <si>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</si>
  <si>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</si>
  <si>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</si>
  <si>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F21D29B4</t>
  </si>
  <si>
    <t>E527A44F</t>
  </si>
  <si>
    <t>14957F5B</t>
  </si>
  <si>
    <t>1AAEB5F6</t>
  </si>
  <si>
    <t>F8C21E12</t>
  </si>
  <si>
    <t>EF8F60EE</t>
  </si>
  <si>
    <t>EE0114FB</t>
  </si>
  <si>
    <t>19C810B8</t>
  </si>
  <si>
    <t>F4574DCA</t>
  </si>
  <si>
    <t>F7204FD1</t>
  </si>
  <si>
    <t>EFC6A874</t>
  </si>
  <si>
    <t>18BF378E</t>
  </si>
  <si>
    <t>E9C3762B</t>
  </si>
  <si>
    <t>10A44EF6</t>
  </si>
  <si>
    <t>E40F2D83</t>
  </si>
  <si>
    <t>FB97D086</t>
  </si>
  <si>
    <t>EFBC41CA</t>
  </si>
  <si>
    <t>FA59C6C5</t>
  </si>
  <si>
    <t>F7C52630</t>
  </si>
  <si>
    <t>F9CF9D05</t>
  </si>
  <si>
    <t>F235BEE8</t>
  </si>
  <si>
    <t>139F85D5</t>
  </si>
  <si>
    <t>169F56E7</t>
  </si>
  <si>
    <t>1A689E2A</t>
  </si>
  <si>
    <t>E0D13416</t>
  </si>
  <si>
    <t>14526B88</t>
  </si>
  <si>
    <t>1B8A6709</t>
  </si>
  <si>
    <t>F25133AD</t>
  </si>
  <si>
    <t>F4F42497</t>
  </si>
  <si>
    <t>11A3A560</t>
  </si>
  <si>
    <t>FA97CFAE</t>
  </si>
  <si>
    <t>E1CF1E0E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</si>
  <si>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</si>
  <si>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</si>
  <si>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</si>
  <si>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</si>
  <si>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</si>
  <si>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</si>
  <si>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</si>
  <si>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</si>
  <si>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</si>
  <si>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</si>
  <si>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</si>
  <si>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</si>
  <si>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</si>
  <si>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</si>
  <si>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</si>
  <si>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</si>
  <si>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</si>
  <si>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</si>
  <si>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</si>
  <si>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</si>
  <si>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</si>
  <si>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</si>
  <si>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</si>
  <si>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</si>
  <si>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</si>
  <si>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</si>
  <si>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</si>
  <si>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</si>
  <si>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</si>
  <si>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</si>
  <si>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</si>
  <si>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</si>
  <si>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</si>
  <si>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</si>
  <si>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</si>
  <si>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</si>
  <si>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</si>
  <si>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</si>
  <si>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</si>
  <si>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</si>
  <si>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</si>
  <si>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</si>
  <si>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</si>
  <si>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</si>
  <si>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</si>
  <si>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</si>
  <si>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</si>
  <si>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</si>
  <si>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</si>
  <si>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</si>
  <si>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</si>
  <si>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</si>
  <si>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</si>
  <si>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</si>
  <si>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</si>
  <si>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</si>
  <si>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</si>
  <si>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</si>
  <si>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</si>
  <si>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</si>
  <si>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</si>
  <si>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</si>
  <si>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</si>
  <si>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</si>
  <si>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</si>
  <si>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</si>
  <si>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</si>
  <si>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</si>
  <si>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</si>
  <si>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</si>
  <si>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</si>
  <si>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</si>
  <si>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</si>
  <si>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</si>
  <si>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</si>
  <si>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</si>
  <si>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</si>
  <si>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</si>
  <si>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</si>
  <si>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</si>
  <si>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</si>
  <si>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</si>
  <si>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</si>
  <si>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</si>
  <si>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</si>
  <si>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</si>
  <si>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</si>
  <si>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</si>
  <si>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</si>
  <si>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</si>
  <si>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</si>
  <si>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</si>
  <si>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</si>
  <si>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</si>
  <si>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</si>
  <si>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</si>
  <si>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</si>
  <si>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</si>
  <si>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</si>
  <si>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</si>
  <si>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</si>
  <si>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</si>
  <si>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</si>
  <si>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</si>
  <si>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</si>
  <si>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</si>
  <si>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</si>
  <si>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</si>
  <si>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</si>
  <si>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</si>
  <si>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</si>
  <si>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</si>
  <si>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</si>
  <si>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</si>
  <si>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</si>
  <si>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</si>
  <si>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</si>
  <si>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</si>
  <si>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</si>
  <si>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</si>
  <si>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</si>
  <si>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</si>
  <si>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</si>
  <si>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</si>
  <si>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</si>
  <si>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</si>
  <si>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</si>
  <si>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</si>
  <si>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</si>
  <si>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</si>
  <si>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</si>
  <si>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</si>
  <si>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</si>
  <si>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</si>
  <si>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</si>
  <si>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</si>
  <si>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</si>
  <si>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</si>
  <si>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</si>
  <si>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</si>
  <si>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</si>
  <si>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</si>
  <si>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</si>
  <si>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</si>
  <si>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</si>
  <si>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</si>
  <si>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</si>
  <si>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</si>
  <si>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</si>
  <si>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</si>
  <si>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</si>
  <si>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</si>
  <si>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</si>
  <si>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</si>
  <si>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</si>
  <si>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</si>
  <si>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</si>
  <si>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</si>
  <si>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</si>
  <si>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</si>
  <si>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</si>
  <si>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</si>
  <si>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</si>
  <si>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</si>
  <si>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</si>
  <si>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</si>
  <si>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</si>
  <si>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</si>
  <si>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</si>
  <si>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</si>
  <si>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</si>
  <si>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</si>
  <si>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</si>
  <si>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</si>
  <si>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</si>
  <si>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</si>
  <si>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</si>
  <si>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</si>
  <si>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</si>
  <si>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</si>
  <si>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</si>
  <si>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</si>
  <si>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</si>
  <si>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</si>
  <si>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</si>
  <si>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</si>
  <si>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</si>
  <si>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</si>
  <si>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</si>
  <si>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</si>
  <si>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</si>
  <si>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</si>
  <si>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</si>
  <si>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</si>
  <si>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</si>
  <si>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</si>
  <si>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</si>
  <si>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</si>
  <si>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</si>
  <si>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</si>
  <si>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</si>
  <si>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</si>
  <si>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</si>
  <si>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</si>
  <si>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</si>
  <si>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</si>
  <si>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</si>
  <si>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</si>
  <si>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</si>
  <si>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</si>
  <si>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</si>
  <si>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</si>
  <si>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</si>
  <si>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</si>
  <si>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</si>
  <si>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</si>
  <si>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</si>
  <si>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</si>
  <si>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</si>
  <si>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</si>
  <si>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</si>
  <si>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</si>
  <si>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</si>
  <si>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</si>
  <si>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</si>
  <si>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</si>
  <si>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</si>
  <si>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</si>
  <si>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</si>
  <si>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</si>
  <si>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</si>
  <si>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</si>
  <si>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</si>
  <si>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</si>
  <si>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</si>
  <si>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</si>
  <si>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</si>
  <si>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</si>
  <si>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</si>
  <si>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</si>
  <si>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</si>
  <si>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</si>
  <si>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</si>
  <si>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</si>
  <si>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</si>
  <si>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</si>
  <si>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</si>
  <si>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</si>
  <si>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</si>
  <si>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</si>
  <si>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</si>
  <si>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</si>
  <si>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</si>
  <si>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</si>
  <si>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</si>
  <si>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</si>
  <si>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</si>
  <si>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</si>
  <si>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</si>
  <si>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</si>
  <si>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</si>
  <si>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</si>
  <si>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</si>
  <si>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</si>
  <si>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</si>
  <si>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</si>
  <si>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</si>
  <si>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</si>
  <si>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</si>
  <si>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</si>
  <si>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</si>
  <si>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</si>
  <si>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</si>
  <si>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</si>
  <si>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</si>
  <si>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</si>
  <si>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</si>
  <si>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</si>
  <si>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</si>
  <si>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</si>
  <si>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</si>
  <si>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</si>
  <si>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</si>
  <si>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</si>
  <si>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</si>
  <si>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</si>
  <si>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</si>
  <si>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</si>
  <si>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</si>
  <si>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</si>
  <si>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</si>
  <si>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</si>
  <si>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</si>
  <si>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</si>
  <si>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</si>
  <si>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</si>
  <si>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</si>
  <si>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</si>
  <si>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</si>
  <si>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</si>
  <si>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</si>
  <si>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</si>
  <si>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</si>
  <si>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</si>
  <si>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</si>
  <si>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</si>
  <si>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</si>
  <si>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</si>
  <si>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</si>
  <si>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</si>
  <si>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</si>
  <si>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</si>
  <si>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</si>
  <si>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</si>
  <si>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</si>
  <si>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</si>
  <si>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</si>
  <si>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</si>
  <si>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</si>
  <si>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</si>
  <si>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</si>
  <si>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</si>
  <si>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</si>
  <si>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</si>
  <si>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</si>
  <si>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</si>
  <si>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</si>
  <si>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</si>
  <si>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</si>
  <si>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</si>
  <si>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</si>
  <si>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</si>
  <si>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</si>
  <si>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</si>
  <si>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</si>
  <si>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</si>
  <si>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</si>
  <si>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</si>
  <si>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</si>
  <si>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</si>
  <si>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</si>
  <si>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</si>
  <si>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</si>
  <si>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</si>
  <si>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</si>
  <si>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</si>
  <si>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</si>
  <si>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</si>
  <si>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</si>
  <si>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</si>
  <si>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</si>
  <si>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</si>
  <si>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</si>
  <si>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</si>
  <si>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</si>
  <si>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</si>
  <si>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</si>
  <si>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</si>
  <si>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</si>
  <si>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</si>
  <si>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</si>
  <si>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</si>
  <si>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</si>
  <si>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</si>
  <si>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</si>
  <si>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</si>
  <si>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</si>
  <si>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</si>
  <si>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</si>
  <si>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</si>
  <si>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</si>
  <si>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</si>
  <si>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</si>
  <si>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</si>
  <si>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</si>
  <si>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</si>
  <si>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</si>
  <si>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</si>
  <si>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</si>
  <si>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</si>
  <si>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</si>
  <si>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</si>
  <si>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</si>
  <si>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</si>
  <si>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</si>
  <si>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</si>
  <si>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</si>
  <si>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</si>
  <si>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</si>
  <si>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</si>
  <si>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</si>
  <si>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</si>
  <si>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</si>
  <si>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</si>
  <si>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</si>
  <si>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</si>
  <si>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</si>
  <si>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</si>
  <si>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</si>
  <si>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</si>
  <si>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</si>
  <si>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</si>
  <si>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</si>
  <si>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</si>
  <si>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</si>
  <si>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</si>
  <si>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</si>
  <si>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</si>
  <si>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</si>
  <si>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</si>
  <si>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</si>
  <si>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</si>
  <si>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</si>
  <si>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</si>
  <si>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</si>
  <si>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</si>
  <si>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</si>
  <si>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</si>
  <si>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</si>
  <si>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</si>
  <si>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</si>
  <si>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</si>
  <si>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</si>
  <si>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</si>
  <si>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</si>
  <si>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</si>
  <si>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</si>
  <si>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</si>
  <si>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</si>
  <si>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</si>
  <si>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</si>
  <si>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</si>
  <si>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</si>
  <si>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</si>
  <si>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</si>
  <si>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</si>
  <si>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</si>
  <si>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</si>
  <si>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</si>
  <si>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</si>
  <si>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</si>
  <si>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</si>
  <si>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</si>
  <si>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</si>
  <si>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</si>
  <si>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</si>
  <si>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</si>
  <si>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</si>
  <si>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</si>
  <si>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</si>
  <si>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</si>
  <si>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</si>
  <si>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</si>
  <si>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</si>
  <si>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</si>
  <si>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</si>
  <si>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</si>
  <si>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</si>
  <si>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</si>
  <si>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</si>
  <si>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</si>
  <si>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</si>
  <si>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</si>
  <si>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</si>
  <si>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</si>
  <si>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</si>
  <si>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</si>
  <si>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</si>
  <si>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</si>
  <si>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</si>
  <si>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</si>
  <si>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</si>
  <si>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</si>
  <si>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</si>
  <si>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</si>
  <si>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</si>
  <si>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</si>
  <si>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</si>
  <si>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</si>
  <si>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</si>
  <si>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</si>
  <si>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</si>
  <si>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</si>
  <si>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</si>
  <si>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</si>
  <si>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</si>
  <si>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</si>
  <si>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</si>
  <si>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</si>
  <si>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</si>
  <si>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</si>
  <si>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</si>
  <si>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</si>
  <si>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</si>
  <si>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</si>
  <si>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</si>
  <si>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</si>
  <si>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</si>
  <si>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</si>
  <si>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</si>
  <si>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</si>
  <si>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</si>
  <si>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</si>
  <si>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</si>
  <si>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</si>
  <si>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</si>
  <si>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</si>
  <si>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</si>
  <si>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</si>
  <si>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</si>
  <si>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</si>
  <si>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</si>
  <si>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</si>
  <si>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</si>
  <si>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</si>
  <si>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</si>
  <si>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</si>
  <si>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</si>
  <si>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</si>
  <si>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</si>
  <si>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</si>
  <si>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</si>
  <si>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</si>
  <si>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</si>
  <si>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</si>
  <si>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</si>
  <si>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</si>
  <si>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</si>
  <si>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</si>
  <si>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</si>
  <si>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</si>
  <si>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</si>
  <si>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</si>
  <si>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</si>
  <si>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</si>
  <si>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</si>
  <si>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</si>
  <si>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</si>
  <si>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</si>
  <si>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</si>
  <si>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</si>
  <si>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</si>
  <si>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</si>
  <si>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</si>
  <si>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</si>
  <si>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</si>
  <si>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</si>
  <si>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</si>
  <si>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</si>
  <si>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</si>
  <si>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</si>
  <si>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</si>
  <si>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</si>
  <si>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</si>
  <si>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</si>
  <si>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</si>
  <si>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</si>
  <si>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</si>
  <si>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</si>
  <si>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</si>
  <si>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</si>
  <si>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</si>
  <si>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</si>
  <si>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</si>
  <si>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</si>
  <si>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</si>
  <si>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</si>
  <si>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</si>
  <si>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</si>
  <si>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</si>
  <si>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</si>
  <si>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</si>
  <si>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</si>
  <si>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</si>
  <si>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</si>
  <si>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</si>
  <si>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</si>
  <si>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</si>
  <si>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</si>
  <si>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</si>
  <si>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</si>
  <si>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</si>
  <si>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</si>
  <si>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</si>
  <si>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</si>
  <si>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</si>
  <si>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</si>
  <si>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</si>
  <si>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</si>
  <si>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</si>
  <si>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</si>
  <si>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</si>
  <si>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</si>
  <si>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</si>
  <si>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</si>
  <si>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</si>
  <si>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</si>
  <si>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</si>
  <si>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</si>
  <si>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</si>
  <si>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</si>
  <si>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</si>
  <si>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</si>
  <si>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</si>
  <si>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</si>
  <si>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</si>
  <si>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</si>
  <si>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</si>
  <si>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</si>
  <si>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</si>
  <si>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</si>
  <si>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</si>
  <si>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</si>
  <si>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</si>
  <si>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</si>
  <si>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</si>
  <si>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</si>
  <si>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</si>
  <si>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</si>
  <si>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</si>
  <si>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</si>
  <si>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</si>
  <si>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</si>
  <si>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</si>
  <si>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</si>
  <si>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</si>
  <si>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</si>
  <si>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</si>
  <si>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</si>
  <si>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</si>
  <si>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</si>
  <si>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</si>
  <si>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</si>
  <si>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</si>
  <si>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</si>
  <si>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</si>
  <si>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</si>
  <si>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</si>
  <si>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</si>
  <si>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</si>
  <si>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</si>
  <si>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</si>
  <si>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</si>
  <si>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</si>
  <si>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</si>
  <si>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</si>
  <si>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</si>
  <si>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</si>
  <si>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</si>
  <si>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</si>
  <si>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</si>
  <si>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</si>
  <si>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</si>
  <si>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</si>
  <si>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</si>
  <si>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</si>
  <si>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</si>
  <si>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</si>
  <si>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</si>
  <si>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</si>
  <si>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</si>
  <si>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</si>
  <si>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</si>
  <si>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</si>
  <si>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</si>
  <si>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</si>
  <si>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</si>
  <si>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</si>
  <si>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</si>
  <si>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</si>
  <si>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</si>
  <si>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</si>
  <si>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</si>
  <si>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</si>
  <si>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</si>
  <si>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</si>
  <si>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</si>
  <si>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</si>
  <si>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</si>
  <si>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</si>
  <si>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</si>
  <si>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</si>
  <si>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</si>
  <si>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</si>
  <si>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</si>
  <si>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</si>
  <si>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</si>
  <si>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</si>
  <si>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</si>
  <si>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</si>
  <si>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</si>
  <si>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</si>
  <si>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</si>
  <si>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</si>
  <si>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</si>
  <si>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</si>
  <si>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</si>
  <si>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</si>
  <si>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</si>
  <si>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</si>
  <si>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</si>
  <si>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</si>
  <si>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</si>
  <si>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</si>
  <si>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</si>
  <si>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</si>
  <si>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</si>
  <si>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</si>
  <si>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</si>
  <si>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</si>
  <si>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</si>
  <si>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</si>
  <si>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</si>
  <si>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</si>
  <si>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</si>
  <si>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</si>
  <si>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</si>
  <si>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</si>
  <si>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</si>
  <si>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</si>
  <si>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</si>
  <si>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</si>
  <si>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</si>
  <si>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</si>
  <si>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</si>
  <si>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</si>
  <si>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</si>
  <si>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</si>
  <si>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</si>
  <si>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</si>
  <si>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</si>
  <si>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</si>
  <si>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</si>
  <si>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</si>
  <si>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</si>
  <si>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</si>
  <si>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</si>
  <si>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</si>
  <si>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</si>
  <si>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</si>
  <si>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</si>
  <si>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</si>
  <si>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</si>
  <si>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</si>
  <si>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</si>
  <si>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</si>
  <si>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</si>
  <si>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</si>
  <si>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</si>
  <si>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</si>
  <si>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</si>
  <si>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</si>
  <si>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</si>
  <si>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</si>
  <si>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</si>
  <si>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</si>
  <si>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</si>
  <si>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</si>
  <si>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</si>
  <si>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</si>
  <si>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</si>
  <si>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</si>
  <si>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</si>
  <si>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</si>
  <si>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</si>
  <si>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</si>
  <si>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</si>
  <si>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</si>
  <si>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</si>
  <si>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</si>
  <si>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</si>
  <si>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</si>
  <si>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</si>
  <si>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</si>
  <si>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</si>
  <si>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</si>
  <si>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</si>
  <si>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</si>
  <si>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</si>
  <si>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</si>
  <si>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</si>
  <si>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</si>
  <si>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</si>
  <si>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</si>
  <si>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</si>
  <si>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</si>
  <si>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</si>
  <si>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</si>
  <si>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</si>
  <si>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</si>
  <si>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</si>
  <si>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</si>
  <si>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</si>
  <si>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</si>
  <si>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</si>
  <si>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</si>
  <si>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</si>
  <si>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</si>
  <si>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</si>
  <si>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</si>
  <si>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</si>
  <si>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</si>
  <si>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</si>
  <si>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</si>
  <si>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</si>
  <si>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</si>
  <si>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</si>
  <si>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</si>
  <si>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</si>
  <si>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</si>
  <si>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</si>
  <si>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</si>
  <si>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</si>
  <si>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</si>
  <si>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</si>
  <si>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</si>
  <si>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</si>
  <si>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</si>
  <si>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</si>
  <si>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</si>
  <si>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</si>
  <si>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</si>
  <si>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</si>
  <si>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</si>
  <si>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</si>
  <si>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</si>
  <si>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</si>
  <si>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</si>
  <si>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</si>
  <si>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</si>
  <si>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</si>
  <si>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</si>
  <si>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</si>
  <si>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</si>
  <si>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</si>
  <si>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</si>
  <si>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</si>
  <si>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</si>
  <si>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</si>
  <si>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</si>
  <si>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</si>
  <si>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</si>
  <si>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</si>
  <si>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</si>
  <si>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</si>
  <si>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</si>
  <si>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</si>
  <si>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</si>
  <si>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</si>
  <si>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</si>
  <si>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</si>
  <si>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</si>
  <si>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</si>
  <si>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</si>
  <si>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</si>
  <si>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</si>
  <si>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</si>
  <si>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</si>
  <si>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</si>
  <si>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</si>
  <si>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</si>
  <si>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</si>
  <si>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</si>
  <si>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</si>
  <si>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</si>
  <si>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</si>
  <si>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</si>
  <si>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</si>
  <si>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</si>
  <si>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</si>
  <si>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</si>
  <si>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</si>
  <si>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</si>
  <si>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</si>
  <si>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</si>
  <si>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</si>
  <si>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</si>
  <si>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</si>
  <si>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</si>
  <si>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</si>
  <si>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</si>
  <si>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</si>
  <si>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</si>
  <si>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</si>
  <si>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</si>
  <si>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</si>
  <si>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</si>
  <si>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</si>
  <si>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</si>
  <si>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</si>
  <si>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</si>
  <si>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</si>
  <si>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</si>
  <si>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</si>
  <si>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</si>
  <si>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</si>
  <si>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</si>
  <si>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</si>
  <si>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</si>
  <si>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</si>
  <si>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</si>
  <si>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</si>
  <si>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</si>
  <si>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</si>
  <si>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</si>
  <si>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</si>
  <si>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</si>
  <si>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</si>
  <si>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</si>
  <si>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</si>
  <si>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</si>
  <si>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</si>
  <si>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</si>
  <si>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</si>
  <si>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</si>
  <si>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</si>
  <si>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</si>
  <si>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</si>
  <si>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</si>
  <si>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</si>
  <si>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</si>
  <si>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</si>
  <si>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</si>
  <si>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</si>
  <si>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</si>
  <si>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</si>
  <si>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</si>
  <si>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</si>
  <si>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</si>
  <si>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</si>
  <si>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</si>
  <si>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</si>
  <si>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</si>
  <si>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</si>
  <si>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</si>
  <si>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</si>
  <si>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</si>
  <si>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</si>
  <si>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</si>
  <si>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</si>
  <si>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</si>
  <si>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</si>
  <si>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</si>
  <si>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</si>
  <si>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</si>
  <si>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</si>
  <si>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</si>
  <si>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</si>
  <si>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</si>
  <si>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</si>
  <si>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</si>
  <si>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</si>
  <si>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</si>
  <si>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</si>
  <si>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</si>
  <si>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</si>
  <si>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</si>
  <si>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</si>
  <si>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</si>
  <si>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</si>
  <si>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</si>
  <si>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</si>
  <si>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</si>
  <si>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</si>
  <si>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</si>
  <si>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</si>
  <si>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</si>
  <si>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</si>
  <si>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</si>
  <si>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</si>
  <si>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</si>
  <si>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</si>
  <si>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</si>
  <si>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</si>
  <si>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</si>
  <si>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</si>
  <si>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</si>
  <si>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</si>
  <si>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</si>
  <si>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</si>
  <si>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</si>
  <si>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</si>
  <si>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</si>
  <si>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</si>
  <si>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</si>
  <si>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</si>
  <si>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</si>
  <si>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</si>
  <si>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</si>
  <si>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</si>
  <si>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</si>
  <si>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</si>
  <si>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</si>
  <si>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</si>
  <si>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</si>
  <si>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</si>
  <si>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</si>
  <si>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</si>
  <si>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</si>
  <si>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</si>
  <si>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</si>
  <si>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</si>
  <si>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</si>
  <si>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</si>
  <si>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</si>
  <si>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</si>
  <si>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</si>
  <si>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</si>
  <si>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</si>
  <si>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</si>
  <si>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</si>
  <si>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</si>
  <si>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</si>
  <si>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</si>
  <si>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</si>
  <si>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</si>
  <si>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</si>
  <si>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</si>
  <si>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</si>
  <si>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</si>
  <si>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</si>
  <si>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</si>
  <si>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</si>
  <si>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</si>
  <si>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</si>
  <si>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</si>
  <si>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</si>
  <si>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</si>
  <si>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</si>
  <si>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</si>
  <si>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</si>
  <si>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</si>
  <si>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</si>
  <si>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</si>
  <si>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</si>
  <si>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</si>
  <si>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</si>
  <si>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</si>
  <si>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</si>
  <si>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</si>
  <si>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</si>
  <si>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</si>
  <si>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</si>
  <si>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</si>
  <si>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</si>
  <si>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</si>
  <si>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</si>
  <si>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</si>
  <si>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</si>
  <si>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</si>
  <si>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</si>
  <si>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</si>
  <si>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</si>
  <si>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</si>
  <si>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</si>
  <si>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</si>
  <si>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</si>
  <si>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</si>
  <si>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</si>
  <si>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</si>
  <si>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</si>
  <si>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</si>
  <si>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</si>
  <si>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</si>
  <si>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</si>
  <si>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</si>
  <si>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</si>
  <si>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</si>
  <si>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</si>
  <si>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</si>
  <si>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</si>
  <si>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</si>
  <si>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</si>
  <si>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</si>
  <si>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</si>
  <si>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</si>
  <si>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</si>
  <si>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</si>
  <si>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</si>
  <si>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</si>
  <si>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</si>
  <si>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</si>
  <si>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</si>
  <si>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</si>
  <si>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</si>
  <si>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</si>
  <si>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</si>
  <si>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</si>
  <si>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</si>
  <si>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</si>
  <si>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</si>
  <si>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</si>
  <si>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</si>
  <si>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</si>
  <si>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</si>
  <si>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</si>
  <si>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</si>
  <si>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</si>
  <si>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</si>
  <si>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</si>
  <si>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</si>
  <si>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</si>
  <si>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</si>
  <si>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</si>
  <si>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</si>
  <si>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</si>
  <si>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</si>
  <si>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</si>
  <si>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</si>
  <si>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</si>
  <si>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</si>
  <si>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</si>
  <si>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</si>
  <si>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</si>
  <si>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</si>
  <si>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</si>
  <si>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</si>
  <si>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</si>
  <si>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</si>
  <si>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</si>
  <si>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</si>
  <si>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</si>
  <si>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</si>
  <si>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</si>
  <si>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</si>
  <si>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</si>
  <si>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</si>
  <si>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</si>
  <si>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</si>
  <si>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</si>
  <si>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</si>
  <si>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</si>
  <si>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</si>
  <si>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</si>
  <si>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</si>
  <si>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</si>
  <si>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</si>
  <si>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</si>
  <si>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</si>
  <si>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</si>
  <si>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</si>
  <si>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</si>
  <si>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</si>
  <si>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</si>
  <si>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</si>
  <si>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</si>
  <si>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</si>
  <si>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</si>
  <si>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</si>
  <si>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</si>
  <si>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</si>
  <si>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</si>
  <si>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</si>
  <si>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</si>
  <si>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</si>
  <si>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</si>
  <si>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</si>
  <si>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</si>
  <si>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</si>
  <si>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</si>
  <si>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</si>
  <si>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</si>
  <si>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</si>
  <si>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</si>
  <si>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</si>
  <si>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</si>
  <si>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</si>
  <si>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</si>
  <si>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</si>
  <si>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</si>
  <si>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</si>
  <si>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</si>
  <si>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</si>
  <si>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</si>
  <si>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</si>
  <si>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</si>
  <si>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</si>
  <si>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</si>
  <si>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</si>
  <si>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</si>
  <si>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</si>
  <si>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</si>
  <si>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</si>
  <si>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</si>
  <si>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</si>
  <si>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</si>
  <si>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</si>
  <si>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</si>
  <si>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</si>
  <si>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</si>
  <si>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</si>
  <si>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</si>
  <si>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</si>
  <si>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</si>
  <si>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</si>
  <si>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</si>
  <si>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</si>
  <si>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</si>
  <si>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</si>
  <si>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</si>
  <si>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</si>
  <si>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</si>
  <si>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</si>
  <si>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</si>
  <si>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</si>
  <si>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</si>
  <si>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</si>
  <si>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</si>
  <si>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</si>
  <si>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</si>
  <si>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</si>
  <si>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</si>
  <si>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</si>
  <si>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</si>
  <si>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</si>
  <si>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</si>
  <si>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</si>
  <si>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</si>
  <si>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</si>
  <si>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</si>
  <si>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</si>
  <si>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</si>
  <si>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</si>
  <si>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</si>
  <si>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</si>
  <si>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</si>
  <si>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</si>
  <si>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</si>
  <si>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</si>
  <si>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</si>
  <si>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</si>
  <si>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</si>
  <si>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</si>
  <si>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</si>
  <si>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</si>
  <si>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</si>
  <si>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</si>
  <si>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</si>
  <si>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</si>
  <si>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</si>
  <si>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</si>
  <si>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</si>
  <si>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</si>
  <si>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</si>
  <si>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</si>
  <si>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</si>
  <si>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</si>
  <si>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</si>
  <si>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</si>
  <si>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</si>
  <si>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</si>
  <si>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</si>
  <si>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</si>
  <si>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</si>
  <si>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</si>
  <si>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</si>
  <si>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</si>
  <si>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</si>
  <si>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</si>
  <si>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</si>
  <si>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</si>
  <si>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</si>
  <si>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</si>
  <si>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</si>
  <si>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</si>
  <si>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</si>
  <si>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</si>
  <si>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</si>
  <si>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</si>
  <si>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</si>
  <si>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</si>
  <si>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</si>
  <si>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</si>
  <si>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</si>
  <si>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</si>
  <si>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</si>
  <si>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</si>
  <si>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</si>
  <si>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</si>
  <si>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</si>
  <si>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</si>
  <si>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</si>
  <si>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</si>
  <si>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</si>
  <si>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</si>
  <si>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</si>
  <si>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</si>
  <si>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</si>
  <si>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</si>
  <si>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</si>
  <si>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</si>
  <si>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</si>
  <si>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</si>
  <si>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</si>
  <si>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</si>
  <si>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</si>
  <si>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</si>
  <si>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</si>
  <si>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</si>
  <si>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</si>
  <si>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</si>
  <si>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</si>
  <si>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</si>
  <si>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</si>
  <si>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</si>
  <si>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</si>
  <si>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</si>
  <si>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</si>
  <si>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</si>
  <si>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</si>
  <si>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</si>
  <si>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</si>
  <si>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</si>
  <si>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</si>
  <si>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</si>
  <si>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</si>
  <si>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</si>
  <si>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</si>
  <si>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</si>
  <si>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</si>
  <si>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</si>
  <si>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</si>
  <si>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</si>
  <si>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</si>
  <si>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</si>
  <si>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</si>
  <si>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</si>
  <si>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</si>
  <si>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</si>
  <si>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</si>
  <si>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</si>
  <si>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</si>
  <si>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</si>
  <si>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</si>
  <si>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</si>
  <si>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</si>
  <si>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</si>
  <si>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</si>
  <si>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</si>
  <si>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</si>
  <si>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</si>
  <si>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</si>
  <si>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</si>
  <si>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</si>
  <si>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</si>
  <si>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</si>
  <si>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</si>
  <si>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</si>
  <si>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</si>
  <si>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</si>
  <si>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</si>
  <si>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</si>
  <si>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</si>
  <si>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</si>
  <si>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</si>
  <si>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</si>
  <si>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</si>
  <si>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</si>
  <si>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</si>
  <si>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</si>
  <si>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</si>
  <si>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</si>
  <si>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</si>
  <si>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</si>
  <si>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</si>
  <si>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</si>
  <si>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</si>
  <si>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</si>
  <si>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</si>
  <si>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</si>
  <si>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</si>
  <si>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</si>
  <si>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</si>
  <si>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</si>
  <si>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</si>
  <si>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</si>
  <si>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</si>
  <si>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</si>
  <si>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</si>
  <si>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</si>
  <si>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</si>
  <si>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</si>
  <si>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</si>
  <si>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</si>
  <si>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</si>
  <si>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</si>
  <si>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</si>
  <si>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</si>
  <si>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</si>
  <si>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</si>
  <si>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</si>
  <si>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</si>
  <si>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</si>
  <si>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</si>
  <si>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</si>
  <si>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</si>
  <si>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</si>
  <si>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</si>
  <si>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</si>
  <si>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</si>
  <si>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</si>
  <si>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</si>
  <si>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</si>
  <si>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</si>
  <si>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</si>
  <si>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</si>
  <si>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</si>
  <si>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</si>
  <si>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</si>
  <si>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</si>
  <si>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</si>
  <si>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</si>
  <si>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</si>
  <si>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</si>
  <si>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</si>
  <si>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</si>
  <si>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</si>
  <si>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</si>
  <si>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</si>
  <si>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</si>
  <si>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</si>
  <si>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</si>
  <si>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</si>
  <si>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</si>
  <si>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</si>
  <si>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</si>
  <si>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</si>
  <si>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</si>
  <si>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</si>
  <si>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</si>
  <si>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</si>
  <si>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</si>
  <si>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</si>
  <si>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</si>
  <si>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</si>
  <si>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</si>
  <si>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</si>
  <si>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</si>
  <si>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</si>
  <si>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</si>
  <si>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</si>
  <si>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</si>
  <si>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</si>
  <si>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</si>
  <si>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</si>
  <si>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</si>
  <si>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</si>
  <si>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</si>
  <si>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</si>
  <si>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</si>
  <si>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</si>
  <si>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</si>
  <si>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</si>
  <si>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</si>
  <si>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</si>
  <si>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</si>
  <si>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</si>
  <si>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</si>
  <si>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</si>
  <si>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</si>
  <si>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</si>
  <si>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</si>
  <si>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</si>
  <si>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</si>
  <si>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</si>
  <si>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</si>
  <si>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</si>
  <si>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</si>
  <si>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</si>
  <si>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</si>
  <si>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</si>
  <si>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</si>
  <si>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</si>
  <si>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</si>
  <si>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</si>
  <si>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</si>
  <si>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</si>
  <si>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</si>
  <si>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</si>
  <si>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</si>
  <si>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</si>
  <si>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</si>
  <si>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</si>
  <si>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</si>
  <si>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</si>
  <si>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</si>
  <si>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</si>
  <si>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</si>
  <si>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</si>
  <si>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</si>
  <si>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</si>
  <si>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</si>
  <si>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</si>
  <si>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</si>
  <si>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</si>
  <si>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</si>
  <si>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</si>
  <si>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</si>
  <si>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</si>
  <si>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</si>
  <si>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</si>
  <si>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</si>
  <si>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</si>
  <si>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</si>
  <si>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</si>
  <si>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</si>
  <si>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</si>
  <si>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</si>
  <si>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</si>
  <si>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</si>
  <si>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</si>
  <si>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</si>
  <si>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</si>
  <si>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</si>
  <si>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</si>
  <si>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</si>
  <si>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</si>
  <si>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</si>
  <si>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</si>
  <si>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</si>
  <si>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</si>
  <si>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</si>
  <si>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</si>
  <si>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</si>
  <si>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</si>
  <si>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</si>
  <si>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</si>
  <si>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</si>
  <si>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</si>
  <si>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</si>
  <si>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</si>
  <si>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</si>
  <si>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</si>
  <si>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</si>
  <si>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</si>
  <si>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</si>
  <si>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</si>
  <si>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</si>
  <si>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</si>
  <si>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</si>
  <si>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</si>
  <si>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</si>
  <si>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</si>
  <si>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</si>
  <si>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</si>
  <si>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</si>
  <si>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</si>
  <si>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</si>
  <si>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</si>
  <si>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</si>
  <si>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</si>
  <si>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</si>
  <si>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</si>
  <si>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</si>
  <si>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</si>
  <si>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</si>
  <si>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</si>
  <si>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</si>
  <si>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</si>
  <si>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</si>
  <si>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</si>
  <si>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</si>
  <si>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</si>
  <si>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</si>
  <si>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</si>
  <si>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</si>
  <si>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</si>
  <si>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</si>
  <si>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</si>
  <si>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</si>
  <si>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</si>
  <si>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</si>
  <si>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</si>
  <si>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</si>
  <si>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</si>
  <si>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</si>
  <si>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</si>
  <si>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</si>
  <si>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</si>
  <si>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</si>
  <si>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</si>
  <si>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</si>
  <si>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</si>
  <si>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</si>
  <si>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</si>
  <si>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</si>
  <si>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</si>
  <si>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</si>
  <si>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</si>
  <si>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</si>
  <si>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</si>
  <si>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</si>
  <si>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</si>
  <si>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</si>
  <si>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</si>
  <si>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</si>
  <si>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</si>
  <si>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</si>
  <si>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</si>
  <si>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</si>
  <si>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</si>
  <si>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</si>
  <si>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</si>
  <si>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</si>
  <si>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</si>
  <si>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</si>
  <si>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</si>
  <si>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</si>
  <si>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</si>
  <si>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</si>
  <si>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</si>
  <si>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</si>
  <si>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</si>
  <si>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</si>
  <si>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</si>
  <si>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</si>
  <si>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</si>
  <si>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</si>
  <si>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</si>
  <si>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</si>
  <si>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</si>
  <si>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</si>
  <si>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</si>
  <si>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</si>
  <si>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</si>
  <si>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</si>
  <si>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</si>
  <si>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</si>
  <si>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</si>
  <si>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</si>
  <si>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</si>
  <si>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</si>
  <si>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</si>
  <si>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</si>
  <si>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</si>
  <si>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</si>
  <si>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</si>
  <si>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</si>
  <si>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</si>
  <si>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</si>
  <si>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</si>
  <si>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</si>
  <si>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</si>
  <si>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</si>
  <si>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</si>
  <si>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</si>
  <si>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</si>
  <si>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</si>
  <si>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</si>
  <si>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</si>
  <si>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</si>
  <si>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</si>
  <si>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</si>
  <si>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</si>
  <si>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</si>
  <si>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</si>
  <si>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</si>
  <si>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</si>
  <si>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</si>
  <si>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</si>
  <si>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</si>
  <si>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</si>
  <si>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</si>
  <si>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</si>
  <si>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</si>
  <si>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</si>
  <si>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</si>
  <si>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</si>
  <si>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</si>
  <si>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</si>
  <si>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</si>
  <si>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</si>
  <si>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</si>
  <si>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</si>
  <si>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</si>
  <si>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</si>
  <si>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</si>
  <si>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</si>
  <si>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</si>
  <si>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</si>
  <si>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</si>
  <si>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</si>
  <si>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</si>
  <si>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</si>
  <si>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</si>
  <si>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</si>
  <si>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</si>
  <si>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</si>
  <si>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</si>
  <si>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</si>
  <si>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</si>
  <si>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</si>
  <si>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</si>
  <si>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</si>
  <si>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</si>
  <si>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</si>
  <si>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</si>
  <si>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</si>
  <si>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</si>
  <si>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</si>
  <si>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</si>
  <si>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</si>
  <si>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</si>
  <si>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</si>
  <si>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</si>
  <si>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</si>
  <si>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</si>
  <si>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</si>
  <si>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</si>
  <si>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</si>
  <si>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</si>
  <si>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</si>
  <si>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</si>
  <si>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</si>
  <si>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</si>
  <si>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</si>
  <si>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</si>
  <si>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</si>
  <si>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</si>
  <si>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</si>
  <si>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</si>
  <si>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</si>
  <si>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</si>
  <si>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</si>
  <si>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</si>
  <si>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</si>
  <si>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</si>
  <si>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</si>
  <si>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</si>
  <si>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</si>
  <si>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</si>
  <si>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</si>
  <si>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</si>
  <si>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</si>
  <si>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</si>
  <si>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</si>
  <si>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</si>
  <si>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</si>
  <si>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</si>
  <si>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</si>
  <si>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</si>
  <si>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</si>
  <si>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</si>
  <si>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</si>
  <si>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</si>
  <si>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</si>
  <si>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</si>
  <si>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</si>
  <si>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</si>
  <si>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</si>
  <si>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</si>
  <si>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</si>
  <si>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</si>
  <si>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</si>
  <si>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</si>
  <si>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</si>
  <si>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</si>
  <si>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</si>
  <si>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</si>
  <si>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</si>
  <si>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</si>
  <si>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</si>
  <si>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</si>
  <si>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</si>
  <si>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</si>
  <si>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</si>
  <si>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</si>
  <si>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</si>
  <si>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</si>
  <si>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</si>
  <si>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</si>
  <si>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</si>
  <si>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</si>
  <si>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</si>
  <si>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</si>
  <si>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</si>
  <si>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</si>
  <si>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</si>
  <si>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</si>
  <si>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</si>
  <si>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</si>
  <si>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</si>
  <si>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</si>
  <si>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</si>
  <si>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</si>
  <si>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</si>
  <si>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</si>
  <si>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</si>
  <si>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</si>
  <si>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</si>
  <si>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</si>
  <si>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</si>
  <si>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</si>
  <si>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</si>
  <si>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</si>
  <si>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</si>
  <si>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</si>
  <si>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</si>
  <si>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</si>
  <si>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</si>
  <si>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</si>
  <si>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</si>
  <si>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</si>
  <si>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</si>
  <si>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</si>
  <si>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</si>
  <si>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</si>
  <si>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</si>
  <si>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</si>
  <si>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</si>
  <si>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</si>
  <si>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</si>
  <si>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</si>
  <si>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</si>
  <si>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</si>
  <si>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</si>
  <si>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</si>
  <si>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</si>
  <si>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</si>
  <si>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</si>
  <si>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</si>
  <si>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</si>
  <si>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</si>
  <si>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</si>
  <si>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</si>
  <si>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</si>
  <si>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</si>
  <si>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</si>
  <si>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</si>
  <si>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</si>
  <si>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</si>
  <si>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</si>
  <si>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</si>
  <si>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</si>
  <si>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</si>
  <si>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</si>
  <si>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</si>
  <si>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</si>
  <si>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</si>
  <si>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</si>
  <si>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</si>
  <si>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</si>
  <si>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</si>
  <si>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</si>
  <si>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</si>
  <si>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</si>
  <si>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</si>
  <si>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</si>
  <si>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</si>
  <si>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</si>
  <si>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</si>
  <si>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</si>
  <si>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</si>
  <si>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</si>
  <si>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</si>
  <si>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</si>
  <si>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</si>
  <si>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</si>
  <si>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</si>
  <si>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</si>
  <si>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</si>
  <si>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</si>
  <si>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</si>
  <si>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</si>
  <si>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</si>
  <si>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</si>
  <si>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</si>
  <si>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</si>
  <si>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</si>
  <si>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</si>
  <si>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</si>
  <si>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</si>
  <si>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</si>
  <si>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</si>
  <si>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</si>
  <si>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</si>
  <si>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</si>
  <si>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</si>
  <si>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</si>
  <si>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</si>
  <si>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</si>
  <si>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</si>
  <si>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</si>
  <si>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</si>
  <si>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</si>
  <si>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</si>
  <si>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</si>
  <si>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</si>
  <si>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</si>
  <si>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</si>
  <si>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</si>
  <si>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</si>
  <si>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</si>
  <si>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</si>
  <si>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</si>
  <si>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</si>
  <si>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</si>
  <si>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</si>
  <si>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</si>
  <si>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</si>
  <si>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</si>
  <si>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</si>
  <si>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</si>
  <si>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</si>
  <si>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</si>
  <si>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</si>
  <si>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</si>
  <si>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</si>
  <si>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</si>
  <si>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</si>
  <si>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</si>
  <si>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</si>
  <si>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</si>
  <si>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</si>
  <si>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</si>
  <si>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</si>
  <si>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</si>
  <si>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</si>
  <si>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</si>
  <si>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</si>
  <si>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</si>
  <si>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</si>
  <si>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</si>
  <si>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</si>
  <si>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</si>
  <si>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</si>
  <si>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</si>
  <si>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</si>
  <si>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</si>
  <si>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</si>
  <si>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</si>
  <si>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</si>
  <si>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</si>
  <si>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</si>
  <si>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</si>
  <si>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</si>
  <si>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</si>
  <si>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</si>
  <si>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</si>
  <si>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</si>
  <si>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</si>
  <si>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</si>
  <si>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</si>
  <si>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</si>
  <si>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</si>
  <si>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</si>
  <si>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</si>
  <si>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</si>
  <si>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</si>
  <si>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</si>
  <si>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</si>
  <si>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</si>
  <si>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</si>
  <si>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</si>
  <si>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</si>
  <si>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</si>
  <si>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</si>
  <si>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</si>
  <si>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</si>
  <si>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</si>
  <si>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</si>
  <si>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</si>
  <si>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</si>
  <si>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</si>
  <si>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</si>
  <si>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</si>
  <si>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</si>
  <si>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</si>
  <si>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</si>
  <si>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</si>
  <si>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</si>
  <si>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</si>
  <si>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</si>
  <si>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</si>
  <si>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</si>
  <si>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</si>
  <si>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</si>
  <si>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</si>
  <si>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</si>
  <si>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</si>
  <si>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</si>
  <si>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</si>
  <si>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</si>
  <si>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</si>
  <si>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</si>
  <si>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</si>
  <si>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</si>
  <si>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</si>
  <si>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</si>
  <si>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</si>
  <si>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</si>
  <si>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</si>
  <si>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</si>
  <si>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</si>
  <si>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</si>
  <si>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</si>
  <si>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</si>
  <si>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</si>
  <si>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</si>
  <si>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</si>
  <si>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</si>
  <si>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</si>
  <si>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</si>
  <si>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</si>
  <si>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</si>
  <si>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</si>
  <si>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</si>
  <si>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</si>
  <si>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</si>
  <si>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</si>
  <si>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</si>
  <si>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</si>
  <si>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</si>
  <si>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</si>
  <si>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</si>
  <si>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</si>
  <si>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</si>
  <si>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</si>
  <si>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</si>
  <si>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</si>
  <si>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</si>
  <si>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</si>
  <si>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</si>
  <si>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</si>
  <si>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</si>
  <si>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</si>
  <si>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</si>
  <si>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</si>
  <si>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</si>
  <si>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</si>
  <si>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</si>
  <si>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</si>
  <si>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</si>
  <si>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</si>
  <si>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</si>
  <si>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</si>
  <si>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</si>
  <si>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</si>
  <si>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</si>
  <si>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</si>
  <si>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</si>
  <si>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</si>
  <si>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</si>
  <si>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</si>
  <si>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</si>
  <si>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</si>
  <si>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</si>
  <si>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</si>
  <si>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</si>
  <si>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</si>
  <si>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</si>
  <si>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</si>
  <si>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</si>
  <si>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</si>
  <si>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</si>
  <si>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</si>
  <si>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</si>
  <si>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</si>
  <si>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</si>
  <si>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</si>
  <si>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</si>
  <si>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</si>
  <si>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</si>
  <si>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</si>
  <si>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</si>
  <si>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</si>
  <si>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</si>
  <si>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</si>
  <si>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</si>
  <si>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</si>
  <si>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</si>
  <si>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</si>
  <si>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</si>
  <si>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</si>
  <si>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</si>
  <si>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</si>
  <si>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</si>
  <si>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</si>
  <si>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</si>
  <si>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</si>
  <si>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</si>
  <si>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</si>
  <si>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</si>
  <si>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</si>
  <si>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</si>
  <si>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</si>
  <si>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</si>
  <si>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</si>
  <si>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</si>
  <si>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</si>
  <si>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</si>
  <si>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</si>
  <si>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</si>
  <si>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</si>
  <si>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</si>
  <si>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</si>
  <si>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</si>
  <si>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</si>
  <si>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</si>
  <si>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</si>
  <si>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</si>
  <si>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</si>
  <si>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</si>
  <si>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</si>
  <si>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</si>
  <si>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</si>
  <si>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</si>
  <si>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</si>
  <si>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</si>
  <si>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</si>
  <si>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</si>
  <si>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</si>
  <si>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</si>
  <si>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</si>
  <si>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</si>
  <si>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</si>
  <si>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</si>
  <si>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</si>
  <si>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</si>
  <si>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</si>
  <si>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</si>
  <si>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</si>
  <si>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</si>
  <si>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</si>
  <si>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</si>
  <si>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</si>
  <si>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</si>
  <si>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</si>
  <si>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</si>
  <si>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</si>
  <si>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</si>
  <si>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</si>
  <si>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</si>
  <si>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</si>
  <si>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</si>
  <si>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</si>
  <si>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</si>
  <si>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</si>
  <si>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</si>
  <si>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</si>
  <si>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</si>
  <si>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</si>
  <si>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</si>
  <si>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</si>
  <si>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</si>
  <si>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</si>
  <si>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</si>
  <si>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</si>
  <si>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</si>
  <si>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</si>
  <si>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</si>
  <si>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</si>
  <si>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</si>
  <si>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</si>
  <si>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</si>
  <si>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</si>
  <si>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</si>
  <si>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</si>
  <si>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</si>
  <si>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</si>
  <si>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</si>
  <si>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</si>
  <si>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</si>
  <si>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</si>
  <si>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</si>
  <si>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</si>
  <si>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</si>
  <si>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</si>
  <si>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</si>
  <si>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</si>
  <si>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</si>
  <si>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</si>
  <si>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</si>
  <si>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</si>
  <si>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</si>
  <si>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</si>
  <si>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</si>
  <si>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</si>
  <si>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</si>
  <si>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</si>
  <si>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</si>
  <si>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</si>
  <si>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</si>
  <si>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</si>
  <si>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</si>
  <si>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</si>
  <si>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</si>
  <si>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</si>
  <si>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</si>
  <si>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</si>
  <si>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</si>
  <si>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</si>
  <si>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</si>
  <si>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</si>
  <si>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</si>
  <si>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</si>
  <si>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</si>
  <si>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</si>
  <si>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</si>
  <si>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</si>
  <si>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</si>
  <si>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</si>
  <si>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</si>
  <si>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</si>
  <si>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</si>
  <si>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</si>
  <si>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</si>
  <si>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</si>
  <si>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</si>
  <si>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</si>
  <si>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</si>
  <si>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</si>
  <si>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</si>
  <si>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</si>
  <si>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</si>
  <si>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</si>
  <si>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</si>
  <si>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</si>
  <si>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</si>
  <si>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</si>
  <si>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</si>
  <si>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</si>
  <si>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</si>
  <si>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</si>
  <si>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</si>
  <si>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</si>
  <si>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</si>
  <si>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</si>
  <si>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</si>
  <si>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</si>
  <si>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</si>
  <si>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</si>
  <si>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</si>
  <si>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</si>
  <si>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</si>
  <si>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</si>
  <si>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</si>
  <si>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</si>
  <si>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</si>
  <si>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</si>
  <si>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</si>
  <si>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</si>
  <si>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</si>
  <si>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</si>
  <si>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</si>
  <si>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</si>
  <si>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</si>
  <si>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</si>
  <si>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</si>
  <si>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</si>
  <si>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</si>
  <si>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</si>
  <si>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</si>
  <si>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</si>
  <si>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</si>
  <si>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</si>
  <si>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</si>
  <si>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</si>
  <si>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</si>
  <si>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</si>
  <si>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</si>
  <si>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</si>
  <si>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</si>
  <si>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</si>
  <si>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</si>
  <si>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</si>
  <si>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</si>
  <si>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</si>
  <si>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</si>
  <si>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</si>
  <si>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</si>
  <si>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</si>
  <si>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</si>
  <si>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</si>
  <si>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</si>
  <si>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</si>
  <si>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</si>
  <si>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</si>
  <si>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</si>
  <si>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</si>
  <si>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</si>
  <si>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</si>
  <si>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</si>
  <si>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</si>
  <si>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</si>
  <si>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</si>
  <si>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</si>
  <si>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</si>
  <si>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</si>
  <si>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</si>
  <si>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</si>
  <si>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</si>
  <si>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</si>
  <si>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</si>
  <si>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</si>
  <si>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</si>
  <si>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</si>
  <si>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</si>
  <si>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</si>
  <si>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</si>
  <si>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</si>
  <si>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</si>
  <si>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</si>
  <si>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</si>
  <si>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</si>
  <si>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</si>
  <si>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</si>
  <si>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</si>
  <si>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</si>
  <si>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</si>
  <si>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</si>
  <si>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</si>
  <si>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</si>
  <si>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</si>
  <si>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</si>
  <si>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</si>
  <si>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</si>
  <si>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</si>
  <si>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</si>
  <si>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</si>
  <si>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</si>
  <si>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</si>
  <si>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</si>
  <si>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</si>
  <si>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</si>
  <si>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</si>
  <si>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</si>
  <si>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</si>
  <si>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</si>
  <si>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</si>
  <si>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</si>
  <si>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</si>
  <si>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</si>
  <si>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</si>
  <si>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</si>
  <si>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</si>
  <si>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</si>
  <si>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</si>
  <si>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</si>
  <si>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</si>
  <si>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</si>
  <si>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</si>
  <si>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</si>
  <si>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</si>
  <si>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</si>
  <si>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</si>
  <si>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</si>
  <si>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</si>
  <si>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</si>
  <si>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</si>
  <si>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</si>
  <si>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</si>
  <si>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</si>
  <si>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</si>
  <si>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</si>
  <si>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</si>
  <si>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</si>
  <si>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</si>
  <si>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</si>
  <si>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</si>
  <si>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</si>
  <si>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</si>
  <si>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</si>
  <si>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</si>
  <si>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</si>
  <si>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</si>
  <si>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</si>
  <si>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</si>
  <si>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</si>
  <si>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</si>
  <si>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</si>
  <si>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</si>
  <si>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</si>
  <si>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</si>
  <si>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</si>
  <si>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</si>
  <si>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</si>
  <si>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</si>
  <si>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</si>
  <si>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</si>
  <si>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</si>
  <si>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</si>
  <si>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</si>
  <si>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</si>
  <si>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</si>
  <si>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</si>
  <si>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</si>
  <si>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</si>
  <si>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</si>
  <si>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</si>
  <si>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</si>
  <si>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</si>
  <si>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</si>
  <si>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</si>
  <si>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</si>
  <si>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</si>
  <si>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</si>
  <si>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</si>
  <si>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</si>
  <si>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</si>
  <si>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</si>
  <si>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</si>
  <si>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</si>
  <si>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</si>
  <si>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</si>
  <si>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</si>
  <si>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</si>
  <si>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</si>
  <si>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</si>
  <si>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</si>
  <si>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</si>
  <si>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</si>
  <si>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</si>
  <si>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</si>
  <si>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</si>
  <si>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</si>
  <si>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</si>
  <si>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</si>
  <si>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</si>
  <si>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</si>
  <si>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</si>
  <si>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</si>
  <si>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</si>
  <si>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</si>
  <si>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</si>
  <si>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</si>
  <si>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</si>
  <si>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</si>
  <si>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</si>
  <si>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</si>
  <si>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</si>
  <si>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</si>
  <si>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</si>
  <si>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</si>
  <si>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</si>
  <si>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</si>
  <si>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</si>
  <si>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</si>
  <si>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</si>
  <si>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</si>
  <si>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</si>
  <si>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</si>
  <si>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</si>
  <si>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</si>
  <si>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</si>
  <si>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</si>
  <si>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</si>
  <si>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</si>
  <si>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</si>
  <si>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</si>
  <si>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</si>
  <si>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</si>
  <si>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</si>
  <si>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</si>
  <si>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</si>
  <si>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</si>
  <si>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</si>
  <si>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</si>
  <si>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</si>
  <si>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</si>
  <si>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</si>
  <si>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</si>
  <si>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</si>
  <si>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</si>
  <si>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</si>
  <si>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</si>
  <si>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</si>
  <si>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</si>
  <si>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</si>
  <si>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</si>
  <si>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</si>
  <si>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</si>
  <si>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</si>
  <si>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</si>
  <si>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</si>
  <si>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</si>
  <si>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</si>
  <si>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</si>
  <si>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</si>
  <si>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</si>
  <si>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</si>
  <si>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</si>
  <si>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</si>
  <si>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</si>
  <si>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</si>
  <si>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</si>
  <si>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</si>
  <si>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</si>
  <si>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</si>
  <si>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</si>
  <si>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</si>
  <si>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</si>
  <si>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</si>
  <si>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</si>
  <si>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</si>
  <si>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</si>
  <si>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</si>
  <si>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</si>
  <si>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</si>
  <si>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</si>
  <si>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</si>
  <si>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</si>
  <si>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</si>
  <si>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</si>
  <si>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</si>
  <si>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</si>
  <si>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</si>
  <si>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</si>
  <si>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</si>
  <si>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</si>
  <si>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</si>
  <si>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</si>
  <si>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</si>
  <si>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</si>
  <si>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</si>
  <si>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</si>
  <si>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</si>
  <si>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</si>
  <si>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</si>
  <si>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</si>
  <si>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</si>
  <si>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</si>
  <si>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</si>
  <si>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</si>
  <si>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</si>
  <si>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</si>
  <si>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</si>
  <si>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</si>
  <si>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</si>
  <si>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</si>
  <si>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</si>
  <si>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</si>
  <si>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</si>
  <si>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</si>
  <si>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</si>
  <si>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</si>
  <si>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</si>
  <si>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</si>
  <si>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</si>
  <si>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</si>
  <si>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</si>
  <si>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</si>
  <si>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</si>
  <si>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</si>
  <si>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</si>
  <si>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</si>
  <si>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</si>
  <si>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</si>
  <si>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</si>
  <si>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</si>
  <si>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</si>
  <si>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</si>
  <si>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</si>
  <si>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</si>
  <si>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</si>
  <si>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</si>
  <si>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</si>
  <si>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</si>
  <si>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</si>
  <si>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</si>
  <si>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</si>
  <si>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</si>
  <si>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</si>
  <si>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</si>
  <si>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</si>
  <si>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</si>
  <si>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</si>
  <si>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</si>
  <si>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</si>
  <si>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</si>
  <si>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</si>
  <si>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</si>
  <si>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</si>
  <si>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</si>
  <si>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</si>
  <si>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</si>
  <si>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</si>
  <si>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</si>
  <si>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</si>
  <si>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</si>
  <si>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</si>
  <si>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</si>
  <si>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</si>
  <si>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</si>
  <si>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</si>
  <si>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</si>
  <si>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</si>
  <si>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</si>
  <si>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</si>
  <si>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</si>
  <si>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</si>
  <si>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</si>
  <si>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</si>
  <si>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</si>
  <si>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</si>
  <si>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</si>
  <si>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</si>
  <si>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</si>
  <si>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</si>
  <si>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</si>
  <si>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</si>
  <si>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</si>
  <si>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</si>
  <si>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</si>
  <si>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</si>
  <si>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</si>
  <si>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</si>
  <si>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</si>
  <si>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</si>
  <si>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</si>
  <si>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</si>
  <si>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</si>
  <si>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</si>
  <si>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</si>
  <si>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</si>
  <si>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</si>
  <si>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</si>
  <si>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</si>
  <si>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</si>
  <si>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</si>
  <si>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</si>
  <si>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</si>
  <si>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</si>
  <si>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</si>
  <si>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</si>
  <si>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</si>
  <si>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</si>
  <si>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</si>
  <si>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</si>
  <si>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</si>
  <si>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</si>
  <si>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</si>
  <si>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</si>
  <si>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</si>
  <si>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</si>
  <si>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</si>
  <si>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</si>
  <si>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</si>
  <si>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</si>
  <si>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</si>
  <si>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</si>
  <si>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</si>
  <si>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</si>
  <si>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</si>
  <si>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</si>
  <si>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</si>
  <si>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</si>
  <si>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</si>
  <si>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</si>
  <si>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</si>
  <si>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</si>
  <si>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</si>
  <si>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</si>
  <si>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</si>
  <si>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</si>
  <si>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</si>
  <si>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</si>
  <si>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</si>
  <si>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</si>
  <si>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</si>
  <si>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</si>
  <si>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</si>
  <si>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</si>
  <si>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</si>
  <si>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</si>
  <si>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</si>
  <si>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</si>
  <si>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</si>
  <si>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</si>
  <si>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</si>
  <si>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</si>
  <si>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</si>
  <si>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</si>
  <si>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</si>
  <si>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</si>
  <si>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</si>
  <si>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</si>
  <si>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</si>
  <si>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</si>
  <si>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</si>
  <si>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</si>
  <si>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</si>
  <si>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</si>
  <si>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</si>
  <si>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</si>
  <si>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</si>
  <si>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</si>
  <si>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</si>
  <si>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</si>
  <si>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</si>
  <si>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</si>
  <si>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</si>
  <si>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</si>
  <si>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</si>
  <si>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</si>
  <si>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</si>
  <si>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</si>
  <si>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</si>
  <si>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</si>
  <si>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</si>
  <si>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</si>
  <si>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</si>
  <si>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</si>
  <si>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</si>
  <si>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</si>
  <si>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</si>
  <si>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</si>
  <si>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</si>
  <si>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</si>
  <si>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</si>
  <si>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</si>
  <si>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</si>
  <si>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</si>
  <si>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</si>
  <si>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</si>
  <si>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</si>
  <si>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</si>
  <si>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</si>
  <si>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</si>
  <si>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</si>
  <si>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</si>
  <si>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</si>
  <si>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</si>
  <si>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</si>
  <si>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</si>
  <si>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</si>
  <si>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</si>
  <si>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</si>
  <si>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</si>
  <si>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</si>
  <si>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</si>
  <si>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</si>
  <si>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</si>
  <si>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</si>
  <si>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</si>
  <si>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</si>
  <si>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</si>
  <si>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</si>
  <si>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</si>
  <si>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</si>
  <si>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</si>
  <si>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</si>
  <si>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</si>
  <si>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</si>
  <si>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</si>
  <si>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</si>
  <si>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</si>
  <si>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</si>
  <si>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</si>
  <si>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</si>
  <si>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</si>
  <si>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</si>
  <si>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</si>
  <si>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</si>
  <si>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</si>
  <si>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</si>
  <si>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</si>
  <si>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</si>
  <si>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</si>
  <si>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</si>
  <si>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</si>
  <si>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</si>
  <si>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</si>
  <si>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</si>
  <si>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</si>
  <si>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</si>
  <si>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</si>
  <si>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</si>
  <si>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</si>
  <si>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</si>
  <si>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</si>
  <si>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</si>
  <si>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</si>
  <si>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</si>
  <si>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</si>
  <si>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</si>
  <si>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</si>
  <si>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</si>
  <si>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</si>
  <si>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</si>
  <si>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</si>
  <si>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</si>
  <si>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</si>
  <si>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</si>
  <si>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</si>
  <si>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</si>
  <si>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</si>
  <si>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</si>
  <si>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</si>
  <si>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</si>
  <si>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</si>
  <si>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</si>
  <si>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</si>
  <si>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</si>
  <si>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</si>
  <si>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</si>
  <si>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</si>
  <si>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</si>
  <si>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</si>
  <si>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</si>
  <si>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</si>
  <si>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</si>
  <si>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</si>
  <si>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</si>
  <si>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</si>
  <si>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</si>
  <si>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</si>
  <si>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</si>
  <si>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</si>
  <si>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</si>
  <si>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</si>
  <si>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</si>
  <si>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</si>
  <si>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</si>
  <si>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</si>
  <si>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</si>
  <si>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</si>
  <si>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</si>
  <si>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</si>
  <si>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</si>
  <si>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</si>
  <si>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</si>
  <si>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</si>
  <si>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</si>
  <si>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</si>
  <si>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</si>
  <si>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</si>
  <si>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</si>
  <si>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</si>
  <si>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</si>
  <si>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</si>
  <si>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</si>
  <si>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</si>
  <si>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</si>
  <si>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</si>
  <si>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</si>
  <si>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</si>
  <si>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</si>
  <si>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</si>
  <si>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</si>
  <si>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</si>
  <si>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</si>
  <si>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</si>
  <si>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</si>
  <si>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</si>
  <si>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</si>
  <si>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</si>
  <si>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</si>
  <si>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</si>
  <si>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</si>
  <si>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</si>
  <si>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</si>
  <si>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</si>
  <si>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</si>
  <si>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</si>
  <si>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</si>
  <si>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</si>
  <si>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</si>
  <si>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</si>
  <si>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</si>
  <si>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</si>
  <si>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</si>
  <si>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</si>
  <si>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</si>
  <si>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</si>
  <si>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</si>
  <si>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</si>
  <si>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</si>
  <si>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</si>
  <si>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</si>
  <si>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</si>
  <si>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</si>
  <si>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</si>
  <si>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</si>
  <si>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</si>
  <si>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</si>
  <si>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</si>
  <si>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</si>
  <si>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</si>
  <si>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</si>
  <si>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</si>
  <si>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</si>
  <si>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</si>
  <si>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</si>
  <si>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</si>
  <si>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</si>
  <si>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</si>
  <si>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</si>
  <si>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</si>
  <si>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</si>
  <si>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</si>
  <si>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</si>
  <si>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</si>
  <si>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</si>
  <si>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</si>
  <si>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</si>
  <si>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</si>
  <si>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</si>
  <si>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</si>
  <si>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</si>
  <si>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</si>
  <si>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</si>
  <si>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</si>
  <si>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</si>
  <si>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</si>
  <si>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</si>
  <si>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</si>
  <si>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</si>
  <si>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</si>
  <si>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</si>
  <si>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</si>
  <si>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</si>
  <si>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</si>
  <si>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</si>
  <si>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</si>
  <si>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</si>
  <si>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</si>
  <si>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</si>
  <si>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</si>
  <si>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</si>
  <si>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</si>
  <si>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</si>
  <si>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</si>
  <si>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</si>
  <si>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</si>
  <si>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</si>
  <si>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</si>
  <si>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</si>
  <si>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</si>
  <si>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</si>
  <si>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</si>
  <si>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</si>
  <si>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</si>
  <si>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</si>
  <si>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</si>
  <si>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</si>
  <si>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</si>
  <si>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</si>
  <si>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</si>
  <si>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</si>
  <si>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</si>
  <si>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</si>
  <si>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</si>
  <si>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</si>
  <si>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</si>
  <si>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</si>
  <si>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</si>
  <si>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</si>
  <si>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</si>
  <si>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</si>
  <si>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</si>
  <si>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</si>
  <si>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</si>
  <si>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</si>
  <si>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</si>
  <si>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</si>
  <si>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</si>
  <si>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</si>
  <si>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</si>
  <si>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</si>
  <si>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</si>
  <si>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</si>
  <si>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</si>
  <si>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</si>
  <si>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</si>
  <si>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</si>
  <si>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</si>
  <si>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</si>
  <si>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</si>
  <si>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</si>
  <si>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</si>
  <si>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</si>
  <si>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</si>
  <si>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</si>
  <si>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</si>
  <si>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</si>
  <si>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</si>
  <si>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</si>
  <si>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</si>
  <si>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</si>
  <si>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</si>
  <si>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</si>
  <si>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</si>
  <si>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</si>
  <si>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</si>
  <si>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</si>
  <si>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</si>
  <si>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</si>
  <si>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</si>
  <si>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</si>
  <si>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</si>
  <si>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</si>
  <si>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</si>
  <si>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</si>
  <si>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</si>
  <si>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</si>
  <si>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</si>
  <si>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</si>
  <si>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</si>
  <si>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</si>
  <si>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</si>
  <si>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</si>
  <si>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</si>
  <si>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</si>
  <si>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</si>
  <si>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</si>
  <si>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</si>
  <si>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</si>
  <si>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</si>
  <si>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</si>
  <si>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</si>
  <si>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</si>
  <si>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</si>
  <si>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</si>
  <si>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</si>
  <si>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</si>
  <si>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</si>
  <si>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</si>
  <si>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</si>
  <si>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</si>
  <si>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</si>
  <si>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</si>
  <si>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</si>
  <si>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</si>
  <si>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</si>
  <si>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</si>
  <si>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</si>
  <si>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</si>
  <si>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</si>
  <si>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</si>
  <si>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</si>
  <si>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</si>
  <si>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</si>
  <si>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</si>
  <si>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</si>
  <si>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</si>
  <si>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</si>
  <si>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</si>
  <si>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</si>
  <si>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</si>
  <si>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</si>
  <si>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</si>
  <si>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</si>
  <si>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</si>
  <si>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</si>
  <si>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</si>
  <si>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</si>
  <si>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</si>
  <si>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</si>
  <si>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</si>
  <si>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</si>
  <si>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</si>
  <si>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</si>
  <si>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</si>
  <si>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</si>
  <si>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</si>
  <si>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</si>
  <si>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</si>
  <si>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</si>
  <si>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</si>
  <si>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</si>
  <si>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</si>
  <si>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</si>
  <si>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</si>
  <si>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</si>
  <si>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</si>
  <si>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</si>
  <si>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</si>
  <si>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</si>
  <si>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</si>
  <si>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</si>
  <si>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</si>
  <si>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</si>
  <si>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</si>
  <si>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</si>
  <si>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</si>
  <si>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</si>
  <si>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</si>
  <si>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</si>
  <si>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</si>
  <si>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</si>
  <si>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</si>
  <si>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</si>
  <si>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</si>
  <si>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</si>
  <si>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</si>
  <si>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</si>
  <si>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</si>
  <si>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</si>
  <si>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</si>
  <si>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</si>
  <si>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</si>
  <si>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</si>
  <si>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</si>
  <si>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</si>
  <si>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</si>
  <si>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</si>
  <si>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</si>
  <si>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</si>
  <si>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</si>
  <si>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</si>
  <si>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</si>
  <si>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</si>
  <si>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</si>
  <si>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</si>
  <si>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</si>
  <si>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</si>
  <si>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</si>
  <si>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</si>
  <si>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</si>
  <si>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</si>
  <si>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</si>
  <si>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</si>
  <si>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</si>
  <si>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</si>
  <si>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</si>
  <si>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</si>
  <si>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</si>
  <si>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</si>
  <si>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</si>
  <si>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</si>
  <si>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</si>
  <si>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</si>
  <si>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</si>
  <si>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</si>
  <si>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</si>
  <si>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</si>
  <si>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</si>
  <si>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</si>
  <si>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</si>
  <si>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</si>
  <si>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</si>
  <si>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</si>
  <si>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</si>
  <si>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</si>
  <si>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</si>
  <si>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</si>
  <si>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</si>
  <si>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</si>
  <si>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</si>
  <si>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</si>
  <si>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</si>
  <si>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</si>
  <si>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</si>
  <si>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</si>
  <si>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</si>
  <si>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</si>
  <si>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</si>
  <si>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</si>
  <si>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</si>
  <si>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</si>
  <si>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</si>
  <si>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</si>
  <si>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</si>
  <si>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</si>
  <si>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</si>
  <si>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</si>
  <si>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</si>
  <si>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</si>
  <si>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</si>
  <si>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</si>
  <si>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</si>
  <si>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</si>
  <si>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</si>
  <si>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</si>
  <si>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</si>
  <si>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</si>
  <si>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</si>
  <si>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</si>
  <si>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</si>
  <si>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</si>
  <si>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</si>
  <si>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</si>
  <si>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</si>
  <si>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</si>
  <si>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</si>
  <si>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</si>
  <si>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</si>
  <si>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</si>
  <si>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</si>
  <si>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</si>
  <si>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</si>
  <si>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</si>
  <si>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</si>
  <si>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</si>
  <si>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</si>
  <si>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</si>
  <si>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</si>
  <si>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</si>
  <si>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</si>
  <si>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</si>
  <si>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</si>
  <si>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</si>
  <si>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</si>
  <si>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</si>
  <si>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</si>
  <si>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</si>
  <si>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</si>
  <si>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</si>
  <si>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</si>
  <si>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</si>
  <si>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</si>
  <si>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</si>
  <si>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</si>
  <si>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</si>
  <si>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</si>
  <si>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</si>
  <si>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</si>
  <si>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</si>
  <si>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</si>
  <si>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</si>
  <si>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</si>
  <si>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</si>
  <si>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</si>
  <si>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</si>
  <si>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</si>
  <si>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</si>
  <si>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</si>
  <si>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</si>
  <si>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</si>
  <si>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</si>
  <si>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</si>
  <si>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</si>
  <si>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</si>
  <si>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</si>
  <si>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</si>
  <si>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</si>
  <si>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</si>
  <si>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</si>
  <si>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</si>
  <si>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</si>
  <si>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</si>
  <si>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</si>
  <si>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</si>
  <si>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</si>
  <si>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</si>
  <si>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</si>
  <si>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</si>
  <si>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</si>
  <si>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</si>
  <si>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</si>
  <si>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</si>
  <si>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</si>
  <si>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</si>
  <si>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</si>
  <si>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</si>
  <si>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</si>
  <si>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</si>
  <si>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</si>
  <si>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</si>
  <si>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</si>
  <si>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</si>
  <si>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</si>
  <si>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</si>
  <si>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</si>
  <si>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</si>
  <si>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</si>
  <si>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</si>
  <si>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</si>
  <si>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</si>
  <si>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</si>
  <si>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</si>
  <si>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</si>
  <si>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</si>
  <si>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</si>
  <si>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</si>
  <si>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</si>
  <si>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</si>
  <si>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</si>
  <si>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</si>
  <si>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</si>
  <si>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</si>
  <si>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</si>
  <si>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</si>
  <si>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</si>
  <si>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</si>
  <si>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</si>
  <si>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</si>
  <si>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</si>
  <si>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</si>
  <si>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</si>
  <si>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</si>
  <si>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</si>
  <si>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</si>
  <si>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</si>
  <si>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</si>
  <si>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</si>
  <si>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</si>
  <si>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</si>
  <si>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</si>
  <si>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</si>
  <si>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</si>
  <si>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</si>
  <si>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</si>
  <si>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</si>
  <si>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</si>
  <si>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</si>
  <si>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</si>
  <si>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</si>
  <si>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</si>
  <si>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</si>
  <si>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</si>
  <si>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</si>
  <si>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</si>
  <si>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</si>
  <si>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</si>
  <si>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</si>
  <si>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</si>
  <si>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</si>
  <si>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</si>
  <si>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</si>
  <si>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</si>
  <si>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</si>
  <si>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</si>
  <si>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</si>
  <si>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</si>
  <si>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</si>
  <si>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</si>
  <si>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</si>
  <si>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</si>
  <si>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</si>
  <si>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</si>
  <si>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</si>
  <si>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</si>
  <si>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</si>
  <si>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</si>
  <si>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</si>
  <si>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</si>
  <si>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</si>
  <si>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</si>
  <si>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</si>
  <si>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</si>
  <si>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</si>
  <si>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</si>
  <si>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</si>
  <si>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</si>
  <si>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</si>
  <si>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</si>
  <si>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</si>
  <si>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</si>
  <si>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</si>
  <si>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</si>
  <si>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</si>
  <si>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</si>
  <si>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</si>
  <si>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</si>
  <si>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</si>
  <si>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</si>
  <si>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</si>
  <si>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</si>
  <si>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</si>
  <si>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</si>
  <si>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</si>
  <si>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</si>
  <si>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</si>
  <si>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</si>
  <si>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</si>
  <si>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</si>
  <si>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</si>
  <si>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</si>
  <si>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</si>
  <si>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</si>
  <si>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</si>
  <si>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</si>
  <si>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</si>
  <si>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</si>
  <si>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</si>
  <si>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</si>
  <si>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</si>
  <si>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</si>
  <si>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</si>
  <si>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</si>
  <si>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</si>
  <si>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</si>
  <si>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</si>
  <si>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</si>
  <si>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</si>
  <si>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</si>
  <si>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</si>
  <si>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</si>
  <si>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</si>
  <si>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</si>
  <si>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</si>
  <si>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</si>
  <si>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</si>
  <si>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</si>
  <si>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</si>
  <si>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</si>
  <si>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</si>
  <si>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</si>
  <si>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</si>
  <si>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</si>
  <si>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</si>
  <si>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</si>
  <si>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</si>
  <si>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</si>
  <si>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</si>
  <si>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</si>
  <si>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</si>
  <si>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</si>
  <si>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</si>
  <si>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</si>
  <si>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</si>
  <si>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</si>
  <si>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</si>
  <si>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</si>
  <si>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</si>
  <si>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</si>
  <si>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</si>
  <si>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</si>
  <si>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</si>
  <si>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</si>
  <si>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</si>
  <si>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</si>
  <si>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</si>
  <si>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</si>
  <si>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</si>
  <si>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</si>
  <si>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</si>
  <si>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</si>
  <si>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</si>
  <si>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</si>
  <si>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</si>
  <si>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</si>
  <si>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</si>
  <si>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</si>
  <si>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</si>
  <si>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</si>
  <si>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</si>
  <si>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</si>
  <si>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</si>
  <si>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</si>
  <si>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</si>
  <si>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</si>
  <si>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</si>
  <si>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</si>
  <si>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</si>
  <si>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</si>
  <si>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</si>
  <si>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</si>
  <si>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</si>
  <si>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</si>
  <si>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</si>
  <si>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</si>
  <si>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</si>
  <si>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</si>
  <si>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</si>
  <si>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</si>
  <si>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</si>
  <si>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</si>
  <si>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</si>
  <si>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</si>
  <si>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</si>
  <si>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</si>
  <si>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</si>
  <si>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</si>
  <si>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</si>
  <si>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</si>
  <si>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</si>
  <si>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</si>
  <si>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</si>
  <si>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</si>
  <si>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</si>
  <si>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</si>
  <si>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</si>
  <si>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</si>
  <si>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</si>
  <si>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</si>
  <si>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</si>
  <si>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</si>
  <si>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</si>
  <si>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</si>
  <si>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</si>
  <si>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</si>
  <si>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</si>
  <si>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</si>
  <si>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</si>
  <si>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</si>
  <si>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</si>
  <si>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</si>
  <si>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</si>
  <si>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</si>
  <si>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</si>
  <si>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</si>
  <si>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</si>
  <si>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</si>
  <si>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</si>
  <si>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</si>
  <si>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</si>
  <si>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</si>
  <si>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</si>
  <si>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</si>
  <si>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</si>
  <si>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</si>
  <si>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</si>
  <si>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</si>
  <si>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</si>
  <si>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</si>
  <si>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</si>
  <si>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</si>
  <si>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</si>
  <si>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</si>
  <si>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</si>
  <si>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</si>
  <si>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</si>
  <si>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</si>
  <si>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</si>
  <si>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</si>
  <si>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</si>
  <si>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</si>
  <si>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</si>
  <si>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</si>
  <si>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</si>
  <si>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</si>
  <si>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</si>
  <si>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</si>
  <si>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</si>
  <si>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</si>
  <si>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</si>
  <si>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</si>
  <si>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</si>
  <si>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</si>
  <si>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</si>
  <si>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</si>
  <si>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</si>
  <si>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</si>
  <si>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</si>
  <si>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</si>
  <si>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</si>
  <si>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</si>
  <si>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</si>
  <si>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</si>
  <si>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</si>
  <si>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</si>
  <si>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</si>
  <si>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</si>
  <si>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</si>
  <si>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</si>
  <si>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</si>
  <si>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</si>
  <si>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</si>
  <si>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</si>
  <si>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</si>
  <si>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</si>
  <si>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</si>
  <si>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</si>
  <si>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</si>
  <si>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</si>
  <si>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</si>
  <si>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</si>
  <si>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</si>
  <si>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</si>
  <si>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</si>
  <si>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</si>
  <si>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</si>
  <si>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</si>
  <si>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</si>
  <si>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</si>
  <si>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</si>
  <si>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</si>
  <si>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</si>
  <si>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</si>
  <si>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</si>
  <si>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</si>
  <si>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</si>
  <si>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</si>
  <si>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</si>
  <si>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</si>
  <si>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</si>
  <si>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</si>
  <si>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</si>
  <si>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</si>
  <si>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</si>
  <si>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</si>
  <si>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</si>
  <si>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</si>
  <si>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</si>
  <si>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</si>
  <si>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</si>
  <si>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</si>
  <si>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</si>
  <si>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</si>
  <si>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</si>
  <si>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</si>
  <si>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</si>
  <si>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</si>
  <si>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</si>
  <si>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</si>
  <si>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</si>
  <si>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</si>
  <si>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</si>
  <si>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</si>
  <si>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</si>
  <si>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</si>
  <si>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</si>
  <si>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</si>
  <si>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</si>
  <si>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</si>
  <si>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</si>
  <si>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</si>
  <si>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</si>
  <si>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</si>
  <si>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</si>
  <si>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</si>
  <si>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</si>
  <si>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</si>
  <si>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</si>
  <si>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</si>
  <si>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</si>
  <si>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</si>
  <si>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</si>
  <si>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</si>
  <si>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</si>
  <si>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</si>
  <si>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</si>
  <si>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</si>
  <si>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</si>
  <si>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</si>
  <si>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</si>
  <si>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</si>
  <si>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</si>
  <si>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</si>
  <si>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</si>
  <si>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</si>
  <si>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</si>
  <si>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</si>
  <si>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</si>
  <si>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</si>
  <si>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</si>
  <si>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</si>
  <si>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</si>
  <si>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</si>
  <si>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</si>
  <si>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</si>
  <si>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</si>
  <si>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</si>
  <si>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</si>
  <si>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</si>
  <si>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</si>
  <si>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</si>
  <si>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</si>
  <si>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</si>
  <si>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</si>
  <si>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</si>
  <si>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</si>
  <si>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</si>
  <si>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</si>
  <si>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</si>
  <si>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</si>
  <si>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</si>
  <si>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</si>
  <si>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</si>
  <si>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</si>
  <si>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</si>
  <si>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</si>
  <si>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</si>
  <si>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</si>
  <si>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</si>
  <si>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</si>
  <si>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</si>
  <si>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</si>
  <si>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</si>
  <si>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</si>
  <si>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</si>
  <si>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</si>
  <si>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</si>
  <si>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</si>
  <si>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</si>
  <si>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</si>
  <si>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</si>
  <si>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</si>
  <si>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</si>
  <si>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</si>
  <si>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</si>
  <si>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</si>
  <si>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</si>
  <si>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</si>
  <si>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</si>
  <si>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</si>
  <si>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</si>
  <si>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</si>
  <si>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</si>
  <si>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</si>
  <si>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</si>
  <si>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</si>
  <si>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</si>
  <si>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</si>
  <si>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</si>
  <si>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</si>
  <si>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</si>
  <si>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</si>
  <si>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</si>
  <si>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</si>
  <si>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</si>
  <si>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</si>
  <si>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</si>
  <si>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</si>
  <si>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</si>
  <si>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</si>
  <si>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</si>
  <si>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</si>
  <si>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</si>
  <si>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</si>
  <si>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</si>
  <si>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</si>
  <si>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</si>
  <si>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</si>
  <si>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</si>
  <si>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</si>
  <si>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</si>
  <si>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</si>
  <si>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</si>
  <si>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</si>
  <si>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</si>
  <si>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</si>
  <si>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</si>
  <si>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</si>
  <si>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</si>
  <si>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</si>
  <si>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</si>
  <si>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</si>
  <si>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</si>
  <si>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</si>
  <si>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</si>
  <si>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</si>
  <si>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</si>
  <si>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</si>
  <si>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</si>
  <si>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</si>
  <si>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</si>
  <si>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</si>
  <si>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</si>
  <si>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</si>
  <si>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</si>
  <si>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</si>
  <si>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</si>
  <si>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</si>
  <si>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</si>
  <si>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</si>
  <si>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</si>
  <si>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</si>
  <si>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</si>
  <si>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</si>
  <si>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</si>
  <si>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</si>
  <si>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</si>
  <si>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</si>
  <si>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</si>
  <si>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</si>
  <si>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</si>
  <si>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</si>
  <si>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</si>
  <si>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</si>
  <si>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</si>
  <si>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</si>
  <si>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</si>
  <si>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</si>
  <si>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</si>
  <si>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</si>
  <si>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</si>
  <si>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</si>
  <si>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</si>
  <si>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</si>
  <si>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</si>
  <si>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</si>
  <si>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</si>
  <si>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</si>
  <si>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</si>
  <si>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</si>
  <si>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</si>
  <si>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</si>
  <si>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</si>
  <si>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</si>
  <si>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</si>
  <si>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</si>
  <si>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</si>
  <si>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</si>
  <si>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</si>
  <si>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</si>
  <si>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</si>
  <si>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</si>
  <si>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</si>
  <si>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</si>
  <si>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</si>
  <si>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</si>
  <si>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</si>
  <si>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</si>
  <si>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</si>
  <si>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</si>
  <si>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</si>
  <si>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</si>
  <si>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</si>
  <si>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</si>
  <si>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</si>
  <si>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</si>
  <si>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</si>
  <si>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</si>
  <si>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</si>
  <si>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</si>
  <si>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</si>
  <si>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</si>
  <si>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</si>
  <si>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</si>
  <si>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</si>
  <si>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</si>
  <si>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</si>
  <si>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</si>
  <si>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</si>
  <si>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</si>
  <si>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</si>
  <si>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</si>
  <si>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</si>
  <si>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</si>
  <si>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</si>
  <si>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</si>
  <si>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</si>
  <si>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</si>
  <si>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</si>
  <si>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</si>
  <si>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</si>
  <si>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</si>
  <si>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</si>
  <si>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</si>
  <si>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</si>
  <si>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</si>
  <si>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</si>
  <si>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</si>
  <si>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</si>
  <si>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</si>
  <si>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</si>
  <si>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</si>
  <si>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</si>
  <si>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</si>
  <si>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</si>
  <si>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</si>
  <si>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</si>
  <si>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</si>
  <si>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</si>
  <si>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</si>
  <si>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</si>
  <si>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</si>
  <si>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</si>
  <si>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</si>
  <si>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</si>
  <si>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</si>
  <si>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</si>
  <si>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</si>
  <si>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</si>
  <si>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</si>
  <si>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</si>
  <si>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</si>
  <si>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</si>
  <si>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</si>
  <si>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</si>
  <si>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</si>
  <si>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</si>
  <si>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</si>
  <si>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</si>
  <si>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</si>
  <si>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</si>
  <si>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</si>
  <si>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</si>
  <si>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</si>
  <si>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</si>
  <si>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</si>
  <si>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</si>
  <si>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</si>
  <si>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</si>
  <si>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</si>
  <si>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</si>
  <si>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</si>
  <si>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</si>
  <si>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</si>
  <si>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</si>
  <si>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</si>
  <si>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</si>
  <si>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</si>
  <si>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</si>
  <si>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</si>
  <si>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</si>
  <si>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</si>
  <si>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</si>
  <si>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</si>
  <si>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</si>
  <si>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</si>
  <si>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</si>
  <si>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</si>
  <si>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</si>
  <si>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</si>
  <si>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</si>
  <si>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</si>
  <si>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</si>
  <si>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</si>
  <si>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</si>
  <si>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</si>
  <si>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</si>
  <si>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</si>
  <si>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</si>
  <si>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</si>
  <si>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</si>
  <si>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</si>
  <si>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</si>
  <si>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</si>
  <si>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</si>
  <si>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</si>
  <si>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</si>
  <si>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</si>
  <si>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</si>
  <si>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</si>
  <si>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</si>
  <si>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</si>
  <si>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</si>
  <si>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</si>
  <si>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</si>
  <si>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</si>
  <si>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</si>
  <si>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</si>
  <si>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</si>
  <si>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</si>
  <si>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</si>
  <si>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</si>
  <si>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</si>
  <si>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</si>
  <si>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</si>
  <si>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</si>
  <si>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</si>
  <si>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</si>
  <si>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</si>
  <si>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</si>
  <si>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</si>
  <si>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</si>
  <si>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</si>
  <si>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</si>
  <si>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</si>
  <si>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</si>
  <si>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</si>
  <si>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</si>
  <si>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</si>
  <si>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</si>
  <si>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</si>
  <si>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</si>
  <si>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</si>
  <si>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</si>
  <si>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</si>
  <si>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</si>
  <si>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</si>
  <si>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</si>
  <si>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</si>
  <si>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</si>
  <si>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</si>
  <si>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</si>
  <si>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</si>
  <si>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</si>
  <si>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</si>
  <si>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</si>
  <si>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</si>
  <si>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</si>
  <si>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</si>
  <si>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</si>
  <si>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</si>
  <si>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</si>
  <si>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</si>
  <si>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</si>
  <si>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</si>
  <si>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</si>
  <si>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</si>
  <si>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</si>
  <si>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</si>
  <si>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</si>
  <si>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</si>
  <si>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</si>
  <si>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</si>
  <si>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</si>
  <si>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</si>
  <si>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</si>
  <si>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</si>
  <si>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</si>
  <si>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</si>
  <si>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</si>
  <si>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</si>
  <si>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</si>
  <si>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</si>
  <si>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</si>
  <si>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</si>
  <si>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</si>
  <si>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</si>
  <si>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</si>
  <si>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</si>
  <si>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</si>
  <si>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</si>
  <si>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</si>
  <si>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</si>
  <si>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</si>
  <si>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</si>
  <si>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</si>
  <si>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</si>
  <si>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</si>
  <si>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</si>
  <si>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</si>
  <si>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</si>
  <si>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</si>
  <si>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</si>
  <si>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</si>
  <si>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</si>
  <si>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</si>
  <si>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</si>
  <si>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</si>
  <si>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</si>
  <si>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</si>
  <si>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</si>
  <si>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</si>
  <si>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</si>
  <si>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</si>
  <si>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</si>
  <si>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</si>
  <si>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</si>
  <si>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</si>
  <si>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</si>
  <si>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</si>
  <si>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</si>
  <si>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</si>
  <si>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</si>
  <si>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</si>
  <si>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</si>
  <si>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</si>
  <si>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</si>
  <si>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</si>
  <si>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</si>
  <si>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</si>
  <si>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</si>
  <si>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</si>
  <si>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</si>
  <si>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</si>
  <si>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</si>
  <si>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</si>
  <si>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</si>
  <si>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</si>
  <si>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</si>
  <si>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</si>
  <si>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</si>
  <si>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</si>
  <si>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</si>
  <si>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</si>
  <si>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</si>
  <si>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</si>
  <si>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</si>
  <si>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</si>
  <si>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</si>
  <si>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</si>
  <si>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</si>
  <si>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</si>
  <si>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</si>
  <si>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</si>
  <si>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</si>
  <si>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</si>
  <si>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</si>
  <si>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</si>
  <si>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</si>
  <si>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</si>
  <si>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</si>
  <si>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</si>
  <si>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</si>
  <si>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</si>
  <si>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</si>
  <si>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</si>
  <si>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</si>
  <si>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</si>
  <si>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</si>
  <si>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</si>
  <si>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</si>
  <si>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</si>
  <si>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</si>
  <si>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</si>
  <si>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</si>
  <si>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</si>
  <si>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</si>
  <si>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</si>
  <si>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</si>
  <si>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</si>
  <si>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</si>
  <si>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</si>
  <si>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</si>
  <si>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</si>
  <si>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</si>
  <si>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</si>
  <si>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</si>
  <si>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</si>
  <si>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</si>
  <si>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</si>
  <si>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</si>
  <si>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</si>
  <si>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</si>
  <si>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</si>
  <si>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</si>
  <si>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</si>
  <si>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</si>
  <si>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</si>
  <si>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</si>
  <si>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</si>
  <si>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</si>
  <si>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</si>
  <si>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</si>
  <si>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</si>
  <si>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</si>
  <si>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</si>
  <si>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</si>
  <si>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</si>
  <si>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</si>
  <si>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</si>
  <si>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</si>
  <si>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</si>
  <si>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</si>
  <si>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</si>
  <si>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</si>
  <si>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</si>
  <si>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</si>
  <si>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</si>
  <si>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</si>
  <si>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</si>
  <si>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</si>
  <si>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</si>
  <si>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</si>
  <si>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</si>
  <si>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</si>
  <si>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</si>
  <si>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</si>
  <si>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</si>
  <si>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</si>
  <si>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</si>
  <si>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</si>
  <si>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</si>
  <si>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</si>
  <si>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</si>
  <si>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</si>
  <si>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</si>
  <si>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</si>
  <si>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</si>
  <si>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</si>
  <si>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</si>
  <si>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</si>
  <si>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</si>
  <si>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</si>
  <si>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</si>
  <si>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</si>
  <si>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</si>
  <si>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</si>
  <si>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</si>
  <si>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</si>
  <si>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</si>
  <si>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</si>
  <si>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</si>
  <si>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</si>
  <si>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</si>
  <si>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</si>
  <si>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</si>
  <si>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</si>
  <si>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</si>
  <si>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</si>
  <si>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</si>
  <si>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</si>
  <si>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</si>
  <si>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</si>
  <si>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</si>
  <si>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</si>
  <si>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</si>
  <si>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</si>
  <si>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</si>
  <si>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</si>
  <si>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</si>
  <si>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</si>
  <si>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</si>
  <si>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</si>
  <si>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</si>
  <si>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</si>
  <si>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</si>
  <si>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</si>
  <si>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</si>
  <si>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</si>
  <si>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</si>
  <si>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</si>
  <si>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</si>
  <si>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</si>
  <si>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</si>
  <si>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</si>
  <si>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</si>
  <si>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</si>
  <si>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</si>
  <si>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</si>
  <si>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</si>
  <si>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</si>
  <si>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</si>
  <si>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</si>
  <si>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</si>
  <si>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</si>
  <si>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</si>
  <si>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</si>
  <si>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</si>
  <si>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</si>
  <si>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</si>
  <si>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</si>
  <si>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</si>
  <si>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</si>
  <si>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</si>
  <si>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</si>
  <si>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</si>
  <si>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</si>
  <si>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</si>
  <si>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</si>
  <si>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</si>
  <si>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</si>
  <si>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</si>
  <si>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</si>
  <si>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</si>
  <si>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</si>
  <si>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</si>
  <si>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</si>
  <si>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</si>
  <si>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</si>
  <si>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</si>
  <si>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</si>
  <si>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</si>
  <si>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</si>
  <si>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</si>
  <si>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</si>
  <si>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</si>
  <si>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</si>
  <si>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</si>
  <si>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</si>
  <si>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</si>
  <si>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</si>
  <si>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</si>
  <si>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</si>
  <si>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</si>
  <si>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</si>
  <si>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</si>
  <si>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</si>
  <si>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</si>
  <si>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</si>
  <si>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</si>
  <si>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</si>
  <si>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</si>
  <si>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</si>
  <si>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</si>
  <si>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</si>
  <si>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</si>
  <si>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</si>
  <si>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</si>
  <si>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</si>
  <si>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</si>
  <si>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</si>
  <si>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</si>
  <si>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</si>
  <si>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</si>
  <si>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</si>
  <si>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</si>
  <si>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</si>
  <si>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</si>
  <si>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</si>
  <si>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</si>
  <si>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</si>
  <si>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</si>
  <si>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</si>
  <si>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</si>
  <si>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</si>
  <si>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</si>
  <si>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</si>
  <si>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</si>
  <si>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</si>
  <si>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</si>
  <si>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</si>
  <si>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</si>
  <si>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</si>
  <si>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</si>
  <si>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</si>
  <si>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</si>
  <si>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</si>
  <si>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</si>
  <si>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</si>
  <si>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</si>
  <si>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</si>
  <si>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</si>
  <si>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</si>
  <si>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</si>
  <si>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</si>
  <si>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</si>
  <si>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</si>
  <si>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</si>
  <si>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</si>
  <si>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</si>
  <si>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</si>
  <si>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</si>
  <si>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</si>
  <si>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</si>
  <si>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</si>
  <si>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</si>
  <si>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</si>
  <si>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</si>
  <si>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</si>
  <si>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</si>
  <si>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</si>
  <si>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</si>
  <si>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</si>
  <si>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</si>
  <si>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</si>
  <si>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</si>
  <si>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</si>
  <si>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</si>
  <si>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</si>
  <si>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</si>
  <si>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</si>
  <si>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</si>
  <si>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</si>
  <si>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</si>
  <si>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</si>
  <si>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</si>
  <si>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</si>
  <si>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</si>
  <si>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</si>
  <si>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</si>
  <si>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</si>
  <si>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</si>
  <si>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</si>
  <si>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</si>
  <si>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</si>
  <si>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</si>
  <si>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</si>
  <si>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</si>
  <si>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</si>
  <si>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</si>
  <si>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</si>
  <si>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</si>
  <si>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</si>
  <si>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</si>
  <si>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</si>
  <si>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</si>
  <si>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</si>
  <si>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</si>
  <si>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</si>
  <si>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</si>
  <si>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</si>
  <si>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</si>
  <si>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</si>
  <si>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</si>
  <si>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</si>
  <si>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</si>
  <si>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</si>
  <si>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</si>
  <si>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</si>
  <si>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</si>
  <si>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</si>
  <si>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</si>
  <si>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</si>
  <si>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</si>
  <si>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</si>
  <si>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</si>
  <si>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</si>
  <si>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</si>
  <si>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</si>
  <si>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</si>
  <si>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</si>
  <si>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</si>
  <si>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</si>
  <si>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</si>
  <si>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</si>
  <si>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</si>
  <si>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</si>
  <si>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</si>
  <si>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</si>
  <si>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</si>
  <si>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</si>
  <si>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</si>
  <si>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</si>
  <si>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</si>
  <si>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</si>
  <si>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</si>
  <si>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</si>
  <si>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</si>
  <si>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</si>
  <si>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</si>
  <si>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</si>
  <si>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</si>
  <si>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</si>
  <si>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</si>
  <si>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</si>
  <si>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</si>
  <si>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</si>
  <si>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</si>
  <si>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</si>
  <si>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</si>
  <si>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</si>
  <si>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</si>
  <si>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</si>
  <si>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</si>
  <si>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</si>
  <si>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</si>
  <si>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</si>
  <si>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</si>
  <si>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</si>
  <si>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</si>
  <si>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</si>
  <si>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</si>
  <si>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</si>
  <si>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</si>
  <si>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</si>
  <si>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</si>
  <si>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</si>
  <si>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</si>
  <si>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</si>
  <si>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</si>
  <si>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</si>
  <si>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</si>
  <si>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</si>
  <si>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</si>
  <si>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</si>
  <si>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</si>
  <si>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</si>
  <si>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</si>
  <si>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</si>
  <si>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</si>
  <si>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</si>
  <si>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</si>
  <si>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</si>
  <si>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</si>
  <si>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</si>
  <si>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</si>
  <si>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</si>
  <si>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</si>
  <si>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</si>
  <si>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</si>
  <si>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</si>
  <si>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</si>
  <si>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</si>
  <si>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</si>
  <si>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</si>
  <si>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</si>
  <si>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</si>
  <si>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</si>
  <si>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</si>
  <si>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</si>
  <si>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</si>
  <si>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</si>
  <si>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</si>
  <si>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</si>
  <si>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</si>
  <si>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</si>
  <si>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</si>
  <si>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</si>
  <si>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</si>
  <si>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</si>
  <si>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</si>
  <si>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</si>
  <si>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</si>
  <si>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</si>
  <si>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</si>
  <si>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</si>
  <si>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</si>
  <si>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</si>
  <si>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</si>
  <si>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</si>
  <si>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</si>
  <si>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</si>
  <si>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</si>
  <si>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</si>
  <si>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</si>
  <si>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</si>
  <si>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</si>
  <si>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</si>
  <si>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</si>
  <si>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</si>
  <si>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</si>
  <si>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</si>
  <si>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</si>
  <si>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</si>
  <si>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</si>
  <si>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</si>
  <si>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</si>
  <si>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</si>
  <si>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</si>
  <si>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</si>
  <si>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</si>
  <si>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</si>
  <si>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</si>
  <si>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</si>
  <si>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</si>
  <si>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</si>
  <si>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</si>
  <si>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</si>
  <si>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</si>
  <si>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</si>
  <si>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</si>
  <si>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</si>
  <si>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</si>
  <si>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</si>
  <si>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</si>
  <si>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</si>
  <si>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</si>
  <si>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</si>
  <si>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</si>
  <si>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</si>
  <si>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</si>
  <si>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</si>
  <si>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</si>
  <si>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</si>
  <si>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</si>
  <si>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</si>
  <si>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</si>
  <si>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</si>
  <si>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</si>
  <si>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</si>
  <si>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</si>
  <si>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</si>
  <si>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</si>
  <si>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</si>
  <si>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</si>
  <si>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</si>
  <si>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</si>
  <si>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</si>
  <si>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</si>
  <si>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</si>
  <si>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</si>
  <si>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</si>
  <si>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</si>
  <si>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</si>
  <si>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</si>
  <si>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</si>
  <si>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</si>
  <si>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</si>
  <si>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</si>
  <si>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</si>
  <si>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</si>
  <si>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</si>
  <si>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</si>
  <si>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</si>
  <si>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</si>
  <si>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</si>
  <si>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</si>
  <si>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</si>
  <si>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</si>
  <si>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</si>
  <si>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</si>
  <si>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</si>
  <si>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</si>
  <si>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</si>
  <si>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</si>
  <si>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</si>
  <si>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</si>
  <si>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</si>
  <si>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</si>
  <si>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</si>
  <si>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</si>
  <si>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</si>
  <si>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</si>
  <si>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</si>
  <si>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</si>
  <si>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</si>
  <si>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</si>
  <si>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</si>
  <si>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</si>
  <si>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</si>
  <si>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</si>
  <si>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</si>
  <si>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</si>
  <si>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</si>
  <si>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</si>
  <si>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</si>
  <si>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</si>
  <si>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</si>
  <si>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</si>
  <si>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</si>
  <si>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</si>
  <si>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</si>
  <si>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</si>
  <si>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</si>
  <si>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</si>
  <si>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</si>
  <si>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</si>
  <si>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</si>
  <si>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</si>
  <si>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</si>
  <si>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</si>
  <si>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</si>
  <si>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</si>
  <si>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</si>
  <si>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</si>
  <si>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</si>
  <si>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</si>
  <si>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</si>
  <si>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</si>
  <si>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</si>
  <si>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</si>
  <si>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</si>
  <si>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</si>
  <si>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</si>
  <si>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</si>
  <si>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</si>
  <si>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</si>
  <si>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</si>
  <si>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</si>
  <si>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</si>
  <si>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</si>
  <si>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</si>
  <si>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</si>
  <si>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</si>
  <si>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</si>
  <si>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</si>
  <si>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</si>
  <si>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</si>
  <si>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</si>
  <si>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</si>
  <si>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</si>
  <si>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</si>
  <si>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</si>
  <si>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</si>
  <si>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</si>
  <si>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</si>
  <si>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</si>
  <si>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</si>
  <si>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</si>
  <si>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</si>
  <si>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</si>
  <si>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</si>
  <si>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</si>
  <si>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</si>
  <si>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</si>
  <si>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</si>
  <si>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</si>
  <si>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</si>
  <si>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</si>
  <si>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</si>
  <si>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</si>
  <si>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</si>
  <si>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</si>
  <si>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</si>
  <si>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</si>
  <si>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</si>
  <si>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</si>
  <si>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</si>
  <si>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</si>
  <si>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</si>
  <si>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</si>
  <si>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</si>
  <si>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</si>
  <si>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</si>
  <si>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</si>
  <si>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</si>
  <si>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</si>
  <si>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</si>
  <si>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</si>
  <si>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</si>
  <si>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</si>
  <si>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</si>
  <si>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</si>
  <si>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</si>
  <si>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</si>
  <si>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</si>
  <si>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</si>
  <si>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</si>
  <si>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</si>
  <si>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</si>
  <si>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</si>
  <si>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</si>
  <si>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</si>
  <si>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</si>
  <si>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</si>
  <si>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</si>
  <si>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</si>
  <si>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</si>
  <si>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</si>
  <si>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</si>
  <si>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</si>
  <si>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</si>
  <si>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</si>
  <si>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</si>
  <si>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</si>
  <si>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</si>
  <si>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</si>
  <si>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</si>
  <si>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</si>
  <si>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</si>
  <si>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</si>
  <si>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</si>
  <si>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</si>
  <si>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</si>
  <si>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</si>
  <si>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</si>
  <si>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</si>
  <si>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</si>
  <si>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</si>
  <si>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</si>
  <si>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</si>
  <si>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</si>
  <si>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</si>
  <si>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</si>
  <si>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</si>
  <si>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</si>
  <si>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</si>
  <si>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</si>
  <si>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</si>
  <si>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</si>
  <si>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</si>
  <si>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</si>
  <si>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</si>
  <si>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</si>
  <si>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</si>
  <si>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</si>
  <si>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</si>
  <si>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</si>
  <si>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</si>
  <si>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</si>
  <si>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</si>
  <si>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</si>
  <si>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</si>
  <si>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</si>
  <si>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</si>
  <si>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</si>
  <si>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</si>
  <si>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</si>
  <si>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</si>
  <si>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</si>
  <si>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</si>
  <si>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</si>
  <si>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</si>
  <si>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</si>
  <si>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</si>
  <si>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</si>
  <si>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</si>
  <si>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</si>
  <si>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</si>
  <si>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</si>
  <si>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</si>
  <si>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</si>
  <si>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</si>
  <si>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</si>
  <si>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</si>
  <si>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</si>
  <si>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</si>
  <si>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</si>
  <si>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</si>
  <si>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</si>
  <si>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</si>
  <si>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</si>
  <si>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</si>
  <si>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</si>
  <si>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</si>
  <si>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</si>
  <si>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</si>
  <si>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</si>
  <si>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</si>
  <si>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</si>
  <si>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</si>
  <si>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</si>
  <si>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</si>
  <si>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</si>
  <si>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</si>
  <si>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</si>
  <si>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</si>
  <si>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</si>
  <si>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</si>
  <si>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</si>
  <si>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</si>
  <si>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</si>
  <si>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</si>
  <si>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</si>
  <si>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</si>
  <si>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</si>
  <si>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</si>
  <si>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</si>
  <si>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</si>
  <si>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</si>
  <si>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</si>
  <si>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</si>
  <si>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</si>
  <si>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</si>
  <si>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</si>
  <si>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</si>
  <si>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</si>
  <si>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</si>
  <si>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</si>
  <si>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</si>
  <si>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</si>
  <si>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</si>
  <si>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</si>
  <si>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</si>
  <si>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</si>
  <si>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</si>
  <si>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</si>
  <si>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</si>
  <si>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</si>
  <si>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</si>
  <si>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</si>
  <si>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</si>
  <si>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</si>
  <si>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</si>
  <si>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</si>
  <si>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</si>
  <si>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</si>
  <si>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</si>
  <si>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</si>
  <si>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</si>
  <si>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</si>
  <si>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</si>
  <si>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</si>
  <si>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</si>
  <si>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</si>
  <si>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</si>
  <si>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</si>
  <si>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</si>
  <si>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</si>
  <si>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</si>
  <si>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</si>
  <si>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</si>
  <si>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</si>
  <si>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</si>
  <si>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</si>
  <si>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</si>
  <si>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</si>
  <si>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</si>
  <si>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</si>
  <si>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</si>
  <si>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</si>
  <si>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</si>
  <si>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</si>
  <si>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</si>
  <si>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</si>
  <si>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</si>
  <si>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</si>
  <si>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</si>
  <si>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</si>
  <si>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</si>
  <si>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</si>
  <si>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</si>
  <si>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</si>
  <si>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</si>
  <si>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</si>
  <si>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</si>
  <si>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</si>
  <si>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</si>
  <si>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</si>
  <si>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</si>
  <si>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</si>
  <si>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</si>
  <si>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</si>
  <si>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</si>
  <si>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</si>
  <si>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</si>
  <si>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</si>
  <si>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</si>
  <si>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</si>
  <si>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</si>
  <si>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</si>
  <si>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</si>
  <si>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</si>
  <si>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</si>
  <si>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</si>
  <si>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</si>
  <si>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</si>
  <si>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</si>
  <si>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</si>
  <si>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</si>
  <si>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</si>
  <si>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</si>
  <si>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</si>
  <si>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</si>
  <si>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</si>
  <si>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</si>
  <si>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</si>
  <si>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</si>
  <si>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</si>
  <si>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</si>
  <si>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</si>
  <si>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</si>
  <si>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</si>
  <si>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</si>
  <si>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</si>
  <si>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</si>
  <si>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</si>
  <si>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</si>
  <si>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</si>
  <si>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</si>
  <si>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</si>
  <si>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</si>
  <si>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</si>
  <si>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</si>
  <si>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</si>
  <si>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</si>
  <si>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</si>
  <si>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</si>
  <si>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</si>
  <si>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</si>
  <si>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</si>
  <si>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</si>
  <si>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</si>
  <si>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</si>
  <si>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</si>
  <si>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</si>
  <si>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</si>
  <si>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</si>
  <si>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</si>
  <si>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</si>
  <si>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</si>
  <si>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</si>
  <si>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</si>
  <si>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</si>
  <si>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</si>
  <si>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</si>
  <si>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</si>
  <si>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</si>
  <si>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</si>
  <si>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</si>
  <si>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</si>
  <si>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</si>
  <si>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</si>
  <si>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</si>
  <si>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</si>
  <si>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</si>
  <si>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</si>
  <si>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</si>
  <si>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</si>
  <si>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</si>
  <si>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</si>
  <si>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</si>
  <si>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</si>
  <si>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</si>
  <si>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</si>
  <si>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</si>
  <si>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</si>
  <si>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</si>
  <si>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</si>
  <si>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</si>
  <si>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</si>
  <si>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</si>
  <si>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</si>
  <si>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</si>
  <si>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</si>
  <si>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</si>
  <si>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</si>
  <si>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</si>
  <si>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</si>
  <si>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</si>
  <si>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</si>
  <si>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</si>
  <si>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</si>
  <si>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</si>
  <si>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</si>
  <si>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</si>
  <si>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</si>
  <si>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</si>
  <si>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</si>
  <si>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</si>
  <si>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</si>
  <si>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</si>
  <si>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</si>
  <si>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</si>
  <si>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</si>
  <si>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</si>
  <si>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</si>
  <si>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</si>
  <si>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</si>
  <si>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</si>
  <si>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</si>
  <si>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</si>
  <si>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</si>
  <si>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</si>
  <si>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</si>
  <si>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</si>
  <si>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</si>
  <si>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</si>
  <si>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</si>
  <si>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</si>
  <si>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</si>
  <si>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</si>
  <si>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</si>
  <si>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</si>
  <si>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</si>
  <si>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</si>
  <si>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</si>
  <si>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</si>
  <si>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</si>
  <si>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</si>
  <si>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</si>
  <si>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</si>
  <si>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</si>
  <si>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</si>
  <si>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</si>
  <si>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</si>
  <si>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</si>
  <si>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</si>
  <si>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</si>
  <si>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</si>
  <si>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</si>
  <si>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</si>
  <si>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</si>
  <si>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</si>
  <si>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</si>
  <si>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</si>
  <si>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</si>
  <si>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</si>
  <si>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</si>
  <si>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</si>
  <si>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</si>
  <si>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</si>
  <si>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</si>
  <si>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</si>
  <si>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</si>
  <si>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</si>
  <si>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</si>
  <si>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</si>
  <si>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</si>
  <si>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</si>
  <si>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</si>
  <si>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</si>
  <si>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</si>
  <si>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</si>
  <si>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</si>
  <si>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</si>
  <si>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</si>
  <si>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</si>
  <si>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</si>
  <si>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</si>
  <si>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</si>
  <si>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</si>
  <si>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</si>
  <si>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</si>
  <si>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</si>
  <si>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</si>
  <si>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</si>
  <si>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</si>
  <si>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</si>
  <si>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</si>
  <si>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</si>
  <si>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</si>
  <si>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</si>
  <si>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</si>
  <si>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</si>
  <si>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</si>
  <si>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</si>
  <si>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</si>
  <si>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</si>
  <si>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</si>
  <si>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</si>
  <si>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</si>
  <si>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</si>
  <si>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</si>
  <si>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</si>
  <si>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</si>
  <si>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</si>
  <si>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</si>
  <si>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</si>
  <si>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</si>
  <si>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</si>
  <si>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</si>
  <si>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</si>
  <si>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</si>
  <si>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</si>
  <si>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</si>
  <si>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</si>
  <si>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</si>
  <si>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</si>
  <si>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</si>
  <si>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</si>
  <si>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</si>
  <si>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</si>
  <si>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</si>
  <si>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</si>
  <si>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</si>
  <si>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</si>
  <si>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</si>
  <si>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</si>
  <si>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</si>
  <si>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</si>
  <si>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</si>
  <si>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</si>
  <si>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</si>
  <si>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</si>
  <si>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</si>
  <si>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</si>
  <si>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</si>
  <si>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</si>
  <si>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</si>
  <si>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</si>
  <si>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</si>
  <si>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</si>
  <si>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</si>
  <si>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</si>
  <si>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</si>
  <si>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</si>
  <si>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</si>
  <si>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</si>
  <si>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</si>
  <si>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</si>
  <si>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</si>
  <si>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</si>
  <si>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</si>
  <si>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</si>
  <si>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</si>
  <si>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</si>
  <si>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</si>
  <si>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</si>
  <si>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</si>
  <si>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</si>
  <si>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</si>
  <si>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</si>
  <si>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</si>
  <si>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</si>
  <si>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</si>
  <si>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</si>
  <si>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</si>
  <si>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</si>
  <si>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</si>
  <si>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</si>
  <si>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</si>
  <si>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</si>
  <si>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</si>
  <si>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</si>
  <si>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</si>
  <si>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</si>
  <si>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</si>
  <si>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</si>
  <si>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</si>
  <si>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</si>
  <si>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</si>
  <si>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</si>
  <si>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</si>
  <si>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</si>
  <si>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</si>
  <si>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</si>
  <si>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</si>
  <si>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</si>
  <si>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</si>
  <si>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</si>
  <si>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</si>
  <si>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</si>
  <si>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</si>
  <si>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</si>
  <si>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</si>
  <si>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</si>
  <si>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</si>
  <si>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</si>
  <si>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</si>
  <si>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</si>
  <si>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</si>
  <si>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</si>
  <si>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</si>
  <si>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</si>
  <si>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</si>
  <si>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</si>
  <si>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</si>
  <si>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</si>
  <si>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</si>
  <si>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</si>
  <si>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</si>
  <si>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</si>
  <si>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</si>
  <si>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</si>
  <si>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</si>
  <si>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</si>
  <si>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</si>
  <si>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</si>
  <si>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</si>
  <si>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</si>
  <si>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</si>
  <si>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</si>
  <si>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</si>
  <si>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</si>
  <si>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</si>
  <si>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</si>
  <si>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</si>
  <si>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</si>
  <si>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</si>
  <si>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</si>
  <si>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</si>
  <si>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</si>
  <si>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</si>
  <si>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</si>
  <si>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</si>
  <si>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</si>
  <si>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</si>
  <si>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</si>
  <si>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</si>
  <si>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</si>
  <si>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</si>
  <si>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</si>
  <si>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</si>
  <si>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</si>
  <si>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</si>
  <si>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</si>
  <si>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</si>
  <si>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</si>
  <si>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</si>
  <si>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</si>
  <si>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</si>
  <si>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</si>
  <si>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</si>
  <si>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</si>
  <si>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</si>
  <si>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</si>
  <si>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</si>
  <si>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</si>
  <si>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</si>
  <si>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</si>
  <si>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</si>
  <si>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</si>
  <si>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</si>
  <si>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</si>
  <si>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</si>
  <si>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</si>
  <si>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</si>
  <si>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</si>
  <si>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</si>
  <si>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</si>
  <si>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</si>
  <si>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</si>
  <si>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</si>
  <si>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</si>
  <si>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</si>
  <si>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</si>
  <si>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</si>
  <si>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</si>
  <si>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</si>
  <si>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</si>
  <si>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</si>
  <si>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</si>
  <si>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</si>
  <si>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</si>
  <si>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</si>
  <si>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</si>
  <si>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</si>
  <si>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</si>
  <si>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</si>
  <si>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</si>
  <si>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</si>
  <si>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</si>
  <si>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</si>
  <si>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</si>
  <si>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</si>
  <si>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</si>
  <si>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</si>
  <si>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</si>
  <si>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</si>
  <si>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</si>
  <si>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</si>
  <si>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</si>
  <si>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</si>
  <si>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</si>
  <si>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</si>
  <si>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</si>
  <si>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</si>
  <si>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</si>
  <si>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</si>
  <si>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</si>
  <si>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</si>
  <si>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</si>
  <si>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</si>
  <si>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</si>
  <si>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</si>
  <si>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</si>
  <si>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</si>
  <si>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</si>
  <si>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</si>
  <si>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</si>
  <si>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</si>
  <si>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</si>
  <si>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</si>
  <si>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</si>
  <si>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</si>
  <si>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</si>
  <si>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</si>
  <si>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</si>
  <si>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</si>
  <si>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</si>
  <si>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</si>
  <si>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</si>
  <si>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</si>
  <si>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</si>
  <si>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</si>
  <si>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</si>
  <si>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</si>
  <si>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</si>
  <si>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</si>
  <si>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</si>
  <si>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</si>
  <si>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</si>
  <si>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</si>
  <si>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</si>
  <si>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</si>
  <si>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</si>
  <si>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</si>
  <si>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</si>
  <si>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</si>
  <si>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</si>
  <si>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</si>
  <si>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</si>
  <si>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</si>
  <si>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</si>
  <si>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</si>
  <si>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</si>
  <si>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</si>
  <si>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</si>
  <si>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</si>
  <si>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</si>
  <si>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</si>
  <si>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</si>
  <si>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</si>
  <si>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</si>
  <si>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</si>
  <si>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</si>
  <si>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</si>
  <si>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</si>
  <si>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</si>
  <si>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</si>
  <si>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</si>
  <si>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</si>
  <si>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</si>
  <si>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</si>
  <si>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</si>
  <si>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</si>
  <si>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</si>
  <si>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</si>
  <si>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</si>
  <si>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</si>
  <si>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</si>
  <si>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</si>
  <si>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</si>
  <si>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</si>
  <si>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</si>
  <si>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</si>
  <si>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</si>
  <si>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</si>
  <si>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</si>
  <si>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</si>
  <si>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</si>
  <si>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</si>
  <si>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</si>
  <si>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</si>
  <si>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</si>
  <si>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</si>
  <si>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</si>
  <si>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</si>
  <si>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</si>
  <si>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</si>
  <si>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</si>
  <si>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</si>
  <si>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</si>
  <si>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</si>
  <si>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</si>
  <si>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</si>
  <si>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</si>
  <si>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</si>
  <si>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</si>
  <si>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</si>
  <si>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</si>
  <si>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</si>
  <si>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</si>
  <si>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</si>
  <si>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</si>
  <si>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</si>
  <si>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</si>
  <si>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</si>
  <si>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</si>
  <si>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</si>
  <si>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</si>
  <si>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</si>
  <si>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</si>
  <si>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</si>
  <si>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</si>
  <si>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</si>
  <si>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</si>
  <si>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</si>
  <si>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</si>
  <si>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</si>
  <si>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</si>
  <si>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</si>
  <si>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</si>
  <si>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</si>
  <si>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</si>
  <si>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</si>
  <si>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</si>
  <si>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</si>
  <si>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</si>
  <si>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</si>
  <si>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</si>
  <si>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</si>
  <si>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</si>
  <si>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</si>
  <si>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</si>
  <si>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</si>
  <si>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</si>
  <si>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</si>
  <si>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</si>
  <si>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</si>
  <si>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</si>
  <si>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</si>
  <si>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</si>
  <si>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</si>
  <si>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14A10C61, 7DCF3AE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</si>
  <si>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</si>
  <si>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</si>
  <si>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</si>
  <si>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</si>
  <si>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</si>
  <si>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</si>
  <si>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</si>
  <si>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</si>
  <si>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</si>
  <si>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</si>
  <si>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</si>
  <si>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</si>
  <si>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</si>
  <si>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</si>
  <si>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</si>
  <si>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</si>
  <si>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</si>
  <si>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</si>
  <si>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</si>
  <si>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</si>
  <si>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</si>
  <si>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</si>
  <si>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</si>
  <si>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</si>
  <si>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</si>
  <si>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</si>
  <si>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</si>
  <si>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</si>
  <si>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</si>
  <si>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</si>
  <si>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</si>
  <si>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</si>
  <si>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</si>
  <si>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</si>
  <si>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</si>
  <si>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</si>
  <si>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</si>
  <si>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</si>
  <si>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</si>
  <si>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</si>
  <si>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</si>
  <si>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</si>
  <si>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</si>
  <si>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</si>
  <si>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</si>
  <si>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</si>
  <si>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</si>
  <si>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</si>
  <si>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</si>
  <si>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</si>
  <si>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</si>
  <si>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</si>
  <si>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</si>
  <si>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</si>
  <si>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</si>
  <si>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</si>
  <si>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</si>
  <si>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</si>
  <si>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</si>
  <si>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</si>
  <si>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</si>
  <si>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</si>
  <si>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</si>
  <si>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</si>
  <si>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</si>
  <si>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</si>
  <si>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</si>
  <si>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</si>
  <si>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</si>
  <si>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</si>
  <si>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</si>
  <si>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</si>
  <si>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</si>
  <si>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</si>
  <si>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</si>
  <si>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</si>
  <si>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</si>
  <si>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</si>
  <si>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</si>
  <si>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</si>
  <si>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</si>
  <si>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</si>
  <si>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</si>
  <si>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</si>
  <si>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</si>
  <si>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</si>
  <si>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</si>
  <si>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</si>
  <si>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</si>
  <si>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</si>
  <si>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</si>
  <si>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</si>
  <si>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</si>
  <si>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</si>
  <si>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</si>
  <si>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</si>
  <si>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</si>
  <si>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</si>
  <si>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</si>
  <si>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</si>
  <si>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</si>
  <si>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</si>
  <si>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</si>
  <si>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</si>
  <si>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</si>
  <si>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</si>
  <si>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</si>
  <si>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</si>
  <si>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</si>
  <si>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</si>
  <si>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</si>
  <si>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</si>
  <si>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</si>
  <si>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</si>
  <si>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</si>
  <si>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</si>
  <si>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</si>
  <si>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</si>
  <si>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</si>
  <si>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</si>
  <si>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</si>
  <si>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</si>
  <si>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</si>
  <si>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</si>
  <si>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</si>
  <si>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</si>
  <si>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</si>
  <si>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</si>
  <si>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</si>
  <si>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</si>
  <si>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</si>
  <si>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</si>
  <si>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</si>
  <si>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</si>
  <si>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</si>
  <si>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</si>
  <si>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</si>
  <si>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</si>
  <si>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</si>
  <si>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</si>
  <si>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</si>
  <si>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</si>
  <si>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</si>
  <si>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</si>
  <si>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</si>
  <si>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</si>
  <si>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</si>
  <si>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</si>
  <si>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</si>
  <si>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</si>
  <si>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</si>
  <si>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</si>
  <si>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</si>
  <si>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</si>
  <si>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</si>
  <si>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</si>
  <si>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</si>
  <si>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</si>
  <si>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</si>
  <si>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</si>
  <si>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</si>
  <si>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</si>
  <si>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</si>
  <si>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</si>
  <si>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E713059B, 23F13EE</t>
  </si>
  <si>
    <t>1800B02B, 12BB5FCC</t>
  </si>
  <si>
    <t>1CF3B791, E01471E6</t>
  </si>
  <si>
    <t>E15DC832, F27CCC0C</t>
  </si>
  <si>
    <t>F7B2340A, 672C20</t>
  </si>
  <si>
    <t>15A3EFA2, B46CCCC</t>
  </si>
  <si>
    <t>EFFCC418, 1CB21208</t>
  </si>
  <si>
    <t>15BD834C, FFF99AAC</t>
  </si>
  <si>
    <t>F252B030, FEE7A879</t>
  </si>
  <si>
    <t>2799D11, 1E57C231</t>
  </si>
  <si>
    <t>109AAAA, A77C354</t>
  </si>
  <si>
    <t>E4623040, F85DA234</t>
  </si>
  <si>
    <t>F0A07E71, 7C0EE58</t>
  </si>
  <si>
    <t>FC5074EF, E20FA9D5</t>
  </si>
  <si>
    <t>EDEB8844, F3485B7A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</si>
  <si>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</si>
  <si>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</si>
  <si>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</si>
  <si>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</si>
  <si>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</si>
  <si>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</si>
  <si>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</si>
  <si>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</si>
  <si>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</si>
  <si>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108F357A, 4F5CEB3</t>
  </si>
  <si>
    <t>21BA979, E504AED5</t>
  </si>
  <si>
    <t>E99CED72, 817CA49</t>
  </si>
  <si>
    <t>1E4F7ED9, F51018FE</t>
  </si>
  <si>
    <t>FD33F4F9, 14A10C61</t>
  </si>
  <si>
    <t>EA566DCD, FB7DAD4E</t>
  </si>
  <si>
    <t>D593A13, 4789D43</t>
  </si>
  <si>
    <t>E037D69A, 1BC369D9</t>
  </si>
  <si>
    <t>236939, FF228C92</t>
  </si>
  <si>
    <t>13CEFECB, 4B05126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</si>
  <si>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</si>
  <si>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</si>
  <si>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</si>
  <si>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</si>
  <si>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</si>
  <si>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</si>
  <si>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</si>
  <si>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</si>
  <si>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</si>
  <si>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</si>
  <si>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</si>
  <si>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</si>
  <si>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</si>
  <si>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</si>
  <si>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</si>
  <si>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</si>
  <si>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</si>
  <si>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</si>
  <si>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</si>
  <si>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</si>
  <si>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</si>
  <si>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</si>
  <si>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</si>
  <si>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</si>
  <si>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</si>
  <si>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</si>
  <si>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</si>
  <si>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</si>
  <si>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</si>
  <si>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</si>
  <si>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</si>
  <si>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</si>
  <si>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</si>
  <si>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</si>
  <si>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</si>
  <si>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</si>
  <si>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</si>
  <si>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</si>
  <si>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</si>
  <si>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</si>
  <si>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</si>
  <si>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Overlapping Range1</t>
  </si>
  <si>
    <t>Comments</t>
  </si>
  <si>
    <t>[@Res]&gt;=[@[Range1_High]]-[@[Range1_Low]]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</si>
  <si>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</si>
  <si>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</si>
  <si>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</si>
  <si>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</si>
  <si>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</si>
  <si>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</si>
  <si>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</si>
  <si>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</si>
  <si>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</si>
  <si>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</si>
  <si>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</si>
  <si>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</si>
  <si>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</si>
  <si>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</si>
  <si>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</si>
  <si>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</si>
  <si>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</si>
  <si>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</si>
  <si>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</si>
  <si>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</si>
  <si>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</si>
  <si>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</si>
  <si>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</si>
  <si>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</si>
  <si>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</si>
  <si>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</si>
  <si>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</si>
  <si>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</si>
  <si>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</si>
  <si>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</si>
  <si>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</si>
  <si>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</si>
  <si>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</si>
  <si>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</si>
  <si>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</si>
  <si>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</si>
  <si>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</si>
  <si>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</si>
  <si>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</si>
  <si>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</si>
  <si>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</si>
  <si>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</si>
  <si>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</si>
  <si>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</si>
  <si>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</si>
  <si>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</si>
  <si>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</si>
  <si>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</si>
  <si>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</si>
  <si>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</si>
  <si>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</si>
  <si>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</si>
  <si>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</si>
  <si>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</si>
  <si>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</si>
  <si>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Column1</t>
  </si>
  <si>
    <t>137697B3, EBD9DB0F</t>
  </si>
  <si>
    <t>E4EBE69C, FFA1FD1A</t>
  </si>
  <si>
    <t>FD81139D, 1161AB50</t>
  </si>
  <si>
    <t>9E52C2A, F586F2E2</t>
  </si>
  <si>
    <t>9D07158, 5FED3C4</t>
  </si>
  <si>
    <t>18C310C1, FF98D6EA</t>
  </si>
  <si>
    <t>8BCAB36, ED652A99</t>
  </si>
  <si>
    <t>1B06080A, FC50D808</t>
  </si>
  <si>
    <t>1285391B, 184D18B9</t>
  </si>
  <si>
    <t>1EF85B05, FE78B4FE</t>
  </si>
  <si>
    <t>184D18B9, FE278F48</t>
  </si>
  <si>
    <t>FE78B4FE, 4F2395C</t>
  </si>
  <si>
    <t>F7B25A82, E7898A0C</t>
  </si>
  <si>
    <t>1AD0C6D9, 17B20AEA</t>
  </si>
  <si>
    <t>E7898A0C, 120E1FE</t>
  </si>
  <si>
    <t>17B20AEA, DABB314</t>
  </si>
  <si>
    <t>120E1FE, 52409B1</t>
  </si>
  <si>
    <t>18E213A1, E4768AE3</t>
  </si>
  <si>
    <t>631A4D1, 142F20E7</t>
  </si>
  <si>
    <t>E4768AE3, FA018A53</t>
  </si>
  <si>
    <t>142F20E7, 11EB9E2B</t>
  </si>
  <si>
    <t>EBA86E70, E43A2945</t>
  </si>
  <si>
    <t>868AB8C, 1B55179D</t>
  </si>
  <si>
    <t>F3F850A7, B04BFEC</t>
  </si>
  <si>
    <t>D4F8CE7, A2755B</t>
  </si>
  <si>
    <t>E4641850, 13F4CDF2</t>
  </si>
  <si>
    <t>A2755B, F94AE26E</t>
  </si>
  <si>
    <t>E5AF9D9, E16E36C8</t>
  </si>
  <si>
    <t>FDC2EA45, 3BCE215</t>
  </si>
  <si>
    <t>E16E36C8, F52A5DBD</t>
  </si>
  <si>
    <t>E493686D, F1CD9BBA</t>
  </si>
  <si>
    <t>B7887EC, 496D6D9</t>
  </si>
  <si>
    <t>EB0DDFBE, 2FAE0BD</t>
  </si>
  <si>
    <t>002A2F70</t>
  </si>
  <si>
    <t>Watts DC</t>
  </si>
  <si>
    <t>Watts AC</t>
  </si>
  <si>
    <t>MegaOhms</t>
  </si>
  <si>
    <t>DC Volts Output</t>
  </si>
  <si>
    <t>Thermocouple</t>
  </si>
  <si>
    <t>Test value in range1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</si>
  <si>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</si>
  <si>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</si>
  <si>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</si>
  <si>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</si>
  <si>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</si>
  <si>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</si>
  <si>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</si>
  <si>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</si>
  <si>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</si>
  <si>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</si>
  <si>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</si>
  <si>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</si>
  <si>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</si>
  <si>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</si>
  <si>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</si>
  <si>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</si>
  <si>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</si>
  <si>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</si>
  <si>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</si>
  <si>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</si>
  <si>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</si>
  <si>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</si>
  <si>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</si>
  <si>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</si>
  <si>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</si>
  <si>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</si>
  <si>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</si>
  <si>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</si>
  <si>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</si>
  <si>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</si>
  <si>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</si>
  <si>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</si>
  <si>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</si>
  <si>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</si>
  <si>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</si>
  <si>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</si>
  <si>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</si>
  <si>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</si>
  <si>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</si>
  <si>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</si>
  <si>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</si>
  <si>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</si>
  <si>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</si>
  <si>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</si>
  <si>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</si>
  <si>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</si>
  <si>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</si>
  <si>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</si>
  <si>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</si>
  <si>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</si>
  <si>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</si>
  <si>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</si>
  <si>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</si>
  <si>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</si>
  <si>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</si>
  <si>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</si>
  <si>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</si>
  <si>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</si>
  <si>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</si>
  <si>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</si>
  <si>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</si>
  <si>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</si>
  <si>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</si>
  <si>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</si>
  <si>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</si>
  <si>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</si>
  <si>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</si>
  <si>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</si>
  <si>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</si>
  <si>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</si>
  <si>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</si>
  <si>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</si>
  <si>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</si>
  <si>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</si>
  <si>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</si>
  <si>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</si>
  <si>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</si>
  <si>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</si>
  <si>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</si>
  <si>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</si>
  <si>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</si>
  <si>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</si>
  <si>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</si>
  <si>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</si>
  <si>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</si>
  <si>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</si>
  <si>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</si>
  <si>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</si>
  <si>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</si>
  <si>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</si>
  <si>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</si>
  <si>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</si>
  <si>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</si>
  <si>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</si>
  <si>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</si>
  <si>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</si>
  <si>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</si>
  <si>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</si>
  <si>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</si>
  <si>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</si>
  <si>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</si>
  <si>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</si>
  <si>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</si>
  <si>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</si>
  <si>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</si>
  <si>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</si>
  <si>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</si>
  <si>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</si>
  <si>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</si>
  <si>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</si>
  <si>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</si>
  <si>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</si>
  <si>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</si>
  <si>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</si>
  <si>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</si>
  <si>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</si>
  <si>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</si>
  <si>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</si>
  <si>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</si>
  <si>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</si>
  <si>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</si>
  <si>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</si>
  <si>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</si>
  <si>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</si>
  <si>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</si>
  <si>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</si>
  <si>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</si>
  <si>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</si>
  <si>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</si>
  <si>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</si>
  <si>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</si>
  <si>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</si>
  <si>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</si>
  <si>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</si>
  <si>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</si>
  <si>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</si>
  <si>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</si>
  <si>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</si>
  <si>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</si>
  <si>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</si>
  <si>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</si>
  <si>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</si>
  <si>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</si>
  <si>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</si>
  <si>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</si>
  <si>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</si>
  <si>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</si>
  <si>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</si>
  <si>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</si>
  <si>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</si>
  <si>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</si>
  <si>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</si>
  <si>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</si>
  <si>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</si>
  <si>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</si>
  <si>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</si>
  <si>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</si>
  <si>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</si>
  <si>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</si>
  <si>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</si>
  <si>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</si>
  <si>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</si>
  <si>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</si>
  <si>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</si>
  <si>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</si>
  <si>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</si>
  <si>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</si>
  <si>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</si>
  <si>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</si>
  <si>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</si>
  <si>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</si>
  <si>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</si>
  <si>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</si>
  <si>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09EE73F9</t>
  </si>
  <si>
    <t>0824F958</t>
  </si>
  <si>
    <t>0FD879F9</t>
  </si>
  <si>
    <t>03AA7137</t>
  </si>
  <si>
    <t>09D59FF1</t>
  </si>
  <si>
    <t>03F8E888</t>
  </si>
  <si>
    <t>02FE4D46</t>
  </si>
  <si>
    <t>07766E4B</t>
  </si>
  <si>
    <t>073384F1</t>
  </si>
  <si>
    <t>03298C0A</t>
  </si>
  <si>
    <t>02DA1054</t>
  </si>
  <si>
    <t>089A6FA8</t>
  </si>
  <si>
    <t>0149D9D4</t>
  </si>
  <si>
    <t>079ED1E3</t>
  </si>
  <si>
    <t>056FC64D</t>
  </si>
  <si>
    <t>0E21360B</t>
  </si>
  <si>
    <t>04453F23</t>
  </si>
  <si>
    <t>07C46969</t>
  </si>
  <si>
    <t>048B1750</t>
  </si>
  <si>
    <t>03B8D0C6</t>
  </si>
  <si>
    <t>0AC180BA</t>
  </si>
  <si>
    <t>01C3D6A9</t>
  </si>
  <si>
    <t>04171A9A</t>
  </si>
  <si>
    <t>080E0A26</t>
  </si>
  <si>
    <t>07313C34</t>
  </si>
  <si>
    <t>010E68C0</t>
  </si>
  <si>
    <t>04EF8F2D</t>
  </si>
  <si>
    <t>048BA320</t>
  </si>
  <si>
    <t>05974959</t>
  </si>
  <si>
    <t>09368542</t>
  </si>
  <si>
    <t>0C69C872</t>
  </si>
  <si>
    <t>02F05681</t>
  </si>
  <si>
    <t>0E5D9F18</t>
  </si>
  <si>
    <t>0150BB49</t>
  </si>
  <si>
    <t>09220A67</t>
  </si>
  <si>
    <t>0D0CC6E6</t>
  </si>
  <si>
    <t>03EA2033</t>
  </si>
  <si>
    <t>0E12BA03</t>
  </si>
  <si>
    <t>0EC04BFA</t>
  </si>
  <si>
    <t>045CCEF6</t>
  </si>
  <si>
    <t>01D54BBD</t>
  </si>
  <si>
    <t>0DCE9902</t>
  </si>
  <si>
    <t>0CF44B99</t>
  </si>
  <si>
    <t>044B2B69</t>
  </si>
  <si>
    <t>0912D622</t>
  </si>
  <si>
    <t>05F134AE</t>
  </si>
  <si>
    <t>0D96AB59</t>
  </si>
  <si>
    <t>0797A447</t>
  </si>
  <si>
    <t>07BE7048</t>
  </si>
  <si>
    <t>02E6A956</t>
  </si>
  <si>
    <t>Rounds out of range</t>
  </si>
  <si>
    <t>Rounds out of Range1</t>
  </si>
  <si>
    <t>Sub Validation.CheckOverlappingRanges</t>
  </si>
  <si>
    <t>The Range overlaps with another, causing ambiguity</t>
  </si>
  <si>
    <t>380F211</t>
  </si>
  <si>
    <t>Old ID</t>
  </si>
  <si>
    <t>Column2</t>
  </si>
  <si>
    <t>New ID</t>
  </si>
  <si>
    <t>Grand Total</t>
  </si>
  <si>
    <t>Column Labels</t>
  </si>
  <si>
    <t>Bool</t>
  </si>
  <si>
    <t>Sum of Bool</t>
  </si>
  <si>
    <t>Rand</t>
  </si>
  <si>
    <t>Range1_Range</t>
  </si>
  <si>
    <t>Range2_Range</t>
  </si>
  <si>
    <t>OR(ROUND([@[Range1_Low]],-LOG10([@Res]))&lt;[@[Range1_Low]],ROUND([@[Range1_High]],-LOG10([@Res]))&gt;[@[Range1_High]])</t>
  </si>
  <si>
    <t>This just indicates that a reading within one range could be rounded to another. Not really a problem, though</t>
  </si>
  <si>
    <t>1475563F, 11B0BC62</t>
  </si>
  <si>
    <t>8960E3, EE224F3B</t>
  </si>
  <si>
    <t>F2C9AC84, F8343822</t>
  </si>
  <si>
    <t>FC52462D, D60715D</t>
  </si>
  <si>
    <t>E4EFC3EF, 79ED618</t>
  </si>
  <si>
    <t>F8430721, E37F7982</t>
  </si>
  <si>
    <t>EFA70812, 174860CD</t>
  </si>
  <si>
    <t>E02B7E7A, 1FF585AC</t>
  </si>
  <si>
    <t>F94B7465, 1E238A50</t>
  </si>
  <si>
    <t>E4CFA55B, FDF4182B</t>
  </si>
  <si>
    <t>174860CD, EEC359F5</t>
  </si>
  <si>
    <t>1FF585AC, F7FB821B</t>
  </si>
  <si>
    <t>EF6CE7B6, 1E0A9ADF</t>
  </si>
  <si>
    <t>BF328DE, F5B2B4BA</t>
  </si>
  <si>
    <t>FA53C111, E15FE7AF</t>
  </si>
  <si>
    <t>F8CD84F2, EADAAC32</t>
  </si>
  <si>
    <t>1E0A9ADF, E0F6FFAC</t>
  </si>
  <si>
    <t>F5B2B4BA, F93B647A</t>
  </si>
  <si>
    <t>100DC412, EFA46602</t>
  </si>
  <si>
    <t>7495241, F7AFBF4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</si>
</sst>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69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30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27" fillId="16" borderId="0" xfId="0" applyFont="1" applyFill="1"/>
    <xf numFmtId="0" fontId="25" fillId="14" borderId="0" xfId="0" applyFont="1" applyFill="1"/>
    <xf numFmtId="0" fontId="26" fillId="13" borderId="0" xfId="0" applyFont="1" applyFill="1"/>
    <xf numFmtId="0" fontId="9" fillId="0" borderId="0" xfId="0" applyFont="1" applyAlignment="1">
      <alignment horizontal="right"/>
    </xf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2" xfId="0" applyBorder="1"/>
    <xf numFmtId="0" fontId="0" fillId="10" borderId="0" xfId="0" applyFill="1"/>
    <xf numFmtId="0" fontId="23" fillId="11" borderId="0" xfId="0" applyFont="1" applyFill="1"/>
    <xf numFmtId="0" fontId="0" fillId="0" borderId="21" xfId="0" applyBorder="1"/>
    <xf numFmtId="49" fontId="0" fillId="0" borderId="17" xfId="0" applyNumberFormat="1" applyBorder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3">
    <cellStyle name="Check Cell" xfId="2" builtinId="23"/>
    <cellStyle name="Normal" xfId="0" builtinId="0"/>
    <cellStyle name="Percent" xfId="1" builtinId="5"/>
  </cellStyles>
  <dxfs count="4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8.685345833335" createdVersion="8" refreshedVersion="8" minRefreshableVersion="3" recordCount="2659" xr:uid="{C7BDF1F9-13E6-4DDD-B2B5-471E4CF1F5DA}">
  <cacheSource type="worksheet">
    <worksheetSource name="Table5"/>
  </cacheSource>
  <cacheFields count="4">
    <cacheField name="New ID" numFmtId="49">
      <sharedItems containsBlank="1"/>
    </cacheField>
    <cacheField name="Old ID" numFmtId="0">
      <sharedItems count="2469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Resistance0.0000000010"/>
        <s v="Resistance0.000000011"/>
        <s v="Resistance0.00000011"/>
        <s v="Resistance0.000000110"/>
        <s v="Resistance0.00000110"/>
        <s v="Resistance11"/>
        <s v="Resistance101"/>
        <s v="Resistance1001"/>
        <s v="Resistance1010"/>
        <s v="Resistance10010"/>
        <s v="Resistance100010"/>
        <s v="Resistance1000100"/>
        <s v="Resistance10000100"/>
        <s v="Resistance100000100"/>
        <s v="Resistance1000000100"/>
        <s v="Resistance10000000100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</sharedItems>
    </cacheField>
    <cacheField name="Standard" numFmtId="0">
      <sharedItems count="4">
        <s v="5502A"/>
        <s v="3458A"/>
        <s v="34420A"/>
        <s v="Transmille"/>
      </sharedItems>
    </cacheField>
    <cacheField name="Bool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9">
  <r>
    <s v="F6F168D0"/>
    <x v="0"/>
    <x v="0"/>
    <n v="1"/>
  </r>
  <r>
    <s v="96D76DE"/>
    <x v="1"/>
    <x v="0"/>
    <n v="1"/>
  </r>
  <r>
    <s v="E864BF59"/>
    <x v="2"/>
    <x v="0"/>
    <n v="1"/>
  </r>
  <r>
    <s v="F5984D0B"/>
    <x v="3"/>
    <x v="0"/>
    <n v="1"/>
  </r>
  <r>
    <s v="7B11074"/>
    <x v="4"/>
    <x v="0"/>
    <n v="1"/>
  </r>
  <r>
    <s v="F1323586"/>
    <x v="5"/>
    <x v="0"/>
    <n v="1"/>
  </r>
  <r>
    <s v="1F60D317"/>
    <x v="6"/>
    <x v="0"/>
    <n v="1"/>
  </r>
  <r>
    <s v="11AAC5AB"/>
    <x v="7"/>
    <x v="0"/>
    <n v="1"/>
  </r>
  <r>
    <s v="1FC95254"/>
    <x v="8"/>
    <x v="0"/>
    <n v="1"/>
  </r>
  <r>
    <s v="E24777B5"/>
    <x v="9"/>
    <x v="0"/>
    <n v="1"/>
  </r>
  <r>
    <s v="1991BAF8"/>
    <x v="10"/>
    <x v="0"/>
    <n v="1"/>
  </r>
  <r>
    <s v="EB07FFA1"/>
    <x v="11"/>
    <x v="0"/>
    <n v="1"/>
  </r>
  <r>
    <s v="F1BBDAD2"/>
    <x v="12"/>
    <x v="0"/>
    <n v="1"/>
  </r>
  <r>
    <s v="F9C22F3C"/>
    <x v="13"/>
    <x v="0"/>
    <n v="1"/>
  </r>
  <r>
    <s v="ECBD9ADB"/>
    <x v="14"/>
    <x v="0"/>
    <n v="1"/>
  </r>
  <r>
    <s v="E97D34B1"/>
    <x v="15"/>
    <x v="0"/>
    <n v="1"/>
  </r>
  <r>
    <s v="F25C3888"/>
    <x v="16"/>
    <x v="0"/>
    <n v="1"/>
  </r>
  <r>
    <s v="E2BDA2D8"/>
    <x v="17"/>
    <x v="0"/>
    <n v="1"/>
  </r>
  <r>
    <s v="4EC3C92"/>
    <x v="18"/>
    <x v="0"/>
    <n v="1"/>
  </r>
  <r>
    <s v="E80A5C07"/>
    <x v="19"/>
    <x v="0"/>
    <n v="1"/>
  </r>
  <r>
    <s v="26FAC98"/>
    <x v="20"/>
    <x v="0"/>
    <n v="1"/>
  </r>
  <r>
    <s v="EF85225C"/>
    <x v="21"/>
    <x v="0"/>
    <n v="1"/>
  </r>
  <r>
    <s v="EB4EFACD"/>
    <x v="22"/>
    <x v="0"/>
    <n v="1"/>
  </r>
  <r>
    <s v="D2BAC05"/>
    <x v="23"/>
    <x v="0"/>
    <n v="1"/>
  </r>
  <r>
    <s v="3384E48"/>
    <x v="24"/>
    <x v="0"/>
    <n v="1"/>
  </r>
  <r>
    <s v="F4602941"/>
    <x v="25"/>
    <x v="0"/>
    <n v="1"/>
  </r>
  <r>
    <s v="EF09106D"/>
    <x v="26"/>
    <x v="0"/>
    <n v="1"/>
  </r>
  <r>
    <s v="EBE4218"/>
    <x v="27"/>
    <x v="0"/>
    <n v="1"/>
  </r>
  <r>
    <s v="FA5CB18A"/>
    <x v="28"/>
    <x v="0"/>
    <n v="1"/>
  </r>
  <r>
    <s v="18B0B7E8"/>
    <x v="29"/>
    <x v="0"/>
    <n v="1"/>
  </r>
  <r>
    <s v="17479DA7"/>
    <x v="30"/>
    <x v="0"/>
    <n v="1"/>
  </r>
  <r>
    <s v="EFFEB05A"/>
    <x v="31"/>
    <x v="0"/>
    <n v="1"/>
  </r>
  <r>
    <s v="17658D86"/>
    <x v="32"/>
    <x v="0"/>
    <n v="1"/>
  </r>
  <r>
    <s v="E6BCC51B"/>
    <x v="33"/>
    <x v="0"/>
    <n v="1"/>
  </r>
  <r>
    <s v="136A7A4"/>
    <x v="34"/>
    <x v="0"/>
    <n v="1"/>
  </r>
  <r>
    <s v="F527C571"/>
    <x v="35"/>
    <x v="0"/>
    <n v="1"/>
  </r>
  <r>
    <s v="E309924D"/>
    <x v="36"/>
    <x v="0"/>
    <n v="1"/>
  </r>
  <r>
    <s v="E6CA0FCA"/>
    <x v="37"/>
    <x v="0"/>
    <n v="1"/>
  </r>
  <r>
    <s v="E54521FA"/>
    <x v="38"/>
    <x v="0"/>
    <n v="1"/>
  </r>
  <r>
    <s v="CA63E9A"/>
    <x v="39"/>
    <x v="0"/>
    <n v="1"/>
  </r>
  <r>
    <s v="1879341B"/>
    <x v="40"/>
    <x v="0"/>
    <n v="1"/>
  </r>
  <r>
    <s v="9A94382"/>
    <x v="41"/>
    <x v="0"/>
    <n v="1"/>
  </r>
  <r>
    <s v="E39F8F4D"/>
    <x v="42"/>
    <x v="0"/>
    <n v="1"/>
  </r>
  <r>
    <s v="FC079277"/>
    <x v="43"/>
    <x v="0"/>
    <n v="1"/>
  </r>
  <r>
    <s v="1B8FCFDF"/>
    <x v="44"/>
    <x v="0"/>
    <n v="1"/>
  </r>
  <r>
    <s v="FD9E4C3C"/>
    <x v="45"/>
    <x v="0"/>
    <n v="1"/>
  </r>
  <r>
    <s v="16A95ED"/>
    <x v="46"/>
    <x v="0"/>
    <n v="1"/>
  </r>
  <r>
    <s v="F70F6C99"/>
    <x v="47"/>
    <x v="0"/>
    <n v="1"/>
  </r>
  <r>
    <s v="17E588"/>
    <x v="48"/>
    <x v="0"/>
    <n v="1"/>
  </r>
  <r>
    <s v="122F7F1E"/>
    <x v="49"/>
    <x v="0"/>
    <n v="1"/>
  </r>
  <r>
    <s v="EE7961F1"/>
    <x v="50"/>
    <x v="0"/>
    <n v="1"/>
  </r>
  <r>
    <s v="B65D201"/>
    <x v="51"/>
    <x v="0"/>
    <n v="1"/>
  </r>
  <r>
    <s v="1957F330"/>
    <x v="52"/>
    <x v="0"/>
    <n v="1"/>
  </r>
  <r>
    <s v="530E887"/>
    <x v="53"/>
    <x v="0"/>
    <n v="1"/>
  </r>
  <r>
    <s v="1F985678"/>
    <x v="54"/>
    <x v="0"/>
    <n v="1"/>
  </r>
  <r>
    <s v="FB72D7E"/>
    <x v="55"/>
    <x v="0"/>
    <n v="1"/>
  </r>
  <r>
    <s v="E94E2DFF"/>
    <x v="56"/>
    <x v="0"/>
    <n v="1"/>
  </r>
  <r>
    <s v="18A9FA4A"/>
    <x v="57"/>
    <x v="0"/>
    <n v="1"/>
  </r>
  <r>
    <s v="3208365"/>
    <x v="58"/>
    <x v="0"/>
    <n v="1"/>
  </r>
  <r>
    <s v="43B2612"/>
    <x v="59"/>
    <x v="0"/>
    <n v="1"/>
  </r>
  <r>
    <s v="FB7A23F8"/>
    <x v="60"/>
    <x v="0"/>
    <n v="1"/>
  </r>
  <r>
    <s v="1A0989F4"/>
    <x v="61"/>
    <x v="0"/>
    <n v="1"/>
  </r>
  <r>
    <s v="153DC018"/>
    <x v="62"/>
    <x v="0"/>
    <n v="1"/>
  </r>
  <r>
    <s v="E9EBF26D"/>
    <x v="63"/>
    <x v="0"/>
    <n v="1"/>
  </r>
  <r>
    <s v="19E16520"/>
    <x v="64"/>
    <x v="0"/>
    <n v="1"/>
  </r>
  <r>
    <s v="F7E6C143"/>
    <x v="65"/>
    <x v="0"/>
    <n v="1"/>
  </r>
  <r>
    <s v="15FE553F"/>
    <x v="66"/>
    <x v="0"/>
    <n v="1"/>
  </r>
  <r>
    <s v="E23F8852"/>
    <x v="67"/>
    <x v="0"/>
    <n v="1"/>
  </r>
  <r>
    <s v="1D88FDC9"/>
    <x v="68"/>
    <x v="0"/>
    <n v="1"/>
  </r>
  <r>
    <s v="F624DF16"/>
    <x v="69"/>
    <x v="0"/>
    <n v="1"/>
  </r>
  <r>
    <s v="3DE6AB3"/>
    <x v="70"/>
    <x v="0"/>
    <n v="1"/>
  </r>
  <r>
    <s v="F03D4141"/>
    <x v="71"/>
    <x v="0"/>
    <n v="1"/>
  </r>
  <r>
    <s v="E7DD5027"/>
    <x v="72"/>
    <x v="0"/>
    <n v="1"/>
  </r>
  <r>
    <s v="FF0C1874"/>
    <x v="73"/>
    <x v="0"/>
    <n v="1"/>
  </r>
  <r>
    <s v="EA0C2968"/>
    <x v="74"/>
    <x v="0"/>
    <n v="1"/>
  </r>
  <r>
    <s v="110960C1"/>
    <x v="75"/>
    <x v="0"/>
    <n v="1"/>
  </r>
  <r>
    <s v="E254717"/>
    <x v="76"/>
    <x v="0"/>
    <n v="1"/>
  </r>
  <r>
    <s v="F1CB62CD"/>
    <x v="77"/>
    <x v="0"/>
    <n v="1"/>
  </r>
  <r>
    <s v="14B02F1B"/>
    <x v="78"/>
    <x v="0"/>
    <n v="1"/>
  </r>
  <r>
    <s v="1CA4E64F"/>
    <x v="79"/>
    <x v="0"/>
    <n v="1"/>
  </r>
  <r>
    <s v="BDC2FD8"/>
    <x v="80"/>
    <x v="0"/>
    <n v="1"/>
  </r>
  <r>
    <s v="E81C39DD"/>
    <x v="81"/>
    <x v="0"/>
    <n v="1"/>
  </r>
  <r>
    <s v="1D9D22B7"/>
    <x v="82"/>
    <x v="0"/>
    <n v="1"/>
  </r>
  <r>
    <s v="FEA72D56"/>
    <x v="83"/>
    <x v="0"/>
    <n v="1"/>
  </r>
  <r>
    <s v="13E2AF19"/>
    <x v="84"/>
    <x v="0"/>
    <n v="1"/>
  </r>
  <r>
    <s v="EAC62B55"/>
    <x v="85"/>
    <x v="0"/>
    <n v="1"/>
  </r>
  <r>
    <s v="E0A95336"/>
    <x v="86"/>
    <x v="0"/>
    <n v="1"/>
  </r>
  <r>
    <s v="182054E3"/>
    <x v="87"/>
    <x v="0"/>
    <n v="1"/>
  </r>
  <r>
    <s v="E0D93F5C"/>
    <x v="88"/>
    <x v="0"/>
    <n v="1"/>
  </r>
  <r>
    <s v="17B87F08"/>
    <x v="89"/>
    <x v="0"/>
    <n v="1"/>
  </r>
  <r>
    <s v="10FD23C5"/>
    <x v="90"/>
    <x v="0"/>
    <n v="1"/>
  </r>
  <r>
    <s v="9055E6C"/>
    <x v="91"/>
    <x v="0"/>
    <n v="1"/>
  </r>
  <r>
    <s v="F1E2CB8B"/>
    <x v="92"/>
    <x v="0"/>
    <n v="1"/>
  </r>
  <r>
    <s v="E0B1B72"/>
    <x v="93"/>
    <x v="0"/>
    <n v="1"/>
  </r>
  <r>
    <s v="FD4CC7C0"/>
    <x v="94"/>
    <x v="0"/>
    <n v="1"/>
  </r>
  <r>
    <s v="8E23C47"/>
    <x v="95"/>
    <x v="0"/>
    <n v="1"/>
  </r>
  <r>
    <s v="F5A53175"/>
    <x v="96"/>
    <x v="0"/>
    <n v="1"/>
  </r>
  <r>
    <s v="18500447"/>
    <x v="97"/>
    <x v="0"/>
    <n v="1"/>
  </r>
  <r>
    <s v="14099450"/>
    <x v="98"/>
    <x v="0"/>
    <n v="1"/>
  </r>
  <r>
    <s v="F40E038C"/>
    <x v="99"/>
    <x v="0"/>
    <n v="1"/>
  </r>
  <r>
    <s v="E74A09A7"/>
    <x v="100"/>
    <x v="0"/>
    <n v="1"/>
  </r>
  <r>
    <s v="E1FCBF1C"/>
    <x v="101"/>
    <x v="0"/>
    <n v="1"/>
  </r>
  <r>
    <s v="43D397A"/>
    <x v="102"/>
    <x v="0"/>
    <n v="1"/>
  </r>
  <r>
    <s v="F4F7BE0E"/>
    <x v="103"/>
    <x v="0"/>
    <n v="1"/>
  </r>
  <r>
    <s v="12645C4D"/>
    <x v="104"/>
    <x v="0"/>
    <n v="1"/>
  </r>
  <r>
    <s v="E91A455B"/>
    <x v="105"/>
    <x v="0"/>
    <n v="1"/>
  </r>
  <r>
    <s v="10924502"/>
    <x v="106"/>
    <x v="0"/>
    <n v="1"/>
  </r>
  <r>
    <s v="F4C14EA2"/>
    <x v="107"/>
    <x v="0"/>
    <n v="1"/>
  </r>
  <r>
    <s v="C56EAA"/>
    <x v="108"/>
    <x v="0"/>
    <n v="1"/>
  </r>
  <r>
    <s v="E8FED092"/>
    <x v="109"/>
    <x v="0"/>
    <n v="1"/>
  </r>
  <r>
    <s v="FA23E72B"/>
    <x v="110"/>
    <x v="0"/>
    <n v="1"/>
  </r>
  <r>
    <s v="F8D68C9"/>
    <x v="111"/>
    <x v="0"/>
    <n v="1"/>
  </r>
  <r>
    <s v="E3924B0D"/>
    <x v="112"/>
    <x v="0"/>
    <n v="1"/>
  </r>
  <r>
    <s v="1E84AEB6"/>
    <x v="113"/>
    <x v="0"/>
    <n v="1"/>
  </r>
  <r>
    <s v="192813F4"/>
    <x v="114"/>
    <x v="0"/>
    <n v="1"/>
  </r>
  <r>
    <s v="DDE8291"/>
    <x v="115"/>
    <x v="0"/>
    <n v="1"/>
  </r>
  <r>
    <s v="1115F387"/>
    <x v="116"/>
    <x v="0"/>
    <n v="1"/>
  </r>
  <r>
    <s v="F3A30583"/>
    <x v="117"/>
    <x v="0"/>
    <n v="1"/>
  </r>
  <r>
    <s v="E2A3AF39"/>
    <x v="118"/>
    <x v="0"/>
    <n v="1"/>
  </r>
  <r>
    <s v="2D3F043"/>
    <x v="119"/>
    <x v="0"/>
    <n v="1"/>
  </r>
  <r>
    <s v="16296430"/>
    <x v="120"/>
    <x v="0"/>
    <n v="1"/>
  </r>
  <r>
    <s v="35CED21"/>
    <x v="121"/>
    <x v="0"/>
    <n v="1"/>
  </r>
  <r>
    <s v="D62538D"/>
    <x v="122"/>
    <x v="0"/>
    <n v="1"/>
  </r>
  <r>
    <s v="F852C6AF"/>
    <x v="123"/>
    <x v="0"/>
    <n v="1"/>
  </r>
  <r>
    <s v="15A37CDA"/>
    <x v="124"/>
    <x v="0"/>
    <n v="1"/>
  </r>
  <r>
    <s v="F074EFC3"/>
    <x v="125"/>
    <x v="0"/>
    <n v="1"/>
  </r>
  <r>
    <s v="FA5DF09B"/>
    <x v="126"/>
    <x v="0"/>
    <n v="1"/>
  </r>
  <r>
    <s v="E0DDD37F"/>
    <x v="127"/>
    <x v="0"/>
    <n v="1"/>
  </r>
  <r>
    <s v="1BB25B75"/>
    <x v="128"/>
    <x v="0"/>
    <n v="1"/>
  </r>
  <r>
    <s v="AF8A8F7"/>
    <x v="129"/>
    <x v="0"/>
    <n v="1"/>
  </r>
  <r>
    <s v="B61758F"/>
    <x v="130"/>
    <x v="0"/>
    <n v="1"/>
  </r>
  <r>
    <s v="E7AB06C9"/>
    <x v="131"/>
    <x v="0"/>
    <n v="1"/>
  </r>
  <r>
    <s v="18F27E9F"/>
    <x v="132"/>
    <x v="0"/>
    <n v="1"/>
  </r>
  <r>
    <s v="E6BF9856"/>
    <x v="133"/>
    <x v="0"/>
    <n v="1"/>
  </r>
  <r>
    <s v="154AA3E4"/>
    <x v="134"/>
    <x v="0"/>
    <n v="1"/>
  </r>
  <r>
    <s v="EE48C26"/>
    <x v="135"/>
    <x v="0"/>
    <n v="1"/>
  </r>
  <r>
    <s v="FDFABEA8"/>
    <x v="136"/>
    <x v="0"/>
    <n v="1"/>
  </r>
  <r>
    <s v="EE2F8DD2"/>
    <x v="137"/>
    <x v="0"/>
    <n v="1"/>
  </r>
  <r>
    <s v="E83D1B3C"/>
    <x v="138"/>
    <x v="0"/>
    <n v="1"/>
  </r>
  <r>
    <s v="1993FF45"/>
    <x v="139"/>
    <x v="0"/>
    <n v="1"/>
  </r>
  <r>
    <s v="FBF66874"/>
    <x v="140"/>
    <x v="0"/>
    <n v="1"/>
  </r>
  <r>
    <s v="16796CC6"/>
    <x v="141"/>
    <x v="0"/>
    <n v="1"/>
  </r>
  <r>
    <s v="1610A42C"/>
    <x v="142"/>
    <x v="0"/>
    <n v="1"/>
  </r>
  <r>
    <s v="F01933C6"/>
    <x v="143"/>
    <x v="0"/>
    <n v="1"/>
  </r>
  <r>
    <s v="ECC1CE29"/>
    <x v="144"/>
    <x v="0"/>
    <n v="1"/>
  </r>
  <r>
    <s v="108F88F7"/>
    <x v="145"/>
    <x v="0"/>
    <n v="1"/>
  </r>
  <r>
    <s v="E4838AA"/>
    <x v="146"/>
    <x v="0"/>
    <n v="1"/>
  </r>
  <r>
    <s v="9EE73F9"/>
    <x v="147"/>
    <x v="0"/>
    <n v="1"/>
  </r>
  <r>
    <s v="FD879F9"/>
    <x v="148"/>
    <x v="0"/>
    <n v="1"/>
  </r>
  <r>
    <s v="3AA7137"/>
    <x v="149"/>
    <x v="0"/>
    <n v="1"/>
  </r>
  <r>
    <s v="17CB52BB"/>
    <x v="150"/>
    <x v="0"/>
    <n v="1"/>
  </r>
  <r>
    <s v="109AD0C1"/>
    <x v="151"/>
    <x v="0"/>
    <n v="1"/>
  </r>
  <r>
    <s v="79ED1E3"/>
    <x v="152"/>
    <x v="0"/>
    <n v="1"/>
  </r>
  <r>
    <s v="1155AC24"/>
    <x v="153"/>
    <x v="0"/>
    <n v="1"/>
  </r>
  <r>
    <s v="F7EB511C"/>
    <x v="154"/>
    <x v="0"/>
    <n v="1"/>
  </r>
  <r>
    <s v="E1C58773"/>
    <x v="155"/>
    <x v="0"/>
    <n v="1"/>
  </r>
  <r>
    <s v="1C207D59"/>
    <x v="156"/>
    <x v="0"/>
    <n v="1"/>
  </r>
  <r>
    <s v="2E6A956"/>
    <x v="157"/>
    <x v="0"/>
    <n v="1"/>
  </r>
  <r>
    <s v="F9688799"/>
    <x v="158"/>
    <x v="0"/>
    <n v="1"/>
  </r>
  <r>
    <s v="148365C1"/>
    <x v="159"/>
    <x v="0"/>
    <n v="1"/>
  </r>
  <r>
    <s v="FB3BC7FC"/>
    <x v="160"/>
    <x v="0"/>
    <n v="1"/>
  </r>
  <r>
    <s v="7766E4B"/>
    <x v="161"/>
    <x v="0"/>
    <n v="1"/>
  </r>
  <r>
    <s v="E8F08B46"/>
    <x v="162"/>
    <x v="0"/>
    <n v="1"/>
  </r>
  <r>
    <s v="F589EC94"/>
    <x v="163"/>
    <x v="0"/>
    <n v="1"/>
  </r>
  <r>
    <s v="9D59FF1"/>
    <x v="164"/>
    <x v="0"/>
    <n v="1"/>
  </r>
  <r>
    <s v="EC1EF570"/>
    <x v="165"/>
    <x v="0"/>
    <n v="1"/>
  </r>
  <r>
    <s v="824F958"/>
    <x v="166"/>
    <x v="0"/>
    <n v="1"/>
  </r>
  <r>
    <s v="E4C3B7CA"/>
    <x v="167"/>
    <x v="0"/>
    <n v="1"/>
  </r>
  <r>
    <s v="3F8E888"/>
    <x v="168"/>
    <x v="0"/>
    <n v="1"/>
  </r>
  <r>
    <s v="73384F1"/>
    <x v="169"/>
    <x v="0"/>
    <n v="1"/>
  </r>
  <r>
    <s v="1CE79317"/>
    <x v="170"/>
    <x v="0"/>
    <n v="1"/>
  </r>
  <r>
    <s v="159EDAA5"/>
    <x v="171"/>
    <x v="0"/>
    <n v="1"/>
  </r>
  <r>
    <s v="3298C0A"/>
    <x v="172"/>
    <x v="0"/>
    <n v="1"/>
  </r>
  <r>
    <s v="89A6FA8"/>
    <x v="173"/>
    <x v="0"/>
    <n v="1"/>
  </r>
  <r>
    <s v="F71FC485"/>
    <x v="174"/>
    <x v="0"/>
    <n v="1"/>
  </r>
  <r>
    <s v="1157D2C5"/>
    <x v="175"/>
    <x v="0"/>
    <n v="1"/>
  </r>
  <r>
    <s v="140A002F"/>
    <x v="176"/>
    <x v="0"/>
    <n v="1"/>
  </r>
  <r>
    <s v="149D9D4"/>
    <x v="177"/>
    <x v="0"/>
    <n v="1"/>
  </r>
  <r>
    <s v="2FE4D46"/>
    <x v="178"/>
    <x v="0"/>
    <n v="1"/>
  </r>
  <r>
    <s v="FC1FA128"/>
    <x v="179"/>
    <x v="0"/>
    <n v="1"/>
  </r>
  <r>
    <s v="FDCF01ED"/>
    <x v="180"/>
    <x v="0"/>
    <n v="1"/>
  </r>
  <r>
    <s v="1952D8F6"/>
    <x v="181"/>
    <x v="0"/>
    <n v="1"/>
  </r>
  <r>
    <s v="F3197F98"/>
    <x v="182"/>
    <x v="0"/>
    <n v="1"/>
  </r>
  <r>
    <s v="E0C2611A"/>
    <x v="183"/>
    <x v="0"/>
    <n v="1"/>
  </r>
  <r>
    <s v="E337A45F"/>
    <x v="184"/>
    <x v="0"/>
    <n v="1"/>
  </r>
  <r>
    <s v="56FC64D"/>
    <x v="185"/>
    <x v="0"/>
    <n v="1"/>
  </r>
  <r>
    <s v="2DA1054"/>
    <x v="186"/>
    <x v="0"/>
    <n v="1"/>
  </r>
  <r>
    <s v="EA6FDF40"/>
    <x v="187"/>
    <x v="0"/>
    <n v="1"/>
  </r>
  <r>
    <s v="1CB4D25C"/>
    <x v="188"/>
    <x v="0"/>
    <n v="1"/>
  </r>
  <r>
    <s v="E86A9D70"/>
    <x v="189"/>
    <x v="0"/>
    <n v="1"/>
  </r>
  <r>
    <s v="F0230E83"/>
    <x v="190"/>
    <x v="0"/>
    <n v="1"/>
  </r>
  <r>
    <s v="1429A827"/>
    <x v="191"/>
    <x v="0"/>
    <n v="1"/>
  </r>
  <r>
    <s v="E230E0F3"/>
    <x v="192"/>
    <x v="0"/>
    <n v="1"/>
  </r>
  <r>
    <s v="7C46969"/>
    <x v="193"/>
    <x v="0"/>
    <n v="1"/>
  </r>
  <r>
    <s v="105F1E76"/>
    <x v="194"/>
    <x v="0"/>
    <n v="1"/>
  </r>
  <r>
    <s v="F95AB071"/>
    <x v="195"/>
    <x v="0"/>
    <n v="1"/>
  </r>
  <r>
    <s v="15BC3623"/>
    <x v="196"/>
    <x v="0"/>
    <n v="1"/>
  </r>
  <r>
    <s v="1C3D6A9"/>
    <x v="197"/>
    <x v="0"/>
    <n v="1"/>
  </r>
  <r>
    <s v="FA29C18C"/>
    <x v="198"/>
    <x v="0"/>
    <n v="1"/>
  </r>
  <r>
    <s v="18B1A374"/>
    <x v="199"/>
    <x v="0"/>
    <n v="1"/>
  </r>
  <r>
    <s v="48B1750"/>
    <x v="200"/>
    <x v="0"/>
    <n v="1"/>
  </r>
  <r>
    <s v="FD8F11B1"/>
    <x v="201"/>
    <x v="0"/>
    <n v="1"/>
  </r>
  <r>
    <s v="E21360B"/>
    <x v="202"/>
    <x v="0"/>
    <n v="1"/>
  </r>
  <r>
    <s v="E4A51048"/>
    <x v="203"/>
    <x v="0"/>
    <n v="1"/>
  </r>
  <r>
    <s v="4171A9A"/>
    <x v="204"/>
    <x v="0"/>
    <n v="1"/>
  </r>
  <r>
    <s v="10E68C0"/>
    <x v="205"/>
    <x v="0"/>
    <n v="1"/>
  </r>
  <r>
    <s v="4453F23"/>
    <x v="206"/>
    <x v="0"/>
    <n v="1"/>
  </r>
  <r>
    <s v="3B8D0C6"/>
    <x v="207"/>
    <x v="0"/>
    <n v="1"/>
  </r>
  <r>
    <s v="E21FDB39"/>
    <x v="208"/>
    <x v="0"/>
    <n v="1"/>
  </r>
  <r>
    <s v="FA9306D7"/>
    <x v="209"/>
    <x v="0"/>
    <n v="1"/>
  </r>
  <r>
    <s v="FB774CD1"/>
    <x v="210"/>
    <x v="0"/>
    <n v="1"/>
  </r>
  <r>
    <s v="FB1DE9FF"/>
    <x v="211"/>
    <x v="0"/>
    <n v="1"/>
  </r>
  <r>
    <s v="E219714C"/>
    <x v="212"/>
    <x v="0"/>
    <n v="1"/>
  </r>
  <r>
    <s v="5974959"/>
    <x v="213"/>
    <x v="0"/>
    <n v="1"/>
  </r>
  <r>
    <s v="AC180BA"/>
    <x v="214"/>
    <x v="0"/>
    <n v="1"/>
  </r>
  <r>
    <s v="80E0A26"/>
    <x v="215"/>
    <x v="0"/>
    <n v="1"/>
  </r>
  <r>
    <s v="F6C9EBC9"/>
    <x v="216"/>
    <x v="0"/>
    <n v="1"/>
  </r>
  <r>
    <s v="1397F5A9"/>
    <x v="217"/>
    <x v="0"/>
    <n v="1"/>
  </r>
  <r>
    <s v="E46334EC"/>
    <x v="218"/>
    <x v="0"/>
    <n v="1"/>
  </r>
  <r>
    <s v="4EF8F2D"/>
    <x v="219"/>
    <x v="0"/>
    <n v="1"/>
  </r>
  <r>
    <s v="F1A65366"/>
    <x v="220"/>
    <x v="0"/>
    <n v="1"/>
  </r>
  <r>
    <s v="FD59672F"/>
    <x v="221"/>
    <x v="0"/>
    <n v="1"/>
  </r>
  <r>
    <s v="7313C34"/>
    <x v="222"/>
    <x v="0"/>
    <n v="1"/>
  </r>
  <r>
    <s v="48BA320"/>
    <x v="223"/>
    <x v="0"/>
    <n v="1"/>
  </r>
  <r>
    <s v="F45B6DB6"/>
    <x v="224"/>
    <x v="0"/>
    <n v="1"/>
  </r>
  <r>
    <s v="EF92EEED"/>
    <x v="225"/>
    <x v="0"/>
    <n v="1"/>
  </r>
  <r>
    <s v="EDA6B439"/>
    <x v="226"/>
    <x v="0"/>
    <n v="1"/>
  </r>
  <r>
    <s v="1475563F"/>
    <x v="227"/>
    <x v="0"/>
    <n v="1"/>
  </r>
  <r>
    <s v="F2C9AC84"/>
    <x v="228"/>
    <x v="0"/>
    <n v="1"/>
  </r>
  <r>
    <s v="EFA70812"/>
    <x v="229"/>
    <x v="0"/>
    <n v="1"/>
  </r>
  <r>
    <s v="EF6CE7B6"/>
    <x v="230"/>
    <x v="0"/>
    <n v="1"/>
  </r>
  <r>
    <s v="1843BAC0"/>
    <x v="231"/>
    <x v="0"/>
    <n v="1"/>
  </r>
  <r>
    <s v="EDFAADFD"/>
    <x v="232"/>
    <x v="0"/>
    <n v="1"/>
  </r>
  <r>
    <s v="F13D9142"/>
    <x v="233"/>
    <x v="0"/>
    <n v="1"/>
  </r>
  <r>
    <s v="E9CF9A3A"/>
    <x v="234"/>
    <x v="0"/>
    <n v="1"/>
  </r>
  <r>
    <s v="8960E3"/>
    <x v="235"/>
    <x v="0"/>
    <n v="1"/>
  </r>
  <r>
    <s v="FC52462D"/>
    <x v="236"/>
    <x v="0"/>
    <n v="1"/>
  </r>
  <r>
    <s v="E02B7E7A"/>
    <x v="237"/>
    <x v="0"/>
    <n v="1"/>
  </r>
  <r>
    <s v="BF328DE"/>
    <x v="238"/>
    <x v="0"/>
    <n v="1"/>
  </r>
  <r>
    <s v="F825CB09"/>
    <x v="239"/>
    <x v="0"/>
    <n v="1"/>
  </r>
  <r>
    <s v="FCB23081"/>
    <x v="240"/>
    <x v="0"/>
    <n v="1"/>
  </r>
  <r>
    <s v="E0535110"/>
    <x v="241"/>
    <x v="0"/>
    <n v="1"/>
  </r>
  <r>
    <s v="9CD850E"/>
    <x v="242"/>
    <x v="0"/>
    <n v="1"/>
  </r>
  <r>
    <s v="1CF3B791"/>
    <x v="243"/>
    <x v="0"/>
    <n v="1"/>
  </r>
  <r>
    <s v="15BD834C"/>
    <x v="244"/>
    <x v="0"/>
    <n v="1"/>
  </r>
  <r>
    <s v="11BE8B27"/>
    <x v="245"/>
    <x v="0"/>
    <n v="1"/>
  </r>
  <r>
    <s v="1E4F7ED9"/>
    <x v="246"/>
    <x v="0"/>
    <n v="1"/>
  </r>
  <r>
    <s v="18560249"/>
    <x v="247"/>
    <x v="0"/>
    <n v="1"/>
  </r>
  <r>
    <s v="E08B544B"/>
    <x v="248"/>
    <x v="0"/>
    <n v="1"/>
  </r>
  <r>
    <s v="FA99EEEC"/>
    <x v="249"/>
    <x v="0"/>
    <n v="1"/>
  </r>
  <r>
    <s v="EA49D7A3"/>
    <x v="250"/>
    <x v="0"/>
    <n v="1"/>
  </r>
  <r>
    <s v="E713059B"/>
    <x v="251"/>
    <x v="0"/>
    <n v="1"/>
  </r>
  <r>
    <s v="EFFCC418"/>
    <x v="252"/>
    <x v="0"/>
    <n v="1"/>
  </r>
  <r>
    <s v="F0946130"/>
    <x v="253"/>
    <x v="0"/>
    <n v="1"/>
  </r>
  <r>
    <s v="FD33F4F9"/>
    <x v="254"/>
    <x v="0"/>
    <n v="1"/>
  </r>
  <r>
    <s v="F575C4D0"/>
    <x v="255"/>
    <x v="0"/>
    <n v="1"/>
  </r>
  <r>
    <s v="FBE99A4F"/>
    <x v="256"/>
    <x v="0"/>
    <n v="1"/>
  </r>
  <r>
    <s v="FF779605"/>
    <x v="257"/>
    <x v="0"/>
    <n v="1"/>
  </r>
  <r>
    <s v="A0C5598"/>
    <x v="258"/>
    <x v="0"/>
    <n v="1"/>
  </r>
  <r>
    <s v="F8CE05B3"/>
    <x v="259"/>
    <x v="0"/>
    <n v="1"/>
  </r>
  <r>
    <s v="F252B030"/>
    <x v="260"/>
    <x v="0"/>
    <n v="1"/>
  </r>
  <r>
    <s v="F6C46C9E"/>
    <x v="261"/>
    <x v="0"/>
    <n v="1"/>
  </r>
  <r>
    <s v="108F357A"/>
    <x v="262"/>
    <x v="0"/>
    <n v="1"/>
  </r>
  <r>
    <s v="F206D5A2"/>
    <x v="263"/>
    <x v="0"/>
    <n v="1"/>
  </r>
  <r>
    <s v="C806ED"/>
    <x v="264"/>
    <x v="0"/>
    <n v="1"/>
  </r>
  <r>
    <s v="FDFF317B"/>
    <x v="265"/>
    <x v="0"/>
    <n v="1"/>
  </r>
  <r>
    <s v="FAAB926C"/>
    <x v="266"/>
    <x v="0"/>
    <n v="1"/>
  </r>
  <r>
    <s v="E15DC832"/>
    <x v="267"/>
    <x v="0"/>
    <n v="1"/>
  </r>
  <r>
    <s v="F7B2340A"/>
    <x v="268"/>
    <x v="0"/>
    <n v="1"/>
  </r>
  <r>
    <s v="EDEB8844"/>
    <x v="269"/>
    <x v="0"/>
    <n v="1"/>
  </r>
  <r>
    <s v="21BA979"/>
    <x v="270"/>
    <x v="0"/>
    <n v="1"/>
  </r>
  <r>
    <s v="E3E3CB5B"/>
    <x v="271"/>
    <x v="0"/>
    <n v="1"/>
  </r>
  <r>
    <s v="13E41DC8"/>
    <x v="272"/>
    <x v="0"/>
    <n v="1"/>
  </r>
  <r>
    <s v="A0523C0"/>
    <x v="273"/>
    <x v="0"/>
    <n v="1"/>
  </r>
  <r>
    <s v="1800B02B"/>
    <x v="274"/>
    <x v="0"/>
    <n v="1"/>
  </r>
  <r>
    <s v="15A3EFA2"/>
    <x v="275"/>
    <x v="0"/>
    <n v="1"/>
  </r>
  <r>
    <s v="F0E2CD73"/>
    <x v="276"/>
    <x v="0"/>
    <n v="1"/>
  </r>
  <r>
    <s v="E99CED72"/>
    <x v="277"/>
    <x v="0"/>
    <n v="1"/>
  </r>
  <r>
    <s v="FA9441A9"/>
    <x v="278"/>
    <x v="0"/>
    <n v="1"/>
  </r>
  <r>
    <s v="6FD60DF"/>
    <x v="279"/>
    <x v="0"/>
    <n v="1"/>
  </r>
  <r>
    <s v="F7E3E0B9"/>
    <x v="280"/>
    <x v="0"/>
    <n v="1"/>
  </r>
  <r>
    <s v="E95AF7F8"/>
    <x v="281"/>
    <x v="0"/>
    <n v="1"/>
  </r>
  <r>
    <s v="14C6346E"/>
    <x v="282"/>
    <x v="0"/>
    <n v="1"/>
  </r>
  <r>
    <s v="E4EFC3EF"/>
    <x v="283"/>
    <x v="0"/>
    <n v="1"/>
  </r>
  <r>
    <s v="F94B7465"/>
    <x v="284"/>
    <x v="0"/>
    <n v="1"/>
  </r>
  <r>
    <s v="FA53C111"/>
    <x v="285"/>
    <x v="0"/>
    <n v="1"/>
  </r>
  <r>
    <s v="F95374B9"/>
    <x v="286"/>
    <x v="0"/>
    <n v="1"/>
  </r>
  <r>
    <s v="D13AFD1"/>
    <x v="287"/>
    <x v="0"/>
    <n v="1"/>
  </r>
  <r>
    <s v="F8430721"/>
    <x v="288"/>
    <x v="0"/>
    <n v="1"/>
  </r>
  <r>
    <s v="E4CFA55B"/>
    <x v="289"/>
    <x v="0"/>
    <n v="1"/>
  </r>
  <r>
    <s v="F8CD84F2"/>
    <x v="290"/>
    <x v="0"/>
    <n v="1"/>
  </r>
  <r>
    <s v="F294CE94"/>
    <x v="291"/>
    <x v="0"/>
    <n v="1"/>
  </r>
  <r>
    <s v="12D372C8"/>
    <x v="292"/>
    <x v="0"/>
    <n v="1"/>
  </r>
  <r>
    <s v="109AAAA"/>
    <x v="293"/>
    <x v="0"/>
    <n v="1"/>
  </r>
  <r>
    <s v="719DD55"/>
    <x v="294"/>
    <x v="0"/>
    <n v="1"/>
  </r>
  <r>
    <s v="D593A13"/>
    <x v="295"/>
    <x v="0"/>
    <n v="1"/>
  </r>
  <r>
    <s v="FB8DB24F"/>
    <x v="296"/>
    <x v="0"/>
    <n v="1"/>
  </r>
  <r>
    <s v="10AAC8BC"/>
    <x v="297"/>
    <x v="0"/>
    <n v="1"/>
  </r>
  <r>
    <s v="FC5074EF"/>
    <x v="298"/>
    <x v="0"/>
    <n v="1"/>
  </r>
  <r>
    <s v="FC2F43F6"/>
    <x v="299"/>
    <x v="0"/>
    <n v="1"/>
  </r>
  <r>
    <s v="13CEFECB"/>
    <x v="300"/>
    <x v="0"/>
    <n v="1"/>
  </r>
  <r>
    <s v="1D543DBF"/>
    <x v="301"/>
    <x v="0"/>
    <n v="1"/>
  </r>
  <r>
    <s v="FDF6861A"/>
    <x v="302"/>
    <x v="0"/>
    <n v="1"/>
  </r>
  <r>
    <s v="2799D11"/>
    <x v="303"/>
    <x v="0"/>
    <n v="1"/>
  </r>
  <r>
    <s v="1F843FB8"/>
    <x v="304"/>
    <x v="0"/>
    <n v="1"/>
  </r>
  <r>
    <s v="E037D69A"/>
    <x v="305"/>
    <x v="0"/>
    <n v="1"/>
  </r>
  <r>
    <s v="F1B56CBC"/>
    <x v="306"/>
    <x v="0"/>
    <n v="1"/>
  </r>
  <r>
    <s v="162A59A6"/>
    <x v="307"/>
    <x v="0"/>
    <n v="1"/>
  </r>
  <r>
    <s v="E4623040"/>
    <x v="308"/>
    <x v="0"/>
    <n v="1"/>
  </r>
  <r>
    <s v="E3BA5D8E"/>
    <x v="309"/>
    <x v="0"/>
    <n v="1"/>
  </r>
  <r>
    <s v="EA566DCD"/>
    <x v="310"/>
    <x v="0"/>
    <n v="1"/>
  </r>
  <r>
    <s v="F56060F6"/>
    <x v="311"/>
    <x v="0"/>
    <n v="1"/>
  </r>
  <r>
    <s v="11479AB0"/>
    <x v="312"/>
    <x v="0"/>
    <n v="1"/>
  </r>
  <r>
    <s v="F0A07E71"/>
    <x v="313"/>
    <x v="0"/>
    <n v="1"/>
  </r>
  <r>
    <s v="FB795978"/>
    <x v="314"/>
    <x v="0"/>
    <n v="1"/>
  </r>
  <r>
    <s v="236939"/>
    <x v="315"/>
    <x v="0"/>
    <n v="1"/>
  </r>
  <r>
    <s v="11B0BC62"/>
    <x v="316"/>
    <x v="0"/>
    <n v="1"/>
  </r>
  <r>
    <s v="F8343822"/>
    <x v="317"/>
    <x v="0"/>
    <n v="1"/>
  </r>
  <r>
    <s v="174860CD"/>
    <x v="318"/>
    <x v="0"/>
    <n v="1"/>
  </r>
  <r>
    <s v="1E0A9ADF"/>
    <x v="319"/>
    <x v="0"/>
    <n v="1"/>
  </r>
  <r>
    <s v="100DC412"/>
    <x v="320"/>
    <x v="0"/>
    <n v="1"/>
  </r>
  <r>
    <s v="EE224F3B"/>
    <x v="321"/>
    <x v="0"/>
    <n v="1"/>
  </r>
  <r>
    <s v="D60715D"/>
    <x v="322"/>
    <x v="0"/>
    <n v="1"/>
  </r>
  <r>
    <s v="1FF585AC"/>
    <x v="323"/>
    <x v="0"/>
    <n v="1"/>
  </r>
  <r>
    <s v="F5B2B4BA"/>
    <x v="324"/>
    <x v="0"/>
    <n v="1"/>
  </r>
  <r>
    <s v="7495241"/>
    <x v="325"/>
    <x v="0"/>
    <n v="1"/>
  </r>
  <r>
    <s v="E01471E6"/>
    <x v="326"/>
    <x v="0"/>
    <n v="1"/>
  </r>
  <r>
    <s v="FFF99AAC"/>
    <x v="327"/>
    <x v="0"/>
    <n v="1"/>
  </r>
  <r>
    <s v="ED1C09CE"/>
    <x v="328"/>
    <x v="0"/>
    <n v="1"/>
  </r>
  <r>
    <s v="F51018FE"/>
    <x v="329"/>
    <x v="0"/>
    <n v="1"/>
  </r>
  <r>
    <s v="F2E1BEAC"/>
    <x v="330"/>
    <x v="0"/>
    <n v="1"/>
  </r>
  <r>
    <s v="23F13EE"/>
    <x v="331"/>
    <x v="0"/>
    <n v="1"/>
  </r>
  <r>
    <s v="1CB21208"/>
    <x v="332"/>
    <x v="0"/>
    <n v="1"/>
  </r>
  <r>
    <s v="E3809F00"/>
    <x v="333"/>
    <x v="0"/>
    <n v="1"/>
  </r>
  <r>
    <s v="14A10C61"/>
    <x v="334"/>
    <x v="0"/>
    <n v="1"/>
  </r>
  <r>
    <s v="45E3E61"/>
    <x v="335"/>
    <x v="0"/>
    <n v="1"/>
  </r>
  <r>
    <s v="E715291"/>
    <x v="336"/>
    <x v="0"/>
    <n v="1"/>
  </r>
  <r>
    <s v="FEE7A879"/>
    <x v="337"/>
    <x v="0"/>
    <n v="1"/>
  </r>
  <r>
    <s v="F3B5B125"/>
    <x v="338"/>
    <x v="0"/>
    <n v="1"/>
  </r>
  <r>
    <s v="4F5CEB3"/>
    <x v="339"/>
    <x v="0"/>
    <n v="1"/>
  </r>
  <r>
    <s v="EC77379B"/>
    <x v="340"/>
    <x v="0"/>
    <n v="1"/>
  </r>
  <r>
    <s v="F27CCC0C"/>
    <x v="341"/>
    <x v="0"/>
    <n v="1"/>
  </r>
  <r>
    <s v="672C20"/>
    <x v="342"/>
    <x v="0"/>
    <n v="1"/>
  </r>
  <r>
    <s v="F3485B7A"/>
    <x v="343"/>
    <x v="0"/>
    <n v="1"/>
  </r>
  <r>
    <s v="E504AED5"/>
    <x v="344"/>
    <x v="0"/>
    <n v="1"/>
  </r>
  <r>
    <s v="13B5EE41"/>
    <x v="345"/>
    <x v="0"/>
    <n v="1"/>
  </r>
  <r>
    <s v="12BB5FCC"/>
    <x v="346"/>
    <x v="0"/>
    <n v="1"/>
  </r>
  <r>
    <s v="B46CCCC"/>
    <x v="347"/>
    <x v="0"/>
    <n v="1"/>
  </r>
  <r>
    <s v="69AECAC"/>
    <x v="348"/>
    <x v="0"/>
    <n v="1"/>
  </r>
  <r>
    <s v="817CA49"/>
    <x v="349"/>
    <x v="0"/>
    <n v="1"/>
  </r>
  <r>
    <s v="F30F5787"/>
    <x v="350"/>
    <x v="0"/>
    <n v="1"/>
  </r>
  <r>
    <s v="79ED618"/>
    <x v="351"/>
    <x v="0"/>
    <n v="1"/>
  </r>
  <r>
    <s v="1E238A50"/>
    <x v="352"/>
    <x v="0"/>
    <n v="1"/>
  </r>
  <r>
    <s v="E15FE7AF"/>
    <x v="353"/>
    <x v="0"/>
    <n v="1"/>
  </r>
  <r>
    <s v="FBFDCDC1"/>
    <x v="354"/>
    <x v="0"/>
    <n v="1"/>
  </r>
  <r>
    <s v="CDAB4DF"/>
    <x v="355"/>
    <x v="0"/>
    <n v="1"/>
  </r>
  <r>
    <s v="E37F7982"/>
    <x v="356"/>
    <x v="0"/>
    <n v="1"/>
  </r>
  <r>
    <s v="FDF4182B"/>
    <x v="357"/>
    <x v="0"/>
    <n v="1"/>
  </r>
  <r>
    <s v="EADAAC32"/>
    <x v="358"/>
    <x v="0"/>
    <n v="1"/>
  </r>
  <r>
    <s v="E21AEE1F"/>
    <x v="359"/>
    <x v="0"/>
    <n v="1"/>
  </r>
  <r>
    <s v="17B6F09B"/>
    <x v="360"/>
    <x v="0"/>
    <n v="1"/>
  </r>
  <r>
    <s v="A77C354"/>
    <x v="361"/>
    <x v="0"/>
    <n v="1"/>
  </r>
  <r>
    <s v="1D9312"/>
    <x v="362"/>
    <x v="0"/>
    <n v="1"/>
  </r>
  <r>
    <s v="4789D43"/>
    <x v="363"/>
    <x v="0"/>
    <n v="1"/>
  </r>
  <r>
    <s v="B46C009"/>
    <x v="364"/>
    <x v="0"/>
    <n v="1"/>
  </r>
  <r>
    <s v="FB4E8259"/>
    <x v="365"/>
    <x v="0"/>
    <n v="1"/>
  </r>
  <r>
    <s v="E20FA9D5"/>
    <x v="366"/>
    <x v="0"/>
    <n v="1"/>
  </r>
  <r>
    <s v="E7E00DC2"/>
    <x v="367"/>
    <x v="0"/>
    <n v="1"/>
  </r>
  <r>
    <s v="4B05126"/>
    <x v="368"/>
    <x v="0"/>
    <n v="1"/>
  </r>
  <r>
    <s v="11B390E7"/>
    <x v="369"/>
    <x v="0"/>
    <n v="1"/>
  </r>
  <r>
    <s v="123CD7C9"/>
    <x v="370"/>
    <x v="0"/>
    <n v="1"/>
  </r>
  <r>
    <s v="1E57C231"/>
    <x v="371"/>
    <x v="0"/>
    <n v="1"/>
  </r>
  <r>
    <s v="10FE61D7"/>
    <x v="372"/>
    <x v="0"/>
    <n v="1"/>
  </r>
  <r>
    <s v="1BC369D9"/>
    <x v="373"/>
    <x v="0"/>
    <n v="1"/>
  </r>
  <r>
    <s v="F0BEBC29"/>
    <x v="374"/>
    <x v="0"/>
    <n v="1"/>
  </r>
  <r>
    <s v="2F405C9"/>
    <x v="375"/>
    <x v="0"/>
    <n v="1"/>
  </r>
  <r>
    <s v="F85DA234"/>
    <x v="376"/>
    <x v="0"/>
    <n v="1"/>
  </r>
  <r>
    <s v="FA1E60BE"/>
    <x v="377"/>
    <x v="0"/>
    <n v="1"/>
  </r>
  <r>
    <s v="FB7DAD4E"/>
    <x v="378"/>
    <x v="0"/>
    <n v="1"/>
  </r>
  <r>
    <s v="FD0BD455"/>
    <x v="379"/>
    <x v="0"/>
    <n v="1"/>
  </r>
  <r>
    <s v="E4DAC4D0"/>
    <x v="380"/>
    <x v="0"/>
    <n v="1"/>
  </r>
  <r>
    <s v="7C0EE58"/>
    <x v="381"/>
    <x v="0"/>
    <n v="1"/>
  </r>
  <r>
    <s v="177BCCC4"/>
    <x v="382"/>
    <x v="0"/>
    <n v="1"/>
  </r>
  <r>
    <s v="FF228C92"/>
    <x v="383"/>
    <x v="0"/>
    <n v="1"/>
  </r>
  <r>
    <s v="90D92AB"/>
    <x v="384"/>
    <x v="0"/>
    <n v="1"/>
  </r>
  <r>
    <s v="F82984A9"/>
    <x v="385"/>
    <x v="0"/>
    <n v="1"/>
  </r>
  <r>
    <s v="EEC359F5"/>
    <x v="386"/>
    <x v="0"/>
    <n v="1"/>
  </r>
  <r>
    <s v="E0F6FFAC"/>
    <x v="387"/>
    <x v="0"/>
    <n v="1"/>
  </r>
  <r>
    <s v="EFA46602"/>
    <x v="388"/>
    <x v="0"/>
    <n v="1"/>
  </r>
  <r>
    <s v="FA362047"/>
    <x v="389"/>
    <x v="0"/>
    <n v="1"/>
  </r>
  <r>
    <s v="1D79B4ED"/>
    <x v="390"/>
    <x v="0"/>
    <n v="1"/>
  </r>
  <r>
    <s v="F7FB821B"/>
    <x v="391"/>
    <x v="0"/>
    <n v="1"/>
  </r>
  <r>
    <s v="F93B647A"/>
    <x v="392"/>
    <x v="0"/>
    <n v="1"/>
  </r>
  <r>
    <s v="F7AFBF4"/>
    <x v="393"/>
    <x v="0"/>
    <n v="1"/>
  </r>
  <r>
    <s v="F914BB3A"/>
    <x v="394"/>
    <x v="0"/>
    <n v="1"/>
  </r>
  <r>
    <s v="A8A3050"/>
    <x v="395"/>
    <x v="0"/>
    <n v="1"/>
  </r>
  <r>
    <s v="ED2E17FB"/>
    <x v="396"/>
    <x v="0"/>
    <n v="1"/>
  </r>
  <r>
    <s v="1EF99FBF"/>
    <x v="397"/>
    <x v="0"/>
    <n v="1"/>
  </r>
  <r>
    <s v="12A8B8F9"/>
    <x v="398"/>
    <x v="0"/>
    <n v="1"/>
  </r>
  <r>
    <s v="E04F1B04"/>
    <x v="399"/>
    <x v="0"/>
    <n v="1"/>
  </r>
  <r>
    <s v="142D6856"/>
    <x v="400"/>
    <x v="0"/>
    <n v="1"/>
  </r>
  <r>
    <s v="1A1471C1"/>
    <x v="401"/>
    <x v="0"/>
    <n v="1"/>
  </r>
  <r>
    <s v="7DCF3AE"/>
    <x v="402"/>
    <x v="0"/>
    <n v="1"/>
  </r>
  <r>
    <s v="9E7213C"/>
    <x v="403"/>
    <x v="0"/>
    <n v="1"/>
  </r>
  <r>
    <s v="1B6EBB92"/>
    <x v="404"/>
    <x v="0"/>
    <n v="1"/>
  </r>
  <r>
    <s v="FC0F4F39"/>
    <x v="405"/>
    <x v="0"/>
    <n v="1"/>
  </r>
  <r>
    <s v="E7C93552"/>
    <x v="406"/>
    <x v="0"/>
    <n v="1"/>
  </r>
  <r>
    <s v="15F6F070"/>
    <x v="407"/>
    <x v="0"/>
    <n v="1"/>
  </r>
  <r>
    <s v="2478AF2"/>
    <x v="408"/>
    <x v="0"/>
    <n v="1"/>
  </r>
  <r>
    <s v="E202A014"/>
    <x v="409"/>
    <x v="0"/>
    <n v="1"/>
  </r>
  <r>
    <s v="F94AF63D"/>
    <x v="410"/>
    <x v="0"/>
    <n v="1"/>
  </r>
  <r>
    <s v="FFD9CA3A"/>
    <x v="411"/>
    <x v="0"/>
    <n v="1"/>
  </r>
  <r>
    <s v="E624A370"/>
    <x v="412"/>
    <x v="0"/>
    <n v="1"/>
  </r>
  <r>
    <s v="82A8ED0"/>
    <x v="413"/>
    <x v="0"/>
    <n v="1"/>
  </r>
  <r>
    <s v="EB390730"/>
    <x v="414"/>
    <x v="0"/>
    <n v="1"/>
  </r>
  <r>
    <s v="F27D6176"/>
    <x v="415"/>
    <x v="0"/>
    <n v="1"/>
  </r>
  <r>
    <s v="906DF27"/>
    <x v="416"/>
    <x v="0"/>
    <n v="1"/>
  </r>
  <r>
    <s v="EC1A11FF"/>
    <x v="417"/>
    <x v="0"/>
    <n v="1"/>
  </r>
  <r>
    <s v="4C27024"/>
    <x v="418"/>
    <x v="0"/>
    <n v="1"/>
  </r>
  <r>
    <s v="EB9D7393"/>
    <x v="419"/>
    <x v="0"/>
    <n v="1"/>
  </r>
  <r>
    <s v="1B7977C"/>
    <x v="420"/>
    <x v="0"/>
    <n v="1"/>
  </r>
  <r>
    <s v="1608AF58"/>
    <x v="421"/>
    <x v="0"/>
    <n v="1"/>
  </r>
  <r>
    <s v="100AB6B"/>
    <x v="422"/>
    <x v="0"/>
    <n v="1"/>
  </r>
  <r>
    <s v="1B9BBD00"/>
    <x v="423"/>
    <x v="0"/>
    <n v="1"/>
  </r>
  <r>
    <s v="EAEBBA82"/>
    <x v="424"/>
    <x v="0"/>
    <n v="1"/>
  </r>
  <r>
    <s v="ED7507F9"/>
    <x v="425"/>
    <x v="0"/>
    <n v="1"/>
  </r>
  <r>
    <s v="FBE58D24"/>
    <x v="426"/>
    <x v="0"/>
    <n v="1"/>
  </r>
  <r>
    <s v="18BB8CAF"/>
    <x v="427"/>
    <x v="0"/>
    <n v="1"/>
  </r>
  <r>
    <s v="F82C93B"/>
    <x v="428"/>
    <x v="0"/>
    <n v="1"/>
  </r>
  <r>
    <s v="1EF86453"/>
    <x v="429"/>
    <x v="0"/>
    <n v="1"/>
  </r>
  <r>
    <s v="160B55CC"/>
    <x v="430"/>
    <x v="0"/>
    <n v="1"/>
  </r>
  <r>
    <s v="1B1EB833"/>
    <x v="431"/>
    <x v="0"/>
    <n v="1"/>
  </r>
  <r>
    <s v="E476B943"/>
    <x v="432"/>
    <x v="0"/>
    <n v="1"/>
  </r>
  <r>
    <s v="E50E1B99"/>
    <x v="433"/>
    <x v="0"/>
    <n v="1"/>
  </r>
  <r>
    <s v="1B506462"/>
    <x v="434"/>
    <x v="0"/>
    <n v="1"/>
  </r>
  <r>
    <s v="F0436430"/>
    <x v="435"/>
    <x v="0"/>
    <n v="1"/>
  </r>
  <r>
    <s v="1EEEA6F0"/>
    <x v="436"/>
    <x v="0"/>
    <n v="1"/>
  </r>
  <r>
    <s v="E134E8CD"/>
    <x v="437"/>
    <x v="0"/>
    <n v="1"/>
  </r>
  <r>
    <s v="82F7C4C"/>
    <x v="438"/>
    <x v="0"/>
    <n v="1"/>
  </r>
  <r>
    <s v="E57408A5"/>
    <x v="439"/>
    <x v="0"/>
    <n v="1"/>
  </r>
  <r>
    <s v="E6250BDB"/>
    <x v="440"/>
    <x v="0"/>
    <n v="1"/>
  </r>
  <r>
    <s v="F944D676"/>
    <x v="441"/>
    <x v="0"/>
    <n v="1"/>
  </r>
  <r>
    <s v="F0FDE4A"/>
    <x v="442"/>
    <x v="0"/>
    <n v="1"/>
  </r>
  <r>
    <s v="AD59378"/>
    <x v="443"/>
    <x v="0"/>
    <n v="1"/>
  </r>
  <r>
    <s v="6020491"/>
    <x v="444"/>
    <x v="0"/>
    <n v="1"/>
  </r>
  <r>
    <s v="F7674396"/>
    <x v="445"/>
    <x v="0"/>
    <n v="1"/>
  </r>
  <r>
    <s v="EB4059D3"/>
    <x v="446"/>
    <x v="0"/>
    <n v="1"/>
  </r>
  <r>
    <s v="1896E55C"/>
    <x v="447"/>
    <x v="0"/>
    <n v="1"/>
  </r>
  <r>
    <s v="1896E55C"/>
    <x v="447"/>
    <x v="0"/>
    <n v="1"/>
  </r>
  <r>
    <s v="CFE342C"/>
    <x v="448"/>
    <x v="0"/>
    <n v="1"/>
  </r>
  <r>
    <s v="F51B2663"/>
    <x v="449"/>
    <x v="0"/>
    <n v="1"/>
  </r>
  <r>
    <s v="F6AD056A"/>
    <x v="450"/>
    <x v="0"/>
    <n v="1"/>
  </r>
  <r>
    <s v="E566B389"/>
    <x v="451"/>
    <x v="0"/>
    <n v="1"/>
  </r>
  <r>
    <s v="F191F99C"/>
    <x v="452"/>
    <x v="0"/>
    <n v="1"/>
  </r>
  <r>
    <s v="1C5CEC89"/>
    <x v="453"/>
    <x v="0"/>
    <n v="1"/>
  </r>
  <r>
    <s v="1E14761"/>
    <x v="454"/>
    <x v="0"/>
    <n v="1"/>
  </r>
  <r>
    <s v="F6374014"/>
    <x v="455"/>
    <x v="0"/>
    <n v="1"/>
  </r>
  <r>
    <s v="E5B73E18"/>
    <x v="456"/>
    <x v="0"/>
    <n v="1"/>
  </r>
  <r>
    <s v="F160C36C"/>
    <x v="457"/>
    <x v="0"/>
    <n v="1"/>
  </r>
  <r>
    <s v="186F0E08"/>
    <x v="458"/>
    <x v="0"/>
    <n v="1"/>
  </r>
  <r>
    <s v="F1E2FB5A"/>
    <x v="459"/>
    <x v="0"/>
    <n v="1"/>
  </r>
  <r>
    <s v="EEC8ED82"/>
    <x v="460"/>
    <x v="0"/>
    <n v="1"/>
  </r>
  <r>
    <s v="1C13DB38"/>
    <x v="461"/>
    <x v="0"/>
    <n v="1"/>
  </r>
  <r>
    <s v="1513BD83"/>
    <x v="462"/>
    <x v="0"/>
    <n v="1"/>
  </r>
  <r>
    <s v="F706D33D"/>
    <x v="463"/>
    <x v="0"/>
    <n v="1"/>
  </r>
  <r>
    <s v="E8CFEA67"/>
    <x v="464"/>
    <x v="0"/>
    <n v="1"/>
  </r>
  <r>
    <s v="E784F5DC"/>
    <x v="465"/>
    <x v="0"/>
    <n v="1"/>
  </r>
  <r>
    <s v="F6D69E5E"/>
    <x v="466"/>
    <x v="0"/>
    <n v="1"/>
  </r>
  <r>
    <s v="E5524388"/>
    <x v="467"/>
    <x v="0"/>
    <n v="1"/>
  </r>
  <r>
    <s v="E91751AF"/>
    <x v="468"/>
    <x v="0"/>
    <n v="1"/>
  </r>
  <r>
    <s v="E0D652A8"/>
    <x v="469"/>
    <x v="0"/>
    <n v="1"/>
  </r>
  <r>
    <s v="E2EE6AF6"/>
    <x v="470"/>
    <x v="0"/>
    <n v="1"/>
  </r>
  <r>
    <s v="F1D73E7C"/>
    <x v="471"/>
    <x v="0"/>
    <n v="1"/>
  </r>
  <r>
    <s v="F3BD513E"/>
    <x v="472"/>
    <x v="0"/>
    <n v="1"/>
  </r>
  <r>
    <s v="EEE51CA2"/>
    <x v="473"/>
    <x v="0"/>
    <n v="1"/>
  </r>
  <r>
    <s v="F8C813EC"/>
    <x v="474"/>
    <x v="0"/>
    <n v="1"/>
  </r>
  <r>
    <s v="550608E"/>
    <x v="475"/>
    <x v="0"/>
    <n v="1"/>
  </r>
  <r>
    <s v="F509E891"/>
    <x v="476"/>
    <x v="0"/>
    <n v="1"/>
  </r>
  <r>
    <s v="19F52696"/>
    <x v="477"/>
    <x v="0"/>
    <n v="1"/>
  </r>
  <r>
    <s v="FF4B4DC"/>
    <x v="478"/>
    <x v="0"/>
    <n v="1"/>
  </r>
  <r>
    <s v="66EF00B"/>
    <x v="479"/>
    <x v="0"/>
    <n v="1"/>
  </r>
  <r>
    <s v="F189D15D"/>
    <x v="480"/>
    <x v="0"/>
    <n v="1"/>
  </r>
  <r>
    <s v="1BFD0461"/>
    <x v="481"/>
    <x v="0"/>
    <n v="1"/>
  </r>
  <r>
    <s v="E350D61F"/>
    <x v="482"/>
    <x v="0"/>
    <n v="1"/>
  </r>
  <r>
    <s v="EE9CBBFF"/>
    <x v="483"/>
    <x v="0"/>
    <n v="1"/>
  </r>
  <r>
    <s v="A2B90CC"/>
    <x v="484"/>
    <x v="0"/>
    <n v="1"/>
  </r>
  <r>
    <s v="15564AF5"/>
    <x v="485"/>
    <x v="0"/>
    <n v="1"/>
  </r>
  <r>
    <s v="95DC1BC"/>
    <x v="486"/>
    <x v="0"/>
    <n v="1"/>
  </r>
  <r>
    <s v="FEF68FF0"/>
    <x v="487"/>
    <x v="0"/>
    <n v="1"/>
  </r>
  <r>
    <s v="F53BAF7B"/>
    <x v="488"/>
    <x v="0"/>
    <n v="1"/>
  </r>
  <r>
    <s v="F1318439"/>
    <x v="489"/>
    <x v="0"/>
    <n v="1"/>
  </r>
  <r>
    <s v="FC9BDF42"/>
    <x v="490"/>
    <x v="0"/>
    <n v="1"/>
  </r>
  <r>
    <s v="C66DBE8"/>
    <x v="491"/>
    <x v="0"/>
    <n v="1"/>
  </r>
  <r>
    <s v="BC9DC90"/>
    <x v="492"/>
    <x v="0"/>
    <n v="1"/>
  </r>
  <r>
    <s v="1855AF54"/>
    <x v="493"/>
    <x v="0"/>
    <n v="1"/>
  </r>
  <r>
    <s v="106B6263"/>
    <x v="494"/>
    <x v="0"/>
    <n v="1"/>
  </r>
  <r>
    <s v="1008D436"/>
    <x v="495"/>
    <x v="0"/>
    <n v="1"/>
  </r>
  <r>
    <s v="FD5F19B0"/>
    <x v="496"/>
    <x v="0"/>
    <n v="1"/>
  </r>
  <r>
    <s v="E0402583"/>
    <x v="497"/>
    <x v="0"/>
    <n v="1"/>
  </r>
  <r>
    <s v="B20D30B"/>
    <x v="498"/>
    <x v="0"/>
    <n v="1"/>
  </r>
  <r>
    <s v="EC22758A"/>
    <x v="499"/>
    <x v="0"/>
    <n v="1"/>
  </r>
  <r>
    <s v="13A12E2D"/>
    <x v="500"/>
    <x v="0"/>
    <n v="1"/>
  </r>
  <r>
    <s v="A988CBF"/>
    <x v="501"/>
    <x v="0"/>
    <n v="1"/>
  </r>
  <r>
    <s v="587A074"/>
    <x v="502"/>
    <x v="0"/>
    <n v="1"/>
  </r>
  <r>
    <s v="8F7E8B7"/>
    <x v="503"/>
    <x v="0"/>
    <n v="1"/>
  </r>
  <r>
    <s v="FA712964"/>
    <x v="504"/>
    <x v="0"/>
    <n v="1"/>
  </r>
  <r>
    <s v="13573820"/>
    <x v="505"/>
    <x v="0"/>
    <n v="1"/>
  </r>
  <r>
    <s v="1701547C"/>
    <x v="506"/>
    <x v="0"/>
    <n v="1"/>
  </r>
  <r>
    <s v="12019624"/>
    <x v="507"/>
    <x v="0"/>
    <n v="1"/>
  </r>
  <r>
    <s v="FAEFCE1A"/>
    <x v="508"/>
    <x v="0"/>
    <n v="1"/>
  </r>
  <r>
    <s v="E345ED77"/>
    <x v="509"/>
    <x v="0"/>
    <n v="1"/>
  </r>
  <r>
    <s v="EBF31077"/>
    <x v="510"/>
    <x v="0"/>
    <n v="1"/>
  </r>
  <r>
    <s v="F8726DC6"/>
    <x v="511"/>
    <x v="0"/>
    <n v="1"/>
  </r>
  <r>
    <s v="F0081A95"/>
    <x v="512"/>
    <x v="0"/>
    <n v="1"/>
  </r>
  <r>
    <s v="EECB8705"/>
    <x v="513"/>
    <x v="0"/>
    <n v="1"/>
  </r>
  <r>
    <s v="17337242"/>
    <x v="514"/>
    <x v="0"/>
    <n v="1"/>
  </r>
  <r>
    <s v="40E5414"/>
    <x v="515"/>
    <x v="0"/>
    <n v="1"/>
  </r>
  <r>
    <s v="AB638D5"/>
    <x v="516"/>
    <x v="0"/>
    <n v="1"/>
  </r>
  <r>
    <s v="10273F96"/>
    <x v="517"/>
    <x v="0"/>
    <n v="1"/>
  </r>
  <r>
    <s v="EA1BD13"/>
    <x v="518"/>
    <x v="0"/>
    <n v="1"/>
  </r>
  <r>
    <s v="F6F733A4"/>
    <x v="519"/>
    <x v="0"/>
    <n v="1"/>
  </r>
  <r>
    <s v="EA1103F6"/>
    <x v="520"/>
    <x v="0"/>
    <n v="1"/>
  </r>
  <r>
    <s v="FAE46EBB"/>
    <x v="521"/>
    <x v="0"/>
    <n v="1"/>
  </r>
  <r>
    <s v="1930F37"/>
    <x v="522"/>
    <x v="0"/>
    <n v="1"/>
  </r>
  <r>
    <s v="F625ED06"/>
    <x v="523"/>
    <x v="0"/>
    <n v="1"/>
  </r>
  <r>
    <s v="FDDB98F1"/>
    <x v="524"/>
    <x v="0"/>
    <n v="1"/>
  </r>
  <r>
    <s v="E4DFAA26"/>
    <x v="525"/>
    <x v="0"/>
    <n v="1"/>
  </r>
  <r>
    <s v="1999EE53"/>
    <x v="526"/>
    <x v="0"/>
    <n v="1"/>
  </r>
  <r>
    <s v="CB5370C"/>
    <x v="527"/>
    <x v="0"/>
    <n v="1"/>
  </r>
  <r>
    <s v="E0305B0E"/>
    <x v="528"/>
    <x v="0"/>
    <n v="1"/>
  </r>
  <r>
    <s v="B3D417C"/>
    <x v="529"/>
    <x v="0"/>
    <n v="1"/>
  </r>
  <r>
    <s v="BEDC03D"/>
    <x v="530"/>
    <x v="0"/>
    <n v="1"/>
  </r>
  <r>
    <s v="EB7A3356"/>
    <x v="531"/>
    <x v="0"/>
    <n v="1"/>
  </r>
  <r>
    <s v="E8D9E029"/>
    <x v="532"/>
    <x v="0"/>
    <n v="1"/>
  </r>
  <r>
    <s v="F8144490"/>
    <x v="533"/>
    <x v="0"/>
    <n v="1"/>
  </r>
  <r>
    <s v="F97C500B"/>
    <x v="534"/>
    <x v="0"/>
    <n v="1"/>
  </r>
  <r>
    <s v="B9E7828"/>
    <x v="535"/>
    <x v="0"/>
    <n v="1"/>
  </r>
  <r>
    <s v="74A98F4"/>
    <x v="536"/>
    <x v="0"/>
    <n v="1"/>
  </r>
  <r>
    <s v="EE9B68AB"/>
    <x v="537"/>
    <x v="0"/>
    <n v="1"/>
  </r>
  <r>
    <s v="2AB197"/>
    <x v="538"/>
    <x v="0"/>
    <n v="1"/>
  </r>
  <r>
    <s v="1C5A38FF"/>
    <x v="539"/>
    <x v="0"/>
    <n v="1"/>
  </r>
  <r>
    <s v="EE872B4D"/>
    <x v="540"/>
    <x v="0"/>
    <n v="1"/>
  </r>
  <r>
    <s v="18D7BB03"/>
    <x v="541"/>
    <x v="0"/>
    <n v="1"/>
  </r>
  <r>
    <s v="EFD49E64"/>
    <x v="542"/>
    <x v="0"/>
    <n v="1"/>
  </r>
  <r>
    <s v="15987F06"/>
    <x v="543"/>
    <x v="0"/>
    <n v="1"/>
  </r>
  <r>
    <s v="F40C64B7"/>
    <x v="544"/>
    <x v="0"/>
    <n v="1"/>
  </r>
  <r>
    <s v="F9ACAC66"/>
    <x v="545"/>
    <x v="0"/>
    <n v="1"/>
  </r>
  <r>
    <s v="F7A2548"/>
    <x v="546"/>
    <x v="0"/>
    <n v="1"/>
  </r>
  <r>
    <s v="1FF46752"/>
    <x v="547"/>
    <x v="0"/>
    <n v="1"/>
  </r>
  <r>
    <s v="EC8331A1"/>
    <x v="548"/>
    <x v="0"/>
    <n v="1"/>
  </r>
  <r>
    <s v="12E7328D"/>
    <x v="549"/>
    <x v="0"/>
    <n v="1"/>
  </r>
  <r>
    <s v="EF4EAA92"/>
    <x v="550"/>
    <x v="0"/>
    <n v="1"/>
  </r>
  <r>
    <s v="37C7352"/>
    <x v="551"/>
    <x v="0"/>
    <n v="1"/>
  </r>
  <r>
    <s v="F9678746"/>
    <x v="552"/>
    <x v="0"/>
    <n v="1"/>
  </r>
  <r>
    <s v="143995B9"/>
    <x v="553"/>
    <x v="0"/>
    <n v="1"/>
  </r>
  <r>
    <s v="3FCF48A"/>
    <x v="554"/>
    <x v="0"/>
    <n v="1"/>
  </r>
  <r>
    <s v="1904C953"/>
    <x v="555"/>
    <x v="0"/>
    <n v="1"/>
  </r>
  <r>
    <s v="E8FC2412"/>
    <x v="556"/>
    <x v="0"/>
    <n v="1"/>
  </r>
  <r>
    <s v="EDDF1C64"/>
    <x v="557"/>
    <x v="0"/>
    <n v="1"/>
  </r>
  <r>
    <s v="FF929783"/>
    <x v="558"/>
    <x v="0"/>
    <n v="1"/>
  </r>
  <r>
    <s v="69DEB2E"/>
    <x v="559"/>
    <x v="0"/>
    <n v="1"/>
  </r>
  <r>
    <s v="1F6BC492"/>
    <x v="560"/>
    <x v="0"/>
    <n v="1"/>
  </r>
  <r>
    <s v="14CE0319"/>
    <x v="561"/>
    <x v="0"/>
    <n v="1"/>
  </r>
  <r>
    <s v="1CF6D1EF"/>
    <x v="562"/>
    <x v="0"/>
    <n v="1"/>
  </r>
  <r>
    <s v="F31CD609"/>
    <x v="563"/>
    <x v="0"/>
    <n v="1"/>
  </r>
  <r>
    <s v="1FE4A74C"/>
    <x v="564"/>
    <x v="0"/>
    <n v="1"/>
  </r>
  <r>
    <s v="DCC0DB1"/>
    <x v="565"/>
    <x v="0"/>
    <n v="1"/>
  </r>
  <r>
    <s v="EAE2B9D0"/>
    <x v="566"/>
    <x v="0"/>
    <n v="1"/>
  </r>
  <r>
    <s v="5A72F0F"/>
    <x v="567"/>
    <x v="0"/>
    <n v="1"/>
  </r>
  <r>
    <s v="1F1CBFA1"/>
    <x v="568"/>
    <x v="0"/>
    <n v="1"/>
  </r>
  <r>
    <s v="E31BAA6"/>
    <x v="569"/>
    <x v="0"/>
    <n v="1"/>
  </r>
  <r>
    <s v="8E32695"/>
    <x v="570"/>
    <x v="0"/>
    <n v="1"/>
  </r>
  <r>
    <s v="1D0A5D0D"/>
    <x v="571"/>
    <x v="0"/>
    <n v="1"/>
  </r>
  <r>
    <s v="E35A7DD1"/>
    <x v="572"/>
    <x v="0"/>
    <n v="1"/>
  </r>
  <r>
    <s v="19AD5D2B"/>
    <x v="573"/>
    <x v="0"/>
    <n v="1"/>
  </r>
  <r>
    <s v="EF0A31CE"/>
    <x v="574"/>
    <x v="0"/>
    <n v="1"/>
  </r>
  <r>
    <s v="E899CCA"/>
    <x v="575"/>
    <x v="0"/>
    <n v="1"/>
  </r>
  <r>
    <s v="6D40974"/>
    <x v="576"/>
    <x v="0"/>
    <n v="1"/>
  </r>
  <r>
    <s v="F59F0E75"/>
    <x v="577"/>
    <x v="0"/>
    <n v="1"/>
  </r>
  <r>
    <s v="14A637"/>
    <x v="578"/>
    <x v="0"/>
    <n v="1"/>
  </r>
  <r>
    <s v="E1063956"/>
    <x v="579"/>
    <x v="0"/>
    <n v="1"/>
  </r>
  <r>
    <s v="74D6561"/>
    <x v="580"/>
    <x v="0"/>
    <n v="1"/>
  </r>
  <r>
    <s v="E9EB4FA2"/>
    <x v="581"/>
    <x v="0"/>
    <n v="1"/>
  </r>
  <r>
    <s v="1857C38B"/>
    <x v="582"/>
    <x v="0"/>
    <n v="1"/>
  </r>
  <r>
    <s v="65C9C3D"/>
    <x v="583"/>
    <x v="0"/>
    <n v="1"/>
  </r>
  <r>
    <s v="1F77F449"/>
    <x v="584"/>
    <x v="0"/>
    <n v="1"/>
  </r>
  <r>
    <s v="EAE4DE93"/>
    <x v="585"/>
    <x v="0"/>
    <n v="1"/>
  </r>
  <r>
    <s v="119605E7"/>
    <x v="586"/>
    <x v="0"/>
    <n v="1"/>
  </r>
  <r>
    <s v="7C2443E"/>
    <x v="587"/>
    <x v="0"/>
    <n v="1"/>
  </r>
  <r>
    <s v="F19C69C7"/>
    <x v="588"/>
    <x v="0"/>
    <n v="1"/>
  </r>
  <r>
    <s v="5D6D69D"/>
    <x v="589"/>
    <x v="0"/>
    <n v="1"/>
  </r>
  <r>
    <s v="FC2EB3A8"/>
    <x v="590"/>
    <x v="0"/>
    <n v="1"/>
  </r>
  <r>
    <s v="167335B8"/>
    <x v="591"/>
    <x v="0"/>
    <n v="1"/>
  </r>
  <r>
    <s v="93A4BA5"/>
    <x v="592"/>
    <x v="0"/>
    <n v="1"/>
  </r>
  <r>
    <s v="F1F2E004"/>
    <x v="593"/>
    <x v="0"/>
    <n v="1"/>
  </r>
  <r>
    <s v="AD6E287"/>
    <x v="594"/>
    <x v="0"/>
    <n v="1"/>
  </r>
  <r>
    <s v="F5BDCBE5"/>
    <x v="595"/>
    <x v="0"/>
    <n v="1"/>
  </r>
  <r>
    <s v="E161B061"/>
    <x v="596"/>
    <x v="0"/>
    <n v="1"/>
  </r>
  <r>
    <s v="E0BAE5EE"/>
    <x v="597"/>
    <x v="0"/>
    <n v="1"/>
  </r>
  <r>
    <s v="1E9DFE5E"/>
    <x v="598"/>
    <x v="0"/>
    <n v="1"/>
  </r>
  <r>
    <s v="EE486B65"/>
    <x v="599"/>
    <x v="0"/>
    <n v="1"/>
  </r>
  <r>
    <s v="FE54861A"/>
    <x v="600"/>
    <x v="0"/>
    <n v="1"/>
  </r>
  <r>
    <s v="1896E55C"/>
    <x v="447"/>
    <x v="0"/>
    <n v="1"/>
  </r>
  <r>
    <s v="1896E55C"/>
    <x v="447"/>
    <x v="0"/>
    <n v="1"/>
  </r>
  <r>
    <s v="1896E55C"/>
    <x v="447"/>
    <x v="0"/>
    <n v="1"/>
  </r>
  <r>
    <s v="7311038"/>
    <x v="601"/>
    <x v="1"/>
    <n v="1"/>
  </r>
  <r>
    <s v="7311038"/>
    <x v="601"/>
    <x v="1"/>
    <n v="1"/>
  </r>
  <r>
    <s v="12D0F40F"/>
    <x v="602"/>
    <x v="0"/>
    <n v="1"/>
  </r>
  <r>
    <s v="F0579048"/>
    <x v="603"/>
    <x v="0"/>
    <n v="1"/>
  </r>
  <r>
    <s v="E7190C8B"/>
    <x v="604"/>
    <x v="0"/>
    <n v="1"/>
  </r>
  <r>
    <s v="ED65A411"/>
    <x v="605"/>
    <x v="0"/>
    <n v="1"/>
  </r>
  <r>
    <s v="EE55C557"/>
    <x v="606"/>
    <x v="0"/>
    <n v="1"/>
  </r>
  <r>
    <s v="F693B58C"/>
    <x v="607"/>
    <x v="0"/>
    <n v="1"/>
  </r>
  <r>
    <s v="EA81E0BA"/>
    <x v="608"/>
    <x v="0"/>
    <n v="1"/>
  </r>
  <r>
    <s v="2C28EE4"/>
    <x v="609"/>
    <x v="0"/>
    <n v="1"/>
  </r>
  <r>
    <s v="F305691C"/>
    <x v="610"/>
    <x v="0"/>
    <n v="1"/>
  </r>
  <r>
    <s v="E825636E"/>
    <x v="611"/>
    <x v="0"/>
    <n v="1"/>
  </r>
  <r>
    <s v="18AF6DC0"/>
    <x v="612"/>
    <x v="0"/>
    <n v="1"/>
  </r>
  <r>
    <s v="E068C4E"/>
    <x v="613"/>
    <x v="0"/>
    <n v="1"/>
  </r>
  <r>
    <s v="1164E60F"/>
    <x v="614"/>
    <x v="0"/>
    <n v="1"/>
  </r>
  <r>
    <s v="EF67BEBF"/>
    <x v="615"/>
    <x v="0"/>
    <n v="1"/>
  </r>
  <r>
    <s v="EBAA24B0"/>
    <x v="616"/>
    <x v="0"/>
    <n v="1"/>
  </r>
  <r>
    <s v="F1B2B1E6"/>
    <x v="617"/>
    <x v="0"/>
    <n v="1"/>
  </r>
  <r>
    <s v="18EEDE08"/>
    <x v="618"/>
    <x v="0"/>
    <n v="1"/>
  </r>
  <r>
    <s v="EBC6EAA1"/>
    <x v="619"/>
    <x v="0"/>
    <n v="1"/>
  </r>
  <r>
    <s v="A12FAAE"/>
    <x v="620"/>
    <x v="0"/>
    <n v="1"/>
  </r>
  <r>
    <s v="F0190F54"/>
    <x v="621"/>
    <x v="0"/>
    <n v="1"/>
  </r>
  <r>
    <s v="18407010"/>
    <x v="622"/>
    <x v="0"/>
    <n v="1"/>
  </r>
  <r>
    <s v="C483A7E"/>
    <x v="623"/>
    <x v="0"/>
    <n v="1"/>
  </r>
  <r>
    <s v="E636C3D3"/>
    <x v="624"/>
    <x v="0"/>
    <n v="1"/>
  </r>
  <r>
    <s v="EBF1A8C3"/>
    <x v="625"/>
    <x v="0"/>
    <n v="1"/>
  </r>
  <r>
    <s v="15F3FBE8"/>
    <x v="626"/>
    <x v="0"/>
    <n v="1"/>
  </r>
  <r>
    <s v="F04972BB"/>
    <x v="627"/>
    <x v="0"/>
    <n v="1"/>
  </r>
  <r>
    <s v="EEC5ECCC"/>
    <x v="628"/>
    <x v="0"/>
    <n v="1"/>
  </r>
  <r>
    <s v="ED6F0E8F"/>
    <x v="629"/>
    <x v="0"/>
    <n v="1"/>
  </r>
  <r>
    <s v="EDDDCF57"/>
    <x v="630"/>
    <x v="0"/>
    <n v="1"/>
  </r>
  <r>
    <s v="D63B9D2"/>
    <x v="631"/>
    <x v="0"/>
    <n v="1"/>
  </r>
  <r>
    <s v="12346170"/>
    <x v="632"/>
    <x v="0"/>
    <n v="1"/>
  </r>
  <r>
    <s v="F8E91944"/>
    <x v="633"/>
    <x v="0"/>
    <n v="1"/>
  </r>
  <r>
    <s v="748F6CB"/>
    <x v="634"/>
    <x v="0"/>
    <n v="1"/>
  </r>
  <r>
    <s v="F1E41F87"/>
    <x v="635"/>
    <x v="0"/>
    <n v="1"/>
  </r>
  <r>
    <s v="F685D1CA"/>
    <x v="636"/>
    <x v="0"/>
    <n v="1"/>
  </r>
  <r>
    <s v="E88C959E"/>
    <x v="637"/>
    <x v="0"/>
    <n v="1"/>
  </r>
  <r>
    <s v="1069487E"/>
    <x v="638"/>
    <x v="0"/>
    <n v="1"/>
  </r>
  <r>
    <s v="F791AB7B"/>
    <x v="639"/>
    <x v="0"/>
    <n v="1"/>
  </r>
  <r>
    <s v="7B0CE5A"/>
    <x v="640"/>
    <x v="0"/>
    <n v="1"/>
  </r>
  <r>
    <s v="4B3C38F"/>
    <x v="641"/>
    <x v="0"/>
    <n v="1"/>
  </r>
  <r>
    <s v="F8297A85"/>
    <x v="642"/>
    <x v="0"/>
    <n v="1"/>
  </r>
  <r>
    <s v="61340AB"/>
    <x v="643"/>
    <x v="0"/>
    <n v="1"/>
  </r>
  <r>
    <s v="1F74CB9A"/>
    <x v="644"/>
    <x v="0"/>
    <n v="1"/>
  </r>
  <r>
    <s v="E5C1D61B"/>
    <x v="645"/>
    <x v="0"/>
    <n v="1"/>
  </r>
  <r>
    <s v="1FCF9AE7"/>
    <x v="646"/>
    <x v="0"/>
    <n v="1"/>
  </r>
  <r>
    <s v="E9A39044"/>
    <x v="647"/>
    <x v="0"/>
    <n v="1"/>
  </r>
  <r>
    <s v="FAB7BF71"/>
    <x v="648"/>
    <x v="0"/>
    <n v="1"/>
  </r>
  <r>
    <s v="FD5C81F9"/>
    <x v="649"/>
    <x v="0"/>
    <n v="1"/>
  </r>
  <r>
    <s v="EA2A2936"/>
    <x v="650"/>
    <x v="0"/>
    <n v="1"/>
  </r>
  <r>
    <s v="F14F6814"/>
    <x v="651"/>
    <x v="0"/>
    <n v="1"/>
  </r>
  <r>
    <s v="63FC0E7"/>
    <x v="652"/>
    <x v="0"/>
    <n v="1"/>
  </r>
  <r>
    <s v="F57AAB94"/>
    <x v="653"/>
    <x v="0"/>
    <n v="1"/>
  </r>
  <r>
    <s v="E4C5AE5B"/>
    <x v="654"/>
    <x v="0"/>
    <n v="1"/>
  </r>
  <r>
    <s v="1F869C45"/>
    <x v="655"/>
    <x v="0"/>
    <n v="1"/>
  </r>
  <r>
    <s v="60069A1"/>
    <x v="656"/>
    <x v="0"/>
    <n v="1"/>
  </r>
  <r>
    <s v="F6D9A9B7"/>
    <x v="657"/>
    <x v="0"/>
    <n v="1"/>
  </r>
  <r>
    <s v="C9C0A57"/>
    <x v="658"/>
    <x v="0"/>
    <n v="1"/>
  </r>
  <r>
    <s v="978806F"/>
    <x v="659"/>
    <x v="0"/>
    <n v="1"/>
  </r>
  <r>
    <s v="18498487"/>
    <x v="660"/>
    <x v="0"/>
    <n v="1"/>
  </r>
  <r>
    <s v="F45D6782"/>
    <x v="661"/>
    <x v="0"/>
    <n v="1"/>
  </r>
  <r>
    <s v="F721FA27"/>
    <x v="662"/>
    <x v="0"/>
    <n v="1"/>
  </r>
  <r>
    <s v="1DDACE57"/>
    <x v="663"/>
    <x v="0"/>
    <n v="1"/>
  </r>
  <r>
    <s v="1894332"/>
    <x v="664"/>
    <x v="0"/>
    <n v="1"/>
  </r>
  <r>
    <s v="1086F3BF"/>
    <x v="665"/>
    <x v="0"/>
    <n v="1"/>
  </r>
  <r>
    <s v="C66C23"/>
    <x v="666"/>
    <x v="0"/>
    <n v="1"/>
  </r>
  <r>
    <s v="159CD517"/>
    <x v="667"/>
    <x v="0"/>
    <n v="1"/>
  </r>
  <r>
    <s v="89EE410"/>
    <x v="668"/>
    <x v="0"/>
    <n v="1"/>
  </r>
  <r>
    <s v="F89CF582"/>
    <x v="669"/>
    <x v="0"/>
    <n v="1"/>
  </r>
  <r>
    <s v="E09838BB"/>
    <x v="670"/>
    <x v="0"/>
    <n v="1"/>
  </r>
  <r>
    <s v="614BBE3"/>
    <x v="671"/>
    <x v="0"/>
    <n v="1"/>
  </r>
  <r>
    <s v="48940AA"/>
    <x v="672"/>
    <x v="0"/>
    <n v="1"/>
  </r>
  <r>
    <s v="1BECF2B8"/>
    <x v="673"/>
    <x v="0"/>
    <n v="1"/>
  </r>
  <r>
    <s v="4A42B03"/>
    <x v="674"/>
    <x v="0"/>
    <n v="1"/>
  </r>
  <r>
    <s v="E40CFC80"/>
    <x v="675"/>
    <x v="0"/>
    <n v="1"/>
  </r>
  <r>
    <s v="E80AD9DB"/>
    <x v="676"/>
    <x v="0"/>
    <n v="1"/>
  </r>
  <r>
    <s v="E7B2589F"/>
    <x v="677"/>
    <x v="0"/>
    <n v="1"/>
  </r>
  <r>
    <s v="E3F71825"/>
    <x v="678"/>
    <x v="0"/>
    <n v="1"/>
  </r>
  <r>
    <s v="1BD046EA"/>
    <x v="679"/>
    <x v="0"/>
    <n v="1"/>
  </r>
  <r>
    <s v="1424BA76"/>
    <x v="680"/>
    <x v="0"/>
    <n v="1"/>
  </r>
  <r>
    <s v="1619056A"/>
    <x v="681"/>
    <x v="0"/>
    <n v="1"/>
  </r>
  <r>
    <s v="FBD7F6DE"/>
    <x v="682"/>
    <x v="0"/>
    <n v="1"/>
  </r>
  <r>
    <s v="E7A72F9A"/>
    <x v="683"/>
    <x v="0"/>
    <n v="1"/>
  </r>
  <r>
    <s v="E321AA53"/>
    <x v="684"/>
    <x v="0"/>
    <n v="1"/>
  </r>
  <r>
    <s v="FFF53E2D"/>
    <x v="685"/>
    <x v="0"/>
    <n v="1"/>
  </r>
  <r>
    <s v="EFACB72C"/>
    <x v="686"/>
    <x v="0"/>
    <n v="1"/>
  </r>
  <r>
    <s v="3EDD698"/>
    <x v="687"/>
    <x v="0"/>
    <n v="1"/>
  </r>
  <r>
    <s v="14A3C2DE"/>
    <x v="688"/>
    <x v="0"/>
    <n v="1"/>
  </r>
  <r>
    <s v="685AEBC"/>
    <x v="689"/>
    <x v="0"/>
    <n v="1"/>
  </r>
  <r>
    <s v="5061C1B"/>
    <x v="690"/>
    <x v="0"/>
    <n v="1"/>
  </r>
  <r>
    <s v="FF95BE7A"/>
    <x v="691"/>
    <x v="0"/>
    <n v="1"/>
  </r>
  <r>
    <s v="B641281"/>
    <x v="692"/>
    <x v="0"/>
    <n v="1"/>
  </r>
  <r>
    <s v="E092C4C"/>
    <x v="693"/>
    <x v="0"/>
    <n v="1"/>
  </r>
  <r>
    <s v="FBD7E2E5"/>
    <x v="694"/>
    <x v="0"/>
    <n v="1"/>
  </r>
  <r>
    <s v="198646EA"/>
    <x v="695"/>
    <x v="0"/>
    <n v="1"/>
  </r>
  <r>
    <s v="EB78B6E9"/>
    <x v="696"/>
    <x v="0"/>
    <n v="1"/>
  </r>
  <r>
    <s v="E5F4FD45"/>
    <x v="697"/>
    <x v="0"/>
    <n v="1"/>
  </r>
  <r>
    <s v="111EAE4F"/>
    <x v="698"/>
    <x v="0"/>
    <n v="1"/>
  </r>
  <r>
    <s v="159B4BD8"/>
    <x v="699"/>
    <x v="0"/>
    <n v="1"/>
  </r>
  <r>
    <s v="E421855E"/>
    <x v="700"/>
    <x v="0"/>
    <n v="1"/>
  </r>
  <r>
    <s v="10030167"/>
    <x v="701"/>
    <x v="0"/>
    <n v="1"/>
  </r>
  <r>
    <s v="E34224D4"/>
    <x v="702"/>
    <x v="0"/>
    <n v="1"/>
  </r>
  <r>
    <s v="EE4E613D"/>
    <x v="703"/>
    <x v="0"/>
    <n v="1"/>
  </r>
  <r>
    <s v="CCEC6E7"/>
    <x v="704"/>
    <x v="0"/>
    <n v="1"/>
  </r>
  <r>
    <s v="18B2709A"/>
    <x v="705"/>
    <x v="0"/>
    <n v="1"/>
  </r>
  <r>
    <s v="FFD9FADE"/>
    <x v="706"/>
    <x v="0"/>
    <n v="1"/>
  </r>
  <r>
    <s v="1369286C"/>
    <x v="707"/>
    <x v="0"/>
    <n v="1"/>
  </r>
  <r>
    <s v="EFA4F542"/>
    <x v="708"/>
    <x v="0"/>
    <n v="1"/>
  </r>
  <r>
    <s v="5B5FDEE"/>
    <x v="709"/>
    <x v="0"/>
    <n v="1"/>
  </r>
  <r>
    <s v="12392765"/>
    <x v="710"/>
    <x v="0"/>
    <n v="1"/>
  </r>
  <r>
    <s v="E665D1DB"/>
    <x v="711"/>
    <x v="0"/>
    <n v="1"/>
  </r>
  <r>
    <s v="E549E43B"/>
    <x v="712"/>
    <x v="0"/>
    <n v="1"/>
  </r>
  <r>
    <s v="1648C027"/>
    <x v="713"/>
    <x v="0"/>
    <n v="1"/>
  </r>
  <r>
    <s v="117453AB"/>
    <x v="714"/>
    <x v="0"/>
    <n v="1"/>
  </r>
  <r>
    <s v="E0BDF499"/>
    <x v="715"/>
    <x v="0"/>
    <n v="1"/>
  </r>
  <r>
    <s v="C31FE30"/>
    <x v="716"/>
    <x v="0"/>
    <n v="1"/>
  </r>
  <r>
    <s v="EA8B77B3"/>
    <x v="717"/>
    <x v="0"/>
    <n v="1"/>
  </r>
  <r>
    <s v="15C7F0BF"/>
    <x v="718"/>
    <x v="0"/>
    <n v="1"/>
  </r>
  <r>
    <s v="EF5BF03D"/>
    <x v="719"/>
    <x v="0"/>
    <n v="1"/>
  </r>
  <r>
    <s v="543F646"/>
    <x v="720"/>
    <x v="0"/>
    <n v="1"/>
  </r>
  <r>
    <s v="F36EE3C5"/>
    <x v="721"/>
    <x v="0"/>
    <n v="1"/>
  </r>
  <r>
    <s v="1DB4755C"/>
    <x v="722"/>
    <x v="0"/>
    <n v="1"/>
  </r>
  <r>
    <s v="E12BCA04"/>
    <x v="723"/>
    <x v="0"/>
    <n v="1"/>
  </r>
  <r>
    <s v="F48208FA"/>
    <x v="724"/>
    <x v="0"/>
    <n v="1"/>
  </r>
  <r>
    <s v="F17D14E1"/>
    <x v="725"/>
    <x v="0"/>
    <n v="1"/>
  </r>
  <r>
    <s v="197F0089"/>
    <x v="726"/>
    <x v="0"/>
    <n v="1"/>
  </r>
  <r>
    <s v="EC0FE807"/>
    <x v="727"/>
    <x v="0"/>
    <n v="1"/>
  </r>
  <r>
    <s v="FB88C888"/>
    <x v="728"/>
    <x v="0"/>
    <n v="1"/>
  </r>
  <r>
    <s v="A6BD5EC"/>
    <x v="729"/>
    <x v="0"/>
    <n v="1"/>
  </r>
  <r>
    <s v="E07433E2"/>
    <x v="730"/>
    <x v="0"/>
    <n v="1"/>
  </r>
  <r>
    <s v="EF8E1223"/>
    <x v="731"/>
    <x v="0"/>
    <n v="1"/>
  </r>
  <r>
    <s v="EBAC7072"/>
    <x v="732"/>
    <x v="0"/>
    <n v="1"/>
  </r>
  <r>
    <s v="ECB57A63"/>
    <x v="733"/>
    <x v="0"/>
    <n v="1"/>
  </r>
  <r>
    <s v="FB122142"/>
    <x v="734"/>
    <x v="0"/>
    <n v="1"/>
  </r>
  <r>
    <s v="17083127"/>
    <x v="735"/>
    <x v="0"/>
    <n v="1"/>
  </r>
  <r>
    <s v="F7765ED7"/>
    <x v="736"/>
    <x v="0"/>
    <n v="1"/>
  </r>
  <r>
    <s v="1F2E6A87"/>
    <x v="737"/>
    <x v="0"/>
    <n v="1"/>
  </r>
  <r>
    <s v="E18B0EF9"/>
    <x v="738"/>
    <x v="0"/>
    <n v="1"/>
  </r>
  <r>
    <s v="1BF22A3B"/>
    <x v="739"/>
    <x v="0"/>
    <n v="1"/>
  </r>
  <r>
    <s v="59D6FC5"/>
    <x v="740"/>
    <x v="0"/>
    <n v="1"/>
  </r>
  <r>
    <s v="11732585"/>
    <x v="741"/>
    <x v="0"/>
    <n v="1"/>
  </r>
  <r>
    <s v="E698E52"/>
    <x v="742"/>
    <x v="0"/>
    <n v="1"/>
  </r>
  <r>
    <s v="F1E55D6A"/>
    <x v="743"/>
    <x v="0"/>
    <n v="1"/>
  </r>
  <r>
    <s v="1117B757"/>
    <x v="744"/>
    <x v="0"/>
    <n v="1"/>
  </r>
  <r>
    <s v="1802E9C3"/>
    <x v="745"/>
    <x v="0"/>
    <n v="1"/>
  </r>
  <r>
    <s v="197BD5EA"/>
    <x v="746"/>
    <x v="0"/>
    <n v="1"/>
  </r>
  <r>
    <s v="169EC626"/>
    <x v="747"/>
    <x v="0"/>
    <n v="1"/>
  </r>
  <r>
    <s v="FA85191E"/>
    <x v="748"/>
    <x v="0"/>
    <n v="1"/>
  </r>
  <r>
    <s v="60D3B54"/>
    <x v="749"/>
    <x v="0"/>
    <n v="1"/>
  </r>
  <r>
    <s v="1D115978"/>
    <x v="750"/>
    <x v="0"/>
    <n v="1"/>
  </r>
  <r>
    <s v="FCB2E909"/>
    <x v="751"/>
    <x v="0"/>
    <n v="1"/>
  </r>
  <r>
    <s v="ECBF32DC"/>
    <x v="752"/>
    <x v="0"/>
    <n v="1"/>
  </r>
  <r>
    <s v="1D994B5"/>
    <x v="753"/>
    <x v="0"/>
    <n v="1"/>
  </r>
  <r>
    <s v="F1CA250F"/>
    <x v="754"/>
    <x v="0"/>
    <n v="1"/>
  </r>
  <r>
    <s v="F8A48F23"/>
    <x v="755"/>
    <x v="0"/>
    <n v="1"/>
  </r>
  <r>
    <s v="F7D3893D"/>
    <x v="756"/>
    <x v="0"/>
    <n v="1"/>
  </r>
  <r>
    <s v="6A54F25"/>
    <x v="757"/>
    <x v="0"/>
    <n v="1"/>
  </r>
  <r>
    <s v="EEAF63FE"/>
    <x v="758"/>
    <x v="0"/>
    <n v="1"/>
  </r>
  <r>
    <s v="FCDBD479"/>
    <x v="759"/>
    <x v="0"/>
    <n v="1"/>
  </r>
  <r>
    <s v="E73454D2"/>
    <x v="760"/>
    <x v="0"/>
    <n v="1"/>
  </r>
  <r>
    <s v="82C88A7"/>
    <x v="761"/>
    <x v="0"/>
    <n v="1"/>
  </r>
  <r>
    <s v="147BA89D"/>
    <x v="762"/>
    <x v="0"/>
    <n v="1"/>
  </r>
  <r>
    <s v="E82A88B0"/>
    <x v="763"/>
    <x v="0"/>
    <n v="1"/>
  </r>
  <r>
    <s v="EBC6555A"/>
    <x v="764"/>
    <x v="0"/>
    <n v="1"/>
  </r>
  <r>
    <s v="66FD998"/>
    <x v="765"/>
    <x v="0"/>
    <n v="1"/>
  </r>
  <r>
    <s v="F1A6EC9D"/>
    <x v="766"/>
    <x v="0"/>
    <n v="1"/>
  </r>
  <r>
    <s v="E028A0BA"/>
    <x v="767"/>
    <x v="0"/>
    <n v="1"/>
  </r>
  <r>
    <s v="146A7389"/>
    <x v="768"/>
    <x v="0"/>
    <n v="1"/>
  </r>
  <r>
    <s v="FDA90F4F"/>
    <x v="769"/>
    <x v="0"/>
    <n v="1"/>
  </r>
  <r>
    <s v="E9886212"/>
    <x v="770"/>
    <x v="0"/>
    <n v="1"/>
  </r>
  <r>
    <s v="EE53237A"/>
    <x v="771"/>
    <x v="0"/>
    <n v="1"/>
  </r>
  <r>
    <s v="FAE2F780"/>
    <x v="772"/>
    <x v="0"/>
    <n v="1"/>
  </r>
  <r>
    <s v="E4F87DDC"/>
    <x v="773"/>
    <x v="0"/>
    <n v="1"/>
  </r>
  <r>
    <s v="F319F45D"/>
    <x v="774"/>
    <x v="0"/>
    <n v="1"/>
  </r>
  <r>
    <s v="B813761"/>
    <x v="775"/>
    <x v="0"/>
    <n v="1"/>
  </r>
  <r>
    <s v="F3E69FFB"/>
    <x v="776"/>
    <x v="0"/>
    <n v="1"/>
  </r>
  <r>
    <s v="1EF15A0"/>
    <x v="777"/>
    <x v="0"/>
    <n v="1"/>
  </r>
  <r>
    <s v="1F23E9BD"/>
    <x v="778"/>
    <x v="0"/>
    <n v="1"/>
  </r>
  <r>
    <s v="1D3B7585"/>
    <x v="779"/>
    <x v="0"/>
    <n v="1"/>
  </r>
  <r>
    <s v="1B552E4E"/>
    <x v="780"/>
    <x v="0"/>
    <n v="1"/>
  </r>
  <r>
    <s v="F754D041"/>
    <x v="781"/>
    <x v="0"/>
    <n v="1"/>
  </r>
  <r>
    <s v="EA9BBD40"/>
    <x v="782"/>
    <x v="0"/>
    <n v="1"/>
  </r>
  <r>
    <s v="10CD5BA2"/>
    <x v="783"/>
    <x v="0"/>
    <n v="1"/>
  </r>
  <r>
    <s v="18C6F8B8"/>
    <x v="784"/>
    <x v="0"/>
    <n v="1"/>
  </r>
  <r>
    <s v="11E4FD9F"/>
    <x v="785"/>
    <x v="0"/>
    <n v="1"/>
  </r>
  <r>
    <s v="901DDDB"/>
    <x v="786"/>
    <x v="0"/>
    <n v="1"/>
  </r>
  <r>
    <s v="F148DBE6"/>
    <x v="787"/>
    <x v="0"/>
    <n v="1"/>
  </r>
  <r>
    <s v="10881AF0"/>
    <x v="788"/>
    <x v="0"/>
    <n v="1"/>
  </r>
  <r>
    <s v="FAE2213D"/>
    <x v="789"/>
    <x v="0"/>
    <n v="1"/>
  </r>
  <r>
    <s v="E299040D"/>
    <x v="790"/>
    <x v="0"/>
    <n v="1"/>
  </r>
  <r>
    <s v="E6BC84EF"/>
    <x v="791"/>
    <x v="0"/>
    <n v="1"/>
  </r>
  <r>
    <s v="108FAC5"/>
    <x v="792"/>
    <x v="0"/>
    <n v="1"/>
  </r>
  <r>
    <s v="E43951BB"/>
    <x v="793"/>
    <x v="0"/>
    <n v="1"/>
  </r>
  <r>
    <s v="E0670CE1"/>
    <x v="794"/>
    <x v="0"/>
    <n v="1"/>
  </r>
  <r>
    <s v="FFAF8E75"/>
    <x v="795"/>
    <x v="0"/>
    <n v="1"/>
  </r>
  <r>
    <s v="E2F928C6"/>
    <x v="796"/>
    <x v="0"/>
    <n v="1"/>
  </r>
  <r>
    <s v="AE00252"/>
    <x v="797"/>
    <x v="0"/>
    <n v="1"/>
  </r>
  <r>
    <s v="F5C6C792"/>
    <x v="798"/>
    <x v="0"/>
    <n v="1"/>
  </r>
  <r>
    <s v="19397AED"/>
    <x v="799"/>
    <x v="0"/>
    <n v="1"/>
  </r>
  <r>
    <s v="F156CCDE"/>
    <x v="800"/>
    <x v="0"/>
    <n v="1"/>
  </r>
  <r>
    <s v="1FDDC6C9"/>
    <x v="801"/>
    <x v="0"/>
    <n v="1"/>
  </r>
  <r>
    <s v="EA70C2C4"/>
    <x v="802"/>
    <x v="0"/>
    <n v="1"/>
  </r>
  <r>
    <s v="F1AC300"/>
    <x v="803"/>
    <x v="0"/>
    <n v="1"/>
  </r>
  <r>
    <s v="57CD13B"/>
    <x v="804"/>
    <x v="0"/>
    <n v="1"/>
  </r>
  <r>
    <s v="E5B2C261"/>
    <x v="805"/>
    <x v="0"/>
    <n v="1"/>
  </r>
  <r>
    <s v="1E8E61B4"/>
    <x v="806"/>
    <x v="0"/>
    <n v="1"/>
  </r>
  <r>
    <s v="E4D1B9A6"/>
    <x v="807"/>
    <x v="0"/>
    <n v="1"/>
  </r>
  <r>
    <s v="D7173EA"/>
    <x v="808"/>
    <x v="0"/>
    <n v="1"/>
  </r>
  <r>
    <s v="1EE5648F"/>
    <x v="809"/>
    <x v="0"/>
    <n v="1"/>
  </r>
  <r>
    <s v="142CBD62"/>
    <x v="810"/>
    <x v="0"/>
    <n v="1"/>
  </r>
  <r>
    <s v="11AF1DDB"/>
    <x v="811"/>
    <x v="0"/>
    <n v="1"/>
  </r>
  <r>
    <s v="FD251882"/>
    <x v="812"/>
    <x v="0"/>
    <n v="1"/>
  </r>
  <r>
    <s v="FC1AD0E4"/>
    <x v="813"/>
    <x v="0"/>
    <n v="1"/>
  </r>
  <r>
    <s v="EEC3B2D"/>
    <x v="814"/>
    <x v="0"/>
    <n v="1"/>
  </r>
  <r>
    <s v="1C3929BD"/>
    <x v="815"/>
    <x v="0"/>
    <n v="1"/>
  </r>
  <r>
    <s v="E3BB6207"/>
    <x v="816"/>
    <x v="0"/>
    <n v="1"/>
  </r>
  <r>
    <s v="E6EB9C50"/>
    <x v="817"/>
    <x v="0"/>
    <n v="1"/>
  </r>
  <r>
    <s v="EE57C906"/>
    <x v="818"/>
    <x v="0"/>
    <n v="1"/>
  </r>
  <r>
    <s v="E917C36F"/>
    <x v="819"/>
    <x v="0"/>
    <n v="1"/>
  </r>
  <r>
    <s v="18FC32BE"/>
    <x v="820"/>
    <x v="0"/>
    <n v="1"/>
  </r>
  <r>
    <s v="87192BF"/>
    <x v="821"/>
    <x v="0"/>
    <n v="1"/>
  </r>
  <r>
    <s v="B4CA727"/>
    <x v="822"/>
    <x v="0"/>
    <n v="1"/>
  </r>
  <r>
    <s v="15469B0F"/>
    <x v="823"/>
    <x v="0"/>
    <n v="1"/>
  </r>
  <r>
    <s v="12569085"/>
    <x v="824"/>
    <x v="0"/>
    <n v="1"/>
  </r>
  <r>
    <s v="16F86173"/>
    <x v="825"/>
    <x v="0"/>
    <n v="1"/>
  </r>
  <r>
    <s v="45D7801"/>
    <x v="826"/>
    <x v="0"/>
    <n v="1"/>
  </r>
  <r>
    <s v="5885D95"/>
    <x v="827"/>
    <x v="0"/>
    <n v="1"/>
  </r>
  <r>
    <s v="EF31E500"/>
    <x v="828"/>
    <x v="0"/>
    <n v="1"/>
  </r>
  <r>
    <s v="FE315CB6"/>
    <x v="829"/>
    <x v="0"/>
    <n v="1"/>
  </r>
  <r>
    <s v="1273E479"/>
    <x v="830"/>
    <x v="0"/>
    <n v="1"/>
  </r>
  <r>
    <s v="E2D38475"/>
    <x v="831"/>
    <x v="0"/>
    <n v="1"/>
  </r>
  <r>
    <s v="17671C66"/>
    <x v="832"/>
    <x v="0"/>
    <n v="1"/>
  </r>
  <r>
    <s v="40EFAE0"/>
    <x v="833"/>
    <x v="0"/>
    <n v="1"/>
  </r>
  <r>
    <s v="5995215"/>
    <x v="834"/>
    <x v="0"/>
    <n v="1"/>
  </r>
  <r>
    <s v="F5D17FDD"/>
    <x v="835"/>
    <x v="0"/>
    <n v="1"/>
  </r>
  <r>
    <s v="10D4A75E"/>
    <x v="836"/>
    <x v="0"/>
    <n v="1"/>
  </r>
  <r>
    <s v="209A378"/>
    <x v="837"/>
    <x v="0"/>
    <n v="1"/>
  </r>
  <r>
    <s v="E2D4AA9A"/>
    <x v="838"/>
    <x v="0"/>
    <n v="1"/>
  </r>
  <r>
    <s v="E038683D"/>
    <x v="839"/>
    <x v="0"/>
    <n v="1"/>
  </r>
  <r>
    <s v="1D614DD2"/>
    <x v="840"/>
    <x v="0"/>
    <n v="1"/>
  </r>
  <r>
    <s v="FF2A545D"/>
    <x v="841"/>
    <x v="0"/>
    <n v="1"/>
  </r>
  <r>
    <s v="17503314"/>
    <x v="842"/>
    <x v="0"/>
    <n v="1"/>
  </r>
  <r>
    <s v="19748AF"/>
    <x v="843"/>
    <x v="0"/>
    <n v="1"/>
  </r>
  <r>
    <s v="5A1F434"/>
    <x v="844"/>
    <x v="0"/>
    <n v="1"/>
  </r>
  <r>
    <s v="13DF8C57"/>
    <x v="845"/>
    <x v="0"/>
    <n v="1"/>
  </r>
  <r>
    <s v="E3CB02F1"/>
    <x v="846"/>
    <x v="0"/>
    <n v="1"/>
  </r>
  <r>
    <s v="F4394D1A"/>
    <x v="847"/>
    <x v="0"/>
    <n v="1"/>
  </r>
  <r>
    <s v="55EE173"/>
    <x v="848"/>
    <x v="0"/>
    <n v="1"/>
  </r>
  <r>
    <s v="E9FF9FA2"/>
    <x v="849"/>
    <x v="0"/>
    <n v="1"/>
  </r>
  <r>
    <s v="E083717A"/>
    <x v="850"/>
    <x v="0"/>
    <n v="1"/>
  </r>
  <r>
    <s v="E88412DF"/>
    <x v="851"/>
    <x v="0"/>
    <n v="1"/>
  </r>
  <r>
    <s v="1D84B426"/>
    <x v="852"/>
    <x v="0"/>
    <n v="1"/>
  </r>
  <r>
    <s v="FB59CB85"/>
    <x v="853"/>
    <x v="0"/>
    <n v="1"/>
  </r>
  <r>
    <s v="EB39599"/>
    <x v="854"/>
    <x v="0"/>
    <n v="1"/>
  </r>
  <r>
    <s v="E33B047"/>
    <x v="855"/>
    <x v="0"/>
    <n v="1"/>
  </r>
  <r>
    <s v="E1AC13C0"/>
    <x v="856"/>
    <x v="0"/>
    <n v="1"/>
  </r>
  <r>
    <s v="F89F3491"/>
    <x v="857"/>
    <x v="0"/>
    <n v="1"/>
  </r>
  <r>
    <s v="F8F37B2A"/>
    <x v="858"/>
    <x v="0"/>
    <n v="1"/>
  </r>
  <r>
    <s v="3099D44"/>
    <x v="859"/>
    <x v="0"/>
    <n v="1"/>
  </r>
  <r>
    <s v="FB71C8FA"/>
    <x v="860"/>
    <x v="0"/>
    <n v="1"/>
  </r>
  <r>
    <s v="E4FE1B6E"/>
    <x v="861"/>
    <x v="0"/>
    <n v="1"/>
  </r>
  <r>
    <s v="1456C404"/>
    <x v="862"/>
    <x v="0"/>
    <n v="1"/>
  </r>
  <r>
    <s v="F7523CFC"/>
    <x v="863"/>
    <x v="0"/>
    <n v="1"/>
  </r>
  <r>
    <s v="F9059B62"/>
    <x v="864"/>
    <x v="0"/>
    <n v="1"/>
  </r>
  <r>
    <s v="F3D3FA55"/>
    <x v="865"/>
    <x v="0"/>
    <n v="1"/>
  </r>
  <r>
    <s v="1C3F074"/>
    <x v="866"/>
    <x v="0"/>
    <n v="1"/>
  </r>
  <r>
    <s v="151AE279"/>
    <x v="867"/>
    <x v="0"/>
    <n v="1"/>
  </r>
  <r>
    <s v="164DC691"/>
    <x v="868"/>
    <x v="0"/>
    <n v="1"/>
  </r>
  <r>
    <s v="1F39751C"/>
    <x v="869"/>
    <x v="0"/>
    <n v="1"/>
  </r>
  <r>
    <s v="1CF95C1E"/>
    <x v="870"/>
    <x v="0"/>
    <n v="1"/>
  </r>
  <r>
    <s v="F6C446EA"/>
    <x v="871"/>
    <x v="0"/>
    <n v="1"/>
  </r>
  <r>
    <s v="F106F636"/>
    <x v="872"/>
    <x v="0"/>
    <n v="1"/>
  </r>
  <r>
    <s v="FA99AD24"/>
    <x v="873"/>
    <x v="0"/>
    <n v="1"/>
  </r>
  <r>
    <s v="1AF1C5CF"/>
    <x v="874"/>
    <x v="0"/>
    <n v="1"/>
  </r>
  <r>
    <s v="F0541086"/>
    <x v="875"/>
    <x v="0"/>
    <n v="1"/>
  </r>
  <r>
    <s v="EE3E9333"/>
    <x v="876"/>
    <x v="0"/>
    <n v="1"/>
  </r>
  <r>
    <s v="5603FD3"/>
    <x v="877"/>
    <x v="0"/>
    <n v="1"/>
  </r>
  <r>
    <s v="120DF306"/>
    <x v="878"/>
    <x v="0"/>
    <n v="1"/>
  </r>
  <r>
    <s v="E03CA067"/>
    <x v="879"/>
    <x v="0"/>
    <n v="1"/>
  </r>
  <r>
    <s v="1DA530C0"/>
    <x v="880"/>
    <x v="0"/>
    <n v="1"/>
  </r>
  <r>
    <s v="F0127C46"/>
    <x v="881"/>
    <x v="0"/>
    <n v="1"/>
  </r>
  <r>
    <s v="A0C51D"/>
    <x v="882"/>
    <x v="0"/>
    <n v="1"/>
  </r>
  <r>
    <s v="F19116C7"/>
    <x v="883"/>
    <x v="0"/>
    <n v="1"/>
  </r>
  <r>
    <s v="E78D9517"/>
    <x v="884"/>
    <x v="0"/>
    <n v="1"/>
  </r>
  <r>
    <s v="3121C06"/>
    <x v="885"/>
    <x v="0"/>
    <n v="1"/>
  </r>
  <r>
    <s v="1BE71727"/>
    <x v="886"/>
    <x v="0"/>
    <n v="1"/>
  </r>
  <r>
    <s v="F3EB71FE"/>
    <x v="887"/>
    <x v="0"/>
    <n v="1"/>
  </r>
  <r>
    <s v="13094748"/>
    <x v="888"/>
    <x v="0"/>
    <n v="1"/>
  </r>
  <r>
    <s v="F3E3CF0C"/>
    <x v="889"/>
    <x v="0"/>
    <n v="1"/>
  </r>
  <r>
    <s v="F86BE2F4"/>
    <x v="890"/>
    <x v="0"/>
    <n v="1"/>
  </r>
  <r>
    <s v="E9891D48"/>
    <x v="891"/>
    <x v="0"/>
    <n v="1"/>
  </r>
  <r>
    <s v="F91B9A0F"/>
    <x v="892"/>
    <x v="0"/>
    <n v="1"/>
  </r>
  <r>
    <s v="F146ABAE"/>
    <x v="893"/>
    <x v="0"/>
    <n v="1"/>
  </r>
  <r>
    <s v="FDEDA824"/>
    <x v="894"/>
    <x v="0"/>
    <n v="1"/>
  </r>
  <r>
    <s v="F3A59F67"/>
    <x v="895"/>
    <x v="0"/>
    <n v="1"/>
  </r>
  <r>
    <s v="1FE5424F"/>
    <x v="896"/>
    <x v="0"/>
    <n v="1"/>
  </r>
  <r>
    <s v="E9D97FE4"/>
    <x v="897"/>
    <x v="0"/>
    <n v="1"/>
  </r>
  <r>
    <s v="6AF0E93"/>
    <x v="898"/>
    <x v="0"/>
    <n v="1"/>
  </r>
  <r>
    <s v="F78BE370"/>
    <x v="899"/>
    <x v="0"/>
    <n v="1"/>
  </r>
  <r>
    <s v="82D5129"/>
    <x v="900"/>
    <x v="0"/>
    <n v="1"/>
  </r>
  <r>
    <s v="18D12E97"/>
    <x v="901"/>
    <x v="0"/>
    <n v="1"/>
  </r>
  <r>
    <s v="ED6B4F15"/>
    <x v="902"/>
    <x v="0"/>
    <n v="1"/>
  </r>
  <r>
    <s v="C00DDD"/>
    <x v="903"/>
    <x v="0"/>
    <n v="1"/>
  </r>
  <r>
    <s v="E3B7171F"/>
    <x v="904"/>
    <x v="0"/>
    <n v="1"/>
  </r>
  <r>
    <s v="29FB1B6"/>
    <x v="905"/>
    <x v="0"/>
    <n v="1"/>
  </r>
  <r>
    <s v="E4C171F5"/>
    <x v="906"/>
    <x v="0"/>
    <n v="1"/>
  </r>
  <r>
    <s v="E2495FB1"/>
    <x v="907"/>
    <x v="0"/>
    <n v="1"/>
  </r>
  <r>
    <s v="1B41A47F"/>
    <x v="908"/>
    <x v="0"/>
    <n v="1"/>
  </r>
  <r>
    <s v="E4029070"/>
    <x v="909"/>
    <x v="0"/>
    <n v="1"/>
  </r>
  <r>
    <s v="D2CA814"/>
    <x v="910"/>
    <x v="0"/>
    <n v="1"/>
  </r>
  <r>
    <s v="741CDD1"/>
    <x v="911"/>
    <x v="0"/>
    <n v="1"/>
  </r>
  <r>
    <s v="E9E51AF1"/>
    <x v="912"/>
    <x v="0"/>
    <n v="1"/>
  </r>
  <r>
    <s v="1DCFDF85"/>
    <x v="913"/>
    <x v="0"/>
    <n v="1"/>
  </r>
  <r>
    <s v="EACD50C9"/>
    <x v="914"/>
    <x v="0"/>
    <n v="1"/>
  </r>
  <r>
    <s v="E5751FBE"/>
    <x v="915"/>
    <x v="0"/>
    <n v="1"/>
  </r>
  <r>
    <s v="E3A1E5D4"/>
    <x v="916"/>
    <x v="0"/>
    <n v="1"/>
  </r>
  <r>
    <s v="F2DD322B"/>
    <x v="917"/>
    <x v="0"/>
    <n v="1"/>
  </r>
  <r>
    <s v="EF65B435"/>
    <x v="918"/>
    <x v="0"/>
    <n v="1"/>
  </r>
  <r>
    <s v="F7186B24"/>
    <x v="919"/>
    <x v="0"/>
    <n v="1"/>
  </r>
  <r>
    <s v="74E8481"/>
    <x v="920"/>
    <x v="0"/>
    <n v="1"/>
  </r>
  <r>
    <s v="118DC715"/>
    <x v="921"/>
    <x v="0"/>
    <n v="1"/>
  </r>
  <r>
    <s v="F288024"/>
    <x v="922"/>
    <x v="0"/>
    <n v="1"/>
  </r>
  <r>
    <s v="98151F1"/>
    <x v="923"/>
    <x v="0"/>
    <n v="1"/>
  </r>
  <r>
    <s v="E50150D5"/>
    <x v="924"/>
    <x v="0"/>
    <n v="1"/>
  </r>
  <r>
    <s v="F0DD90E8"/>
    <x v="925"/>
    <x v="0"/>
    <n v="1"/>
  </r>
  <r>
    <s v="20737B7"/>
    <x v="926"/>
    <x v="0"/>
    <n v="1"/>
  </r>
  <r>
    <s v="1E586BF3"/>
    <x v="927"/>
    <x v="0"/>
    <n v="1"/>
  </r>
  <r>
    <s v="F983C424"/>
    <x v="928"/>
    <x v="0"/>
    <n v="1"/>
  </r>
  <r>
    <s v="F2BC8F2E"/>
    <x v="929"/>
    <x v="0"/>
    <n v="1"/>
  </r>
  <r>
    <s v="E5204260"/>
    <x v="930"/>
    <x v="0"/>
    <n v="1"/>
  </r>
  <r>
    <s v="ED4C9E55"/>
    <x v="931"/>
    <x v="0"/>
    <n v="1"/>
  </r>
  <r>
    <s v="1232CCFC"/>
    <x v="932"/>
    <x v="0"/>
    <n v="1"/>
  </r>
  <r>
    <s v="E9EF3A64"/>
    <x v="933"/>
    <x v="0"/>
    <n v="1"/>
  </r>
  <r>
    <s v="FDA8D07D"/>
    <x v="934"/>
    <x v="0"/>
    <n v="1"/>
  </r>
  <r>
    <s v="1492F0A1"/>
    <x v="935"/>
    <x v="0"/>
    <n v="1"/>
  </r>
  <r>
    <s v="20D54DE"/>
    <x v="936"/>
    <x v="0"/>
    <n v="1"/>
  </r>
  <r>
    <s v="14AD1EC7"/>
    <x v="937"/>
    <x v="0"/>
    <n v="1"/>
  </r>
  <r>
    <s v="16F67CDF"/>
    <x v="938"/>
    <x v="0"/>
    <n v="1"/>
  </r>
  <r>
    <s v="DC36BFE"/>
    <x v="939"/>
    <x v="0"/>
    <n v="1"/>
  </r>
  <r>
    <s v="EBD37B8C"/>
    <x v="940"/>
    <x v="0"/>
    <n v="1"/>
  </r>
  <r>
    <s v="FBE3AD97"/>
    <x v="941"/>
    <x v="0"/>
    <n v="1"/>
  </r>
  <r>
    <s v="ED8B8544"/>
    <x v="942"/>
    <x v="0"/>
    <n v="1"/>
  </r>
  <r>
    <s v="F811C67E"/>
    <x v="943"/>
    <x v="0"/>
    <n v="1"/>
  </r>
  <r>
    <s v="E10CCE01"/>
    <x v="944"/>
    <x v="0"/>
    <n v="1"/>
  </r>
  <r>
    <s v="1563196B"/>
    <x v="945"/>
    <x v="0"/>
    <n v="1"/>
  </r>
  <r>
    <s v="E9C5D52F"/>
    <x v="946"/>
    <x v="0"/>
    <n v="1"/>
  </r>
  <r>
    <s v="F88C8130"/>
    <x v="947"/>
    <x v="0"/>
    <n v="1"/>
  </r>
  <r>
    <s v="1FE65B8F"/>
    <x v="948"/>
    <x v="0"/>
    <n v="1"/>
  </r>
  <r>
    <s v="F78C76CB"/>
    <x v="949"/>
    <x v="0"/>
    <n v="1"/>
  </r>
  <r>
    <s v="FBD9088B"/>
    <x v="950"/>
    <x v="0"/>
    <n v="1"/>
  </r>
  <r>
    <s v="F7CBA5E7"/>
    <x v="951"/>
    <x v="0"/>
    <n v="1"/>
  </r>
  <r>
    <s v="FCA5B5BB"/>
    <x v="952"/>
    <x v="0"/>
    <n v="0"/>
  </r>
  <r>
    <s v="E88E0EED"/>
    <x v="953"/>
    <x v="0"/>
    <n v="0"/>
  </r>
  <r>
    <s v="2A2F70"/>
    <x v="954"/>
    <x v="0"/>
    <n v="0"/>
  </r>
  <r>
    <s v="E473A5E0"/>
    <x v="955"/>
    <x v="0"/>
    <n v="0"/>
  </r>
  <r>
    <s v="F1C44AF1"/>
    <x v="956"/>
    <x v="0"/>
    <n v="0"/>
  </r>
  <r>
    <s v="22D083C"/>
    <x v="957"/>
    <x v="0"/>
    <n v="1"/>
  </r>
  <r>
    <s v="8BCAB36"/>
    <x v="958"/>
    <x v="0"/>
    <n v="1"/>
  </r>
  <r>
    <s v="1285391B"/>
    <x v="959"/>
    <x v="0"/>
    <n v="1"/>
  </r>
  <r>
    <s v="F7B25A82"/>
    <x v="960"/>
    <x v="0"/>
    <n v="1"/>
  </r>
  <r>
    <s v="E2F9CB68"/>
    <x v="961"/>
    <x v="0"/>
    <n v="1"/>
  </r>
  <r>
    <s v="1B06080A"/>
    <x v="962"/>
    <x v="0"/>
    <n v="1"/>
  </r>
  <r>
    <s v="1EF85B05"/>
    <x v="963"/>
    <x v="0"/>
    <n v="1"/>
  </r>
  <r>
    <s v="1AD0C6D9"/>
    <x v="964"/>
    <x v="0"/>
    <n v="1"/>
  </r>
  <r>
    <s v="18E213A1"/>
    <x v="965"/>
    <x v="0"/>
    <n v="1"/>
  </r>
  <r>
    <s v="ED652A99"/>
    <x v="966"/>
    <x v="0"/>
    <n v="1"/>
  </r>
  <r>
    <s v="184D18B9"/>
    <x v="967"/>
    <x v="0"/>
    <n v="1"/>
  </r>
  <r>
    <s v="E7898A0C"/>
    <x v="968"/>
    <x v="0"/>
    <n v="1"/>
  </r>
  <r>
    <s v="631A4D1"/>
    <x v="969"/>
    <x v="0"/>
    <n v="1"/>
  </r>
  <r>
    <s v="FC50D808"/>
    <x v="970"/>
    <x v="0"/>
    <n v="1"/>
  </r>
  <r>
    <s v="FE78B4FE"/>
    <x v="971"/>
    <x v="0"/>
    <n v="1"/>
  </r>
  <r>
    <s v="17B20AEA"/>
    <x v="972"/>
    <x v="0"/>
    <n v="1"/>
  </r>
  <r>
    <s v="E4768AE3"/>
    <x v="973"/>
    <x v="0"/>
    <n v="1"/>
  </r>
  <r>
    <s v="FE278F48"/>
    <x v="974"/>
    <x v="0"/>
    <n v="1"/>
  </r>
  <r>
    <s v="120E1FE"/>
    <x v="975"/>
    <x v="0"/>
    <n v="1"/>
  </r>
  <r>
    <s v="142F20E7"/>
    <x v="976"/>
    <x v="0"/>
    <n v="1"/>
  </r>
  <r>
    <s v="FCC800C6"/>
    <x v="977"/>
    <x v="0"/>
    <n v="1"/>
  </r>
  <r>
    <s v="4F2395C"/>
    <x v="978"/>
    <x v="0"/>
    <n v="1"/>
  </r>
  <r>
    <s v="DABB314"/>
    <x v="979"/>
    <x v="0"/>
    <n v="1"/>
  </r>
  <r>
    <s v="FA018A53"/>
    <x v="980"/>
    <x v="0"/>
    <n v="1"/>
  </r>
  <r>
    <s v="E94A802A"/>
    <x v="981"/>
    <x v="0"/>
    <n v="1"/>
  </r>
  <r>
    <s v="52409B1"/>
    <x v="982"/>
    <x v="0"/>
    <n v="1"/>
  </r>
  <r>
    <s v="11EB9E2B"/>
    <x v="983"/>
    <x v="0"/>
    <n v="1"/>
  </r>
  <r>
    <s v="22F398A"/>
    <x v="984"/>
    <x v="0"/>
    <n v="1"/>
  </r>
  <r>
    <s v="10038982"/>
    <x v="985"/>
    <x v="0"/>
    <n v="1"/>
  </r>
  <r>
    <s v="F6849C49"/>
    <x v="986"/>
    <x v="0"/>
    <n v="1"/>
  </r>
  <r>
    <s v="E7C1D79D"/>
    <x v="987"/>
    <x v="0"/>
    <n v="1"/>
  </r>
  <r>
    <s v="1980E90"/>
    <x v="988"/>
    <x v="0"/>
    <n v="1"/>
  </r>
  <r>
    <s v="16DA94B2"/>
    <x v="989"/>
    <x v="0"/>
    <n v="1"/>
  </r>
  <r>
    <s v="EBF5C22B"/>
    <x v="990"/>
    <x v="0"/>
    <n v="1"/>
  </r>
  <r>
    <s v="15D31B05"/>
    <x v="991"/>
    <x v="0"/>
    <n v="1"/>
  </r>
  <r>
    <s v="E4CB9445"/>
    <x v="992"/>
    <x v="0"/>
    <n v="1"/>
  </r>
  <r>
    <s v="FA956086"/>
    <x v="993"/>
    <x v="0"/>
    <n v="1"/>
  </r>
  <r>
    <s v="198E67A9"/>
    <x v="994"/>
    <x v="0"/>
    <n v="1"/>
  </r>
  <r>
    <s v="272F788"/>
    <x v="995"/>
    <x v="0"/>
    <n v="1"/>
  </r>
  <r>
    <s v="9D1912D"/>
    <x v="996"/>
    <x v="0"/>
    <n v="1"/>
  </r>
  <r>
    <s v="FC6C4EB7"/>
    <x v="997"/>
    <x v="0"/>
    <n v="1"/>
  </r>
  <r>
    <s v="199EDE5D"/>
    <x v="998"/>
    <x v="0"/>
    <n v="1"/>
  </r>
  <r>
    <s v="19BA92BC"/>
    <x v="999"/>
    <x v="0"/>
    <n v="1"/>
  </r>
  <r>
    <s v="140EDD5D"/>
    <x v="1000"/>
    <x v="0"/>
    <n v="1"/>
  </r>
  <r>
    <s v="3C75655"/>
    <x v="1001"/>
    <x v="0"/>
    <n v="1"/>
  </r>
  <r>
    <s v="F07D823A"/>
    <x v="1002"/>
    <x v="0"/>
    <n v="1"/>
  </r>
  <r>
    <s v="FECF8399"/>
    <x v="1003"/>
    <x v="0"/>
    <n v="1"/>
  </r>
  <r>
    <s v="165B4F5"/>
    <x v="1004"/>
    <x v="0"/>
    <n v="1"/>
  </r>
  <r>
    <s v="F1E48A1E"/>
    <x v="1005"/>
    <x v="0"/>
    <n v="1"/>
  </r>
  <r>
    <s v="F2BED2C4"/>
    <x v="1006"/>
    <x v="0"/>
    <n v="1"/>
  </r>
  <r>
    <s v="FEAF0D1F"/>
    <x v="1007"/>
    <x v="0"/>
    <n v="1"/>
  </r>
  <r>
    <s v="EA47CE5D"/>
    <x v="1008"/>
    <x v="0"/>
    <n v="1"/>
  </r>
  <r>
    <s v="FDE15A14"/>
    <x v="1009"/>
    <x v="0"/>
    <n v="1"/>
  </r>
  <r>
    <s v="1D41989F"/>
    <x v="1010"/>
    <x v="0"/>
    <n v="1"/>
  </r>
  <r>
    <s v="1651A08F"/>
    <x v="1011"/>
    <x v="0"/>
    <n v="1"/>
  </r>
  <r>
    <s v="F5254F6D"/>
    <x v="1012"/>
    <x v="0"/>
    <n v="1"/>
  </r>
  <r>
    <s v="1F3D883"/>
    <x v="1013"/>
    <x v="0"/>
    <n v="1"/>
  </r>
  <r>
    <s v="DD5878C"/>
    <x v="1014"/>
    <x v="0"/>
    <n v="1"/>
  </r>
  <r>
    <s v="E059C65F"/>
    <x v="1015"/>
    <x v="0"/>
    <n v="1"/>
  </r>
  <r>
    <s v="EBB6A9A3"/>
    <x v="1016"/>
    <x v="0"/>
    <n v="1"/>
  </r>
  <r>
    <s v="1CD42199"/>
    <x v="1017"/>
    <x v="0"/>
    <n v="1"/>
  </r>
  <r>
    <s v="166726BD"/>
    <x v="1018"/>
    <x v="0"/>
    <n v="1"/>
  </r>
  <r>
    <s v="298CF82"/>
    <x v="1019"/>
    <x v="0"/>
    <n v="1"/>
  </r>
  <r>
    <s v="1275C042"/>
    <x v="1020"/>
    <x v="0"/>
    <n v="1"/>
  </r>
  <r>
    <s v="9F411A4"/>
    <x v="1021"/>
    <x v="0"/>
    <n v="1"/>
  </r>
  <r>
    <s v="437854D"/>
    <x v="1022"/>
    <x v="0"/>
    <n v="1"/>
  </r>
  <r>
    <s v="B32005B"/>
    <x v="1023"/>
    <x v="0"/>
    <n v="1"/>
  </r>
  <r>
    <s v="2F66099"/>
    <x v="1024"/>
    <x v="0"/>
    <n v="1"/>
  </r>
  <r>
    <s v="1FBE3D6F"/>
    <x v="1025"/>
    <x v="0"/>
    <n v="1"/>
  </r>
  <r>
    <s v="60F3669"/>
    <x v="1026"/>
    <x v="0"/>
    <n v="1"/>
  </r>
  <r>
    <s v="1D06916A"/>
    <x v="1027"/>
    <x v="0"/>
    <n v="1"/>
  </r>
  <r>
    <s v="5F27E0"/>
    <x v="1028"/>
    <x v="0"/>
    <n v="1"/>
  </r>
  <r>
    <s v="1660A3A0"/>
    <x v="1029"/>
    <x v="0"/>
    <n v="1"/>
  </r>
  <r>
    <s v="1104944D"/>
    <x v="1030"/>
    <x v="0"/>
    <n v="1"/>
  </r>
  <r>
    <s v="F305397D"/>
    <x v="1031"/>
    <x v="0"/>
    <n v="1"/>
  </r>
  <r>
    <s v="E217CAFB"/>
    <x v="1032"/>
    <x v="0"/>
    <n v="1"/>
  </r>
  <r>
    <s v="5F51BD8"/>
    <x v="1033"/>
    <x v="0"/>
    <n v="1"/>
  </r>
  <r>
    <s v="F11DF8A7"/>
    <x v="1034"/>
    <x v="0"/>
    <n v="1"/>
  </r>
  <r>
    <s v="2933745"/>
    <x v="1035"/>
    <x v="0"/>
    <n v="1"/>
  </r>
  <r>
    <s v="4965281"/>
    <x v="1036"/>
    <x v="0"/>
    <n v="1"/>
  </r>
  <r>
    <s v="163708BB"/>
    <x v="1037"/>
    <x v="0"/>
    <n v="1"/>
  </r>
  <r>
    <s v="1EC43BDB"/>
    <x v="1038"/>
    <x v="0"/>
    <n v="1"/>
  </r>
  <r>
    <s v="E88C9549"/>
    <x v="1039"/>
    <x v="0"/>
    <n v="1"/>
  </r>
  <r>
    <s v="7F938BF"/>
    <x v="1040"/>
    <x v="0"/>
    <n v="1"/>
  </r>
  <r>
    <s v="8F3A503"/>
    <x v="1041"/>
    <x v="0"/>
    <n v="1"/>
  </r>
  <r>
    <s v="F5D5D5CB"/>
    <x v="1042"/>
    <x v="0"/>
    <n v="1"/>
  </r>
  <r>
    <s v="F4F959CA"/>
    <x v="1043"/>
    <x v="0"/>
    <n v="1"/>
  </r>
  <r>
    <s v="436E387"/>
    <x v="1044"/>
    <x v="0"/>
    <n v="1"/>
  </r>
  <r>
    <s v="1E43F156"/>
    <x v="1045"/>
    <x v="0"/>
    <n v="1"/>
  </r>
  <r>
    <s v="18055168"/>
    <x v="1046"/>
    <x v="0"/>
    <n v="1"/>
  </r>
  <r>
    <s v="1FD16092"/>
    <x v="1047"/>
    <x v="0"/>
    <n v="1"/>
  </r>
  <r>
    <s v="1F22BA43"/>
    <x v="1048"/>
    <x v="0"/>
    <n v="1"/>
  </r>
  <r>
    <s v="186D9490"/>
    <x v="1049"/>
    <x v="0"/>
    <n v="1"/>
  </r>
  <r>
    <s v="E9696E11"/>
    <x v="1050"/>
    <x v="0"/>
    <n v="1"/>
  </r>
  <r>
    <s v="FB530069"/>
    <x v="1051"/>
    <x v="0"/>
    <n v="1"/>
  </r>
  <r>
    <s v="F0D8F24F"/>
    <x v="1052"/>
    <x v="0"/>
    <n v="1"/>
  </r>
  <r>
    <s v="E6FF85FC"/>
    <x v="1053"/>
    <x v="0"/>
    <n v="1"/>
  </r>
  <r>
    <s v="E8DB24D5"/>
    <x v="1054"/>
    <x v="0"/>
    <n v="1"/>
  </r>
  <r>
    <s v="C61B1E9"/>
    <x v="1055"/>
    <x v="0"/>
    <n v="1"/>
  </r>
  <r>
    <s v="18777B6C"/>
    <x v="1056"/>
    <x v="0"/>
    <n v="1"/>
  </r>
  <r>
    <s v="FA1CD691"/>
    <x v="1057"/>
    <x v="0"/>
    <n v="1"/>
  </r>
  <r>
    <s v="EF984E37"/>
    <x v="1058"/>
    <x v="0"/>
    <n v="1"/>
  </r>
  <r>
    <s v="1E7A4945"/>
    <x v="1059"/>
    <x v="0"/>
    <n v="1"/>
  </r>
  <r>
    <s v="E252B140"/>
    <x v="1060"/>
    <x v="0"/>
    <n v="1"/>
  </r>
  <r>
    <s v="EE52AEC4"/>
    <x v="1061"/>
    <x v="0"/>
    <n v="1"/>
  </r>
  <r>
    <s v="1BC07F31"/>
    <x v="1062"/>
    <x v="0"/>
    <n v="1"/>
  </r>
  <r>
    <s v="FC93820D"/>
    <x v="1063"/>
    <x v="0"/>
    <n v="1"/>
  </r>
  <r>
    <s v="1043455D"/>
    <x v="1064"/>
    <x v="0"/>
    <n v="1"/>
  </r>
  <r>
    <s v="17DF37E6"/>
    <x v="1065"/>
    <x v="0"/>
    <n v="1"/>
  </r>
  <r>
    <s v="ED6A2A5D"/>
    <x v="1066"/>
    <x v="0"/>
    <n v="1"/>
  </r>
  <r>
    <s v="1BA3BC5D"/>
    <x v="1067"/>
    <x v="0"/>
    <n v="1"/>
  </r>
  <r>
    <s v="F28B3625"/>
    <x v="1068"/>
    <x v="0"/>
    <n v="1"/>
  </r>
  <r>
    <s v="12693052"/>
    <x v="1069"/>
    <x v="0"/>
    <n v="1"/>
  </r>
  <r>
    <s v="E6A7B6A3"/>
    <x v="1070"/>
    <x v="0"/>
    <n v="1"/>
  </r>
  <r>
    <s v="FDA365A7"/>
    <x v="1071"/>
    <x v="0"/>
    <n v="1"/>
  </r>
  <r>
    <s v="F683B256"/>
    <x v="1072"/>
    <x v="0"/>
    <n v="1"/>
  </r>
  <r>
    <s v="13C95B17"/>
    <x v="1073"/>
    <x v="0"/>
    <n v="1"/>
  </r>
  <r>
    <s v="12C160DE"/>
    <x v="1074"/>
    <x v="0"/>
    <n v="1"/>
  </r>
  <r>
    <s v="149D1D07"/>
    <x v="1075"/>
    <x v="0"/>
    <n v="1"/>
  </r>
  <r>
    <s v="11F19E5B"/>
    <x v="1076"/>
    <x v="0"/>
    <n v="1"/>
  </r>
  <r>
    <s v="EBD7F6ED"/>
    <x v="1077"/>
    <x v="0"/>
    <n v="1"/>
  </r>
  <r>
    <s v="C828C2D"/>
    <x v="1078"/>
    <x v="0"/>
    <n v="1"/>
  </r>
  <r>
    <s v="264D2C6"/>
    <x v="1079"/>
    <x v="0"/>
    <n v="1"/>
  </r>
  <r>
    <s v="FA049C7B"/>
    <x v="1080"/>
    <x v="0"/>
    <n v="1"/>
  </r>
  <r>
    <s v="14230473"/>
    <x v="1081"/>
    <x v="0"/>
    <n v="1"/>
  </r>
  <r>
    <s v="EF9936F5"/>
    <x v="1082"/>
    <x v="0"/>
    <n v="1"/>
  </r>
  <r>
    <s v="8E6CDF4"/>
    <x v="1083"/>
    <x v="0"/>
    <n v="1"/>
  </r>
  <r>
    <s v="F98D4EAA"/>
    <x v="1084"/>
    <x v="0"/>
    <n v="1"/>
  </r>
  <r>
    <s v="E474294A"/>
    <x v="1085"/>
    <x v="0"/>
    <n v="1"/>
  </r>
  <r>
    <s v="10359F09"/>
    <x v="1086"/>
    <x v="0"/>
    <n v="1"/>
  </r>
  <r>
    <s v="71CE055"/>
    <x v="1087"/>
    <x v="0"/>
    <n v="1"/>
  </r>
  <r>
    <s v="135CC99D"/>
    <x v="1088"/>
    <x v="0"/>
    <n v="1"/>
  </r>
  <r>
    <s v="ECAB1575"/>
    <x v="1089"/>
    <x v="0"/>
    <n v="1"/>
  </r>
  <r>
    <s v="55AF83E"/>
    <x v="1090"/>
    <x v="0"/>
    <n v="1"/>
  </r>
  <r>
    <s v="E5C1656C"/>
    <x v="1091"/>
    <x v="0"/>
    <n v="1"/>
  </r>
  <r>
    <s v="A279940"/>
    <x v="1092"/>
    <x v="0"/>
    <n v="1"/>
  </r>
  <r>
    <s v="3CE887F"/>
    <x v="1093"/>
    <x v="0"/>
    <n v="1"/>
  </r>
  <r>
    <s v="7C74DB2"/>
    <x v="1094"/>
    <x v="0"/>
    <n v="1"/>
  </r>
  <r>
    <s v="1056DC34"/>
    <x v="1095"/>
    <x v="0"/>
    <n v="1"/>
  </r>
  <r>
    <s v="EBB54588"/>
    <x v="1096"/>
    <x v="0"/>
    <n v="1"/>
  </r>
  <r>
    <s v="1B72FB8E"/>
    <x v="1097"/>
    <x v="0"/>
    <n v="1"/>
  </r>
  <r>
    <s v="F8682451"/>
    <x v="1098"/>
    <x v="0"/>
    <n v="1"/>
  </r>
  <r>
    <s v="E8A3F13C"/>
    <x v="1099"/>
    <x v="0"/>
    <n v="1"/>
  </r>
  <r>
    <s v="1C51EA5A"/>
    <x v="1100"/>
    <x v="0"/>
    <n v="1"/>
  </r>
  <r>
    <s v="E8A521D0"/>
    <x v="1101"/>
    <x v="0"/>
    <n v="1"/>
  </r>
  <r>
    <s v="F4423292"/>
    <x v="1102"/>
    <x v="0"/>
    <n v="1"/>
  </r>
  <r>
    <s v="218741"/>
    <x v="1103"/>
    <x v="0"/>
    <n v="1"/>
  </r>
  <r>
    <s v="F935EAD4"/>
    <x v="1104"/>
    <x v="0"/>
    <n v="1"/>
  </r>
  <r>
    <s v="F3CB4AA"/>
    <x v="1105"/>
    <x v="0"/>
    <n v="1"/>
  </r>
  <r>
    <s v="E3478654"/>
    <x v="1106"/>
    <x v="0"/>
    <n v="1"/>
  </r>
  <r>
    <s v="F73A0BB3"/>
    <x v="1107"/>
    <x v="0"/>
    <n v="1"/>
  </r>
  <r>
    <s v="118A9E21"/>
    <x v="1108"/>
    <x v="0"/>
    <n v="1"/>
  </r>
  <r>
    <s v="4EC3943"/>
    <x v="1109"/>
    <x v="0"/>
    <n v="1"/>
  </r>
  <r>
    <s v="F0DC64BE"/>
    <x v="1110"/>
    <x v="0"/>
    <n v="1"/>
  </r>
  <r>
    <s v="1D5D120D"/>
    <x v="1111"/>
    <x v="0"/>
    <n v="1"/>
  </r>
  <r>
    <s v="E9F93B83"/>
    <x v="1112"/>
    <x v="0"/>
    <n v="1"/>
  </r>
  <r>
    <s v="199C8D4A"/>
    <x v="1113"/>
    <x v="0"/>
    <n v="1"/>
  </r>
  <r>
    <s v="E8C1280A"/>
    <x v="1114"/>
    <x v="0"/>
    <n v="1"/>
  </r>
  <r>
    <s v="15523B43"/>
    <x v="1115"/>
    <x v="0"/>
    <n v="1"/>
  </r>
  <r>
    <s v="B864270"/>
    <x v="1116"/>
    <x v="0"/>
    <n v="1"/>
  </r>
  <r>
    <s v="12784594"/>
    <x v="1117"/>
    <x v="0"/>
    <n v="1"/>
  </r>
  <r>
    <s v="E8E7D637"/>
    <x v="1118"/>
    <x v="0"/>
    <n v="1"/>
  </r>
  <r>
    <s v="EE6752FF"/>
    <x v="1119"/>
    <x v="0"/>
    <n v="1"/>
  </r>
  <r>
    <s v="EA86E83E"/>
    <x v="1120"/>
    <x v="0"/>
    <n v="1"/>
  </r>
  <r>
    <s v="F8D8EF1E"/>
    <x v="1121"/>
    <x v="0"/>
    <n v="1"/>
  </r>
  <r>
    <s v="FBB4CD21"/>
    <x v="1122"/>
    <x v="0"/>
    <n v="1"/>
  </r>
  <r>
    <s v="1A3282D3"/>
    <x v="1123"/>
    <x v="0"/>
    <n v="1"/>
  </r>
  <r>
    <s v="116ED5C0"/>
    <x v="1124"/>
    <x v="0"/>
    <n v="1"/>
  </r>
  <r>
    <s v="3A5F88A"/>
    <x v="1125"/>
    <x v="0"/>
    <n v="1"/>
  </r>
  <r>
    <s v="6EDEE35"/>
    <x v="1126"/>
    <x v="0"/>
    <n v="1"/>
  </r>
  <r>
    <s v="4E246AC"/>
    <x v="1127"/>
    <x v="0"/>
    <n v="1"/>
  </r>
  <r>
    <s v="F817C12C"/>
    <x v="1128"/>
    <x v="0"/>
    <n v="1"/>
  </r>
  <r>
    <s v="10088F64"/>
    <x v="1129"/>
    <x v="0"/>
    <n v="1"/>
  </r>
  <r>
    <s v="B20069E"/>
    <x v="1130"/>
    <x v="0"/>
    <n v="1"/>
  </r>
  <r>
    <s v="1FDB7E67"/>
    <x v="1131"/>
    <x v="0"/>
    <n v="1"/>
  </r>
  <r>
    <s v="1B867A82"/>
    <x v="1132"/>
    <x v="0"/>
    <n v="1"/>
  </r>
  <r>
    <s v="1010CAB3"/>
    <x v="1133"/>
    <x v="0"/>
    <n v="1"/>
  </r>
  <r>
    <s v="11DDC5F4"/>
    <x v="1134"/>
    <x v="0"/>
    <n v="1"/>
  </r>
  <r>
    <s v="D62C851"/>
    <x v="1135"/>
    <x v="0"/>
    <n v="1"/>
  </r>
  <r>
    <s v="14F00B30"/>
    <x v="1136"/>
    <x v="0"/>
    <n v="1"/>
  </r>
  <r>
    <s v="F13BE380"/>
    <x v="1137"/>
    <x v="0"/>
    <n v="1"/>
  </r>
  <r>
    <s v="F32B338"/>
    <x v="1138"/>
    <x v="0"/>
    <n v="1"/>
  </r>
  <r>
    <s v="ED9C6E54"/>
    <x v="1139"/>
    <x v="0"/>
    <n v="1"/>
  </r>
  <r>
    <s v="E0A4F6BC"/>
    <x v="1140"/>
    <x v="0"/>
    <n v="1"/>
  </r>
  <r>
    <s v="E8659114"/>
    <x v="1141"/>
    <x v="0"/>
    <n v="1"/>
  </r>
  <r>
    <s v="EA3C2D76"/>
    <x v="1142"/>
    <x v="0"/>
    <n v="1"/>
  </r>
  <r>
    <s v="15F647C8"/>
    <x v="1143"/>
    <x v="0"/>
    <n v="1"/>
  </r>
  <r>
    <s v="1D659C8D"/>
    <x v="1144"/>
    <x v="0"/>
    <n v="1"/>
  </r>
  <r>
    <s v="F0FC5AC2"/>
    <x v="1145"/>
    <x v="0"/>
    <n v="1"/>
  </r>
  <r>
    <s v="EC43DBF2"/>
    <x v="1146"/>
    <x v="0"/>
    <n v="1"/>
  </r>
  <r>
    <s v="F5233397"/>
    <x v="1147"/>
    <x v="0"/>
    <n v="1"/>
  </r>
  <r>
    <s v="D4D1862"/>
    <x v="1148"/>
    <x v="0"/>
    <n v="1"/>
  </r>
  <r>
    <s v="19BE74C9"/>
    <x v="1149"/>
    <x v="0"/>
    <n v="1"/>
  </r>
  <r>
    <s v="113A71EF"/>
    <x v="1150"/>
    <x v="0"/>
    <n v="1"/>
  </r>
  <r>
    <s v="FA34305E"/>
    <x v="1151"/>
    <x v="0"/>
    <n v="1"/>
  </r>
  <r>
    <s v="F4F3CC37"/>
    <x v="1152"/>
    <x v="0"/>
    <n v="1"/>
  </r>
  <r>
    <s v="ED9266A7"/>
    <x v="1153"/>
    <x v="0"/>
    <n v="1"/>
  </r>
  <r>
    <s v="12D7E3AA"/>
    <x v="1154"/>
    <x v="0"/>
    <n v="1"/>
  </r>
  <r>
    <s v="F47EEFEE"/>
    <x v="1155"/>
    <x v="0"/>
    <n v="1"/>
  </r>
  <r>
    <s v="B4F805B"/>
    <x v="1156"/>
    <x v="0"/>
    <n v="1"/>
  </r>
  <r>
    <s v="B4F70DB"/>
    <x v="1157"/>
    <x v="0"/>
    <n v="1"/>
  </r>
  <r>
    <s v="EBBBC4B9"/>
    <x v="1158"/>
    <x v="0"/>
    <n v="1"/>
  </r>
  <r>
    <s v="EB2A1311"/>
    <x v="1159"/>
    <x v="0"/>
    <n v="1"/>
  </r>
  <r>
    <s v="8598714"/>
    <x v="1160"/>
    <x v="0"/>
    <n v="1"/>
  </r>
  <r>
    <s v="E8E77DC0"/>
    <x v="1161"/>
    <x v="0"/>
    <n v="1"/>
  </r>
  <r>
    <s v="F9B01D39"/>
    <x v="1162"/>
    <x v="0"/>
    <n v="1"/>
  </r>
  <r>
    <s v="A7CCC2D"/>
    <x v="1163"/>
    <x v="0"/>
    <n v="1"/>
  </r>
  <r>
    <s v="1D6C9BDF"/>
    <x v="1164"/>
    <x v="0"/>
    <n v="1"/>
  </r>
  <r>
    <s v="1825DB87"/>
    <x v="1165"/>
    <x v="0"/>
    <n v="1"/>
  </r>
  <r>
    <s v="A062618"/>
    <x v="1166"/>
    <x v="0"/>
    <n v="1"/>
  </r>
  <r>
    <s v="FA359179"/>
    <x v="1167"/>
    <x v="0"/>
    <n v="1"/>
  </r>
  <r>
    <s v="E44DCC49"/>
    <x v="1168"/>
    <x v="0"/>
    <n v="1"/>
  </r>
  <r>
    <s v="1CF9E883"/>
    <x v="1169"/>
    <x v="0"/>
    <n v="1"/>
  </r>
  <r>
    <s v="11CD3581"/>
    <x v="1170"/>
    <x v="0"/>
    <n v="1"/>
  </r>
  <r>
    <s v="F60DC19B"/>
    <x v="1171"/>
    <x v="0"/>
    <n v="1"/>
  </r>
  <r>
    <s v="E9FC47EF"/>
    <x v="1172"/>
    <x v="0"/>
    <n v="1"/>
  </r>
  <r>
    <s v="E337F73"/>
    <x v="1173"/>
    <x v="0"/>
    <n v="1"/>
  </r>
  <r>
    <s v="7731484"/>
    <x v="1174"/>
    <x v="0"/>
    <n v="1"/>
  </r>
  <r>
    <s v="E3C487CD"/>
    <x v="1175"/>
    <x v="0"/>
    <n v="1"/>
  </r>
  <r>
    <s v="FA4ED957"/>
    <x v="1176"/>
    <x v="0"/>
    <n v="1"/>
  </r>
  <r>
    <s v="EA9F27C1"/>
    <x v="1177"/>
    <x v="0"/>
    <n v="1"/>
  </r>
  <r>
    <s v="FD5ABA84"/>
    <x v="1178"/>
    <x v="0"/>
    <n v="1"/>
  </r>
  <r>
    <s v="FA1C3745"/>
    <x v="1179"/>
    <x v="0"/>
    <n v="1"/>
  </r>
  <r>
    <s v="E066B3BA"/>
    <x v="1180"/>
    <x v="0"/>
    <n v="1"/>
  </r>
  <r>
    <s v="E5035142"/>
    <x v="1181"/>
    <x v="0"/>
    <n v="1"/>
  </r>
  <r>
    <s v="F6D95B40"/>
    <x v="1182"/>
    <x v="0"/>
    <n v="1"/>
  </r>
  <r>
    <s v="B3F5455"/>
    <x v="1183"/>
    <x v="0"/>
    <n v="1"/>
  </r>
  <r>
    <s v="2C62ED4"/>
    <x v="1184"/>
    <x v="0"/>
    <n v="1"/>
  </r>
  <r>
    <s v="DDC5CA7"/>
    <x v="1185"/>
    <x v="0"/>
    <n v="1"/>
  </r>
  <r>
    <s v="F783F2A6"/>
    <x v="1186"/>
    <x v="0"/>
    <n v="1"/>
  </r>
  <r>
    <s v="8664D20"/>
    <x v="1187"/>
    <x v="0"/>
    <n v="1"/>
  </r>
  <r>
    <s v="FBB85A65"/>
    <x v="1188"/>
    <x v="0"/>
    <n v="1"/>
  </r>
  <r>
    <s v="1848ED57"/>
    <x v="1189"/>
    <x v="0"/>
    <n v="1"/>
  </r>
  <r>
    <s v="100C580"/>
    <x v="1190"/>
    <x v="0"/>
    <n v="1"/>
  </r>
  <r>
    <s v="B34268F"/>
    <x v="1191"/>
    <x v="0"/>
    <n v="1"/>
  </r>
  <r>
    <s v="FA9B1212"/>
    <x v="1192"/>
    <x v="0"/>
    <n v="1"/>
  </r>
  <r>
    <s v="1102C49B"/>
    <x v="1193"/>
    <x v="0"/>
    <n v="1"/>
  </r>
  <r>
    <s v="5075521"/>
    <x v="1194"/>
    <x v="0"/>
    <n v="1"/>
  </r>
  <r>
    <s v="FA0D9053"/>
    <x v="1195"/>
    <x v="0"/>
    <n v="1"/>
  </r>
  <r>
    <s v="FF50E24C"/>
    <x v="1196"/>
    <x v="0"/>
    <n v="1"/>
  </r>
  <r>
    <s v="1C4D3DA7"/>
    <x v="1197"/>
    <x v="0"/>
    <n v="1"/>
  </r>
  <r>
    <s v="FD5F8F88"/>
    <x v="1198"/>
    <x v="0"/>
    <n v="1"/>
  </r>
  <r>
    <s v="709437F"/>
    <x v="1199"/>
    <x v="0"/>
    <n v="1"/>
  </r>
  <r>
    <s v="8D7A039"/>
    <x v="1200"/>
    <x v="0"/>
    <n v="1"/>
  </r>
  <r>
    <s v="E3970B56"/>
    <x v="1201"/>
    <x v="0"/>
    <n v="1"/>
  </r>
  <r>
    <s v="1FFEEB74"/>
    <x v="1202"/>
    <x v="0"/>
    <n v="1"/>
  </r>
  <r>
    <s v="EA803035"/>
    <x v="1203"/>
    <x v="0"/>
    <n v="1"/>
  </r>
  <r>
    <s v="FCAE22FC"/>
    <x v="1204"/>
    <x v="0"/>
    <n v="1"/>
  </r>
  <r>
    <s v="59E07FA"/>
    <x v="1205"/>
    <x v="0"/>
    <n v="1"/>
  </r>
  <r>
    <s v="FE8587F4"/>
    <x v="1206"/>
    <x v="0"/>
    <n v="1"/>
  </r>
  <r>
    <s v="E5836BE3"/>
    <x v="1207"/>
    <x v="0"/>
    <n v="1"/>
  </r>
  <r>
    <s v="B79CCA5"/>
    <x v="1208"/>
    <x v="0"/>
    <n v="1"/>
  </r>
  <r>
    <s v="E41B1D9"/>
    <x v="1209"/>
    <x v="0"/>
    <n v="1"/>
  </r>
  <r>
    <s v="E4553410"/>
    <x v="1210"/>
    <x v="0"/>
    <n v="1"/>
  </r>
  <r>
    <s v="ED4BC69D"/>
    <x v="1211"/>
    <x v="0"/>
    <n v="1"/>
  </r>
  <r>
    <s v="EF70BADE"/>
    <x v="1212"/>
    <x v="0"/>
    <n v="1"/>
  </r>
  <r>
    <s v="EDA6CBB6"/>
    <x v="1213"/>
    <x v="0"/>
    <n v="1"/>
  </r>
  <r>
    <s v="126BEDBC"/>
    <x v="1214"/>
    <x v="0"/>
    <n v="1"/>
  </r>
  <r>
    <s v="F5934E17"/>
    <x v="1215"/>
    <x v="0"/>
    <n v="1"/>
  </r>
  <r>
    <s v="F5253505"/>
    <x v="1216"/>
    <x v="0"/>
    <n v="1"/>
  </r>
  <r>
    <s v="12C21700"/>
    <x v="1217"/>
    <x v="0"/>
    <n v="1"/>
  </r>
  <r>
    <s v="F742A646"/>
    <x v="1218"/>
    <x v="0"/>
    <n v="1"/>
  </r>
  <r>
    <s v="D3F9ED6"/>
    <x v="1219"/>
    <x v="0"/>
    <n v="1"/>
  </r>
  <r>
    <s v="C2714FA"/>
    <x v="1220"/>
    <x v="0"/>
    <n v="1"/>
  </r>
  <r>
    <s v="1E63D477"/>
    <x v="1221"/>
    <x v="0"/>
    <n v="1"/>
  </r>
  <r>
    <s v="4232EA"/>
    <x v="1222"/>
    <x v="0"/>
    <n v="1"/>
  </r>
  <r>
    <s v="A874A7"/>
    <x v="1223"/>
    <x v="0"/>
    <n v="1"/>
  </r>
  <r>
    <s v="18160AD0"/>
    <x v="1224"/>
    <x v="0"/>
    <n v="1"/>
  </r>
  <r>
    <s v="B8FE45F"/>
    <x v="1225"/>
    <x v="0"/>
    <n v="1"/>
  </r>
  <r>
    <s v="EF8DCEAD"/>
    <x v="1226"/>
    <x v="0"/>
    <n v="1"/>
  </r>
  <r>
    <s v="F2E5F630"/>
    <x v="1227"/>
    <x v="0"/>
    <n v="1"/>
  </r>
  <r>
    <s v="F13FB572"/>
    <x v="1228"/>
    <x v="0"/>
    <n v="1"/>
  </r>
  <r>
    <s v="14EB914F"/>
    <x v="1229"/>
    <x v="0"/>
    <n v="1"/>
  </r>
  <r>
    <s v="557A073"/>
    <x v="1230"/>
    <x v="0"/>
    <n v="1"/>
  </r>
  <r>
    <s v="E75A7233"/>
    <x v="1231"/>
    <x v="0"/>
    <n v="1"/>
  </r>
  <r>
    <s v="16E15689"/>
    <x v="1232"/>
    <x v="0"/>
    <n v="1"/>
  </r>
  <r>
    <s v="360E59"/>
    <x v="1233"/>
    <x v="0"/>
    <n v="1"/>
  </r>
  <r>
    <s v="EC56F58A"/>
    <x v="1234"/>
    <x v="0"/>
    <n v="1"/>
  </r>
  <r>
    <s v="EC84A284"/>
    <x v="1235"/>
    <x v="0"/>
    <n v="1"/>
  </r>
  <r>
    <s v="1343B36C"/>
    <x v="1236"/>
    <x v="0"/>
    <n v="1"/>
  </r>
  <r>
    <s v="E84045FD"/>
    <x v="1237"/>
    <x v="0"/>
    <n v="1"/>
  </r>
  <r>
    <s v="8146E1C"/>
    <x v="1238"/>
    <x v="0"/>
    <n v="1"/>
  </r>
  <r>
    <s v="B467759"/>
    <x v="1239"/>
    <x v="0"/>
    <n v="1"/>
  </r>
  <r>
    <s v="70FFEE0"/>
    <x v="1240"/>
    <x v="0"/>
    <n v="1"/>
  </r>
  <r>
    <s v="ECDA26D5"/>
    <x v="1241"/>
    <x v="0"/>
    <n v="1"/>
  </r>
  <r>
    <s v="E446EA18"/>
    <x v="1242"/>
    <x v="0"/>
    <n v="1"/>
  </r>
  <r>
    <s v="E0293EB3"/>
    <x v="1243"/>
    <x v="0"/>
    <n v="1"/>
  </r>
  <r>
    <s v="E1498377"/>
    <x v="1244"/>
    <x v="0"/>
    <n v="1"/>
  </r>
  <r>
    <s v="F363097C"/>
    <x v="1245"/>
    <x v="0"/>
    <n v="1"/>
  </r>
  <r>
    <s v="19BDEABE"/>
    <x v="1246"/>
    <x v="0"/>
    <n v="1"/>
  </r>
  <r>
    <s v="F7071FB7"/>
    <x v="1247"/>
    <x v="0"/>
    <n v="1"/>
  </r>
  <r>
    <s v="7961702"/>
    <x v="1248"/>
    <x v="0"/>
    <n v="1"/>
  </r>
  <r>
    <s v="6841505"/>
    <x v="1249"/>
    <x v="0"/>
    <n v="1"/>
  </r>
  <r>
    <s v="9628634"/>
    <x v="1250"/>
    <x v="0"/>
    <n v="1"/>
  </r>
  <r>
    <s v="6077783"/>
    <x v="1251"/>
    <x v="0"/>
    <n v="1"/>
  </r>
  <r>
    <s v="1A2773C3"/>
    <x v="1252"/>
    <x v="0"/>
    <n v="1"/>
  </r>
  <r>
    <s v="CE7196E"/>
    <x v="1253"/>
    <x v="0"/>
    <n v="1"/>
  </r>
  <r>
    <s v="174D5E94"/>
    <x v="1254"/>
    <x v="0"/>
    <n v="1"/>
  </r>
  <r>
    <s v="1C56D8A5"/>
    <x v="1255"/>
    <x v="0"/>
    <n v="1"/>
  </r>
  <r>
    <s v="12349A7A"/>
    <x v="1256"/>
    <x v="0"/>
    <n v="1"/>
  </r>
  <r>
    <s v="FFCF2018"/>
    <x v="1257"/>
    <x v="0"/>
    <n v="1"/>
  </r>
  <r>
    <s v="1525A0C7"/>
    <x v="1258"/>
    <x v="0"/>
    <n v="1"/>
  </r>
  <r>
    <s v="C88589D"/>
    <x v="1259"/>
    <x v="0"/>
    <n v="1"/>
  </r>
  <r>
    <s v="3689690"/>
    <x v="1260"/>
    <x v="0"/>
    <n v="1"/>
  </r>
  <r>
    <s v="928A57B"/>
    <x v="1261"/>
    <x v="0"/>
    <n v="1"/>
  </r>
  <r>
    <s v="EB2FFA82"/>
    <x v="1262"/>
    <x v="0"/>
    <n v="1"/>
  </r>
  <r>
    <s v="FDC93A0A"/>
    <x v="1263"/>
    <x v="0"/>
    <n v="1"/>
  </r>
  <r>
    <s v="614FCF2"/>
    <x v="1264"/>
    <x v="0"/>
    <n v="1"/>
  </r>
  <r>
    <s v="157CF266"/>
    <x v="1265"/>
    <x v="0"/>
    <n v="1"/>
  </r>
  <r>
    <s v="1ACE6D41"/>
    <x v="1266"/>
    <x v="0"/>
    <n v="1"/>
  </r>
  <r>
    <s v="E55EB791"/>
    <x v="1267"/>
    <x v="0"/>
    <n v="1"/>
  </r>
  <r>
    <s v="F45FBC48"/>
    <x v="1268"/>
    <x v="0"/>
    <n v="1"/>
  </r>
  <r>
    <s v="1815CE89"/>
    <x v="1269"/>
    <x v="0"/>
    <n v="1"/>
  </r>
  <r>
    <s v="E7547C72"/>
    <x v="1270"/>
    <x v="0"/>
    <n v="1"/>
  </r>
  <r>
    <s v="BDC7377"/>
    <x v="1271"/>
    <x v="0"/>
    <n v="1"/>
  </r>
  <r>
    <s v="E6AEC354"/>
    <x v="1272"/>
    <x v="0"/>
    <n v="1"/>
  </r>
  <r>
    <s v="FD9BC875"/>
    <x v="1273"/>
    <x v="0"/>
    <n v="1"/>
  </r>
  <r>
    <s v="651630B"/>
    <x v="1274"/>
    <x v="0"/>
    <n v="1"/>
  </r>
  <r>
    <s v="E6890957"/>
    <x v="1275"/>
    <x v="0"/>
    <n v="1"/>
  </r>
  <r>
    <s v="1F77A37A"/>
    <x v="1276"/>
    <x v="0"/>
    <n v="1"/>
  </r>
  <r>
    <s v="E0E95DC4"/>
    <x v="1277"/>
    <x v="0"/>
    <n v="1"/>
  </r>
  <r>
    <s v="A3E7F1F"/>
    <x v="1278"/>
    <x v="0"/>
    <n v="1"/>
  </r>
  <r>
    <s v="EB2D39F"/>
    <x v="1279"/>
    <x v="0"/>
    <n v="1"/>
  </r>
  <r>
    <s v="FD721A4D"/>
    <x v="1280"/>
    <x v="0"/>
    <n v="1"/>
  </r>
  <r>
    <s v="6B36AAC"/>
    <x v="1281"/>
    <x v="0"/>
    <n v="1"/>
  </r>
  <r>
    <s v="531F5B8"/>
    <x v="1282"/>
    <x v="0"/>
    <n v="1"/>
  </r>
  <r>
    <s v="E7BEA894"/>
    <x v="1283"/>
    <x v="0"/>
    <n v="1"/>
  </r>
  <r>
    <s v="EA2CE18A"/>
    <x v="1284"/>
    <x v="0"/>
    <n v="1"/>
  </r>
  <r>
    <s v="EB9A25E7"/>
    <x v="1285"/>
    <x v="0"/>
    <n v="1"/>
  </r>
  <r>
    <s v="E1FCC72C"/>
    <x v="1286"/>
    <x v="0"/>
    <n v="1"/>
  </r>
  <r>
    <s v="E9858D76"/>
    <x v="1287"/>
    <x v="0"/>
    <n v="1"/>
  </r>
  <r>
    <s v="ED5DF04D"/>
    <x v="1288"/>
    <x v="0"/>
    <n v="1"/>
  </r>
  <r>
    <s v="E653C4C6"/>
    <x v="1289"/>
    <x v="0"/>
    <n v="1"/>
  </r>
  <r>
    <s v="3CF6CB1"/>
    <x v="1290"/>
    <x v="0"/>
    <n v="1"/>
  </r>
  <r>
    <s v="E69DED6B"/>
    <x v="1291"/>
    <x v="0"/>
    <n v="1"/>
  </r>
  <r>
    <s v="F63D767"/>
    <x v="1292"/>
    <x v="0"/>
    <n v="1"/>
  </r>
  <r>
    <s v="F4D7A773"/>
    <x v="1293"/>
    <x v="0"/>
    <n v="1"/>
  </r>
  <r>
    <s v="FFBA6A0A"/>
    <x v="1294"/>
    <x v="0"/>
    <n v="1"/>
  </r>
  <r>
    <s v="A206C5D"/>
    <x v="1295"/>
    <x v="0"/>
    <n v="1"/>
  </r>
  <r>
    <s v="FE3938B9"/>
    <x v="1296"/>
    <x v="0"/>
    <n v="1"/>
  </r>
  <r>
    <s v="5113FDC"/>
    <x v="1297"/>
    <x v="0"/>
    <n v="1"/>
  </r>
  <r>
    <s v="F7CE57E0"/>
    <x v="1298"/>
    <x v="0"/>
    <n v="1"/>
  </r>
  <r>
    <s v="189D9F8E"/>
    <x v="1299"/>
    <x v="0"/>
    <n v="1"/>
  </r>
  <r>
    <s v="EF602072"/>
    <x v="1300"/>
    <x v="0"/>
    <n v="1"/>
  </r>
  <r>
    <s v="1B95B684"/>
    <x v="1301"/>
    <x v="0"/>
    <n v="1"/>
  </r>
  <r>
    <s v="E3D2EA81"/>
    <x v="1302"/>
    <x v="0"/>
    <n v="1"/>
  </r>
  <r>
    <s v="137697B3"/>
    <x v="1303"/>
    <x v="0"/>
    <n v="1"/>
  </r>
  <r>
    <s v="E4EBE69C"/>
    <x v="1304"/>
    <x v="0"/>
    <n v="1"/>
  </r>
  <r>
    <s v="9E52C2A"/>
    <x v="1305"/>
    <x v="0"/>
    <n v="1"/>
  </r>
  <r>
    <s v="662C22B"/>
    <x v="1306"/>
    <x v="0"/>
    <n v="1"/>
  </r>
  <r>
    <s v="FF929AA"/>
    <x v="1307"/>
    <x v="0"/>
    <n v="1"/>
  </r>
  <r>
    <s v="FD81139D"/>
    <x v="1308"/>
    <x v="0"/>
    <n v="1"/>
  </r>
  <r>
    <s v="9D07158"/>
    <x v="1309"/>
    <x v="0"/>
    <n v="1"/>
  </r>
  <r>
    <s v="18C310C1"/>
    <x v="1310"/>
    <x v="0"/>
    <n v="1"/>
  </r>
  <r>
    <s v="EBD9DB0F"/>
    <x v="1311"/>
    <x v="0"/>
    <n v="1"/>
  </r>
  <r>
    <s v="FFA1FD1A"/>
    <x v="1312"/>
    <x v="0"/>
    <n v="1"/>
  </r>
  <r>
    <s v="F586F2E2"/>
    <x v="1313"/>
    <x v="0"/>
    <n v="1"/>
  </r>
  <r>
    <s v="F3508D76"/>
    <x v="1314"/>
    <x v="0"/>
    <n v="1"/>
  </r>
  <r>
    <s v="E16D777"/>
    <x v="1315"/>
    <x v="0"/>
    <n v="1"/>
  </r>
  <r>
    <s v="1161AB50"/>
    <x v="1316"/>
    <x v="0"/>
    <n v="1"/>
  </r>
  <r>
    <s v="5FED3C4"/>
    <x v="1317"/>
    <x v="0"/>
    <n v="1"/>
  </r>
  <r>
    <s v="FF98D6EA"/>
    <x v="1318"/>
    <x v="0"/>
    <n v="1"/>
  </r>
  <r>
    <s v="F3A5665F"/>
    <x v="1319"/>
    <x v="0"/>
    <n v="1"/>
  </r>
  <r>
    <s v="E7B81BC8"/>
    <x v="1320"/>
    <x v="0"/>
    <n v="1"/>
  </r>
  <r>
    <s v="F22158E8"/>
    <x v="1321"/>
    <x v="0"/>
    <n v="1"/>
  </r>
  <r>
    <s v="1B3ECFC1"/>
    <x v="1322"/>
    <x v="0"/>
    <n v="1"/>
  </r>
  <r>
    <s v="3661D1D"/>
    <x v="1323"/>
    <x v="0"/>
    <n v="1"/>
  </r>
  <r>
    <s v="17F06087"/>
    <x v="1324"/>
    <x v="0"/>
    <n v="1"/>
  </r>
  <r>
    <s v="9D1089D"/>
    <x v="1325"/>
    <x v="0"/>
    <n v="1"/>
  </r>
  <r>
    <s v="F17061A0"/>
    <x v="1326"/>
    <x v="0"/>
    <n v="1"/>
  </r>
  <r>
    <s v="12EAD8F6"/>
    <x v="1327"/>
    <x v="0"/>
    <n v="1"/>
  </r>
  <r>
    <s v="1325E6C2"/>
    <x v="1328"/>
    <x v="0"/>
    <n v="1"/>
  </r>
  <r>
    <s v="D683745"/>
    <x v="1329"/>
    <x v="0"/>
    <n v="1"/>
  </r>
  <r>
    <s v="EE996B59"/>
    <x v="1330"/>
    <x v="0"/>
    <n v="1"/>
  </r>
  <r>
    <s v="2CF8855"/>
    <x v="1331"/>
    <x v="0"/>
    <n v="1"/>
  </r>
  <r>
    <s v="107C8EB6"/>
    <x v="1332"/>
    <x v="0"/>
    <n v="1"/>
  </r>
  <r>
    <s v="A28E633"/>
    <x v="1333"/>
    <x v="0"/>
    <n v="1"/>
  </r>
  <r>
    <s v="E202EF98"/>
    <x v="1334"/>
    <x v="0"/>
    <n v="1"/>
  </r>
  <r>
    <s v="13DF13D5"/>
    <x v="1335"/>
    <x v="0"/>
    <n v="1"/>
  </r>
  <r>
    <s v="EE52C340"/>
    <x v="1336"/>
    <x v="0"/>
    <n v="1"/>
  </r>
  <r>
    <s v="F538F4C2"/>
    <x v="1337"/>
    <x v="0"/>
    <n v="1"/>
  </r>
  <r>
    <s v="1C6E381F"/>
    <x v="1338"/>
    <x v="0"/>
    <n v="1"/>
  </r>
  <r>
    <s v="EFAA3732"/>
    <x v="1339"/>
    <x v="0"/>
    <n v="1"/>
  </r>
  <r>
    <s v="FD19DA1A"/>
    <x v="1340"/>
    <x v="0"/>
    <n v="1"/>
  </r>
  <r>
    <s v="E68BF8B0"/>
    <x v="1341"/>
    <x v="0"/>
    <n v="1"/>
  </r>
  <r>
    <s v="172D32BC"/>
    <x v="1342"/>
    <x v="0"/>
    <n v="1"/>
  </r>
  <r>
    <s v="F1DDAB7D"/>
    <x v="1343"/>
    <x v="0"/>
    <n v="1"/>
  </r>
  <r>
    <s v="EF0CE26D"/>
    <x v="1344"/>
    <x v="0"/>
    <n v="1"/>
  </r>
  <r>
    <s v="1DE7FF5A"/>
    <x v="1345"/>
    <x v="0"/>
    <n v="1"/>
  </r>
  <r>
    <s v="13A44C1B"/>
    <x v="1346"/>
    <x v="0"/>
    <n v="1"/>
  </r>
  <r>
    <s v="EA2FF300"/>
    <x v="1347"/>
    <x v="0"/>
    <n v="1"/>
  </r>
  <r>
    <s v="FF40666D"/>
    <x v="1348"/>
    <x v="0"/>
    <n v="1"/>
  </r>
  <r>
    <s v="207B24F"/>
    <x v="1349"/>
    <x v="0"/>
    <n v="1"/>
  </r>
  <r>
    <s v="4919A1B"/>
    <x v="1350"/>
    <x v="0"/>
    <n v="1"/>
  </r>
  <r>
    <s v="EE80D552"/>
    <x v="1351"/>
    <x v="0"/>
    <n v="1"/>
  </r>
  <r>
    <s v="19357BF0"/>
    <x v="1352"/>
    <x v="0"/>
    <n v="1"/>
  </r>
  <r>
    <s v="BC5ADC2"/>
    <x v="1353"/>
    <x v="0"/>
    <n v="1"/>
  </r>
  <r>
    <s v="14F47185"/>
    <x v="1354"/>
    <x v="0"/>
    <n v="1"/>
  </r>
  <r>
    <s v="5B02AE2"/>
    <x v="1355"/>
    <x v="0"/>
    <n v="1"/>
  </r>
  <r>
    <s v="FBA2ECE7"/>
    <x v="1356"/>
    <x v="0"/>
    <n v="1"/>
  </r>
  <r>
    <s v="F23C395B"/>
    <x v="1357"/>
    <x v="0"/>
    <n v="1"/>
  </r>
  <r>
    <s v="35E2ACF"/>
    <x v="1358"/>
    <x v="0"/>
    <n v="1"/>
  </r>
  <r>
    <s v="EF416974"/>
    <x v="1359"/>
    <x v="0"/>
    <n v="1"/>
  </r>
  <r>
    <s v="FE109A86"/>
    <x v="1360"/>
    <x v="0"/>
    <n v="1"/>
  </r>
  <r>
    <s v="8B94E97"/>
    <x v="1361"/>
    <x v="0"/>
    <n v="1"/>
  </r>
  <r>
    <s v="ED38E0FB"/>
    <x v="1362"/>
    <x v="0"/>
    <n v="1"/>
  </r>
  <r>
    <s v="E4FF4182"/>
    <x v="1363"/>
    <x v="0"/>
    <n v="1"/>
  </r>
  <r>
    <s v="F18A1F0D"/>
    <x v="1364"/>
    <x v="0"/>
    <n v="1"/>
  </r>
  <r>
    <s v="103B5475"/>
    <x v="1365"/>
    <x v="0"/>
    <n v="1"/>
  </r>
  <r>
    <s v="EB855BFB"/>
    <x v="1366"/>
    <x v="0"/>
    <n v="1"/>
  </r>
  <r>
    <s v="3E1C2BB"/>
    <x v="1367"/>
    <x v="0"/>
    <n v="1"/>
  </r>
  <r>
    <s v="EC499812"/>
    <x v="1368"/>
    <x v="0"/>
    <n v="1"/>
  </r>
  <r>
    <s v="FD4770CB"/>
    <x v="1369"/>
    <x v="0"/>
    <n v="1"/>
  </r>
  <r>
    <s v="15444CF8"/>
    <x v="1370"/>
    <x v="1"/>
    <n v="1"/>
  </r>
  <r>
    <s v="EC6DCD6C"/>
    <x v="0"/>
    <x v="1"/>
    <n v="1"/>
  </r>
  <r>
    <s v="1769A038"/>
    <x v="1"/>
    <x v="1"/>
    <n v="1"/>
  </r>
  <r>
    <s v="F8711B67"/>
    <x v="2"/>
    <x v="1"/>
    <n v="1"/>
  </r>
  <r>
    <s v="F37C1FE3"/>
    <x v="3"/>
    <x v="1"/>
    <n v="1"/>
  </r>
  <r>
    <s v="FAAF543F"/>
    <x v="4"/>
    <x v="1"/>
    <n v="1"/>
  </r>
  <r>
    <s v="E300803D"/>
    <x v="5"/>
    <x v="1"/>
    <n v="1"/>
  </r>
  <r>
    <s v="E19D7A49"/>
    <x v="6"/>
    <x v="1"/>
    <n v="1"/>
  </r>
  <r>
    <s v="FE1FB031"/>
    <x v="7"/>
    <x v="1"/>
    <n v="1"/>
  </r>
  <r>
    <s v="E9005D52"/>
    <x v="1371"/>
    <x v="1"/>
    <n v="1"/>
  </r>
  <r>
    <s v="19BAFBC8"/>
    <x v="1372"/>
    <x v="1"/>
    <n v="1"/>
  </r>
  <r>
    <s v="D7EBFE4"/>
    <x v="1373"/>
    <x v="1"/>
    <n v="1"/>
  </r>
  <r>
    <s v="9D9A0EC"/>
    <x v="1374"/>
    <x v="1"/>
    <n v="1"/>
  </r>
  <r>
    <s v="EA42F888"/>
    <x v="1375"/>
    <x v="1"/>
    <n v="1"/>
  </r>
  <r>
    <s v="1D5CCCAB"/>
    <x v="1376"/>
    <x v="1"/>
    <n v="1"/>
  </r>
  <r>
    <s v="1262BE2D"/>
    <x v="1377"/>
    <x v="1"/>
    <n v="1"/>
  </r>
  <r>
    <s v="F3F904F6"/>
    <x v="1378"/>
    <x v="1"/>
    <n v="1"/>
  </r>
  <r>
    <s v="173E1872"/>
    <x v="1379"/>
    <x v="1"/>
    <n v="1"/>
  </r>
  <r>
    <s v="A6CCB88"/>
    <x v="1380"/>
    <x v="1"/>
    <n v="1"/>
  </r>
  <r>
    <s v="E424C714"/>
    <x v="1381"/>
    <x v="1"/>
    <n v="1"/>
  </r>
  <r>
    <s v="1B329DA5"/>
    <x v="1382"/>
    <x v="1"/>
    <n v="1"/>
  </r>
  <r>
    <s v="F63D3E94"/>
    <x v="1383"/>
    <x v="1"/>
    <n v="1"/>
  </r>
  <r>
    <s v="18CE9C09"/>
    <x v="1384"/>
    <x v="1"/>
    <n v="1"/>
  </r>
  <r>
    <s v="1C1DC68E"/>
    <x v="1385"/>
    <x v="1"/>
    <n v="1"/>
  </r>
  <r>
    <s v="45DB2A0"/>
    <x v="1386"/>
    <x v="1"/>
    <n v="1"/>
  </r>
  <r>
    <s v="136E1E72"/>
    <x v="1387"/>
    <x v="1"/>
    <n v="1"/>
  </r>
  <r>
    <s v="FA7C11D2"/>
    <x v="1388"/>
    <x v="1"/>
    <n v="1"/>
  </r>
  <r>
    <s v="FEC6457F"/>
    <x v="1389"/>
    <x v="1"/>
    <n v="1"/>
  </r>
  <r>
    <s v="17E0287E"/>
    <x v="1390"/>
    <x v="1"/>
    <n v="1"/>
  </r>
  <r>
    <s v="ED0C0F6A"/>
    <x v="1391"/>
    <x v="1"/>
    <n v="1"/>
  </r>
  <r>
    <s v="FAB5A876"/>
    <x v="1392"/>
    <x v="1"/>
    <n v="1"/>
  </r>
  <r>
    <s v="F1BE2473"/>
    <x v="1393"/>
    <x v="1"/>
    <n v="1"/>
  </r>
  <r>
    <s v="E0B8E410"/>
    <x v="1394"/>
    <x v="1"/>
    <n v="1"/>
  </r>
  <r>
    <s v="4EC9F29"/>
    <x v="1395"/>
    <x v="1"/>
    <n v="1"/>
  </r>
  <r>
    <s v="F4C42B88"/>
    <x v="1396"/>
    <x v="1"/>
    <n v="1"/>
  </r>
  <r>
    <s v="E361ECC5"/>
    <x v="37"/>
    <x v="1"/>
    <n v="1"/>
  </r>
  <r>
    <s v="F47F4A8C"/>
    <x v="38"/>
    <x v="1"/>
    <n v="1"/>
  </r>
  <r>
    <s v="11B6EC5D"/>
    <x v="39"/>
    <x v="1"/>
    <n v="1"/>
  </r>
  <r>
    <s v="E8BF9CDF"/>
    <x v="40"/>
    <x v="1"/>
    <n v="1"/>
  </r>
  <r>
    <s v="F5F48762"/>
    <x v="41"/>
    <x v="1"/>
    <n v="1"/>
  </r>
  <r>
    <s v="E98AE153"/>
    <x v="42"/>
    <x v="1"/>
    <n v="1"/>
  </r>
  <r>
    <s v="EDCC12DB"/>
    <x v="43"/>
    <x v="1"/>
    <n v="1"/>
  </r>
  <r>
    <s v="F11E01E6"/>
    <x v="44"/>
    <x v="1"/>
    <n v="1"/>
  </r>
  <r>
    <s v="E2B5B8AD"/>
    <x v="45"/>
    <x v="1"/>
    <n v="1"/>
  </r>
  <r>
    <s v="F24C0D3C"/>
    <x v="1397"/>
    <x v="1"/>
    <n v="1"/>
  </r>
  <r>
    <s v="F9201594"/>
    <x v="1398"/>
    <x v="1"/>
    <n v="1"/>
  </r>
  <r>
    <s v="E88E8893"/>
    <x v="1399"/>
    <x v="1"/>
    <n v="1"/>
  </r>
  <r>
    <s v="F38691EB"/>
    <x v="1400"/>
    <x v="1"/>
    <n v="1"/>
  </r>
  <r>
    <s v="F2094601"/>
    <x v="1401"/>
    <x v="1"/>
    <n v="1"/>
  </r>
  <r>
    <s v="34BB2F4"/>
    <x v="1402"/>
    <x v="1"/>
    <n v="1"/>
  </r>
  <r>
    <s v="14429D80"/>
    <x v="1403"/>
    <x v="1"/>
    <n v="1"/>
  </r>
  <r>
    <s v="F2B19E10"/>
    <x v="1404"/>
    <x v="1"/>
    <n v="1"/>
  </r>
  <r>
    <s v="F2EC18A1"/>
    <x v="1405"/>
    <x v="1"/>
    <n v="1"/>
  </r>
  <r>
    <s v="DD55B49"/>
    <x v="1406"/>
    <x v="1"/>
    <n v="1"/>
  </r>
  <r>
    <s v="103F7F06"/>
    <x v="1407"/>
    <x v="1"/>
    <n v="1"/>
  </r>
  <r>
    <s v="FCB1A90B"/>
    <x v="1408"/>
    <x v="1"/>
    <n v="1"/>
  </r>
  <r>
    <s v="15F7EF03"/>
    <x v="1409"/>
    <x v="1"/>
    <n v="1"/>
  </r>
  <r>
    <s v="E932DAE7"/>
    <x v="1410"/>
    <x v="1"/>
    <n v="1"/>
  </r>
  <r>
    <s v="1E0D428"/>
    <x v="1411"/>
    <x v="1"/>
    <n v="1"/>
  </r>
  <r>
    <s v="16096AE3"/>
    <x v="1412"/>
    <x v="1"/>
    <n v="1"/>
  </r>
  <r>
    <s v="75E017E"/>
    <x v="1413"/>
    <x v="1"/>
    <n v="1"/>
  </r>
  <r>
    <s v="EF9ACBCC"/>
    <x v="1414"/>
    <x v="1"/>
    <n v="1"/>
  </r>
  <r>
    <s v="F9E5E51F"/>
    <x v="1415"/>
    <x v="1"/>
    <n v="1"/>
  </r>
  <r>
    <s v="F0CCE740"/>
    <x v="1416"/>
    <x v="1"/>
    <n v="1"/>
  </r>
  <r>
    <s v="EBFEB591"/>
    <x v="1417"/>
    <x v="1"/>
    <n v="1"/>
  </r>
  <r>
    <s v="F88FF2B1"/>
    <x v="1418"/>
    <x v="1"/>
    <n v="1"/>
  </r>
  <r>
    <s v="104B6BB6"/>
    <x v="1419"/>
    <x v="1"/>
    <n v="1"/>
  </r>
  <r>
    <s v="98F33C9"/>
    <x v="1420"/>
    <x v="1"/>
    <n v="1"/>
  </r>
  <r>
    <s v="E5701193"/>
    <x v="1421"/>
    <x v="1"/>
    <n v="1"/>
  </r>
  <r>
    <s v="B5EA3A7"/>
    <x v="1422"/>
    <x v="1"/>
    <n v="1"/>
  </r>
  <r>
    <s v="F8DCF304"/>
    <x v="1423"/>
    <x v="1"/>
    <n v="1"/>
  </r>
  <r>
    <s v="F3951CB2"/>
    <x v="1424"/>
    <x v="1"/>
    <n v="1"/>
  </r>
  <r>
    <s v="FA8438BF"/>
    <x v="1425"/>
    <x v="1"/>
    <n v="1"/>
  </r>
  <r>
    <s v="12FF9B2B"/>
    <x v="1426"/>
    <x v="1"/>
    <n v="1"/>
  </r>
  <r>
    <s v="1AE140C5"/>
    <x v="1427"/>
    <x v="1"/>
    <n v="1"/>
  </r>
  <r>
    <s v="F73A452F"/>
    <x v="1428"/>
    <x v="1"/>
    <n v="1"/>
  </r>
  <r>
    <s v="E86B30CF"/>
    <x v="1429"/>
    <x v="1"/>
    <n v="1"/>
  </r>
  <r>
    <s v="F94B9631"/>
    <x v="1430"/>
    <x v="1"/>
    <n v="1"/>
  </r>
  <r>
    <s v="E89D998E"/>
    <x v="1431"/>
    <x v="1"/>
    <n v="1"/>
  </r>
  <r>
    <s v="F141E011"/>
    <x v="1432"/>
    <x v="1"/>
    <n v="1"/>
  </r>
  <r>
    <s v="E3B5E4F4"/>
    <x v="1433"/>
    <x v="1"/>
    <n v="1"/>
  </r>
  <r>
    <s v="BD01D70"/>
    <x v="1434"/>
    <x v="1"/>
    <n v="1"/>
  </r>
  <r>
    <s v="E7224629"/>
    <x v="1435"/>
    <x v="1"/>
    <n v="1"/>
  </r>
  <r>
    <s v="6417A10"/>
    <x v="1436"/>
    <x v="1"/>
    <n v="1"/>
  </r>
  <r>
    <s v="18A14F71"/>
    <x v="1437"/>
    <x v="1"/>
    <n v="1"/>
  </r>
  <r>
    <s v="A717692"/>
    <x v="1438"/>
    <x v="1"/>
    <n v="1"/>
  </r>
  <r>
    <s v="1673653A"/>
    <x v="1439"/>
    <x v="1"/>
    <n v="1"/>
  </r>
  <r>
    <s v="BF4A479"/>
    <x v="1440"/>
    <x v="1"/>
    <n v="1"/>
  </r>
  <r>
    <s v="F0D38E66"/>
    <x v="1441"/>
    <x v="1"/>
    <n v="1"/>
  </r>
  <r>
    <s v="1E519B49"/>
    <x v="1442"/>
    <x v="1"/>
    <n v="1"/>
  </r>
  <r>
    <s v="EE21DFEF"/>
    <x v="1443"/>
    <x v="1"/>
    <n v="1"/>
  </r>
  <r>
    <s v="1ACBF624"/>
    <x v="1444"/>
    <x v="1"/>
    <n v="1"/>
  </r>
  <r>
    <s v="173FF282"/>
    <x v="1445"/>
    <x v="1"/>
    <n v="1"/>
  </r>
  <r>
    <s v="15C9995F"/>
    <x v="1446"/>
    <x v="1"/>
    <n v="1"/>
  </r>
  <r>
    <s v="1A6BFE8F"/>
    <x v="147"/>
    <x v="1"/>
    <n v="1"/>
  </r>
  <r>
    <s v="FE3E4EF0"/>
    <x v="148"/>
    <x v="1"/>
    <n v="1"/>
  </r>
  <r>
    <s v="EC7BED28"/>
    <x v="149"/>
    <x v="1"/>
    <n v="1"/>
  </r>
  <r>
    <s v="148794FC"/>
    <x v="150"/>
    <x v="1"/>
    <n v="1"/>
  </r>
  <r>
    <s v="FBB78DE7"/>
    <x v="151"/>
    <x v="1"/>
    <n v="1"/>
  </r>
  <r>
    <s v="DCE9902"/>
    <x v="152"/>
    <x v="1"/>
    <n v="1"/>
  </r>
  <r>
    <s v="FFDC9E1A"/>
    <x v="153"/>
    <x v="1"/>
    <n v="1"/>
  </r>
  <r>
    <s v="F200F477"/>
    <x v="154"/>
    <x v="1"/>
    <n v="1"/>
  </r>
  <r>
    <s v="141A042A"/>
    <x v="155"/>
    <x v="1"/>
    <n v="1"/>
  </r>
  <r>
    <s v="F1381B24"/>
    <x v="156"/>
    <x v="1"/>
    <n v="1"/>
  </r>
  <r>
    <s v="380F211"/>
    <x v="1447"/>
    <x v="1"/>
    <n v="0"/>
  </r>
  <r>
    <s v="E12BA03"/>
    <x v="1448"/>
    <x v="1"/>
    <n v="1"/>
  </r>
  <r>
    <s v="EC04BFA"/>
    <x v="1449"/>
    <x v="1"/>
    <n v="1"/>
  </r>
  <r>
    <s v="E2EAC84D"/>
    <x v="1450"/>
    <x v="1"/>
    <n v="1"/>
  </r>
  <r>
    <s v="14438B71"/>
    <x v="1451"/>
    <x v="1"/>
    <n v="1"/>
  </r>
  <r>
    <s v="FDEC3B7C"/>
    <x v="1452"/>
    <x v="1"/>
    <n v="1"/>
  </r>
  <r>
    <s v="1ACDBE6D"/>
    <x v="1453"/>
    <x v="1"/>
    <n v="1"/>
  </r>
  <r>
    <s v="FE027F63"/>
    <x v="1454"/>
    <x v="1"/>
    <n v="1"/>
  </r>
  <r>
    <s v="10F3B10A"/>
    <x v="1455"/>
    <x v="1"/>
    <n v="1"/>
  </r>
  <r>
    <s v="F1FED4A4"/>
    <x v="1456"/>
    <x v="1"/>
    <n v="1"/>
  </r>
  <r>
    <s v="F8D8C13C"/>
    <x v="1457"/>
    <x v="1"/>
    <n v="1"/>
  </r>
  <r>
    <s v="E9E10146"/>
    <x v="1458"/>
    <x v="1"/>
    <n v="1"/>
  </r>
  <r>
    <s v="E9ADE698"/>
    <x v="1459"/>
    <x v="1"/>
    <n v="1"/>
  </r>
  <r>
    <s v="E8543129"/>
    <x v="1460"/>
    <x v="1"/>
    <n v="1"/>
  </r>
  <r>
    <s v="17C6DC92"/>
    <x v="1461"/>
    <x v="1"/>
    <n v="1"/>
  </r>
  <r>
    <s v="F5194BA0"/>
    <x v="1462"/>
    <x v="1"/>
    <n v="1"/>
  </r>
  <r>
    <s v="16231F9B"/>
    <x v="1463"/>
    <x v="1"/>
    <n v="1"/>
  </r>
  <r>
    <s v="CF44B99"/>
    <x v="1464"/>
    <x v="1"/>
    <n v="1"/>
  </r>
  <r>
    <s v="131267A7"/>
    <x v="1465"/>
    <x v="1"/>
    <n v="1"/>
  </r>
  <r>
    <s v="FA87674D"/>
    <x v="1466"/>
    <x v="1"/>
    <n v="1"/>
  </r>
  <r>
    <s v="45CCEF6"/>
    <x v="1467"/>
    <x v="1"/>
    <n v="1"/>
  </r>
  <r>
    <s v="FBA9937B"/>
    <x v="1468"/>
    <x v="1"/>
    <n v="1"/>
  </r>
  <r>
    <s v="12C575A6"/>
    <x v="1469"/>
    <x v="1"/>
    <n v="1"/>
  </r>
  <r>
    <s v="148CA21C"/>
    <x v="1470"/>
    <x v="1"/>
    <n v="1"/>
  </r>
  <r>
    <s v="FB8F4B9D"/>
    <x v="1471"/>
    <x v="1"/>
    <n v="1"/>
  </r>
  <r>
    <s v="FCC5925D"/>
    <x v="1472"/>
    <x v="1"/>
    <n v="1"/>
  </r>
  <r>
    <s v="1D54BBD"/>
    <x v="1473"/>
    <x v="1"/>
    <n v="1"/>
  </r>
  <r>
    <s v="F31BD4D9"/>
    <x v="1474"/>
    <x v="1"/>
    <n v="1"/>
  </r>
  <r>
    <s v="1C3A91D5"/>
    <x v="1475"/>
    <x v="1"/>
    <n v="1"/>
  </r>
  <r>
    <s v="FCB9E189"/>
    <x v="1476"/>
    <x v="1"/>
    <n v="1"/>
  </r>
  <r>
    <s v="E74F0980"/>
    <x v="1477"/>
    <x v="1"/>
    <n v="1"/>
  </r>
  <r>
    <s v="F6247EAC"/>
    <x v="1478"/>
    <x v="1"/>
    <n v="1"/>
  </r>
  <r>
    <s v="1A91EDA9"/>
    <x v="1479"/>
    <x v="1"/>
    <n v="1"/>
  </r>
  <r>
    <s v="10004BE1"/>
    <x v="1480"/>
    <x v="1"/>
    <n v="1"/>
  </r>
  <r>
    <s v="5F134AE"/>
    <x v="1481"/>
    <x v="1"/>
    <n v="1"/>
  </r>
  <r>
    <s v="F942FE20"/>
    <x v="1482"/>
    <x v="1"/>
    <n v="1"/>
  </r>
  <r>
    <s v="FB28EBF7"/>
    <x v="1483"/>
    <x v="1"/>
    <n v="1"/>
  </r>
  <r>
    <s v="188A8657"/>
    <x v="1484"/>
    <x v="1"/>
    <n v="1"/>
  </r>
  <r>
    <s v="912D622"/>
    <x v="1485"/>
    <x v="1"/>
    <n v="1"/>
  </r>
  <r>
    <s v="1C6763AE"/>
    <x v="1486"/>
    <x v="1"/>
    <n v="1"/>
  </r>
  <r>
    <s v="E0C1852D"/>
    <x v="1487"/>
    <x v="1"/>
    <n v="1"/>
  </r>
  <r>
    <s v="FF98AB3D"/>
    <x v="1488"/>
    <x v="1"/>
    <n v="1"/>
  </r>
  <r>
    <s v="44B2B69"/>
    <x v="1489"/>
    <x v="1"/>
    <n v="1"/>
  </r>
  <r>
    <s v="F995B793"/>
    <x v="1490"/>
    <x v="1"/>
    <n v="1"/>
  </r>
  <r>
    <s v="D96AB59"/>
    <x v="1491"/>
    <x v="1"/>
    <n v="1"/>
  </r>
  <r>
    <s v="F47B49B6"/>
    <x v="1492"/>
    <x v="1"/>
    <n v="1"/>
  </r>
  <r>
    <s v="797A447"/>
    <x v="1493"/>
    <x v="1"/>
    <n v="1"/>
  </r>
  <r>
    <s v="7BE7048"/>
    <x v="1494"/>
    <x v="1"/>
    <n v="1"/>
  </r>
  <r>
    <s v="1AC6979F"/>
    <x v="1495"/>
    <x v="1"/>
    <n v="1"/>
  </r>
  <r>
    <s v="E720F643"/>
    <x v="1496"/>
    <x v="1"/>
    <n v="1"/>
  </r>
  <r>
    <s v="F882CD92"/>
    <x v="1497"/>
    <x v="1"/>
    <n v="1"/>
  </r>
  <r>
    <s v="DD0C0E8"/>
    <x v="1498"/>
    <x v="1"/>
    <n v="1"/>
  </r>
  <r>
    <s v="EECD728B"/>
    <x v="1499"/>
    <x v="1"/>
    <n v="1"/>
  </r>
  <r>
    <s v="19D4F563"/>
    <x v="1500"/>
    <x v="1"/>
    <n v="1"/>
  </r>
  <r>
    <s v="E4FA78AB"/>
    <x v="1501"/>
    <x v="1"/>
    <n v="1"/>
  </r>
  <r>
    <s v="13C034A7"/>
    <x v="1502"/>
    <x v="1"/>
    <n v="1"/>
  </r>
  <r>
    <s v="F39AC62D"/>
    <x v="1503"/>
    <x v="1"/>
    <n v="1"/>
  </r>
  <r>
    <s v="1E6C4AD5"/>
    <x v="1504"/>
    <x v="1"/>
    <n v="1"/>
  </r>
  <r>
    <s v="1DAA5B29"/>
    <x v="1505"/>
    <x v="1"/>
    <n v="1"/>
  </r>
  <r>
    <s v="CA41FF6"/>
    <x v="1506"/>
    <x v="1"/>
    <n v="1"/>
  </r>
  <r>
    <s v="E38C3F6D"/>
    <x v="1507"/>
    <x v="1"/>
    <n v="1"/>
  </r>
  <r>
    <s v="8773192"/>
    <x v="1508"/>
    <x v="1"/>
    <n v="1"/>
  </r>
  <r>
    <s v="F2605723"/>
    <x v="1509"/>
    <x v="1"/>
    <n v="1"/>
  </r>
  <r>
    <s v="EBB2A80C"/>
    <x v="1510"/>
    <x v="1"/>
    <n v="1"/>
  </r>
  <r>
    <s v="31315EB"/>
    <x v="1511"/>
    <x v="1"/>
    <n v="1"/>
  </r>
  <r>
    <s v="F9058BC9"/>
    <x v="1512"/>
    <x v="1"/>
    <n v="1"/>
  </r>
  <r>
    <s v="172F152C"/>
    <x v="1513"/>
    <x v="1"/>
    <n v="1"/>
  </r>
  <r>
    <s v="EA0CA2B5"/>
    <x v="1514"/>
    <x v="1"/>
    <n v="1"/>
  </r>
  <r>
    <s v="E7E6FB3E"/>
    <x v="1515"/>
    <x v="1"/>
    <n v="1"/>
  </r>
  <r>
    <s v="EB456371"/>
    <x v="1516"/>
    <x v="1"/>
    <n v="1"/>
  </r>
  <r>
    <s v="1B55B56"/>
    <x v="1517"/>
    <x v="1"/>
    <n v="1"/>
  </r>
  <r>
    <s v="4343560"/>
    <x v="1518"/>
    <x v="1"/>
    <n v="1"/>
  </r>
  <r>
    <s v="F671AA36"/>
    <x v="1519"/>
    <x v="1"/>
    <n v="1"/>
  </r>
  <r>
    <s v="181EB20C"/>
    <x v="1520"/>
    <x v="1"/>
    <n v="1"/>
  </r>
  <r>
    <s v="F8FB1273"/>
    <x v="1521"/>
    <x v="1"/>
    <n v="1"/>
  </r>
  <r>
    <s v="1CBA1902"/>
    <x v="1522"/>
    <x v="1"/>
    <n v="1"/>
  </r>
  <r>
    <s v="E46478D7"/>
    <x v="1523"/>
    <x v="1"/>
    <n v="1"/>
  </r>
  <r>
    <s v="F3117005"/>
    <x v="1524"/>
    <x v="1"/>
    <n v="1"/>
  </r>
  <r>
    <s v="1BCE53F3"/>
    <x v="1525"/>
    <x v="1"/>
    <n v="1"/>
  </r>
  <r>
    <s v="10AA50D0"/>
    <x v="1526"/>
    <x v="1"/>
    <n v="1"/>
  </r>
  <r>
    <s v="5E544C2"/>
    <x v="1527"/>
    <x v="1"/>
    <n v="1"/>
  </r>
  <r>
    <s v="35DF2B2"/>
    <x v="1528"/>
    <x v="1"/>
    <n v="1"/>
  </r>
  <r>
    <s v="F47B8FB7"/>
    <x v="1529"/>
    <x v="1"/>
    <n v="1"/>
  </r>
  <r>
    <s v="E34751DE"/>
    <x v="1530"/>
    <x v="1"/>
    <n v="1"/>
  </r>
  <r>
    <s v="1F8AA7E5"/>
    <x v="1531"/>
    <x v="1"/>
    <n v="1"/>
  </r>
  <r>
    <s v="E1BB75DC"/>
    <x v="1532"/>
    <x v="1"/>
    <n v="1"/>
  </r>
  <r>
    <s v="E8653A19"/>
    <x v="1533"/>
    <x v="1"/>
    <n v="1"/>
  </r>
  <r>
    <s v="EBA7D654"/>
    <x v="1534"/>
    <x v="1"/>
    <n v="1"/>
  </r>
  <r>
    <s v="EFA8A6CB"/>
    <x v="1535"/>
    <x v="1"/>
    <n v="1"/>
  </r>
  <r>
    <s v="10AC41C2"/>
    <x v="1536"/>
    <x v="1"/>
    <n v="1"/>
  </r>
  <r>
    <s v="E4EE83D6"/>
    <x v="1537"/>
    <x v="1"/>
    <n v="1"/>
  </r>
  <r>
    <s v="9C0BED8"/>
    <x v="1538"/>
    <x v="1"/>
    <n v="1"/>
  </r>
  <r>
    <s v="F37512C2"/>
    <x v="1539"/>
    <x v="1"/>
    <n v="1"/>
  </r>
  <r>
    <s v="F565BBE"/>
    <x v="1540"/>
    <x v="1"/>
    <n v="1"/>
  </r>
  <r>
    <s v="EB27BD4B"/>
    <x v="1541"/>
    <x v="1"/>
    <n v="1"/>
  </r>
  <r>
    <s v="E96E24F8"/>
    <x v="1542"/>
    <x v="1"/>
    <n v="1"/>
  </r>
  <r>
    <s v="F8069625"/>
    <x v="1543"/>
    <x v="1"/>
    <n v="1"/>
  </r>
  <r>
    <s v="F9CDD36C"/>
    <x v="1544"/>
    <x v="1"/>
    <n v="1"/>
  </r>
  <r>
    <s v="16C5D114"/>
    <x v="1545"/>
    <x v="1"/>
    <n v="1"/>
  </r>
  <r>
    <s v="E578ECCB"/>
    <x v="1546"/>
    <x v="1"/>
    <n v="1"/>
  </r>
  <r>
    <s v="FC5E61DD"/>
    <x v="1547"/>
    <x v="1"/>
    <n v="1"/>
  </r>
  <r>
    <s v="EA4059E8"/>
    <x v="1548"/>
    <x v="1"/>
    <n v="1"/>
  </r>
  <r>
    <s v="F7211009"/>
    <x v="1549"/>
    <x v="1"/>
    <n v="1"/>
  </r>
  <r>
    <s v="EB4213BC"/>
    <x v="1550"/>
    <x v="1"/>
    <n v="1"/>
  </r>
  <r>
    <s v="EBAA1B5D"/>
    <x v="1551"/>
    <x v="1"/>
    <n v="1"/>
  </r>
  <r>
    <s v="FB3F5F55"/>
    <x v="1552"/>
    <x v="1"/>
    <n v="1"/>
  </r>
  <r>
    <s v="C1A6D3D"/>
    <x v="1553"/>
    <x v="1"/>
    <n v="1"/>
  </r>
  <r>
    <s v="F4426A6F"/>
    <x v="1554"/>
    <x v="1"/>
    <n v="1"/>
  </r>
  <r>
    <s v="17DE9697"/>
    <x v="1555"/>
    <x v="1"/>
    <n v="1"/>
  </r>
  <r>
    <s v="13B41060"/>
    <x v="1556"/>
    <x v="1"/>
    <n v="1"/>
  </r>
  <r>
    <s v="E5E39E5"/>
    <x v="1557"/>
    <x v="1"/>
    <n v="1"/>
  </r>
  <r>
    <s v="E40E0F67"/>
    <x v="1558"/>
    <x v="1"/>
    <n v="1"/>
  </r>
  <r>
    <s v="1D0EB5EF"/>
    <x v="1559"/>
    <x v="1"/>
    <n v="1"/>
  </r>
  <r>
    <s v="F2F81E06"/>
    <x v="1560"/>
    <x v="1"/>
    <n v="1"/>
  </r>
  <r>
    <s v="E4C55ABA"/>
    <x v="1561"/>
    <x v="1"/>
    <n v="1"/>
  </r>
  <r>
    <s v="F74FBE90"/>
    <x v="1562"/>
    <x v="1"/>
    <n v="1"/>
  </r>
  <r>
    <s v="17889375"/>
    <x v="1563"/>
    <x v="1"/>
    <n v="1"/>
  </r>
  <r>
    <s v="F6879A6C"/>
    <x v="1564"/>
    <x v="1"/>
    <n v="1"/>
  </r>
  <r>
    <s v="15F4C67E"/>
    <x v="1565"/>
    <x v="1"/>
    <n v="1"/>
  </r>
  <r>
    <s v="2ED18AB"/>
    <x v="1566"/>
    <x v="1"/>
    <n v="1"/>
  </r>
  <r>
    <s v="1DFD7DF8"/>
    <x v="1567"/>
    <x v="1"/>
    <n v="1"/>
  </r>
  <r>
    <s v="1C14B3D3"/>
    <x v="1568"/>
    <x v="1"/>
    <n v="1"/>
  </r>
  <r>
    <s v="E0899605"/>
    <x v="1569"/>
    <x v="1"/>
    <n v="1"/>
  </r>
  <r>
    <s v="15997177"/>
    <x v="1570"/>
    <x v="1"/>
    <n v="1"/>
  </r>
  <r>
    <s v="12F05D2F"/>
    <x v="1571"/>
    <x v="1"/>
    <n v="1"/>
  </r>
  <r>
    <s v="1FEE3CB9"/>
    <x v="1572"/>
    <x v="1"/>
    <n v="1"/>
  </r>
  <r>
    <s v="E7F0A439"/>
    <x v="1573"/>
    <x v="1"/>
    <n v="1"/>
  </r>
  <r>
    <s v="EE9378F9"/>
    <x v="1574"/>
    <x v="1"/>
    <n v="1"/>
  </r>
  <r>
    <s v="4B978A1"/>
    <x v="1575"/>
    <x v="1"/>
    <n v="1"/>
  </r>
  <r>
    <s v="10E9DC57"/>
    <x v="1576"/>
    <x v="1"/>
    <n v="1"/>
  </r>
  <r>
    <s v="19DA477D"/>
    <x v="1577"/>
    <x v="1"/>
    <n v="1"/>
  </r>
  <r>
    <s v="FB2AA4BF"/>
    <x v="1578"/>
    <x v="1"/>
    <n v="1"/>
  </r>
  <r>
    <s v="1EEFCEA8"/>
    <x v="1579"/>
    <x v="1"/>
    <n v="1"/>
  </r>
  <r>
    <s v="E05765D"/>
    <x v="1580"/>
    <x v="1"/>
    <n v="1"/>
  </r>
  <r>
    <s v="F19306AF"/>
    <x v="1581"/>
    <x v="1"/>
    <n v="1"/>
  </r>
  <r>
    <s v="1F84E323"/>
    <x v="1582"/>
    <x v="1"/>
    <n v="1"/>
  </r>
  <r>
    <s v="13B82B63"/>
    <x v="1583"/>
    <x v="1"/>
    <n v="1"/>
  </r>
  <r>
    <s v="19BD7B31"/>
    <x v="1584"/>
    <x v="1"/>
    <n v="1"/>
  </r>
  <r>
    <s v="E29D2714"/>
    <x v="1585"/>
    <x v="1"/>
    <n v="1"/>
  </r>
  <r>
    <s v="1E812CE3"/>
    <x v="1586"/>
    <x v="1"/>
    <n v="1"/>
  </r>
  <r>
    <s v="F497AC89"/>
    <x v="1587"/>
    <x v="1"/>
    <n v="1"/>
  </r>
  <r>
    <s v="84CAECD"/>
    <x v="1588"/>
    <x v="1"/>
    <n v="1"/>
  </r>
  <r>
    <s v="EFB711E4"/>
    <x v="1589"/>
    <x v="1"/>
    <n v="1"/>
  </r>
  <r>
    <s v="45FBB83"/>
    <x v="1590"/>
    <x v="1"/>
    <n v="1"/>
  </r>
  <r>
    <s v="EB406B64"/>
    <x v="1591"/>
    <x v="1"/>
    <n v="1"/>
  </r>
  <r>
    <s v="1FA713D9"/>
    <x v="1592"/>
    <x v="1"/>
    <n v="1"/>
  </r>
  <r>
    <s v="EED833BF"/>
    <x v="1593"/>
    <x v="1"/>
    <n v="1"/>
  </r>
  <r>
    <s v="EA137D64"/>
    <x v="1594"/>
    <x v="1"/>
    <n v="1"/>
  </r>
  <r>
    <s v="6519DCA"/>
    <x v="1595"/>
    <x v="1"/>
    <n v="1"/>
  </r>
  <r>
    <s v="18D8797A"/>
    <x v="1596"/>
    <x v="1"/>
    <n v="1"/>
  </r>
  <r>
    <s v="F8954EE3"/>
    <x v="1597"/>
    <x v="1"/>
    <n v="1"/>
  </r>
  <r>
    <s v="A15A0CE"/>
    <x v="1598"/>
    <x v="1"/>
    <n v="1"/>
  </r>
  <r>
    <s v="816AAE6"/>
    <x v="1599"/>
    <x v="1"/>
    <n v="1"/>
  </r>
  <r>
    <s v="E04883E6"/>
    <x v="1600"/>
    <x v="1"/>
    <n v="1"/>
  </r>
  <r>
    <s v="174DE343"/>
    <x v="1601"/>
    <x v="1"/>
    <n v="1"/>
  </r>
  <r>
    <s v="BF5C424"/>
    <x v="1602"/>
    <x v="1"/>
    <n v="1"/>
  </r>
  <r>
    <s v="E916B461"/>
    <x v="1603"/>
    <x v="1"/>
    <n v="1"/>
  </r>
  <r>
    <s v="F9EAE9FC"/>
    <x v="1604"/>
    <x v="1"/>
    <n v="1"/>
  </r>
  <r>
    <s v="18AD5C84"/>
    <x v="1605"/>
    <x v="1"/>
    <n v="1"/>
  </r>
  <r>
    <s v="F0658431"/>
    <x v="1606"/>
    <x v="1"/>
    <n v="1"/>
  </r>
  <r>
    <s v="1045793A"/>
    <x v="1607"/>
    <x v="1"/>
    <n v="1"/>
  </r>
  <r>
    <s v="1544DD8B"/>
    <x v="1608"/>
    <x v="1"/>
    <n v="1"/>
  </r>
  <r>
    <s v="AE64B3B"/>
    <x v="1609"/>
    <x v="1"/>
    <n v="1"/>
  </r>
  <r>
    <s v="5DAEAB3"/>
    <x v="1610"/>
    <x v="1"/>
    <n v="1"/>
  </r>
  <r>
    <s v="9EAA752"/>
    <x v="1611"/>
    <x v="1"/>
    <n v="1"/>
  </r>
  <r>
    <s v="E286D255"/>
    <x v="1612"/>
    <x v="1"/>
    <n v="1"/>
  </r>
  <r>
    <s v="1EC8FC93"/>
    <x v="1613"/>
    <x v="1"/>
    <n v="1"/>
  </r>
  <r>
    <s v="1CB16F08"/>
    <x v="1614"/>
    <x v="1"/>
    <n v="1"/>
  </r>
  <r>
    <s v="8773603"/>
    <x v="1615"/>
    <x v="1"/>
    <n v="1"/>
  </r>
  <r>
    <s v="BAF6A66"/>
    <x v="1616"/>
    <x v="1"/>
    <n v="1"/>
  </r>
  <r>
    <s v="D1EFDAF"/>
    <x v="1617"/>
    <x v="1"/>
    <n v="1"/>
  </r>
  <r>
    <s v="EC998C14"/>
    <x v="1618"/>
    <x v="1"/>
    <n v="1"/>
  </r>
  <r>
    <s v="E66AAB03"/>
    <x v="1619"/>
    <x v="1"/>
    <n v="1"/>
  </r>
  <r>
    <s v="2D3B7AB"/>
    <x v="1620"/>
    <x v="1"/>
    <n v="1"/>
  </r>
  <r>
    <s v="F51D58BA"/>
    <x v="1621"/>
    <x v="1"/>
    <n v="1"/>
  </r>
  <r>
    <s v="F64AE4A4"/>
    <x v="1622"/>
    <x v="1"/>
    <n v="1"/>
  </r>
  <r>
    <s v="E297FA34"/>
    <x v="1623"/>
    <x v="1"/>
    <n v="1"/>
  </r>
  <r>
    <s v="153534C1"/>
    <x v="1624"/>
    <x v="1"/>
    <n v="1"/>
  </r>
  <r>
    <s v="5BC295D"/>
    <x v="1625"/>
    <x v="1"/>
    <n v="1"/>
  </r>
  <r>
    <s v="188D67DA"/>
    <x v="1626"/>
    <x v="1"/>
    <n v="1"/>
  </r>
  <r>
    <s v="6D43019"/>
    <x v="1627"/>
    <x v="1"/>
    <n v="1"/>
  </r>
  <r>
    <s v="101CB31F"/>
    <x v="1628"/>
    <x v="1"/>
    <n v="1"/>
  </r>
  <r>
    <s v="E1ACDD4B"/>
    <x v="1629"/>
    <x v="1"/>
    <n v="1"/>
  </r>
  <r>
    <s v="E1B03694"/>
    <x v="1630"/>
    <x v="1"/>
    <n v="1"/>
  </r>
  <r>
    <s v="14AA2E0B"/>
    <x v="1631"/>
    <x v="1"/>
    <n v="1"/>
  </r>
  <r>
    <s v="16859F3D"/>
    <x v="250"/>
    <x v="1"/>
    <n v="1"/>
  </r>
  <r>
    <s v="18B3F6FD"/>
    <x v="251"/>
    <x v="1"/>
    <n v="1"/>
  </r>
  <r>
    <s v="F6D31F00"/>
    <x v="252"/>
    <x v="1"/>
    <n v="1"/>
  </r>
  <r>
    <s v="1C76196D"/>
    <x v="253"/>
    <x v="1"/>
    <n v="1"/>
  </r>
  <r>
    <s v="E69ECF81"/>
    <x v="1632"/>
    <x v="1"/>
    <n v="1"/>
  </r>
  <r>
    <s v="F30C58C9"/>
    <x v="1633"/>
    <x v="1"/>
    <n v="1"/>
  </r>
  <r>
    <s v="D3AC1DB"/>
    <x v="258"/>
    <x v="1"/>
    <n v="1"/>
  </r>
  <r>
    <s v="1BD4D233"/>
    <x v="259"/>
    <x v="1"/>
    <n v="1"/>
  </r>
  <r>
    <s v="ED72A571"/>
    <x v="260"/>
    <x v="1"/>
    <n v="1"/>
  </r>
  <r>
    <s v="F8E4775C"/>
    <x v="261"/>
    <x v="1"/>
    <n v="1"/>
  </r>
  <r>
    <s v="E2F06E4"/>
    <x v="1634"/>
    <x v="1"/>
    <n v="1"/>
  </r>
  <r>
    <s v="ED2670E8"/>
    <x v="1635"/>
    <x v="1"/>
    <n v="1"/>
  </r>
  <r>
    <s v="FF9D4B8A"/>
    <x v="266"/>
    <x v="1"/>
    <n v="1"/>
  </r>
  <r>
    <s v="EBA25C76"/>
    <x v="267"/>
    <x v="1"/>
    <n v="1"/>
  </r>
  <r>
    <s v="54007F"/>
    <x v="268"/>
    <x v="1"/>
    <n v="1"/>
  </r>
  <r>
    <s v="F2FDAAD0"/>
    <x v="269"/>
    <x v="1"/>
    <n v="1"/>
  </r>
  <r>
    <s v="EF73B6A8"/>
    <x v="1636"/>
    <x v="1"/>
    <n v="1"/>
  </r>
  <r>
    <s v="14CE5E81"/>
    <x v="1637"/>
    <x v="1"/>
    <n v="1"/>
  </r>
  <r>
    <s v="ECAD0B5B"/>
    <x v="1638"/>
    <x v="1"/>
    <n v="1"/>
  </r>
  <r>
    <s v="1CBEFC70"/>
    <x v="1639"/>
    <x v="1"/>
    <n v="1"/>
  </r>
  <r>
    <s v="FABD24F6"/>
    <x v="1640"/>
    <x v="1"/>
    <n v="1"/>
  </r>
  <r>
    <s v="E293881D"/>
    <x v="1641"/>
    <x v="1"/>
    <n v="1"/>
  </r>
  <r>
    <s v="160B9563"/>
    <x v="1642"/>
    <x v="1"/>
    <n v="1"/>
  </r>
  <r>
    <s v="F401DB90"/>
    <x v="1643"/>
    <x v="1"/>
    <n v="1"/>
  </r>
  <r>
    <s v="1A218B6F"/>
    <x v="1644"/>
    <x v="1"/>
    <n v="1"/>
  </r>
  <r>
    <s v="E4AAC43C"/>
    <x v="1645"/>
    <x v="1"/>
    <n v="1"/>
  </r>
  <r>
    <s v="1AA6AD9"/>
    <x v="1646"/>
    <x v="1"/>
    <n v="1"/>
  </r>
  <r>
    <s v="FBF4201"/>
    <x v="1647"/>
    <x v="1"/>
    <n v="1"/>
  </r>
  <r>
    <s v="628EDC8"/>
    <x v="1648"/>
    <x v="1"/>
    <n v="1"/>
  </r>
  <r>
    <s v="F5BFD121"/>
    <x v="1649"/>
    <x v="1"/>
    <n v="1"/>
  </r>
  <r>
    <s v="138A6550"/>
    <x v="1650"/>
    <x v="1"/>
    <n v="1"/>
  </r>
  <r>
    <s v="D0F1C1A"/>
    <x v="1651"/>
    <x v="1"/>
    <n v="1"/>
  </r>
  <r>
    <s v="4B403D8"/>
    <x v="1652"/>
    <x v="1"/>
    <n v="1"/>
  </r>
  <r>
    <s v="BC26D0B"/>
    <x v="1653"/>
    <x v="1"/>
    <n v="1"/>
  </r>
  <r>
    <s v="E0023C0"/>
    <x v="1654"/>
    <x v="1"/>
    <n v="1"/>
  </r>
  <r>
    <s v="16A86077"/>
    <x v="1655"/>
    <x v="1"/>
    <n v="1"/>
  </r>
  <r>
    <s v="6D1819"/>
    <x v="1656"/>
    <x v="1"/>
    <n v="1"/>
  </r>
  <r>
    <s v="F8273A53"/>
    <x v="1657"/>
    <x v="1"/>
    <n v="1"/>
  </r>
  <r>
    <s v="1794497F"/>
    <x v="1658"/>
    <x v="1"/>
    <n v="1"/>
  </r>
  <r>
    <s v="C6DEF45"/>
    <x v="1659"/>
    <x v="1"/>
    <n v="1"/>
  </r>
  <r>
    <s v="F752E396"/>
    <x v="1660"/>
    <x v="1"/>
    <n v="1"/>
  </r>
  <r>
    <s v="E2AFDEA5"/>
    <x v="1661"/>
    <x v="1"/>
    <n v="1"/>
  </r>
  <r>
    <s v="ECBEC1C1"/>
    <x v="1662"/>
    <x v="1"/>
    <n v="1"/>
  </r>
  <r>
    <s v="FBCBE989"/>
    <x v="1663"/>
    <x v="1"/>
    <n v="1"/>
  </r>
  <r>
    <s v="EFA54718"/>
    <x v="1664"/>
    <x v="1"/>
    <n v="1"/>
  </r>
  <r>
    <s v="FB92CEDC"/>
    <x v="1665"/>
    <x v="1"/>
    <n v="1"/>
  </r>
  <r>
    <s v="FD0FAB10"/>
    <x v="1666"/>
    <x v="1"/>
    <n v="1"/>
  </r>
  <r>
    <s v="1DE7E725"/>
    <x v="1667"/>
    <x v="1"/>
    <n v="1"/>
  </r>
  <r>
    <s v="F293871"/>
    <x v="1668"/>
    <x v="1"/>
    <n v="1"/>
  </r>
  <r>
    <s v="FE135A62"/>
    <x v="1669"/>
    <x v="1"/>
    <n v="1"/>
  </r>
  <r>
    <s v="16C94C55"/>
    <x v="1670"/>
    <x v="1"/>
    <n v="1"/>
  </r>
  <r>
    <s v="146D7E44"/>
    <x v="1671"/>
    <x v="1"/>
    <n v="1"/>
  </r>
  <r>
    <s v="72CF137"/>
    <x v="1672"/>
    <x v="1"/>
    <n v="1"/>
  </r>
  <r>
    <s v="D8E00E9"/>
    <x v="1673"/>
    <x v="1"/>
    <n v="1"/>
  </r>
  <r>
    <s v="E77B0FD8"/>
    <x v="1674"/>
    <x v="1"/>
    <n v="1"/>
  </r>
  <r>
    <s v="EAB97C0F"/>
    <x v="1675"/>
    <x v="1"/>
    <n v="1"/>
  </r>
  <r>
    <s v="6339E8F"/>
    <x v="1676"/>
    <x v="1"/>
    <n v="1"/>
  </r>
  <r>
    <s v="14ED3A4A"/>
    <x v="1677"/>
    <x v="1"/>
    <n v="1"/>
  </r>
  <r>
    <s v="F0C674F7"/>
    <x v="1678"/>
    <x v="1"/>
    <n v="1"/>
  </r>
  <r>
    <s v="FF3354CA"/>
    <x v="1679"/>
    <x v="1"/>
    <n v="1"/>
  </r>
  <r>
    <s v="FB767ACA"/>
    <x v="1680"/>
    <x v="1"/>
    <n v="1"/>
  </r>
  <r>
    <s v="FE9FA939"/>
    <x v="1681"/>
    <x v="1"/>
    <n v="1"/>
  </r>
  <r>
    <s v="F1B274B1"/>
    <x v="1682"/>
    <x v="1"/>
    <n v="1"/>
  </r>
  <r>
    <s v="FA84D795"/>
    <x v="1683"/>
    <x v="1"/>
    <n v="1"/>
  </r>
  <r>
    <s v="F497CD9"/>
    <x v="1684"/>
    <x v="1"/>
    <n v="1"/>
  </r>
  <r>
    <s v="F76E71C1"/>
    <x v="1685"/>
    <x v="1"/>
    <n v="1"/>
  </r>
  <r>
    <s v="FB8A698B"/>
    <x v="1686"/>
    <x v="1"/>
    <n v="1"/>
  </r>
  <r>
    <s v="18265842"/>
    <x v="1687"/>
    <x v="1"/>
    <n v="1"/>
  </r>
  <r>
    <s v="EF7BE0E7"/>
    <x v="1688"/>
    <x v="1"/>
    <n v="1"/>
  </r>
  <r>
    <s v="E4D91D00"/>
    <x v="1689"/>
    <x v="1"/>
    <n v="1"/>
  </r>
  <r>
    <s v="FB41856F"/>
    <x v="1690"/>
    <x v="1"/>
    <n v="1"/>
  </r>
  <r>
    <s v="1F923EFB"/>
    <x v="1691"/>
    <x v="1"/>
    <n v="1"/>
  </r>
  <r>
    <s v="5243C2B"/>
    <x v="1692"/>
    <x v="1"/>
    <n v="1"/>
  </r>
  <r>
    <s v="ED06111"/>
    <x v="1693"/>
    <x v="1"/>
    <n v="1"/>
  </r>
  <r>
    <s v="FC2CAC50"/>
    <x v="1694"/>
    <x v="1"/>
    <n v="1"/>
  </r>
  <r>
    <s v="F8125B23"/>
    <x v="1695"/>
    <x v="1"/>
    <n v="1"/>
  </r>
  <r>
    <s v="F6CB107B"/>
    <x v="1696"/>
    <x v="1"/>
    <n v="1"/>
  </r>
  <r>
    <s v="F42EE3B3"/>
    <x v="1697"/>
    <x v="1"/>
    <n v="1"/>
  </r>
  <r>
    <s v="F6FDAA21"/>
    <x v="1698"/>
    <x v="1"/>
    <n v="1"/>
  </r>
  <r>
    <s v="651FC2C"/>
    <x v="1699"/>
    <x v="1"/>
    <n v="1"/>
  </r>
  <r>
    <s v="1166F9D2"/>
    <x v="1700"/>
    <x v="1"/>
    <n v="1"/>
  </r>
  <r>
    <s v="E6841458"/>
    <x v="1701"/>
    <x v="1"/>
    <n v="1"/>
  </r>
  <r>
    <s v="F442E949"/>
    <x v="1702"/>
    <x v="1"/>
    <n v="1"/>
  </r>
  <r>
    <s v="EA906037"/>
    <x v="1703"/>
    <x v="1"/>
    <n v="1"/>
  </r>
  <r>
    <s v="1A896B9B"/>
    <x v="1704"/>
    <x v="1"/>
    <n v="1"/>
  </r>
  <r>
    <s v="18B383C5"/>
    <x v="1705"/>
    <x v="1"/>
    <n v="1"/>
  </r>
  <r>
    <s v="E649E55B"/>
    <x v="1706"/>
    <x v="1"/>
    <n v="1"/>
  </r>
  <r>
    <s v="E1BC7775"/>
    <x v="1707"/>
    <x v="1"/>
    <n v="1"/>
  </r>
  <r>
    <s v="AD9988C"/>
    <x v="1708"/>
    <x v="1"/>
    <n v="1"/>
  </r>
  <r>
    <s v="121881AD"/>
    <x v="1709"/>
    <x v="1"/>
    <n v="1"/>
  </r>
  <r>
    <s v="EBBD8DC5"/>
    <x v="1710"/>
    <x v="1"/>
    <n v="1"/>
  </r>
  <r>
    <s v="E2437D3E"/>
    <x v="1711"/>
    <x v="1"/>
    <n v="1"/>
  </r>
  <r>
    <s v="ECCAC75C"/>
    <x v="1712"/>
    <x v="1"/>
    <n v="1"/>
  </r>
  <r>
    <s v="17662743"/>
    <x v="1713"/>
    <x v="1"/>
    <n v="1"/>
  </r>
  <r>
    <s v="ECD60364"/>
    <x v="1714"/>
    <x v="1"/>
    <n v="1"/>
  </r>
  <r>
    <s v="1BE06565"/>
    <x v="1715"/>
    <x v="1"/>
    <n v="1"/>
  </r>
  <r>
    <s v="733B661"/>
    <x v="1716"/>
    <x v="1"/>
    <n v="1"/>
  </r>
  <r>
    <s v="15C8815D"/>
    <x v="1717"/>
    <x v="1"/>
    <n v="1"/>
  </r>
  <r>
    <s v="2CE512E"/>
    <x v="1718"/>
    <x v="1"/>
    <n v="1"/>
  </r>
  <r>
    <s v="ECE8AB5C"/>
    <x v="1719"/>
    <x v="1"/>
    <n v="1"/>
  </r>
  <r>
    <s v="794DB05"/>
    <x v="1720"/>
    <x v="0"/>
    <n v="1"/>
  </r>
  <r>
    <s v="794DB05"/>
    <x v="1720"/>
    <x v="0"/>
    <n v="1"/>
  </r>
  <r>
    <s v="1A15D034"/>
    <x v="1721"/>
    <x v="1"/>
    <n v="1"/>
  </r>
  <r>
    <s v="FA547707"/>
    <x v="1722"/>
    <x v="1"/>
    <n v="1"/>
  </r>
  <r>
    <s v="FF760AA0"/>
    <x v="1723"/>
    <x v="1"/>
    <n v="1"/>
  </r>
  <r>
    <s v="F0723EE5"/>
    <x v="1724"/>
    <x v="1"/>
    <n v="1"/>
  </r>
  <r>
    <s v="B3C0572"/>
    <x v="1725"/>
    <x v="1"/>
    <n v="1"/>
  </r>
  <r>
    <s v="1CA0B2E9"/>
    <x v="1726"/>
    <x v="1"/>
    <n v="1"/>
  </r>
  <r>
    <s v="1F311A88"/>
    <x v="1727"/>
    <x v="1"/>
    <n v="1"/>
  </r>
  <r>
    <s v="7DAE44"/>
    <x v="1728"/>
    <x v="1"/>
    <n v="1"/>
  </r>
  <r>
    <s v="193B47B8"/>
    <x v="1729"/>
    <x v="1"/>
    <n v="1"/>
  </r>
  <r>
    <s v="EDE6E78"/>
    <x v="1730"/>
    <x v="1"/>
    <n v="1"/>
  </r>
  <r>
    <s v="F03BE13F"/>
    <x v="1731"/>
    <x v="1"/>
    <n v="1"/>
  </r>
  <r>
    <s v="F26B7343"/>
    <x v="1732"/>
    <x v="1"/>
    <n v="1"/>
  </r>
  <r>
    <s v="FB6AA54"/>
    <x v="1733"/>
    <x v="1"/>
    <n v="1"/>
  </r>
  <r>
    <s v="10514D53"/>
    <x v="1734"/>
    <x v="1"/>
    <n v="1"/>
  </r>
  <r>
    <s v="CEE1FF0"/>
    <x v="1735"/>
    <x v="1"/>
    <n v="1"/>
  </r>
  <r>
    <s v="459A6CB"/>
    <x v="1736"/>
    <x v="1"/>
    <n v="1"/>
  </r>
  <r>
    <s v="D20D880"/>
    <x v="1737"/>
    <x v="1"/>
    <n v="1"/>
  </r>
  <r>
    <s v="181275E9"/>
    <x v="1738"/>
    <x v="1"/>
    <n v="1"/>
  </r>
  <r>
    <s v="1DB30321"/>
    <x v="1739"/>
    <x v="1"/>
    <n v="1"/>
  </r>
  <r>
    <s v="F2C08D94"/>
    <x v="1740"/>
    <x v="1"/>
    <n v="1"/>
  </r>
  <r>
    <s v="F14F8817"/>
    <x v="1741"/>
    <x v="1"/>
    <n v="1"/>
  </r>
  <r>
    <s v="E517A44"/>
    <x v="1742"/>
    <x v="1"/>
    <n v="1"/>
  </r>
  <r>
    <s v="8EC6E0A"/>
    <x v="1743"/>
    <x v="1"/>
    <n v="1"/>
  </r>
  <r>
    <s v="E689ABCE"/>
    <x v="1744"/>
    <x v="1"/>
    <n v="1"/>
  </r>
  <r>
    <s v="F28F401C"/>
    <x v="1745"/>
    <x v="1"/>
    <n v="1"/>
  </r>
  <r>
    <s v="9D0AF44"/>
    <x v="1746"/>
    <x v="1"/>
    <n v="1"/>
  </r>
  <r>
    <s v="EED00556"/>
    <x v="1747"/>
    <x v="1"/>
    <n v="1"/>
  </r>
  <r>
    <s v="F1557F67"/>
    <x v="1748"/>
    <x v="1"/>
    <n v="1"/>
  </r>
  <r>
    <s v="F613B789"/>
    <x v="1749"/>
    <x v="1"/>
    <n v="1"/>
  </r>
  <r>
    <s v="1C0CD962"/>
    <x v="1750"/>
    <x v="1"/>
    <n v="1"/>
  </r>
  <r>
    <s v="5D6539E"/>
    <x v="1751"/>
    <x v="1"/>
    <n v="1"/>
  </r>
  <r>
    <s v="EEF0F2F7"/>
    <x v="1752"/>
    <x v="1"/>
    <n v="1"/>
  </r>
  <r>
    <s v="1B2F9BB3"/>
    <x v="1753"/>
    <x v="1"/>
    <n v="1"/>
  </r>
  <r>
    <s v="AA8D39B"/>
    <x v="1754"/>
    <x v="1"/>
    <n v="1"/>
  </r>
  <r>
    <s v="E8FA0391"/>
    <x v="1755"/>
    <x v="1"/>
    <n v="1"/>
  </r>
  <r>
    <s v="F28CA233"/>
    <x v="1756"/>
    <x v="1"/>
    <n v="1"/>
  </r>
  <r>
    <s v="EF566E9D"/>
    <x v="1757"/>
    <x v="1"/>
    <n v="1"/>
  </r>
  <r>
    <s v="E5F0A14"/>
    <x v="1758"/>
    <x v="1"/>
    <n v="1"/>
  </r>
  <r>
    <s v="11FEB5E4"/>
    <x v="1759"/>
    <x v="1"/>
    <n v="1"/>
  </r>
  <r>
    <s v="BAFFC6F"/>
    <x v="1760"/>
    <x v="1"/>
    <n v="1"/>
  </r>
  <r>
    <s v="E3509DA"/>
    <x v="1761"/>
    <x v="1"/>
    <n v="1"/>
  </r>
  <r>
    <s v="F1B78160"/>
    <x v="1762"/>
    <x v="1"/>
    <n v="1"/>
  </r>
  <r>
    <s v="E244C13A"/>
    <x v="1763"/>
    <x v="1"/>
    <n v="1"/>
  </r>
  <r>
    <s v="FA84F2B9"/>
    <x v="1764"/>
    <x v="1"/>
    <n v="1"/>
  </r>
  <r>
    <s v="F9939968"/>
    <x v="1765"/>
    <x v="1"/>
    <n v="1"/>
  </r>
  <r>
    <s v="12C8B578"/>
    <x v="1766"/>
    <x v="1"/>
    <n v="1"/>
  </r>
  <r>
    <s v="1D3B7B22"/>
    <x v="1767"/>
    <x v="1"/>
    <n v="1"/>
  </r>
  <r>
    <s v="129FC70"/>
    <x v="1768"/>
    <x v="1"/>
    <n v="1"/>
  </r>
  <r>
    <s v="F49ECC83"/>
    <x v="1769"/>
    <x v="1"/>
    <n v="1"/>
  </r>
  <r>
    <s v="EA68D789"/>
    <x v="1770"/>
    <x v="1"/>
    <n v="1"/>
  </r>
  <r>
    <s v="3DA3D38"/>
    <x v="1771"/>
    <x v="1"/>
    <n v="1"/>
  </r>
  <r>
    <s v="F7F77615"/>
    <x v="1772"/>
    <x v="1"/>
    <n v="1"/>
  </r>
  <r>
    <s v="E9162EA8"/>
    <x v="1773"/>
    <x v="1"/>
    <n v="1"/>
  </r>
  <r>
    <s v="16B8FDD0"/>
    <x v="1774"/>
    <x v="1"/>
    <n v="1"/>
  </r>
  <r>
    <s v="A6C32C1"/>
    <x v="1775"/>
    <x v="1"/>
    <n v="1"/>
  </r>
  <r>
    <s v="F7E3891A"/>
    <x v="1776"/>
    <x v="1"/>
    <n v="1"/>
  </r>
  <r>
    <s v="181A2C87"/>
    <x v="1777"/>
    <x v="1"/>
    <n v="1"/>
  </r>
  <r>
    <s v="F492A3C4"/>
    <x v="1778"/>
    <x v="1"/>
    <n v="1"/>
  </r>
  <r>
    <s v="E19BA90A"/>
    <x v="1779"/>
    <x v="1"/>
    <n v="1"/>
  </r>
  <r>
    <s v="75377F0"/>
    <x v="1780"/>
    <x v="1"/>
    <n v="1"/>
  </r>
  <r>
    <s v="49634A8"/>
    <x v="1781"/>
    <x v="1"/>
    <n v="1"/>
  </r>
  <r>
    <s v="1C766419"/>
    <x v="1782"/>
    <x v="1"/>
    <n v="1"/>
  </r>
  <r>
    <s v="27466CF"/>
    <x v="1783"/>
    <x v="1"/>
    <n v="1"/>
  </r>
  <r>
    <s v="FCF5B74C"/>
    <x v="1784"/>
    <x v="1"/>
    <n v="1"/>
  </r>
  <r>
    <s v="E889F69"/>
    <x v="1785"/>
    <x v="1"/>
    <n v="1"/>
  </r>
  <r>
    <s v="FBED151"/>
    <x v="1786"/>
    <x v="1"/>
    <n v="1"/>
  </r>
  <r>
    <s v="E8FA6789"/>
    <x v="1787"/>
    <x v="1"/>
    <n v="1"/>
  </r>
  <r>
    <s v="FFDB9021"/>
    <x v="1788"/>
    <x v="1"/>
    <n v="1"/>
  </r>
  <r>
    <s v="FC00F635"/>
    <x v="1789"/>
    <x v="1"/>
    <n v="1"/>
  </r>
  <r>
    <s v="FDC32318"/>
    <x v="1790"/>
    <x v="1"/>
    <n v="1"/>
  </r>
  <r>
    <s v="1E6C3FE2"/>
    <x v="1791"/>
    <x v="1"/>
    <n v="1"/>
  </r>
  <r>
    <s v="F19B4E5"/>
    <x v="1792"/>
    <x v="1"/>
    <n v="1"/>
  </r>
  <r>
    <s v="149A57F8"/>
    <x v="1793"/>
    <x v="1"/>
    <n v="1"/>
  </r>
  <r>
    <s v="F07AED29"/>
    <x v="1794"/>
    <x v="1"/>
    <n v="1"/>
  </r>
  <r>
    <s v="FC71D78F"/>
    <x v="1795"/>
    <x v="1"/>
    <n v="1"/>
  </r>
  <r>
    <s v="1CFDF143"/>
    <x v="1796"/>
    <x v="1"/>
    <n v="1"/>
  </r>
  <r>
    <s v="110D45DF"/>
    <x v="1585"/>
    <x v="1"/>
    <n v="1"/>
  </r>
  <r>
    <s v="E7C3E7C"/>
    <x v="1586"/>
    <x v="1"/>
    <n v="1"/>
  </r>
  <r>
    <s v="78F7B9D"/>
    <x v="1587"/>
    <x v="1"/>
    <n v="1"/>
  </r>
  <r>
    <s v="A2AAC25"/>
    <x v="1588"/>
    <x v="1"/>
    <n v="1"/>
  </r>
  <r>
    <s v="485391F"/>
    <x v="1589"/>
    <x v="1"/>
    <n v="1"/>
  </r>
  <r>
    <s v="19FDD119"/>
    <x v="1590"/>
    <x v="1"/>
    <n v="1"/>
  </r>
  <r>
    <s v="E76B08B8"/>
    <x v="1591"/>
    <x v="1"/>
    <n v="1"/>
  </r>
  <r>
    <s v="B3E4F9F"/>
    <x v="1592"/>
    <x v="1"/>
    <n v="1"/>
  </r>
  <r>
    <s v="1FE4BA31"/>
    <x v="1593"/>
    <x v="1"/>
    <n v="1"/>
  </r>
  <r>
    <s v="14E8B2AB"/>
    <x v="1594"/>
    <x v="1"/>
    <n v="1"/>
  </r>
  <r>
    <s v="5E00581"/>
    <x v="1595"/>
    <x v="1"/>
    <n v="1"/>
  </r>
  <r>
    <s v="673C09"/>
    <x v="1596"/>
    <x v="1"/>
    <n v="1"/>
  </r>
  <r>
    <s v="111E60DD"/>
    <x v="1797"/>
    <x v="1"/>
    <n v="1"/>
  </r>
  <r>
    <s v="FDCAC831"/>
    <x v="1798"/>
    <x v="1"/>
    <n v="1"/>
  </r>
  <r>
    <s v="E46936A6"/>
    <x v="1799"/>
    <x v="1"/>
    <n v="1"/>
  </r>
  <r>
    <s v="1C53465D"/>
    <x v="1800"/>
    <x v="1"/>
    <n v="1"/>
  </r>
  <r>
    <s v="73503F7"/>
    <x v="1801"/>
    <x v="1"/>
    <n v="1"/>
  </r>
  <r>
    <s v="FB147E8B"/>
    <x v="1802"/>
    <x v="1"/>
    <n v="1"/>
  </r>
  <r>
    <s v="B5AE692"/>
    <x v="1803"/>
    <x v="1"/>
    <n v="1"/>
  </r>
  <r>
    <s v="F7AF95CE"/>
    <x v="1804"/>
    <x v="1"/>
    <n v="1"/>
  </r>
  <r>
    <s v="18A9A1AD"/>
    <x v="1805"/>
    <x v="1"/>
    <n v="1"/>
  </r>
  <r>
    <s v="FB12D597"/>
    <x v="1806"/>
    <x v="1"/>
    <n v="1"/>
  </r>
  <r>
    <s v="E3ADAD23"/>
    <x v="1807"/>
    <x v="1"/>
    <n v="1"/>
  </r>
  <r>
    <s v="AFF8CB6"/>
    <x v="1808"/>
    <x v="1"/>
    <n v="1"/>
  </r>
  <r>
    <s v="EC7E0964"/>
    <x v="1809"/>
    <x v="1"/>
    <n v="1"/>
  </r>
  <r>
    <s v="E645292E"/>
    <x v="1810"/>
    <x v="1"/>
    <n v="1"/>
  </r>
  <r>
    <s v="12D06711"/>
    <x v="1811"/>
    <x v="1"/>
    <n v="1"/>
  </r>
  <r>
    <s v="F759B81F"/>
    <x v="1812"/>
    <x v="1"/>
    <n v="1"/>
  </r>
  <r>
    <s v="F6A8B1F4"/>
    <x v="1813"/>
    <x v="1"/>
    <n v="1"/>
  </r>
  <r>
    <s v="EB5B822D"/>
    <x v="1814"/>
    <x v="1"/>
    <n v="1"/>
  </r>
  <r>
    <s v="DF0F67C"/>
    <x v="1815"/>
    <x v="1"/>
    <n v="1"/>
  </r>
  <r>
    <s v="9CED0D0"/>
    <x v="1816"/>
    <x v="1"/>
    <n v="1"/>
  </r>
  <r>
    <s v="3AED9A6"/>
    <x v="1817"/>
    <x v="1"/>
    <n v="1"/>
  </r>
  <r>
    <s v="FD694A43"/>
    <x v="1818"/>
    <x v="1"/>
    <n v="1"/>
  </r>
  <r>
    <s v="147B2849"/>
    <x v="1819"/>
    <x v="1"/>
    <n v="1"/>
  </r>
  <r>
    <s v="FA5F6ADE"/>
    <x v="1820"/>
    <x v="1"/>
    <n v="1"/>
  </r>
  <r>
    <s v="138788BD"/>
    <x v="1821"/>
    <x v="1"/>
    <n v="1"/>
  </r>
  <r>
    <s v="1397A430"/>
    <x v="1822"/>
    <x v="1"/>
    <n v="1"/>
  </r>
  <r>
    <s v="F56DBBC6"/>
    <x v="1823"/>
    <x v="1"/>
    <n v="1"/>
  </r>
  <r>
    <s v="1A18D113"/>
    <x v="1824"/>
    <x v="1"/>
    <n v="1"/>
  </r>
  <r>
    <s v="F639C699"/>
    <x v="1825"/>
    <x v="1"/>
    <n v="1"/>
  </r>
  <r>
    <s v="F3DFAEF"/>
    <x v="1826"/>
    <x v="1"/>
    <n v="1"/>
  </r>
  <r>
    <s v="13E4AC88"/>
    <x v="1827"/>
    <x v="1"/>
    <n v="1"/>
  </r>
  <r>
    <s v="FBB74475"/>
    <x v="1828"/>
    <x v="1"/>
    <n v="1"/>
  </r>
  <r>
    <s v="ECCDA4FE"/>
    <x v="1829"/>
    <x v="1"/>
    <n v="1"/>
  </r>
  <r>
    <s v="ECBE080F"/>
    <x v="1830"/>
    <x v="1"/>
    <n v="1"/>
  </r>
  <r>
    <s v="FF787A50"/>
    <x v="1831"/>
    <x v="1"/>
    <n v="1"/>
  </r>
  <r>
    <s v="7CEF34B"/>
    <x v="1832"/>
    <x v="1"/>
    <n v="1"/>
  </r>
  <r>
    <s v="E4B78359"/>
    <x v="1833"/>
    <x v="1"/>
    <n v="1"/>
  </r>
  <r>
    <s v="23C6F4E"/>
    <x v="1834"/>
    <x v="1"/>
    <n v="1"/>
  </r>
  <r>
    <s v="1D147E28"/>
    <x v="1835"/>
    <x v="1"/>
    <n v="1"/>
  </r>
  <r>
    <s v="F8253FF"/>
    <x v="1836"/>
    <x v="1"/>
    <n v="1"/>
  </r>
  <r>
    <s v="EA1F3673"/>
    <x v="1597"/>
    <x v="1"/>
    <n v="1"/>
  </r>
  <r>
    <s v="F525F469"/>
    <x v="1598"/>
    <x v="1"/>
    <n v="1"/>
  </r>
  <r>
    <s v="1C00616D"/>
    <x v="1599"/>
    <x v="1"/>
    <n v="1"/>
  </r>
  <r>
    <s v="F1700980"/>
    <x v="1600"/>
    <x v="1"/>
    <n v="1"/>
  </r>
  <r>
    <s v="1CA51826"/>
    <x v="1601"/>
    <x v="1"/>
    <n v="1"/>
  </r>
  <r>
    <s v="F82DDBED"/>
    <x v="1602"/>
    <x v="1"/>
    <n v="1"/>
  </r>
  <r>
    <s v="1D90E2DC"/>
    <x v="1603"/>
    <x v="1"/>
    <n v="1"/>
  </r>
  <r>
    <s v="1A8906E5"/>
    <x v="1604"/>
    <x v="1"/>
    <n v="1"/>
  </r>
  <r>
    <s v="100AF30D"/>
    <x v="1605"/>
    <x v="1"/>
    <n v="1"/>
  </r>
  <r>
    <s v="7D1B861"/>
    <x v="1606"/>
    <x v="1"/>
    <n v="1"/>
  </r>
  <r>
    <s v="E607E63"/>
    <x v="1607"/>
    <x v="1"/>
    <n v="1"/>
  </r>
  <r>
    <s v="ED327222"/>
    <x v="1608"/>
    <x v="1"/>
    <n v="1"/>
  </r>
  <r>
    <s v="E7FCEA0B"/>
    <x v="1609"/>
    <x v="1"/>
    <n v="1"/>
  </r>
  <r>
    <s v="1B5D8C0B"/>
    <x v="1610"/>
    <x v="1"/>
    <n v="1"/>
  </r>
  <r>
    <s v="EE3599B4"/>
    <x v="1611"/>
    <x v="1"/>
    <n v="1"/>
  </r>
  <r>
    <s v="F89D94EC"/>
    <x v="1837"/>
    <x v="1"/>
    <n v="1"/>
  </r>
  <r>
    <s v="EA5073FA"/>
    <x v="1838"/>
    <x v="1"/>
    <n v="1"/>
  </r>
  <r>
    <s v="FF4D08F"/>
    <x v="1839"/>
    <x v="1"/>
    <n v="1"/>
  </r>
  <r>
    <s v="E3F9F816"/>
    <x v="1840"/>
    <x v="1"/>
    <n v="1"/>
  </r>
  <r>
    <s v="859AE29"/>
    <x v="1841"/>
    <x v="1"/>
    <n v="1"/>
  </r>
  <r>
    <s v="FCF0FCB2"/>
    <x v="1842"/>
    <x v="1"/>
    <n v="1"/>
  </r>
  <r>
    <s v="F938D637"/>
    <x v="1843"/>
    <x v="1"/>
    <n v="1"/>
  </r>
  <r>
    <s v="EBD37B84"/>
    <x v="1844"/>
    <x v="1"/>
    <n v="1"/>
  </r>
  <r>
    <s v="F3346AFD"/>
    <x v="1845"/>
    <x v="1"/>
    <n v="1"/>
  </r>
  <r>
    <s v="18459302"/>
    <x v="1846"/>
    <x v="1"/>
    <n v="1"/>
  </r>
  <r>
    <s v="FDAD0B46"/>
    <x v="1847"/>
    <x v="1"/>
    <n v="1"/>
  </r>
  <r>
    <s v="FDD4AEE"/>
    <x v="421"/>
    <x v="1"/>
    <n v="1"/>
  </r>
  <r>
    <s v="F02DF21C"/>
    <x v="422"/>
    <x v="1"/>
    <n v="1"/>
  </r>
  <r>
    <s v="E8E69B89"/>
    <x v="423"/>
    <x v="1"/>
    <n v="1"/>
  </r>
  <r>
    <s v="E50C6891"/>
    <x v="424"/>
    <x v="1"/>
    <n v="1"/>
  </r>
  <r>
    <s v="7C4409"/>
    <x v="1848"/>
    <x v="1"/>
    <n v="1"/>
  </r>
  <r>
    <s v="1B8BAD5B"/>
    <x v="1849"/>
    <x v="1"/>
    <n v="1"/>
  </r>
  <r>
    <s v="F2524E29"/>
    <x v="1850"/>
    <x v="1"/>
    <n v="1"/>
  </r>
  <r>
    <s v="58F7469"/>
    <x v="1851"/>
    <x v="1"/>
    <n v="1"/>
  </r>
  <r>
    <s v="B7FB4C6"/>
    <x v="1852"/>
    <x v="1"/>
    <n v="1"/>
  </r>
  <r>
    <s v="EAC4EDBB"/>
    <x v="1853"/>
    <x v="1"/>
    <n v="1"/>
  </r>
  <r>
    <s v="1137D1DB"/>
    <x v="1854"/>
    <x v="1"/>
    <n v="1"/>
  </r>
  <r>
    <s v="85AA974"/>
    <x v="1855"/>
    <x v="1"/>
    <n v="1"/>
  </r>
  <r>
    <s v="11A0FC0B"/>
    <x v="1856"/>
    <x v="1"/>
    <n v="1"/>
  </r>
  <r>
    <s v="14E8F488"/>
    <x v="1857"/>
    <x v="1"/>
    <n v="1"/>
  </r>
  <r>
    <s v="F5FA5A66"/>
    <x v="1858"/>
    <x v="1"/>
    <n v="1"/>
  </r>
  <r>
    <s v="F793F8B9"/>
    <x v="1859"/>
    <x v="1"/>
    <n v="1"/>
  </r>
  <r>
    <s v="E11E2712"/>
    <x v="1860"/>
    <x v="1"/>
    <n v="1"/>
  </r>
  <r>
    <s v="8648EBB"/>
    <x v="476"/>
    <x v="1"/>
    <n v="1"/>
  </r>
  <r>
    <s v="E9516891"/>
    <x v="477"/>
    <x v="1"/>
    <n v="1"/>
  </r>
  <r>
    <s v="1BF04455"/>
    <x v="478"/>
    <x v="1"/>
    <n v="1"/>
  </r>
  <r>
    <s v="3F5691B"/>
    <x v="479"/>
    <x v="1"/>
    <n v="1"/>
  </r>
  <r>
    <s v="79A5E92"/>
    <x v="480"/>
    <x v="1"/>
    <n v="1"/>
  </r>
  <r>
    <s v="FFE0314C"/>
    <x v="481"/>
    <x v="1"/>
    <n v="1"/>
  </r>
  <r>
    <s v="E41277CD"/>
    <x v="482"/>
    <x v="1"/>
    <n v="1"/>
  </r>
  <r>
    <s v="F8179074"/>
    <x v="483"/>
    <x v="1"/>
    <n v="1"/>
  </r>
  <r>
    <s v="E4B91F50"/>
    <x v="484"/>
    <x v="1"/>
    <n v="1"/>
  </r>
  <r>
    <s v="ED0A682C"/>
    <x v="1861"/>
    <x v="1"/>
    <n v="1"/>
  </r>
  <r>
    <s v="1094DCCE"/>
    <x v="1862"/>
    <x v="1"/>
    <n v="1"/>
  </r>
  <r>
    <s v="EF5E351B"/>
    <x v="486"/>
    <x v="1"/>
    <n v="1"/>
  </r>
  <r>
    <s v="F528F8BD"/>
    <x v="487"/>
    <x v="1"/>
    <n v="1"/>
  </r>
  <r>
    <s v="113959B6"/>
    <x v="488"/>
    <x v="1"/>
    <n v="1"/>
  </r>
  <r>
    <s v="2AA8E1F"/>
    <x v="489"/>
    <x v="1"/>
    <n v="1"/>
  </r>
  <r>
    <s v="1F596BAB"/>
    <x v="490"/>
    <x v="1"/>
    <n v="1"/>
  </r>
  <r>
    <s v="EC8A5B17"/>
    <x v="491"/>
    <x v="1"/>
    <n v="1"/>
  </r>
  <r>
    <s v="F7D7111E"/>
    <x v="492"/>
    <x v="1"/>
    <n v="1"/>
  </r>
  <r>
    <s v="40BD3C5"/>
    <x v="493"/>
    <x v="1"/>
    <n v="1"/>
  </r>
  <r>
    <s v="F29972FF"/>
    <x v="494"/>
    <x v="1"/>
    <n v="1"/>
  </r>
  <r>
    <s v="14F1FB7A"/>
    <x v="1863"/>
    <x v="1"/>
    <n v="1"/>
  </r>
  <r>
    <s v="135F79DC"/>
    <x v="1864"/>
    <x v="1"/>
    <n v="1"/>
  </r>
  <r>
    <s v="19FCC4D3"/>
    <x v="1865"/>
    <x v="1"/>
    <n v="1"/>
  </r>
  <r>
    <s v="FDC15DC7"/>
    <x v="1866"/>
    <x v="1"/>
    <n v="1"/>
  </r>
  <r>
    <s v="166FB6F0"/>
    <x v="1867"/>
    <x v="1"/>
    <n v="1"/>
  </r>
  <r>
    <s v="123A5855"/>
    <x v="1868"/>
    <x v="1"/>
    <n v="1"/>
  </r>
  <r>
    <s v="E05A8599"/>
    <x v="1869"/>
    <x v="1"/>
    <n v="1"/>
  </r>
  <r>
    <s v="F5A9763B"/>
    <x v="1870"/>
    <x v="1"/>
    <n v="1"/>
  </r>
  <r>
    <s v="1FB810CB"/>
    <x v="1871"/>
    <x v="1"/>
    <n v="1"/>
  </r>
  <r>
    <s v="1BF1163A"/>
    <x v="1872"/>
    <x v="1"/>
    <n v="1"/>
  </r>
  <r>
    <s v="FA9228C6"/>
    <x v="1873"/>
    <x v="1"/>
    <n v="1"/>
  </r>
  <r>
    <s v="63188D3"/>
    <x v="1874"/>
    <x v="1"/>
    <n v="1"/>
  </r>
  <r>
    <s v="114B1639"/>
    <x v="1875"/>
    <x v="1"/>
    <n v="1"/>
  </r>
  <r>
    <s v="116A30AF"/>
    <x v="1876"/>
    <x v="1"/>
    <n v="1"/>
  </r>
  <r>
    <s v="1C9E292B"/>
    <x v="1877"/>
    <x v="1"/>
    <n v="1"/>
  </r>
  <r>
    <s v="1099BBFD"/>
    <x v="1878"/>
    <x v="1"/>
    <n v="1"/>
  </r>
  <r>
    <s v="1CD8E5E9"/>
    <x v="1879"/>
    <x v="1"/>
    <n v="1"/>
  </r>
  <r>
    <s v="E3D2266E"/>
    <x v="1880"/>
    <x v="1"/>
    <n v="1"/>
  </r>
  <r>
    <s v="FDBEAAB1"/>
    <x v="1881"/>
    <x v="1"/>
    <n v="1"/>
  </r>
  <r>
    <s v="E9E52060"/>
    <x v="1882"/>
    <x v="1"/>
    <n v="1"/>
  </r>
  <r>
    <s v="E05AB09F"/>
    <x v="1883"/>
    <x v="1"/>
    <n v="1"/>
  </r>
  <r>
    <s v="F3FABEA8"/>
    <x v="1884"/>
    <x v="1"/>
    <n v="1"/>
  </r>
  <r>
    <s v="E8134510"/>
    <x v="1885"/>
    <x v="1"/>
    <n v="1"/>
  </r>
  <r>
    <s v="F9D8C39D"/>
    <x v="1886"/>
    <x v="1"/>
    <n v="1"/>
  </r>
  <r>
    <s v="F7433DE7"/>
    <x v="1887"/>
    <x v="1"/>
    <n v="1"/>
  </r>
  <r>
    <s v="EB4380F9"/>
    <x v="1888"/>
    <x v="1"/>
    <n v="1"/>
  </r>
  <r>
    <s v="E51974F5"/>
    <x v="1889"/>
    <x v="1"/>
    <n v="1"/>
  </r>
  <r>
    <s v="EF8740C5"/>
    <x v="1890"/>
    <x v="1"/>
    <n v="1"/>
  </r>
  <r>
    <s v="F0296B6F"/>
    <x v="1891"/>
    <x v="1"/>
    <n v="1"/>
  </r>
  <r>
    <s v="FF47B33D"/>
    <x v="1892"/>
    <x v="1"/>
    <n v="1"/>
  </r>
  <r>
    <s v="6406486"/>
    <x v="1893"/>
    <x v="1"/>
    <n v="1"/>
  </r>
  <r>
    <s v="F5EA93AD"/>
    <x v="1894"/>
    <x v="1"/>
    <n v="1"/>
  </r>
  <r>
    <s v="F5A25C17"/>
    <x v="1895"/>
    <x v="1"/>
    <n v="1"/>
  </r>
  <r>
    <s v="E81CA44E"/>
    <x v="1896"/>
    <x v="1"/>
    <n v="1"/>
  </r>
  <r>
    <s v="FD996878"/>
    <x v="1897"/>
    <x v="1"/>
    <n v="1"/>
  </r>
  <r>
    <s v="E4294A59"/>
    <x v="1898"/>
    <x v="1"/>
    <n v="1"/>
  </r>
  <r>
    <s v="EAD80533"/>
    <x v="1899"/>
    <x v="1"/>
    <n v="1"/>
  </r>
  <r>
    <s v="E68DF04"/>
    <x v="1900"/>
    <x v="1"/>
    <n v="1"/>
  </r>
  <r>
    <s v="F983D558"/>
    <x v="1901"/>
    <x v="1"/>
    <n v="1"/>
  </r>
  <r>
    <s v="832A7D6"/>
    <x v="1902"/>
    <x v="1"/>
    <n v="1"/>
  </r>
  <r>
    <s v="EFAC3066"/>
    <x v="1903"/>
    <x v="1"/>
    <n v="1"/>
  </r>
  <r>
    <s v="7D8F82D"/>
    <x v="1904"/>
    <x v="1"/>
    <n v="1"/>
  </r>
  <r>
    <s v="48F665D"/>
    <x v="1905"/>
    <x v="1"/>
    <n v="1"/>
  </r>
  <r>
    <s v="F3479795"/>
    <x v="1906"/>
    <x v="1"/>
    <n v="1"/>
  </r>
  <r>
    <s v="FB15E875"/>
    <x v="1907"/>
    <x v="1"/>
    <n v="1"/>
  </r>
  <r>
    <s v="7FC5B69"/>
    <x v="1908"/>
    <x v="1"/>
    <n v="1"/>
  </r>
  <r>
    <s v="FE9021A5"/>
    <x v="1909"/>
    <x v="1"/>
    <n v="1"/>
  </r>
  <r>
    <s v="B45DFB7"/>
    <x v="1910"/>
    <x v="1"/>
    <n v="1"/>
  </r>
  <r>
    <s v="F7ABBA68"/>
    <x v="1911"/>
    <x v="1"/>
    <n v="1"/>
  </r>
  <r>
    <s v="19348F07"/>
    <x v="1912"/>
    <x v="1"/>
    <n v="1"/>
  </r>
  <r>
    <s v="F519BAF6"/>
    <x v="1913"/>
    <x v="1"/>
    <n v="1"/>
  </r>
  <r>
    <s v="E0872005"/>
    <x v="1914"/>
    <x v="1"/>
    <n v="1"/>
  </r>
  <r>
    <s v="F0759B9A"/>
    <x v="1915"/>
    <x v="1"/>
    <n v="1"/>
  </r>
  <r>
    <s v="18399116"/>
    <x v="1916"/>
    <x v="1"/>
    <n v="1"/>
  </r>
  <r>
    <s v="16E57089"/>
    <x v="1917"/>
    <x v="1"/>
    <n v="1"/>
  </r>
  <r>
    <s v="1038AA0F"/>
    <x v="1918"/>
    <x v="1"/>
    <n v="1"/>
  </r>
  <r>
    <s v="E53B069F"/>
    <x v="1919"/>
    <x v="1"/>
    <n v="1"/>
  </r>
  <r>
    <s v="FEDA86F9"/>
    <x v="1920"/>
    <x v="1"/>
    <n v="1"/>
  </r>
  <r>
    <s v="EC3CE38D"/>
    <x v="1921"/>
    <x v="1"/>
    <n v="1"/>
  </r>
  <r>
    <s v="1550E47A"/>
    <x v="1922"/>
    <x v="1"/>
    <n v="1"/>
  </r>
  <r>
    <s v="1F0C8AE6"/>
    <x v="1923"/>
    <x v="1"/>
    <n v="1"/>
  </r>
  <r>
    <s v="FA4E4C0E"/>
    <x v="1924"/>
    <x v="1"/>
    <n v="1"/>
  </r>
  <r>
    <s v="6338AEC"/>
    <x v="1925"/>
    <x v="1"/>
    <n v="1"/>
  </r>
  <r>
    <s v="EB853124"/>
    <x v="1926"/>
    <x v="1"/>
    <n v="1"/>
  </r>
  <r>
    <s v="EC630DBF"/>
    <x v="1927"/>
    <x v="1"/>
    <n v="1"/>
  </r>
  <r>
    <s v="FFE23FE3"/>
    <x v="1928"/>
    <x v="1"/>
    <n v="1"/>
  </r>
  <r>
    <s v="F01387E3"/>
    <x v="1929"/>
    <x v="1"/>
    <n v="1"/>
  </r>
  <r>
    <s v="E819ACBF"/>
    <x v="1930"/>
    <x v="1"/>
    <n v="1"/>
  </r>
  <r>
    <s v="FFAD16F7"/>
    <x v="1931"/>
    <x v="1"/>
    <n v="1"/>
  </r>
  <r>
    <s v="F91B29FF"/>
    <x v="1932"/>
    <x v="1"/>
    <n v="1"/>
  </r>
  <r>
    <s v="E43AC19C"/>
    <x v="1933"/>
    <x v="1"/>
    <n v="1"/>
  </r>
  <r>
    <s v="279AD99"/>
    <x v="1934"/>
    <x v="1"/>
    <n v="1"/>
  </r>
  <r>
    <s v="36378D3"/>
    <x v="1935"/>
    <x v="1"/>
    <n v="1"/>
  </r>
  <r>
    <s v="EACF001B"/>
    <x v="1936"/>
    <x v="1"/>
    <n v="1"/>
  </r>
  <r>
    <s v="F89FC8A3"/>
    <x v="1937"/>
    <x v="1"/>
    <n v="1"/>
  </r>
  <r>
    <s v="E50A14FA"/>
    <x v="1938"/>
    <x v="1"/>
    <n v="1"/>
  </r>
  <r>
    <s v="F2045997"/>
    <x v="1939"/>
    <x v="1"/>
    <n v="1"/>
  </r>
  <r>
    <s v="E7A3FD1A"/>
    <x v="1940"/>
    <x v="1"/>
    <n v="1"/>
  </r>
  <r>
    <s v="50D42A3"/>
    <x v="1941"/>
    <x v="1"/>
    <n v="1"/>
  </r>
  <r>
    <s v="FB5DB92D"/>
    <x v="1942"/>
    <x v="1"/>
    <n v="1"/>
  </r>
  <r>
    <s v="13D5B5EB"/>
    <x v="1943"/>
    <x v="1"/>
    <n v="1"/>
  </r>
  <r>
    <s v="F0F6B434"/>
    <x v="1944"/>
    <x v="1"/>
    <n v="1"/>
  </r>
  <r>
    <s v="E7077254"/>
    <x v="1945"/>
    <x v="1"/>
    <n v="1"/>
  </r>
  <r>
    <s v="94D21F"/>
    <x v="1946"/>
    <x v="1"/>
    <n v="1"/>
  </r>
  <r>
    <s v="135B4735"/>
    <x v="1947"/>
    <x v="1"/>
    <n v="1"/>
  </r>
  <r>
    <s v="F367E833"/>
    <x v="1948"/>
    <x v="1"/>
    <n v="1"/>
  </r>
  <r>
    <s v="3467397"/>
    <x v="1949"/>
    <x v="1"/>
    <n v="1"/>
  </r>
  <r>
    <s v="FEB40224"/>
    <x v="1950"/>
    <x v="1"/>
    <n v="1"/>
  </r>
  <r>
    <s v="1108F410"/>
    <x v="1951"/>
    <x v="1"/>
    <n v="1"/>
  </r>
  <r>
    <s v="EC4FE6C8"/>
    <x v="1952"/>
    <x v="1"/>
    <n v="1"/>
  </r>
  <r>
    <s v="1807967E"/>
    <x v="1953"/>
    <x v="1"/>
    <n v="1"/>
  </r>
  <r>
    <s v="E523E7C7"/>
    <x v="1954"/>
    <x v="1"/>
    <n v="1"/>
  </r>
  <r>
    <s v="6A95B49"/>
    <x v="1955"/>
    <x v="1"/>
    <n v="1"/>
  </r>
  <r>
    <s v="E1450C97"/>
    <x v="1956"/>
    <x v="1"/>
    <n v="1"/>
  </r>
  <r>
    <s v="EFC7D9C7"/>
    <x v="1957"/>
    <x v="1"/>
    <n v="1"/>
  </r>
  <r>
    <s v="E104F9D3"/>
    <x v="1958"/>
    <x v="1"/>
    <n v="1"/>
  </r>
  <r>
    <s v="F6FECE15"/>
    <x v="1959"/>
    <x v="1"/>
    <n v="1"/>
  </r>
  <r>
    <s v="1B5B9323"/>
    <x v="1960"/>
    <x v="1"/>
    <n v="1"/>
  </r>
  <r>
    <s v="A253F9F"/>
    <x v="1961"/>
    <x v="1"/>
    <n v="1"/>
  </r>
  <r>
    <s v="E0E91094"/>
    <x v="1962"/>
    <x v="1"/>
    <n v="1"/>
  </r>
  <r>
    <s v="F0CA4997"/>
    <x v="1963"/>
    <x v="1"/>
    <n v="1"/>
  </r>
  <r>
    <s v="FE643569"/>
    <x v="1964"/>
    <x v="1"/>
    <n v="1"/>
  </r>
  <r>
    <s v="E37F4614"/>
    <x v="1965"/>
    <x v="1"/>
    <n v="1"/>
  </r>
  <r>
    <s v="E37B0375"/>
    <x v="1966"/>
    <x v="1"/>
    <n v="1"/>
  </r>
  <r>
    <s v="E130B28D"/>
    <x v="1967"/>
    <x v="1"/>
    <n v="1"/>
  </r>
  <r>
    <s v="F7B08959"/>
    <x v="1968"/>
    <x v="1"/>
    <n v="1"/>
  </r>
  <r>
    <s v="E1B40198"/>
    <x v="1969"/>
    <x v="1"/>
    <n v="1"/>
  </r>
  <r>
    <s v="80830B9"/>
    <x v="1970"/>
    <x v="1"/>
    <n v="1"/>
  </r>
  <r>
    <s v="BA6190B"/>
    <x v="1971"/>
    <x v="1"/>
    <n v="1"/>
  </r>
  <r>
    <s v="FA551EE"/>
    <x v="1972"/>
    <x v="1"/>
    <n v="1"/>
  </r>
  <r>
    <s v="FE293ADE"/>
    <x v="1973"/>
    <x v="1"/>
    <n v="1"/>
  </r>
  <r>
    <s v="180EC494"/>
    <x v="1974"/>
    <x v="1"/>
    <n v="1"/>
  </r>
  <r>
    <s v="FFF5803F"/>
    <x v="1975"/>
    <x v="1"/>
    <n v="1"/>
  </r>
  <r>
    <s v="E03B77F1"/>
    <x v="1976"/>
    <x v="1"/>
    <n v="1"/>
  </r>
  <r>
    <s v="14C54A49"/>
    <x v="1977"/>
    <x v="1"/>
    <n v="1"/>
  </r>
  <r>
    <s v="F01EFA67"/>
    <x v="1978"/>
    <x v="1"/>
    <n v="1"/>
  </r>
  <r>
    <s v="1A3DC2E5"/>
    <x v="1979"/>
    <x v="1"/>
    <n v="1"/>
  </r>
  <r>
    <s v="EE2A53D8"/>
    <x v="1980"/>
    <x v="1"/>
    <n v="1"/>
  </r>
  <r>
    <s v="FC6AFF82"/>
    <x v="1981"/>
    <x v="1"/>
    <n v="1"/>
  </r>
  <r>
    <s v="158CD1A9"/>
    <x v="1982"/>
    <x v="1"/>
    <n v="1"/>
  </r>
  <r>
    <s v="E5355D00"/>
    <x v="1983"/>
    <x v="1"/>
    <n v="1"/>
  </r>
  <r>
    <s v="1C9AAFE"/>
    <x v="1984"/>
    <x v="1"/>
    <n v="1"/>
  </r>
  <r>
    <s v="EEC30086"/>
    <x v="1985"/>
    <x v="1"/>
    <n v="1"/>
  </r>
  <r>
    <s v="E70FF4F8"/>
    <x v="1986"/>
    <x v="1"/>
    <n v="1"/>
  </r>
  <r>
    <s v="19AF4AFC"/>
    <x v="1987"/>
    <x v="1"/>
    <n v="1"/>
  </r>
  <r>
    <s v="1ACB0BC9"/>
    <x v="1988"/>
    <x v="1"/>
    <n v="1"/>
  </r>
  <r>
    <s v="ECF6D330"/>
    <x v="1989"/>
    <x v="1"/>
    <n v="1"/>
  </r>
  <r>
    <s v="E08D8546"/>
    <x v="1990"/>
    <x v="1"/>
    <n v="1"/>
  </r>
  <r>
    <s v="794B89"/>
    <x v="1991"/>
    <x v="1"/>
    <n v="1"/>
  </r>
  <r>
    <s v="C307BBF"/>
    <x v="1992"/>
    <x v="1"/>
    <n v="1"/>
  </r>
  <r>
    <s v="FB6E77D0"/>
    <x v="1993"/>
    <x v="1"/>
    <n v="1"/>
  </r>
  <r>
    <s v="E68E4545"/>
    <x v="1994"/>
    <x v="1"/>
    <n v="1"/>
  </r>
  <r>
    <s v="FAF284E9"/>
    <x v="1995"/>
    <x v="1"/>
    <n v="1"/>
  </r>
  <r>
    <s v="F8425B2A"/>
    <x v="1996"/>
    <x v="1"/>
    <n v="1"/>
  </r>
  <r>
    <s v="E4688A05"/>
    <x v="1997"/>
    <x v="1"/>
    <n v="1"/>
  </r>
  <r>
    <s v="851AD7F"/>
    <x v="1998"/>
    <x v="1"/>
    <n v="1"/>
  </r>
  <r>
    <s v="F964C609"/>
    <x v="1999"/>
    <x v="1"/>
    <n v="1"/>
  </r>
  <r>
    <s v="94B1F43"/>
    <x v="2000"/>
    <x v="1"/>
    <n v="1"/>
  </r>
  <r>
    <s v="E6F56629"/>
    <x v="2001"/>
    <x v="1"/>
    <n v="1"/>
  </r>
  <r>
    <s v="34FE9E4"/>
    <x v="2002"/>
    <x v="1"/>
    <n v="1"/>
  </r>
  <r>
    <s v="F5F5F50C"/>
    <x v="2003"/>
    <x v="1"/>
    <n v="1"/>
  </r>
  <r>
    <s v="FCB9EC3E"/>
    <x v="2004"/>
    <x v="1"/>
    <n v="1"/>
  </r>
  <r>
    <s v="7866C63"/>
    <x v="2005"/>
    <x v="1"/>
    <n v="1"/>
  </r>
  <r>
    <s v="19203036"/>
    <x v="2006"/>
    <x v="1"/>
    <n v="1"/>
  </r>
  <r>
    <s v="FCD8097B"/>
    <x v="2007"/>
    <x v="1"/>
    <n v="1"/>
  </r>
  <r>
    <s v="FD5098D1"/>
    <x v="2008"/>
    <x v="1"/>
    <n v="1"/>
  </r>
  <r>
    <s v="EA1FE405"/>
    <x v="2009"/>
    <x v="1"/>
    <n v="1"/>
  </r>
  <r>
    <s v="E6026038"/>
    <x v="2010"/>
    <x v="1"/>
    <n v="1"/>
  </r>
  <r>
    <s v="15CBF0FB"/>
    <x v="2011"/>
    <x v="1"/>
    <n v="1"/>
  </r>
  <r>
    <s v="1B455DE3"/>
    <x v="2012"/>
    <x v="1"/>
    <n v="1"/>
  </r>
  <r>
    <s v="FCB0DF16"/>
    <x v="2013"/>
    <x v="1"/>
    <n v="1"/>
  </r>
  <r>
    <s v="F89FFD51"/>
    <x v="2014"/>
    <x v="1"/>
    <n v="1"/>
  </r>
  <r>
    <s v="E36074A1"/>
    <x v="2015"/>
    <x v="1"/>
    <n v="1"/>
  </r>
  <r>
    <s v="FCD002DC"/>
    <x v="2016"/>
    <x v="1"/>
    <n v="1"/>
  </r>
  <r>
    <s v="F7569EF4"/>
    <x v="2017"/>
    <x v="1"/>
    <n v="1"/>
  </r>
  <r>
    <s v="139D5E9B"/>
    <x v="2018"/>
    <x v="1"/>
    <n v="1"/>
  </r>
  <r>
    <s v="F2337EFA"/>
    <x v="2019"/>
    <x v="1"/>
    <n v="1"/>
  </r>
  <r>
    <s v="EB19757C"/>
    <x v="2020"/>
    <x v="1"/>
    <n v="1"/>
  </r>
  <r>
    <s v="1C8C6A1"/>
    <x v="2021"/>
    <x v="1"/>
    <n v="1"/>
  </r>
  <r>
    <s v="1EAC36E2"/>
    <x v="2022"/>
    <x v="1"/>
    <n v="1"/>
  </r>
  <r>
    <s v="E36B8FA7"/>
    <x v="2023"/>
    <x v="1"/>
    <n v="1"/>
  </r>
  <r>
    <s v="F2888268"/>
    <x v="2024"/>
    <x v="1"/>
    <n v="1"/>
  </r>
  <r>
    <s v="1C3FB405"/>
    <x v="2025"/>
    <x v="1"/>
    <n v="1"/>
  </r>
  <r>
    <s v="FC6A15E5"/>
    <x v="2026"/>
    <x v="1"/>
    <n v="1"/>
  </r>
  <r>
    <s v="126260C2"/>
    <x v="2027"/>
    <x v="1"/>
    <n v="1"/>
  </r>
  <r>
    <s v="7AEEF16"/>
    <x v="2028"/>
    <x v="1"/>
    <n v="1"/>
  </r>
  <r>
    <s v="EAF3A8D4"/>
    <x v="2029"/>
    <x v="1"/>
    <n v="1"/>
  </r>
  <r>
    <s v="36E846C"/>
    <x v="2030"/>
    <x v="1"/>
    <n v="1"/>
  </r>
  <r>
    <s v="457162"/>
    <x v="436"/>
    <x v="1"/>
    <n v="1"/>
  </r>
  <r>
    <s v="F0C270CA"/>
    <x v="437"/>
    <x v="1"/>
    <n v="1"/>
  </r>
  <r>
    <s v="E6C4839A"/>
    <x v="438"/>
    <x v="1"/>
    <n v="1"/>
  </r>
  <r>
    <s v="EE505E9A"/>
    <x v="439"/>
    <x v="1"/>
    <n v="1"/>
  </r>
  <r>
    <s v="FC89D478"/>
    <x v="440"/>
    <x v="1"/>
    <n v="1"/>
  </r>
  <r>
    <s v="7EE3C15"/>
    <x v="441"/>
    <x v="1"/>
    <n v="1"/>
  </r>
  <r>
    <s v="140AA6AF"/>
    <x v="442"/>
    <x v="1"/>
    <n v="1"/>
  </r>
  <r>
    <s v="F7581293"/>
    <x v="2031"/>
    <x v="1"/>
    <n v="1"/>
  </r>
  <r>
    <s v="FD6C522C"/>
    <x v="2032"/>
    <x v="1"/>
    <n v="1"/>
  </r>
  <r>
    <s v="EBFD652F"/>
    <x v="2033"/>
    <x v="1"/>
    <n v="1"/>
  </r>
  <r>
    <s v="18B77083"/>
    <x v="2034"/>
    <x v="1"/>
    <n v="1"/>
  </r>
  <r>
    <s v="FD22369"/>
    <x v="2035"/>
    <x v="1"/>
    <n v="1"/>
  </r>
  <r>
    <s v="E708499"/>
    <x v="2036"/>
    <x v="1"/>
    <n v="1"/>
  </r>
  <r>
    <s v="16EDCE6A"/>
    <x v="2037"/>
    <x v="1"/>
    <n v="1"/>
  </r>
  <r>
    <s v="E15ED46E"/>
    <x v="2038"/>
    <x v="1"/>
    <n v="1"/>
  </r>
  <r>
    <s v="E7DE494F"/>
    <x v="2039"/>
    <x v="1"/>
    <n v="1"/>
  </r>
  <r>
    <s v="127B3D2F"/>
    <x v="2040"/>
    <x v="1"/>
    <n v="1"/>
  </r>
  <r>
    <s v="132CFCA1"/>
    <x v="2041"/>
    <x v="1"/>
    <n v="1"/>
  </r>
  <r>
    <s v="1F0DD8CC"/>
    <x v="2042"/>
    <x v="1"/>
    <n v="1"/>
  </r>
  <r>
    <s v="92C9CE3"/>
    <x v="2043"/>
    <x v="1"/>
    <n v="1"/>
  </r>
  <r>
    <s v="EE17C589"/>
    <x v="2044"/>
    <x v="1"/>
    <n v="1"/>
  </r>
  <r>
    <s v="FA664C39"/>
    <x v="2045"/>
    <x v="1"/>
    <n v="1"/>
  </r>
  <r>
    <s v="F0EC135F"/>
    <x v="2046"/>
    <x v="1"/>
    <n v="1"/>
  </r>
  <r>
    <s v="1663CE09"/>
    <x v="2047"/>
    <x v="1"/>
    <n v="1"/>
  </r>
  <r>
    <s v="1A7236C1"/>
    <x v="2048"/>
    <x v="1"/>
    <n v="1"/>
  </r>
  <r>
    <s v="F376328E"/>
    <x v="2049"/>
    <x v="1"/>
    <n v="1"/>
  </r>
  <r>
    <s v="128A1F51"/>
    <x v="2050"/>
    <x v="1"/>
    <n v="1"/>
  </r>
  <r>
    <s v="12A5A840"/>
    <x v="2051"/>
    <x v="1"/>
    <n v="1"/>
  </r>
  <r>
    <s v="F9BB9B69"/>
    <x v="2052"/>
    <x v="1"/>
    <n v="1"/>
  </r>
  <r>
    <s v="E4BDC447"/>
    <x v="2053"/>
    <x v="1"/>
    <n v="1"/>
  </r>
  <r>
    <s v="139DB39E"/>
    <x v="2054"/>
    <x v="1"/>
    <n v="1"/>
  </r>
  <r>
    <s v="ED544AAC"/>
    <x v="2055"/>
    <x v="1"/>
    <n v="1"/>
  </r>
  <r>
    <s v="EA2A34BA"/>
    <x v="2056"/>
    <x v="1"/>
    <n v="1"/>
  </r>
  <r>
    <s v="3B382F9"/>
    <x v="2057"/>
    <x v="1"/>
    <n v="1"/>
  </r>
  <r>
    <s v="1B1D5152"/>
    <x v="2058"/>
    <x v="1"/>
    <n v="1"/>
  </r>
  <r>
    <s v="1A2571CC"/>
    <x v="2059"/>
    <x v="1"/>
    <n v="1"/>
  </r>
  <r>
    <s v="FECD5208"/>
    <x v="2060"/>
    <x v="1"/>
    <n v="1"/>
  </r>
  <r>
    <s v="FD91D5BE"/>
    <x v="2061"/>
    <x v="1"/>
    <n v="1"/>
  </r>
  <r>
    <s v="180F1716"/>
    <x v="2062"/>
    <x v="1"/>
    <n v="1"/>
  </r>
  <r>
    <m/>
    <x v="2063"/>
    <x v="1"/>
    <n v="0"/>
  </r>
  <r>
    <s v="E3212599"/>
    <x v="2064"/>
    <x v="1"/>
    <n v="1"/>
  </r>
  <r>
    <s v="F91AB3DE"/>
    <x v="2065"/>
    <x v="1"/>
    <n v="1"/>
  </r>
  <r>
    <s v="E82CF0EE"/>
    <x v="2066"/>
    <x v="1"/>
    <n v="1"/>
  </r>
  <r>
    <s v="F79F1AAE"/>
    <x v="2067"/>
    <x v="1"/>
    <n v="1"/>
  </r>
  <r>
    <s v="54A2E8A"/>
    <x v="2068"/>
    <x v="1"/>
    <n v="1"/>
  </r>
  <r>
    <s v="97A58EB"/>
    <x v="2069"/>
    <x v="1"/>
    <n v="1"/>
  </r>
  <r>
    <s v="E7A7526A"/>
    <x v="1034"/>
    <x v="1"/>
    <n v="1"/>
  </r>
  <r>
    <s v="FB84161"/>
    <x v="2070"/>
    <x v="1"/>
    <n v="1"/>
  </r>
  <r>
    <s v="19D3018F"/>
    <x v="2071"/>
    <x v="1"/>
    <n v="1"/>
  </r>
  <r>
    <s v="F4FF4A6F"/>
    <x v="1040"/>
    <x v="1"/>
    <n v="1"/>
  </r>
  <r>
    <s v="ED39F36A"/>
    <x v="2072"/>
    <x v="1"/>
    <n v="1"/>
  </r>
  <r>
    <s v="952C21B"/>
    <x v="2073"/>
    <x v="1"/>
    <n v="1"/>
  </r>
  <r>
    <s v="E037C943"/>
    <x v="2074"/>
    <x v="1"/>
    <n v="1"/>
  </r>
  <r>
    <s v="EBE47A83"/>
    <x v="2075"/>
    <x v="1"/>
    <n v="1"/>
  </r>
  <r>
    <s v="D6282D9"/>
    <x v="2076"/>
    <x v="1"/>
    <n v="1"/>
  </r>
  <r>
    <s v="F9F67C81"/>
    <x v="2077"/>
    <x v="1"/>
    <n v="1"/>
  </r>
  <r>
    <s v="E8D5791F"/>
    <x v="2078"/>
    <x v="1"/>
    <n v="1"/>
  </r>
  <r>
    <s v="186A0DE9"/>
    <x v="2079"/>
    <x v="1"/>
    <n v="1"/>
  </r>
  <r>
    <s v="16C78C0"/>
    <x v="2080"/>
    <x v="1"/>
    <n v="1"/>
  </r>
  <r>
    <s v="FA15FC9A"/>
    <x v="2081"/>
    <x v="1"/>
    <n v="1"/>
  </r>
  <r>
    <s v="ED75CB"/>
    <x v="2082"/>
    <x v="1"/>
    <n v="1"/>
  </r>
  <r>
    <s v="FDF3EB98"/>
    <x v="2083"/>
    <x v="1"/>
    <n v="1"/>
  </r>
  <r>
    <s v="12CEFDB6"/>
    <x v="2084"/>
    <x v="1"/>
    <n v="1"/>
  </r>
  <r>
    <s v="16ED1BBF"/>
    <x v="2085"/>
    <x v="1"/>
    <n v="1"/>
  </r>
  <r>
    <s v="E7EB6502"/>
    <x v="2086"/>
    <x v="1"/>
    <n v="1"/>
  </r>
  <r>
    <s v="FD1328BA"/>
    <x v="2087"/>
    <x v="1"/>
    <n v="1"/>
  </r>
  <r>
    <s v="E482808F"/>
    <x v="2088"/>
    <x v="1"/>
    <n v="1"/>
  </r>
  <r>
    <s v="18D18ED7"/>
    <x v="2089"/>
    <x v="1"/>
    <n v="1"/>
  </r>
  <r>
    <s v="FCA042C9"/>
    <x v="2090"/>
    <x v="1"/>
    <n v="1"/>
  </r>
  <r>
    <s v="1A581EDF"/>
    <x v="2091"/>
    <x v="1"/>
    <n v="1"/>
  </r>
  <r>
    <s v="FA003E1"/>
    <x v="2092"/>
    <x v="1"/>
    <n v="1"/>
  </r>
  <r>
    <s v="EC48D896"/>
    <x v="1070"/>
    <x v="1"/>
    <n v="1"/>
  </r>
  <r>
    <s v="1D0EB484"/>
    <x v="2093"/>
    <x v="1"/>
    <n v="1"/>
  </r>
  <r>
    <s v="E10AE36F"/>
    <x v="2094"/>
    <x v="1"/>
    <n v="1"/>
  </r>
  <r>
    <s v="E1B29BFC"/>
    <x v="2095"/>
    <x v="1"/>
    <n v="1"/>
  </r>
  <r>
    <s v="F83BF716"/>
    <x v="1075"/>
    <x v="1"/>
    <n v="1"/>
  </r>
  <r>
    <s v="F8B153E5"/>
    <x v="2096"/>
    <x v="1"/>
    <n v="1"/>
  </r>
  <r>
    <s v="1207D0A"/>
    <x v="2097"/>
    <x v="1"/>
    <n v="1"/>
  </r>
  <r>
    <s v="135DFE9E"/>
    <x v="2098"/>
    <x v="1"/>
    <n v="1"/>
  </r>
  <r>
    <s v="F1077D68"/>
    <x v="1080"/>
    <x v="1"/>
    <n v="1"/>
  </r>
  <r>
    <s v="EC7EBD52"/>
    <x v="2099"/>
    <x v="1"/>
    <n v="1"/>
  </r>
  <r>
    <s v="1E550355"/>
    <x v="2100"/>
    <x v="1"/>
    <n v="1"/>
  </r>
  <r>
    <s v="E8AB7404"/>
    <x v="2101"/>
    <x v="1"/>
    <n v="1"/>
  </r>
  <r>
    <s v="1E0833C1"/>
    <x v="1085"/>
    <x v="1"/>
    <n v="1"/>
  </r>
  <r>
    <s v="1344A49F"/>
    <x v="2102"/>
    <x v="1"/>
    <n v="1"/>
  </r>
  <r>
    <s v="1679EBE0"/>
    <x v="2103"/>
    <x v="1"/>
    <n v="1"/>
  </r>
  <r>
    <s v="F1E33B2F"/>
    <x v="2104"/>
    <x v="1"/>
    <n v="1"/>
  </r>
  <r>
    <s v="E9AFFF4"/>
    <x v="2105"/>
    <x v="1"/>
    <n v="1"/>
  </r>
  <r>
    <s v="11BF0AC9"/>
    <x v="2106"/>
    <x v="1"/>
    <n v="1"/>
  </r>
  <r>
    <s v="19355A4"/>
    <x v="2107"/>
    <x v="1"/>
    <n v="1"/>
  </r>
  <r>
    <s v="E3C92406"/>
    <x v="2108"/>
    <x v="1"/>
    <n v="1"/>
  </r>
  <r>
    <s v="78B2EB4"/>
    <x v="2109"/>
    <x v="1"/>
    <n v="1"/>
  </r>
  <r>
    <s v="E1264149"/>
    <x v="2110"/>
    <x v="1"/>
    <n v="1"/>
  </r>
  <r>
    <s v="F0FD4EFB"/>
    <x v="2111"/>
    <x v="1"/>
    <n v="1"/>
  </r>
  <r>
    <s v="F695BD04"/>
    <x v="2112"/>
    <x v="1"/>
    <n v="1"/>
  </r>
  <r>
    <s v="1CAB43B8"/>
    <x v="2113"/>
    <x v="1"/>
    <n v="1"/>
  </r>
  <r>
    <s v="1CB69BC3"/>
    <x v="2114"/>
    <x v="1"/>
    <n v="1"/>
  </r>
  <r>
    <s v="E1A39694"/>
    <x v="2115"/>
    <x v="1"/>
    <n v="1"/>
  </r>
  <r>
    <s v="EF55351E"/>
    <x v="2116"/>
    <x v="1"/>
    <n v="1"/>
  </r>
  <r>
    <s v="1427D231"/>
    <x v="2117"/>
    <x v="1"/>
    <n v="1"/>
  </r>
  <r>
    <s v="F57DD7D2"/>
    <x v="2118"/>
    <x v="1"/>
    <n v="1"/>
  </r>
  <r>
    <s v="F8DC3FA8"/>
    <x v="2119"/>
    <x v="1"/>
    <n v="1"/>
  </r>
  <r>
    <s v="14D77BC0"/>
    <x v="2120"/>
    <x v="1"/>
    <n v="1"/>
  </r>
  <r>
    <s v="1F5C2975"/>
    <x v="2121"/>
    <x v="1"/>
    <n v="1"/>
  </r>
  <r>
    <s v="1B65609"/>
    <x v="2122"/>
    <x v="1"/>
    <n v="1"/>
  </r>
  <r>
    <s v="F43AF4D1"/>
    <x v="2123"/>
    <x v="1"/>
    <n v="1"/>
  </r>
  <r>
    <s v="E86079A7"/>
    <x v="2124"/>
    <x v="1"/>
    <n v="1"/>
  </r>
  <r>
    <s v="E4D8F3CB"/>
    <x v="2125"/>
    <x v="1"/>
    <n v="1"/>
  </r>
  <r>
    <s v="1DA99B72"/>
    <x v="2126"/>
    <x v="1"/>
    <n v="1"/>
  </r>
  <r>
    <s v="42F0931"/>
    <x v="2127"/>
    <x v="1"/>
    <n v="1"/>
  </r>
  <r>
    <s v="EA454D02"/>
    <x v="2128"/>
    <x v="1"/>
    <n v="1"/>
  </r>
  <r>
    <s v="10F1B9C3"/>
    <x v="2129"/>
    <x v="1"/>
    <n v="1"/>
  </r>
  <r>
    <s v="EBC45D16"/>
    <x v="2130"/>
    <x v="1"/>
    <n v="1"/>
  </r>
  <r>
    <s v="1BDEDB73"/>
    <x v="2131"/>
    <x v="1"/>
    <n v="1"/>
  </r>
  <r>
    <s v="E7EC0181"/>
    <x v="2132"/>
    <x v="1"/>
    <n v="1"/>
  </r>
  <r>
    <s v="E5C26AA1"/>
    <x v="2133"/>
    <x v="1"/>
    <n v="1"/>
  </r>
  <r>
    <s v="EAEED1A7"/>
    <x v="2134"/>
    <x v="1"/>
    <n v="1"/>
  </r>
  <r>
    <s v="FA6073D6"/>
    <x v="2135"/>
    <x v="1"/>
    <n v="1"/>
  </r>
  <r>
    <s v="1ADE95B8"/>
    <x v="2136"/>
    <x v="1"/>
    <n v="1"/>
  </r>
  <r>
    <s v="F0A1C686"/>
    <x v="2137"/>
    <x v="1"/>
    <n v="1"/>
  </r>
  <r>
    <s v="E58394E0"/>
    <x v="2138"/>
    <x v="1"/>
    <n v="1"/>
  </r>
  <r>
    <s v="11365DEC"/>
    <x v="2139"/>
    <x v="1"/>
    <n v="1"/>
  </r>
  <r>
    <s v="1D3209C2"/>
    <x v="2140"/>
    <x v="1"/>
    <n v="1"/>
  </r>
  <r>
    <s v="EF711CD9"/>
    <x v="2141"/>
    <x v="1"/>
    <n v="1"/>
  </r>
  <r>
    <s v="FEA03D97"/>
    <x v="2142"/>
    <x v="1"/>
    <n v="1"/>
  </r>
  <r>
    <s v="1B2A3932"/>
    <x v="2143"/>
    <x v="1"/>
    <n v="1"/>
  </r>
  <r>
    <s v="1E529444"/>
    <x v="2144"/>
    <x v="1"/>
    <n v="1"/>
  </r>
  <r>
    <s v="F81335CD"/>
    <x v="2145"/>
    <x v="1"/>
    <n v="1"/>
  </r>
  <r>
    <s v="14B8A0F0"/>
    <x v="1142"/>
    <x v="1"/>
    <n v="1"/>
  </r>
  <r>
    <s v="FB64FC77"/>
    <x v="2146"/>
    <x v="1"/>
    <n v="1"/>
  </r>
  <r>
    <s v="E3E4FC0C"/>
    <x v="2147"/>
    <x v="1"/>
    <n v="1"/>
  </r>
  <r>
    <s v="15AC13AA"/>
    <x v="1148"/>
    <x v="1"/>
    <n v="1"/>
  </r>
  <r>
    <s v="E3DB5163"/>
    <x v="2148"/>
    <x v="1"/>
    <n v="1"/>
  </r>
  <r>
    <s v="F12920A9"/>
    <x v="2149"/>
    <x v="1"/>
    <n v="1"/>
  </r>
  <r>
    <s v="E302B730"/>
    <x v="2150"/>
    <x v="1"/>
    <n v="1"/>
  </r>
  <r>
    <s v="FFF0776F"/>
    <x v="2151"/>
    <x v="1"/>
    <n v="1"/>
  </r>
  <r>
    <s v="E9EE63B2"/>
    <x v="2152"/>
    <x v="1"/>
    <n v="1"/>
  </r>
  <r>
    <s v="F69E2090"/>
    <x v="2153"/>
    <x v="1"/>
    <n v="1"/>
  </r>
  <r>
    <s v="71EAF5D"/>
    <x v="2154"/>
    <x v="1"/>
    <n v="1"/>
  </r>
  <r>
    <s v="F8ADF433"/>
    <x v="2155"/>
    <x v="1"/>
    <n v="1"/>
  </r>
  <r>
    <s v="E3C997BD"/>
    <x v="2156"/>
    <x v="1"/>
    <n v="1"/>
  </r>
  <r>
    <s v="4D74E07"/>
    <x v="2157"/>
    <x v="1"/>
    <n v="1"/>
  </r>
  <r>
    <s v="F10BDF93"/>
    <x v="2158"/>
    <x v="1"/>
    <n v="1"/>
  </r>
  <r>
    <s v="1708DC17"/>
    <x v="2159"/>
    <x v="1"/>
    <n v="1"/>
  </r>
  <r>
    <s v="1AD618F9"/>
    <x v="2160"/>
    <x v="1"/>
    <n v="1"/>
  </r>
  <r>
    <s v="1B5FAA99"/>
    <x v="2161"/>
    <x v="1"/>
    <n v="1"/>
  </r>
  <r>
    <s v="1FCFEF44"/>
    <x v="2162"/>
    <x v="1"/>
    <n v="1"/>
  </r>
  <r>
    <s v="1D91C73E"/>
    <x v="2163"/>
    <x v="1"/>
    <n v="1"/>
  </r>
  <r>
    <s v="AE18500"/>
    <x v="2164"/>
    <x v="1"/>
    <n v="1"/>
  </r>
  <r>
    <s v="2E8C16B"/>
    <x v="2165"/>
    <x v="1"/>
    <n v="1"/>
  </r>
  <r>
    <s v="E872A68B"/>
    <x v="2166"/>
    <x v="1"/>
    <n v="1"/>
  </r>
  <r>
    <s v="F94DFCE6"/>
    <x v="2167"/>
    <x v="1"/>
    <n v="1"/>
  </r>
  <r>
    <s v="12D09F84"/>
    <x v="2168"/>
    <x v="1"/>
    <n v="1"/>
  </r>
  <r>
    <s v="8F45708"/>
    <x v="1178"/>
    <x v="1"/>
    <n v="1"/>
  </r>
  <r>
    <s v="4E556B5"/>
    <x v="2169"/>
    <x v="1"/>
    <n v="1"/>
  </r>
  <r>
    <s v="E1FBDB71"/>
    <x v="2170"/>
    <x v="1"/>
    <n v="1"/>
  </r>
  <r>
    <s v="12BACFD9"/>
    <x v="2171"/>
    <x v="1"/>
    <n v="1"/>
  </r>
  <r>
    <s v="93129D"/>
    <x v="1183"/>
    <x v="1"/>
    <n v="1"/>
  </r>
  <r>
    <s v="13B4E20D"/>
    <x v="2172"/>
    <x v="1"/>
    <n v="1"/>
  </r>
  <r>
    <s v="FD5D82E8"/>
    <x v="2173"/>
    <x v="1"/>
    <n v="1"/>
  </r>
  <r>
    <s v="E1285435"/>
    <x v="2174"/>
    <x v="1"/>
    <n v="1"/>
  </r>
  <r>
    <s v="F856E1D6"/>
    <x v="1188"/>
    <x v="1"/>
    <n v="1"/>
  </r>
  <r>
    <s v="DD04E0E"/>
    <x v="2175"/>
    <x v="1"/>
    <n v="1"/>
  </r>
  <r>
    <s v="65102D4"/>
    <x v="2176"/>
    <x v="1"/>
    <n v="1"/>
  </r>
  <r>
    <s v="F3BE0ED8"/>
    <x v="2177"/>
    <x v="1"/>
    <n v="1"/>
  </r>
  <r>
    <s v="FEA56B2F"/>
    <x v="1193"/>
    <x v="1"/>
    <n v="1"/>
  </r>
  <r>
    <s v="1FFECEDE"/>
    <x v="2178"/>
    <x v="1"/>
    <n v="1"/>
  </r>
  <r>
    <s v="F1A3FDCA"/>
    <x v="2179"/>
    <x v="1"/>
    <n v="1"/>
  </r>
  <r>
    <s v="F004E6F7"/>
    <x v="2180"/>
    <x v="1"/>
    <n v="1"/>
  </r>
  <r>
    <s v="E48AD795"/>
    <x v="2181"/>
    <x v="1"/>
    <n v="1"/>
  </r>
  <r>
    <s v="10C05D32"/>
    <x v="2182"/>
    <x v="1"/>
    <n v="1"/>
  </r>
  <r>
    <s v="FD2CE484"/>
    <x v="2183"/>
    <x v="1"/>
    <n v="1"/>
  </r>
  <r>
    <s v="E4C069AA"/>
    <x v="2184"/>
    <x v="1"/>
    <n v="1"/>
  </r>
  <r>
    <s v="1E828AAF"/>
    <x v="2185"/>
    <x v="1"/>
    <n v="1"/>
  </r>
  <r>
    <s v="FB8D4C75"/>
    <x v="2186"/>
    <x v="1"/>
    <n v="1"/>
  </r>
  <r>
    <s v="FE15B70"/>
    <x v="2187"/>
    <x v="1"/>
    <n v="1"/>
  </r>
  <r>
    <s v="10EA2FBA"/>
    <x v="2188"/>
    <x v="1"/>
    <n v="1"/>
  </r>
  <r>
    <s v="E1F7114A"/>
    <x v="2189"/>
    <x v="1"/>
    <n v="1"/>
  </r>
  <r>
    <s v="EA78BD10"/>
    <x v="2190"/>
    <x v="1"/>
    <n v="1"/>
  </r>
  <r>
    <s v="3847CAB"/>
    <x v="2191"/>
    <x v="1"/>
    <n v="1"/>
  </r>
  <r>
    <s v="EE311B1"/>
    <x v="2192"/>
    <x v="1"/>
    <n v="1"/>
  </r>
  <r>
    <s v="EC78FD45"/>
    <x v="2193"/>
    <x v="1"/>
    <n v="1"/>
  </r>
  <r>
    <s v="F5F15FAA"/>
    <x v="2194"/>
    <x v="1"/>
    <n v="1"/>
  </r>
  <r>
    <s v="11FF179F"/>
    <x v="2195"/>
    <x v="1"/>
    <n v="1"/>
  </r>
  <r>
    <s v="F433602B"/>
    <x v="2196"/>
    <x v="1"/>
    <n v="1"/>
  </r>
  <r>
    <s v="189CA8A2"/>
    <x v="2197"/>
    <x v="1"/>
    <n v="1"/>
  </r>
  <r>
    <s v="E609C0BA"/>
    <x v="2198"/>
    <x v="1"/>
    <n v="1"/>
  </r>
  <r>
    <s v="1DFCAA3E"/>
    <x v="2199"/>
    <x v="1"/>
    <n v="1"/>
  </r>
  <r>
    <s v="E909C34B"/>
    <x v="2200"/>
    <x v="1"/>
    <n v="1"/>
  </r>
  <r>
    <s v="D9CA98E"/>
    <x v="2201"/>
    <x v="1"/>
    <n v="1"/>
  </r>
  <r>
    <s v="1EBAD039"/>
    <x v="2202"/>
    <x v="1"/>
    <n v="1"/>
  </r>
  <r>
    <s v="D95D576"/>
    <x v="2203"/>
    <x v="1"/>
    <n v="1"/>
  </r>
  <r>
    <s v="1C069966"/>
    <x v="2204"/>
    <x v="1"/>
    <n v="1"/>
  </r>
  <r>
    <s v="3783322"/>
    <x v="2205"/>
    <x v="1"/>
    <n v="1"/>
  </r>
  <r>
    <s v="39184A8"/>
    <x v="2206"/>
    <x v="1"/>
    <n v="1"/>
  </r>
  <r>
    <s v="A12C384"/>
    <x v="2207"/>
    <x v="1"/>
    <n v="1"/>
  </r>
  <r>
    <s v="1345793C"/>
    <x v="2208"/>
    <x v="1"/>
    <n v="1"/>
  </r>
  <r>
    <s v="16920F6E"/>
    <x v="2209"/>
    <x v="1"/>
    <n v="1"/>
  </r>
  <r>
    <s v="8A32E2C"/>
    <x v="2210"/>
    <x v="1"/>
    <n v="1"/>
  </r>
  <r>
    <s v="1C6F9830"/>
    <x v="2211"/>
    <x v="1"/>
    <n v="1"/>
  </r>
  <r>
    <s v="157A12F3"/>
    <x v="2212"/>
    <x v="1"/>
    <n v="1"/>
  </r>
  <r>
    <s v="7651AE4"/>
    <x v="2213"/>
    <x v="1"/>
    <n v="1"/>
  </r>
  <r>
    <s v="F254A7B0"/>
    <x v="2214"/>
    <x v="1"/>
    <n v="1"/>
  </r>
  <r>
    <s v="AC4494F"/>
    <x v="2215"/>
    <x v="1"/>
    <n v="1"/>
  </r>
  <r>
    <s v="E0DB759F"/>
    <x v="2216"/>
    <x v="2"/>
    <n v="1"/>
  </r>
  <r>
    <s v="1198BCBC"/>
    <x v="2217"/>
    <x v="2"/>
    <n v="1"/>
  </r>
  <r>
    <s v="F6D525C5"/>
    <x v="2218"/>
    <x v="2"/>
    <n v="1"/>
  </r>
  <r>
    <s v="E9E32BF3"/>
    <x v="2219"/>
    <x v="2"/>
    <n v="1"/>
  </r>
  <r>
    <s v="EDB65999"/>
    <x v="2220"/>
    <x v="2"/>
    <n v="1"/>
  </r>
  <r>
    <s v="F5542A92"/>
    <x v="2221"/>
    <x v="2"/>
    <n v="1"/>
  </r>
  <r>
    <s v="106BFE5C"/>
    <x v="2222"/>
    <x v="2"/>
    <n v="1"/>
  </r>
  <r>
    <s v="F4DD59D3"/>
    <x v="2223"/>
    <x v="2"/>
    <n v="1"/>
  </r>
  <r>
    <s v="B6B754F"/>
    <x v="2224"/>
    <x v="2"/>
    <n v="1"/>
  </r>
  <r>
    <s v="1A9CAA84"/>
    <x v="2225"/>
    <x v="2"/>
    <n v="1"/>
  </r>
  <r>
    <s v="E70CFD2F"/>
    <x v="2226"/>
    <x v="2"/>
    <n v="1"/>
  </r>
  <r>
    <s v="E1D33009"/>
    <x v="2227"/>
    <x v="2"/>
    <n v="1"/>
  </r>
  <r>
    <s v="14274CB3"/>
    <x v="2228"/>
    <x v="2"/>
    <n v="1"/>
  </r>
  <r>
    <s v="EEE72D1A"/>
    <x v="2229"/>
    <x v="2"/>
    <n v="1"/>
  </r>
  <r>
    <s v="F72CF806"/>
    <x v="2230"/>
    <x v="2"/>
    <n v="1"/>
  </r>
  <r>
    <s v="EE7A348B"/>
    <x v="2231"/>
    <x v="2"/>
    <n v="1"/>
  </r>
  <r>
    <s v="C5D6C33"/>
    <x v="2232"/>
    <x v="2"/>
    <n v="1"/>
  </r>
  <r>
    <s v="ED7D6C83"/>
    <x v="2233"/>
    <x v="2"/>
    <n v="1"/>
  </r>
  <r>
    <s v="ED0E7891"/>
    <x v="2234"/>
    <x v="2"/>
    <n v="1"/>
  </r>
  <r>
    <s v="EE485888"/>
    <x v="2235"/>
    <x v="2"/>
    <n v="1"/>
  </r>
  <r>
    <s v="E8FC9306"/>
    <x v="2236"/>
    <x v="2"/>
    <n v="1"/>
  </r>
  <r>
    <s v="1225C85C"/>
    <x v="2237"/>
    <x v="2"/>
    <n v="1"/>
  </r>
  <r>
    <s v="566E630"/>
    <x v="2238"/>
    <x v="2"/>
    <n v="1"/>
  </r>
  <r>
    <s v="F313C624"/>
    <x v="2239"/>
    <x v="2"/>
    <n v="1"/>
  </r>
  <r>
    <s v="F6A686EB"/>
    <x v="2240"/>
    <x v="2"/>
    <n v="1"/>
  </r>
  <r>
    <s v="ED22A133"/>
    <x v="2241"/>
    <x v="2"/>
    <n v="1"/>
  </r>
  <r>
    <s v="EC98EC2F"/>
    <x v="2242"/>
    <x v="2"/>
    <n v="1"/>
  </r>
  <r>
    <s v="EF2D58ED"/>
    <x v="2243"/>
    <x v="2"/>
    <n v="1"/>
  </r>
  <r>
    <s v="EF7CFA1C"/>
    <x v="2244"/>
    <x v="2"/>
    <n v="1"/>
  </r>
  <r>
    <s v="EF38585B"/>
    <x v="2245"/>
    <x v="2"/>
    <n v="1"/>
  </r>
  <r>
    <s v="EACCAB5E"/>
    <x v="2246"/>
    <x v="2"/>
    <n v="1"/>
  </r>
  <r>
    <s v="11D80A69"/>
    <x v="2247"/>
    <x v="2"/>
    <n v="1"/>
  </r>
  <r>
    <s v="EC4D9451"/>
    <x v="2248"/>
    <x v="2"/>
    <n v="1"/>
  </r>
  <r>
    <s v="FAB7E8BE"/>
    <x v="2249"/>
    <x v="2"/>
    <n v="1"/>
  </r>
  <r>
    <s v="F9FA8E0"/>
    <x v="2250"/>
    <x v="2"/>
    <n v="1"/>
  </r>
  <r>
    <s v="EBD4EB38"/>
    <x v="2251"/>
    <x v="2"/>
    <n v="1"/>
  </r>
  <r>
    <s v="9368542"/>
    <x v="1445"/>
    <x v="2"/>
    <n v="1"/>
  </r>
  <r>
    <s v="EEFFDD3E"/>
    <x v="1446"/>
    <x v="2"/>
    <n v="1"/>
  </r>
  <r>
    <s v="1F595465"/>
    <x v="147"/>
    <x v="2"/>
    <n v="1"/>
  </r>
  <r>
    <s v="1FA8E178"/>
    <x v="148"/>
    <x v="2"/>
    <n v="1"/>
  </r>
  <r>
    <s v="1F750BA5"/>
    <x v="2252"/>
    <x v="2"/>
    <n v="1"/>
  </r>
  <r>
    <s v="ED4BEDA1"/>
    <x v="2253"/>
    <x v="2"/>
    <n v="1"/>
  </r>
  <r>
    <s v="17C33DB3"/>
    <x v="1459"/>
    <x v="2"/>
    <n v="1"/>
  </r>
  <r>
    <s v="1A98B031"/>
    <x v="1460"/>
    <x v="2"/>
    <n v="1"/>
  </r>
  <r>
    <s v="19AFF70C"/>
    <x v="1461"/>
    <x v="2"/>
    <n v="1"/>
  </r>
  <r>
    <s v="C69C872"/>
    <x v="2254"/>
    <x v="2"/>
    <n v="1"/>
  </r>
  <r>
    <s v="F4C9AF2E"/>
    <x v="2255"/>
    <x v="2"/>
    <n v="1"/>
  </r>
  <r>
    <s v="F1747C96"/>
    <x v="1465"/>
    <x v="2"/>
    <n v="1"/>
  </r>
  <r>
    <s v="F848D7DD"/>
    <x v="1466"/>
    <x v="2"/>
    <n v="1"/>
  </r>
  <r>
    <s v="2F05681"/>
    <x v="1467"/>
    <x v="2"/>
    <n v="1"/>
  </r>
  <r>
    <s v="1E8040A6"/>
    <x v="1472"/>
    <x v="2"/>
    <n v="1"/>
  </r>
  <r>
    <s v="1F4FE4D2"/>
    <x v="1473"/>
    <x v="2"/>
    <n v="1"/>
  </r>
  <r>
    <s v="E713EA4B"/>
    <x v="1474"/>
    <x v="2"/>
    <n v="1"/>
  </r>
  <r>
    <s v="EF80BDB5"/>
    <x v="1475"/>
    <x v="2"/>
    <n v="1"/>
  </r>
  <r>
    <s v="9220A67"/>
    <x v="1476"/>
    <x v="2"/>
    <n v="1"/>
  </r>
  <r>
    <s v="E5D9F18"/>
    <x v="1463"/>
    <x v="2"/>
    <n v="1"/>
  </r>
  <r>
    <s v="E95D3A1C"/>
    <x v="1464"/>
    <x v="2"/>
    <n v="1"/>
  </r>
  <r>
    <s v="150BB49"/>
    <x v="2256"/>
    <x v="2"/>
    <n v="1"/>
  </r>
  <r>
    <s v="E34C0751"/>
    <x v="2257"/>
    <x v="2"/>
    <n v="1"/>
  </r>
  <r>
    <s v="18206C63"/>
    <x v="2258"/>
    <x v="2"/>
    <n v="1"/>
  </r>
  <r>
    <s v="F243A912"/>
    <x v="1469"/>
    <x v="2"/>
    <n v="1"/>
  </r>
  <r>
    <s v="F76DCD2D"/>
    <x v="1470"/>
    <x v="2"/>
    <n v="1"/>
  </r>
  <r>
    <s v="130327C7"/>
    <x v="2259"/>
    <x v="2"/>
    <n v="1"/>
  </r>
  <r>
    <s v="130D8BE5"/>
    <x v="2260"/>
    <x v="2"/>
    <n v="1"/>
  </r>
  <r>
    <s v="D0CC6E6"/>
    <x v="2261"/>
    <x v="2"/>
    <n v="1"/>
  </r>
  <r>
    <s v="3EA2033"/>
    <x v="2262"/>
    <x v="2"/>
    <n v="1"/>
  </r>
  <r>
    <s v="1F3D4789"/>
    <x v="2263"/>
    <x v="2"/>
    <n v="1"/>
  </r>
  <r>
    <s v="F99251A8"/>
    <x v="2264"/>
    <x v="2"/>
    <n v="1"/>
  </r>
  <r>
    <s v="EA7F0D49"/>
    <x v="2265"/>
    <x v="2"/>
    <n v="1"/>
  </r>
  <r>
    <s v="EE092CE0"/>
    <x v="2266"/>
    <x v="2"/>
    <n v="1"/>
  </r>
  <r>
    <s v="45BDFB"/>
    <x v="1"/>
    <x v="3"/>
    <n v="1"/>
  </r>
  <r>
    <s v="E1CA7D58"/>
    <x v="2"/>
    <x v="3"/>
    <n v="1"/>
  </r>
  <r>
    <s v="13F8BAF2"/>
    <x v="3"/>
    <x v="3"/>
    <n v="1"/>
  </r>
  <r>
    <s v="F1D0558B"/>
    <x v="4"/>
    <x v="3"/>
    <n v="1"/>
  </r>
  <r>
    <s v="8498EE1"/>
    <x v="5"/>
    <x v="3"/>
    <n v="1"/>
  </r>
  <r>
    <s v="14E05D08"/>
    <x v="1374"/>
    <x v="3"/>
    <n v="1"/>
  </r>
  <r>
    <s v="3B4F474"/>
    <x v="1375"/>
    <x v="3"/>
    <n v="1"/>
  </r>
  <r>
    <s v="7E7478F"/>
    <x v="1376"/>
    <x v="3"/>
    <n v="1"/>
  </r>
  <r>
    <s v="E5A1D47D"/>
    <x v="2267"/>
    <x v="3"/>
    <n v="1"/>
  </r>
  <r>
    <s v="17D5137E"/>
    <x v="2268"/>
    <x v="3"/>
    <n v="1"/>
  </r>
  <r>
    <s v="FD0A1F88"/>
    <x v="1380"/>
    <x v="3"/>
    <n v="1"/>
  </r>
  <r>
    <s v="1C6FF090"/>
    <x v="1381"/>
    <x v="3"/>
    <n v="1"/>
  </r>
  <r>
    <s v="137FA3D3"/>
    <x v="1382"/>
    <x v="3"/>
    <n v="1"/>
  </r>
  <r>
    <s v="FB038949"/>
    <x v="2269"/>
    <x v="3"/>
    <n v="1"/>
  </r>
  <r>
    <s v="F6213BA7"/>
    <x v="2270"/>
    <x v="3"/>
    <n v="1"/>
  </r>
  <r>
    <s v="E7486F22"/>
    <x v="1386"/>
    <x v="3"/>
    <n v="1"/>
  </r>
  <r>
    <s v="FBACBD61"/>
    <x v="1387"/>
    <x v="3"/>
    <n v="1"/>
  </r>
  <r>
    <s v="EEAAC5AB"/>
    <x v="2271"/>
    <x v="3"/>
    <n v="1"/>
  </r>
  <r>
    <s v="E28C172"/>
    <x v="2272"/>
    <x v="3"/>
    <n v="1"/>
  </r>
  <r>
    <s v="6CBE388"/>
    <x v="2273"/>
    <x v="3"/>
    <n v="1"/>
  </r>
  <r>
    <s v="F5C29EF8"/>
    <x v="1391"/>
    <x v="3"/>
    <n v="1"/>
  </r>
  <r>
    <s v="440AD51"/>
    <x v="1392"/>
    <x v="3"/>
    <n v="1"/>
  </r>
  <r>
    <s v="17E73767"/>
    <x v="1393"/>
    <x v="3"/>
    <n v="1"/>
  </r>
  <r>
    <s v="167CA3AB"/>
    <x v="2274"/>
    <x v="3"/>
    <n v="1"/>
  </r>
  <r>
    <s v="F83D2F4B"/>
    <x v="2275"/>
    <x v="3"/>
    <n v="1"/>
  </r>
  <r>
    <s v="8C058B2"/>
    <x v="37"/>
    <x v="3"/>
    <n v="1"/>
  </r>
  <r>
    <s v="1A8BF34C"/>
    <x v="38"/>
    <x v="3"/>
    <n v="1"/>
  </r>
  <r>
    <s v="7C2333D"/>
    <x v="39"/>
    <x v="3"/>
    <n v="1"/>
  </r>
  <r>
    <s v="CE1A5C6"/>
    <x v="40"/>
    <x v="3"/>
    <n v="1"/>
  </r>
  <r>
    <s v="B8FE101"/>
    <x v="41"/>
    <x v="3"/>
    <n v="1"/>
  </r>
  <r>
    <s v="F34D301"/>
    <x v="1417"/>
    <x v="3"/>
    <n v="1"/>
  </r>
  <r>
    <s v="B36BA6D"/>
    <x v="1418"/>
    <x v="3"/>
    <n v="1"/>
  </r>
  <r>
    <s v="1E969798"/>
    <x v="1419"/>
    <x v="3"/>
    <n v="1"/>
  </r>
  <r>
    <s v="933285E"/>
    <x v="1420"/>
    <x v="3"/>
    <n v="1"/>
  </r>
  <r>
    <s v="8D1810D"/>
    <x v="2276"/>
    <x v="3"/>
    <n v="1"/>
  </r>
  <r>
    <s v="27715D2"/>
    <x v="1423"/>
    <x v="3"/>
    <n v="1"/>
  </r>
  <r>
    <s v="F6FC4944"/>
    <x v="1424"/>
    <x v="3"/>
    <n v="1"/>
  </r>
  <r>
    <s v="FD2129C1"/>
    <x v="1425"/>
    <x v="3"/>
    <n v="1"/>
  </r>
  <r>
    <s v="762ECC6"/>
    <x v="1426"/>
    <x v="3"/>
    <n v="1"/>
  </r>
  <r>
    <s v="CF06F59"/>
    <x v="2277"/>
    <x v="3"/>
    <n v="1"/>
  </r>
  <r>
    <s v="155B3BDB"/>
    <x v="1429"/>
    <x v="3"/>
    <n v="1"/>
  </r>
  <r>
    <s v="DEC95F3"/>
    <x v="1430"/>
    <x v="3"/>
    <n v="1"/>
  </r>
  <r>
    <s v="91936AF"/>
    <x v="1431"/>
    <x v="3"/>
    <n v="1"/>
  </r>
  <r>
    <s v="19EB1DA"/>
    <x v="1432"/>
    <x v="3"/>
    <n v="1"/>
  </r>
  <r>
    <s v="E1BFAFC6"/>
    <x v="2278"/>
    <x v="3"/>
    <n v="1"/>
  </r>
  <r>
    <s v="E5DEBF47"/>
    <x v="1435"/>
    <x v="3"/>
    <n v="1"/>
  </r>
  <r>
    <s v="FD9BF9A5"/>
    <x v="1436"/>
    <x v="3"/>
    <n v="1"/>
  </r>
  <r>
    <s v="F606FDC"/>
    <x v="1437"/>
    <x v="3"/>
    <n v="1"/>
  </r>
  <r>
    <s v="418AC58"/>
    <x v="1438"/>
    <x v="3"/>
    <n v="1"/>
  </r>
  <r>
    <s v="D597D77"/>
    <x v="2279"/>
    <x v="3"/>
    <n v="1"/>
  </r>
  <r>
    <s v="54F4CAB"/>
    <x v="1441"/>
    <x v="3"/>
    <n v="1"/>
  </r>
  <r>
    <s v="F54A466F"/>
    <x v="1442"/>
    <x v="3"/>
    <n v="1"/>
  </r>
  <r>
    <s v="1585E6E"/>
    <x v="1443"/>
    <x v="3"/>
    <n v="1"/>
  </r>
  <r>
    <s v="EDE6B4FB"/>
    <x v="1444"/>
    <x v="3"/>
    <n v="1"/>
  </r>
  <r>
    <s v="F01EEB1E"/>
    <x v="2280"/>
    <x v="3"/>
    <n v="1"/>
  </r>
  <r>
    <s v="F4740343"/>
    <x v="2281"/>
    <x v="3"/>
    <n v="1"/>
  </r>
  <r>
    <s v="3F24DF3"/>
    <x v="2282"/>
    <x v="3"/>
    <n v="1"/>
  </r>
  <r>
    <s v="F3DB7B00"/>
    <x v="2283"/>
    <x v="3"/>
    <n v="1"/>
  </r>
  <r>
    <s v="E715BBAA"/>
    <x v="2284"/>
    <x v="3"/>
    <n v="1"/>
  </r>
  <r>
    <s v="11E33C66"/>
    <x v="2285"/>
    <x v="3"/>
    <n v="1"/>
  </r>
  <r>
    <s v="3002E87"/>
    <x v="2286"/>
    <x v="3"/>
    <n v="1"/>
  </r>
  <r>
    <s v="175EC995"/>
    <x v="104"/>
    <x v="3"/>
    <n v="1"/>
  </r>
  <r>
    <s v="17DE8B89"/>
    <x v="105"/>
    <x v="3"/>
    <n v="1"/>
  </r>
  <r>
    <s v="1F898F4D"/>
    <x v="106"/>
    <x v="3"/>
    <n v="1"/>
  </r>
  <r>
    <s v="FFCB5D53"/>
    <x v="107"/>
    <x v="3"/>
    <n v="1"/>
  </r>
  <r>
    <s v="1B866DB3"/>
    <x v="108"/>
    <x v="3"/>
    <n v="1"/>
  </r>
  <r>
    <s v="E1D01926"/>
    <x v="2287"/>
    <x v="3"/>
    <n v="1"/>
  </r>
  <r>
    <s v="B4E8AEC"/>
    <x v="2288"/>
    <x v="3"/>
    <n v="1"/>
  </r>
  <r>
    <s v="F2AF2DFA"/>
    <x v="2289"/>
    <x v="3"/>
    <n v="1"/>
  </r>
  <r>
    <s v="E1B7D125"/>
    <x v="2290"/>
    <x v="3"/>
    <n v="1"/>
  </r>
  <r>
    <s v="1C16632A"/>
    <x v="2291"/>
    <x v="3"/>
    <n v="1"/>
  </r>
  <r>
    <s v="16FCCABD"/>
    <x v="2292"/>
    <x v="3"/>
    <n v="1"/>
  </r>
  <r>
    <s v="E86EE974"/>
    <x v="2293"/>
    <x v="3"/>
    <n v="1"/>
  </r>
  <r>
    <s v="3BC0A5C"/>
    <x v="2294"/>
    <x v="3"/>
    <n v="1"/>
  </r>
  <r>
    <s v="FAEFD9B6"/>
    <x v="2295"/>
    <x v="3"/>
    <n v="1"/>
  </r>
  <r>
    <s v="FFF08379"/>
    <x v="2296"/>
    <x v="3"/>
    <n v="1"/>
  </r>
  <r>
    <s v="EA7BE941"/>
    <x v="226"/>
    <x v="3"/>
    <n v="1"/>
  </r>
  <r>
    <s v="FE62AF8A"/>
    <x v="227"/>
    <x v="3"/>
    <n v="1"/>
  </r>
  <r>
    <s v="A97528D"/>
    <x v="228"/>
    <x v="3"/>
    <n v="1"/>
  </r>
  <r>
    <s v="F5CFA442"/>
    <x v="229"/>
    <x v="3"/>
    <n v="1"/>
  </r>
  <r>
    <s v="E06EFB60"/>
    <x v="230"/>
    <x v="3"/>
    <n v="1"/>
  </r>
  <r>
    <s v="ED431765"/>
    <x v="2297"/>
    <x v="3"/>
    <n v="1"/>
  </r>
  <r>
    <s v="FF4A3DEA"/>
    <x v="2298"/>
    <x v="3"/>
    <n v="1"/>
  </r>
  <r>
    <s v="F1C657F0"/>
    <x v="2299"/>
    <x v="3"/>
    <n v="1"/>
  </r>
  <r>
    <s v="F866BE66"/>
    <x v="2300"/>
    <x v="3"/>
    <n v="1"/>
  </r>
  <r>
    <s v="1418A678"/>
    <x v="2301"/>
    <x v="3"/>
    <n v="1"/>
  </r>
  <r>
    <s v="F623E4E4"/>
    <x v="2302"/>
    <x v="3"/>
    <n v="1"/>
  </r>
  <r>
    <s v="1BA4D7CB"/>
    <x v="2303"/>
    <x v="3"/>
    <n v="1"/>
  </r>
  <r>
    <s v="8E76930"/>
    <x v="2304"/>
    <x v="3"/>
    <n v="1"/>
  </r>
  <r>
    <s v="1F97395E"/>
    <x v="2305"/>
    <x v="3"/>
    <n v="1"/>
  </r>
  <r>
    <s v="1D2A873C"/>
    <x v="2306"/>
    <x v="3"/>
    <n v="1"/>
  </r>
  <r>
    <s v="1E23B39F"/>
    <x v="2307"/>
    <x v="3"/>
    <n v="1"/>
  </r>
  <r>
    <s v="12878D01"/>
    <x v="2308"/>
    <x v="3"/>
    <n v="1"/>
  </r>
  <r>
    <s v="EAB9F845"/>
    <x v="2309"/>
    <x v="3"/>
    <n v="1"/>
  </r>
  <r>
    <s v="E190EA30"/>
    <x v="2310"/>
    <x v="3"/>
    <n v="1"/>
  </r>
  <r>
    <s v="E41FDBC5"/>
    <x v="2311"/>
    <x v="3"/>
    <n v="1"/>
  </r>
  <r>
    <s v="EBDA3FA5"/>
    <x v="2312"/>
    <x v="3"/>
    <n v="1"/>
  </r>
  <r>
    <s v="1B5E5114"/>
    <x v="2313"/>
    <x v="3"/>
    <n v="1"/>
  </r>
  <r>
    <s v="170ABE4D"/>
    <x v="2314"/>
    <x v="3"/>
    <n v="1"/>
  </r>
  <r>
    <s v="877F165"/>
    <x v="2315"/>
    <x v="3"/>
    <n v="1"/>
  </r>
  <r>
    <s v="1D8035C9"/>
    <x v="2316"/>
    <x v="3"/>
    <n v="1"/>
  </r>
  <r>
    <s v="1D340B7F"/>
    <x v="2317"/>
    <x v="3"/>
    <n v="1"/>
  </r>
  <r>
    <s v="1E349F24"/>
    <x v="2318"/>
    <x v="3"/>
    <n v="1"/>
  </r>
  <r>
    <s v="10158215"/>
    <x v="2319"/>
    <x v="3"/>
    <n v="1"/>
  </r>
  <r>
    <s v="5693799"/>
    <x v="2320"/>
    <x v="3"/>
    <n v="1"/>
  </r>
  <r>
    <s v="E06F192F"/>
    <x v="2321"/>
    <x v="3"/>
    <n v="1"/>
  </r>
  <r>
    <s v="17A5C753"/>
    <x v="1775"/>
    <x v="3"/>
    <n v="1"/>
  </r>
  <r>
    <s v="FF98CD86"/>
    <x v="1776"/>
    <x v="3"/>
    <n v="1"/>
  </r>
  <r>
    <s v="EC930CB9"/>
    <x v="1777"/>
    <x v="3"/>
    <n v="1"/>
  </r>
  <r>
    <s v="1052D4C8"/>
    <x v="1778"/>
    <x v="3"/>
    <n v="1"/>
  </r>
  <r>
    <s v="EF486AD0"/>
    <x v="2322"/>
    <x v="3"/>
    <n v="1"/>
  </r>
  <r>
    <s v="B8DAFBB"/>
    <x v="1834"/>
    <x v="3"/>
    <n v="1"/>
  </r>
  <r>
    <s v="E2508830"/>
    <x v="1835"/>
    <x v="3"/>
    <n v="1"/>
  </r>
  <r>
    <s v="A80E3FC"/>
    <x v="1836"/>
    <x v="3"/>
    <n v="1"/>
  </r>
  <r>
    <s v="C769787"/>
    <x v="2323"/>
    <x v="3"/>
    <n v="1"/>
  </r>
  <r>
    <s v="28A5FC8"/>
    <x v="2324"/>
    <x v="3"/>
    <n v="1"/>
  </r>
  <r>
    <s v="F413297"/>
    <x v="2325"/>
    <x v="3"/>
    <n v="1"/>
  </r>
  <r>
    <s v="1BC84756"/>
    <x v="2326"/>
    <x v="3"/>
    <n v="1"/>
  </r>
  <r>
    <s v="EBA86E70"/>
    <x v="2327"/>
    <x v="3"/>
    <n v="1"/>
  </r>
  <r>
    <s v="868AB8C"/>
    <x v="2328"/>
    <x v="3"/>
    <n v="1"/>
  </r>
  <r>
    <s v="D4F8CE7"/>
    <x v="2329"/>
    <x v="3"/>
    <n v="1"/>
  </r>
  <r>
    <s v="E7F690AB"/>
    <x v="2330"/>
    <x v="3"/>
    <n v="1"/>
  </r>
  <r>
    <s v="180C619F"/>
    <x v="2331"/>
    <x v="3"/>
    <n v="1"/>
  </r>
  <r>
    <s v="F3F850A7"/>
    <x v="2332"/>
    <x v="3"/>
    <n v="1"/>
  </r>
  <r>
    <s v="E4641850"/>
    <x v="2333"/>
    <x v="3"/>
    <n v="1"/>
  </r>
  <r>
    <s v="E5AF9D9"/>
    <x v="2334"/>
    <x v="3"/>
    <n v="1"/>
  </r>
  <r>
    <s v="E43A2945"/>
    <x v="2335"/>
    <x v="3"/>
    <n v="1"/>
  </r>
  <r>
    <s v="1B55179D"/>
    <x v="2336"/>
    <x v="3"/>
    <n v="1"/>
  </r>
  <r>
    <s v="A2755B"/>
    <x v="2337"/>
    <x v="3"/>
    <n v="1"/>
  </r>
  <r>
    <s v="FDC2EA45"/>
    <x v="2338"/>
    <x v="3"/>
    <n v="1"/>
  </r>
  <r>
    <s v="E493686D"/>
    <x v="2339"/>
    <x v="3"/>
    <n v="1"/>
  </r>
  <r>
    <s v="B04BFEC"/>
    <x v="2340"/>
    <x v="3"/>
    <n v="1"/>
  </r>
  <r>
    <s v="13F4CDF2"/>
    <x v="2341"/>
    <x v="3"/>
    <n v="1"/>
  </r>
  <r>
    <s v="E16E36C8"/>
    <x v="2342"/>
    <x v="3"/>
    <n v="1"/>
  </r>
  <r>
    <s v="B7887EC"/>
    <x v="2343"/>
    <x v="3"/>
    <n v="1"/>
  </r>
  <r>
    <s v="EB0DDFBE"/>
    <x v="2344"/>
    <x v="3"/>
    <n v="1"/>
  </r>
  <r>
    <s v="F94AE26E"/>
    <x v="2345"/>
    <x v="3"/>
    <n v="1"/>
  </r>
  <r>
    <s v="3BCE215"/>
    <x v="2346"/>
    <x v="3"/>
    <n v="1"/>
  </r>
  <r>
    <s v="F1CD9BBA"/>
    <x v="2347"/>
    <x v="3"/>
    <n v="1"/>
  </r>
  <r>
    <s v="10E212B9"/>
    <x v="2348"/>
    <x v="3"/>
    <n v="1"/>
  </r>
  <r>
    <s v="FBB67274"/>
    <x v="2349"/>
    <x v="3"/>
    <n v="1"/>
  </r>
  <r>
    <s v="F52A5DBD"/>
    <x v="2350"/>
    <x v="3"/>
    <n v="1"/>
  </r>
  <r>
    <s v="496D6D9"/>
    <x v="2351"/>
    <x v="3"/>
    <n v="1"/>
  </r>
  <r>
    <s v="2FAE0BD"/>
    <x v="2352"/>
    <x v="3"/>
    <n v="1"/>
  </r>
  <r>
    <s v="13396692"/>
    <x v="2353"/>
    <x v="3"/>
    <n v="1"/>
  </r>
  <r>
    <s v="BE08866"/>
    <x v="2354"/>
    <x v="3"/>
    <n v="1"/>
  </r>
  <r>
    <s v="F4E5A228"/>
    <x v="2355"/>
    <x v="3"/>
    <n v="1"/>
  </r>
  <r>
    <s v="63A2688"/>
    <x v="2356"/>
    <x v="3"/>
    <n v="1"/>
  </r>
  <r>
    <s v="415663E"/>
    <x v="2357"/>
    <x v="3"/>
    <n v="1"/>
  </r>
  <r>
    <s v="7C8E0AC"/>
    <x v="2358"/>
    <x v="3"/>
    <n v="1"/>
  </r>
  <r>
    <s v="F67A4462"/>
    <x v="2359"/>
    <x v="3"/>
    <n v="1"/>
  </r>
  <r>
    <s v="113423A6"/>
    <x v="2360"/>
    <x v="3"/>
    <n v="1"/>
  </r>
  <r>
    <s v="5DB966D"/>
    <x v="2361"/>
    <x v="3"/>
    <n v="1"/>
  </r>
  <r>
    <s v="E6D9DC05"/>
    <x v="2362"/>
    <x v="3"/>
    <n v="1"/>
  </r>
  <r>
    <s v="FC8B9FFD"/>
    <x v="2363"/>
    <x v="3"/>
    <n v="1"/>
  </r>
  <r>
    <s v="14A566EB"/>
    <x v="2364"/>
    <x v="3"/>
    <n v="1"/>
  </r>
  <r>
    <s v="EFF6A7E3"/>
    <x v="2365"/>
    <x v="3"/>
    <n v="1"/>
  </r>
  <r>
    <s v="101C8580"/>
    <x v="2366"/>
    <x v="3"/>
    <n v="1"/>
  </r>
  <r>
    <s v="FD5554FC"/>
    <x v="2367"/>
    <x v="3"/>
    <n v="1"/>
  </r>
  <r>
    <s v="F1E581F1"/>
    <x v="2368"/>
    <x v="3"/>
    <n v="1"/>
  </r>
  <r>
    <s v="EB622733"/>
    <x v="2369"/>
    <x v="3"/>
    <n v="1"/>
  </r>
  <r>
    <s v="33A2FC4"/>
    <x v="2370"/>
    <x v="3"/>
    <n v="1"/>
  </r>
  <r>
    <s v="FA0B15E8"/>
    <x v="2371"/>
    <x v="3"/>
    <n v="1"/>
  </r>
  <r>
    <s v="9C00920"/>
    <x v="2372"/>
    <x v="3"/>
    <n v="1"/>
  </r>
  <r>
    <s v="E739EA4C"/>
    <x v="2373"/>
    <x v="3"/>
    <n v="1"/>
  </r>
  <r>
    <s v="F351E644"/>
    <x v="2374"/>
    <x v="3"/>
    <n v="1"/>
  </r>
  <r>
    <s v="EE0956F5"/>
    <x v="2375"/>
    <x v="3"/>
    <n v="1"/>
  </r>
  <r>
    <s v="EB111F65"/>
    <x v="2376"/>
    <x v="3"/>
    <n v="1"/>
  </r>
  <r>
    <s v="FAD6422E"/>
    <x v="2377"/>
    <x v="3"/>
    <n v="1"/>
  </r>
  <r>
    <s v="E3E23051"/>
    <x v="2378"/>
    <x v="3"/>
    <n v="1"/>
  </r>
  <r>
    <s v="5F3162B"/>
    <x v="2379"/>
    <x v="3"/>
    <n v="1"/>
  </r>
  <r>
    <s v="FE7E677E"/>
    <x v="2380"/>
    <x v="3"/>
    <n v="1"/>
  </r>
  <r>
    <s v="C92ECAE"/>
    <x v="2381"/>
    <x v="3"/>
    <n v="1"/>
  </r>
  <r>
    <s v="39BD8AA"/>
    <x v="2382"/>
    <x v="3"/>
    <n v="1"/>
  </r>
  <r>
    <s v="16F4A991"/>
    <x v="2383"/>
    <x v="3"/>
    <n v="1"/>
  </r>
  <r>
    <s v="96A6C05"/>
    <x v="2384"/>
    <x v="3"/>
    <n v="1"/>
  </r>
  <r>
    <s v="F5A803A4"/>
    <x v="2385"/>
    <x v="3"/>
    <n v="1"/>
  </r>
  <r>
    <s v="1A85CE58"/>
    <x v="2386"/>
    <x v="3"/>
    <n v="1"/>
  </r>
  <r>
    <s v="1DE5120A"/>
    <x v="2387"/>
    <x v="3"/>
    <n v="1"/>
  </r>
  <r>
    <s v="1CC72865"/>
    <x v="2388"/>
    <x v="3"/>
    <n v="1"/>
  </r>
  <r>
    <s v="76901F1"/>
    <x v="2389"/>
    <x v="3"/>
    <n v="1"/>
  </r>
  <r>
    <s v="1032D653"/>
    <x v="2390"/>
    <x v="3"/>
    <n v="1"/>
  </r>
  <r>
    <s v="EE980806"/>
    <x v="2391"/>
    <x v="3"/>
    <n v="1"/>
  </r>
  <r>
    <s v="2EC7775"/>
    <x v="2392"/>
    <x v="3"/>
    <n v="1"/>
  </r>
  <r>
    <s v="4DCD497"/>
    <x v="2393"/>
    <x v="3"/>
    <n v="1"/>
  </r>
  <r>
    <s v="E25BD168"/>
    <x v="2394"/>
    <x v="3"/>
    <n v="1"/>
  </r>
  <r>
    <s v="192B07FA"/>
    <x v="2395"/>
    <x v="3"/>
    <n v="1"/>
  </r>
  <r>
    <s v="1DDC1C6B"/>
    <x v="2396"/>
    <x v="3"/>
    <n v="1"/>
  </r>
  <r>
    <s v="F0B09532"/>
    <x v="2397"/>
    <x v="3"/>
    <n v="1"/>
  </r>
  <r>
    <s v="F277199"/>
    <x v="2398"/>
    <x v="3"/>
    <n v="1"/>
  </r>
  <r>
    <s v="FEF1C2F9"/>
    <x v="2399"/>
    <x v="3"/>
    <n v="1"/>
  </r>
  <r>
    <s v="1E26A588"/>
    <x v="2400"/>
    <x v="3"/>
    <n v="1"/>
  </r>
  <r>
    <s v="1AA069B"/>
    <x v="2401"/>
    <x v="3"/>
    <n v="1"/>
  </r>
  <r>
    <s v="E64476"/>
    <x v="2402"/>
    <x v="3"/>
    <n v="1"/>
  </r>
  <r>
    <s v="19D3627B"/>
    <x v="2403"/>
    <x v="3"/>
    <n v="1"/>
  </r>
  <r>
    <s v="E735EAD4"/>
    <x v="2404"/>
    <x v="3"/>
    <n v="1"/>
  </r>
  <r>
    <s v="F5304022"/>
    <x v="2405"/>
    <x v="3"/>
    <n v="1"/>
  </r>
  <r>
    <s v="F6EB0D43"/>
    <x v="2406"/>
    <x v="3"/>
    <n v="1"/>
  </r>
  <r>
    <s v="E54D8C40"/>
    <x v="2407"/>
    <x v="3"/>
    <n v="1"/>
  </r>
  <r>
    <s v="EEF4D445"/>
    <x v="2408"/>
    <x v="3"/>
    <n v="1"/>
  </r>
  <r>
    <s v="ED14D504"/>
    <x v="2409"/>
    <x v="3"/>
    <n v="1"/>
  </r>
  <r>
    <s v="EC9CAA9E"/>
    <x v="2410"/>
    <x v="3"/>
    <n v="1"/>
  </r>
  <r>
    <s v="F266A278"/>
    <x v="2411"/>
    <x v="3"/>
    <n v="1"/>
  </r>
  <r>
    <s v="D84317D"/>
    <x v="2412"/>
    <x v="3"/>
    <n v="1"/>
  </r>
  <r>
    <s v="F388F7E8"/>
    <x v="2413"/>
    <x v="3"/>
    <n v="1"/>
  </r>
  <r>
    <s v="1AE7C50D"/>
    <x v="2414"/>
    <x v="3"/>
    <n v="1"/>
  </r>
  <r>
    <s v="E4A3FF8"/>
    <x v="2415"/>
    <x v="3"/>
    <n v="1"/>
  </r>
  <r>
    <s v="FF25FBB7"/>
    <x v="2416"/>
    <x v="3"/>
    <n v="1"/>
  </r>
  <r>
    <s v="873E6FC"/>
    <x v="2417"/>
    <x v="3"/>
    <n v="1"/>
  </r>
  <r>
    <s v="F4E9938B"/>
    <x v="2418"/>
    <x v="3"/>
    <n v="1"/>
  </r>
  <r>
    <s v="9A79B0F"/>
    <x v="2419"/>
    <x v="3"/>
    <n v="1"/>
  </r>
  <r>
    <s v="56A60E5"/>
    <x v="2420"/>
    <x v="3"/>
    <n v="1"/>
  </r>
  <r>
    <s v="FBF8B404"/>
    <x v="2421"/>
    <x v="3"/>
    <n v="1"/>
  </r>
  <r>
    <s v="1DDAF52B"/>
    <x v="2422"/>
    <x v="3"/>
    <n v="1"/>
  </r>
  <r>
    <s v="F7A36620"/>
    <x v="2423"/>
    <x v="3"/>
    <n v="1"/>
  </r>
  <r>
    <s v="EF69DCC9"/>
    <x v="2424"/>
    <x v="3"/>
    <n v="1"/>
  </r>
  <r>
    <s v="E025695D"/>
    <x v="2425"/>
    <x v="3"/>
    <n v="1"/>
  </r>
  <r>
    <s v="F5BE3E4B"/>
    <x v="2426"/>
    <x v="3"/>
    <n v="1"/>
  </r>
  <r>
    <s v="D67F37F"/>
    <x v="2427"/>
    <x v="3"/>
    <n v="1"/>
  </r>
  <r>
    <s v="10C728AE"/>
    <x v="2428"/>
    <x v="3"/>
    <n v="1"/>
  </r>
  <r>
    <s v="EECF487B"/>
    <x v="2429"/>
    <x v="3"/>
    <n v="1"/>
  </r>
  <r>
    <s v="1228CF17"/>
    <x v="2430"/>
    <x v="3"/>
    <n v="1"/>
  </r>
  <r>
    <s v="E3759293"/>
    <x v="2431"/>
    <x v="3"/>
    <n v="1"/>
  </r>
  <r>
    <s v="EA91E2C9"/>
    <x v="2432"/>
    <x v="3"/>
    <n v="1"/>
  </r>
  <r>
    <s v="F6DEFF9A"/>
    <x v="2433"/>
    <x v="3"/>
    <n v="1"/>
  </r>
  <r>
    <s v="1A4109B5"/>
    <x v="2434"/>
    <x v="3"/>
    <n v="1"/>
  </r>
  <r>
    <s v="9752137"/>
    <x v="2435"/>
    <x v="3"/>
    <n v="1"/>
  </r>
  <r>
    <s v="FCC1256A"/>
    <x v="2436"/>
    <x v="3"/>
    <n v="1"/>
  </r>
  <r>
    <s v="ED6B3276"/>
    <x v="2437"/>
    <x v="3"/>
    <n v="1"/>
  </r>
  <r>
    <s v="E79106D7"/>
    <x v="2438"/>
    <x v="3"/>
    <n v="1"/>
  </r>
  <r>
    <s v="1751951C"/>
    <x v="2439"/>
    <x v="3"/>
    <n v="1"/>
  </r>
  <r>
    <s v="1B3184E0"/>
    <x v="2440"/>
    <x v="3"/>
    <n v="1"/>
  </r>
  <r>
    <s v="FBC9B98E"/>
    <x v="2441"/>
    <x v="3"/>
    <n v="1"/>
  </r>
  <r>
    <s v="DCBEC7A"/>
    <x v="2442"/>
    <x v="3"/>
    <n v="1"/>
  </r>
  <r>
    <s v="1EF5324E"/>
    <x v="2443"/>
    <x v="3"/>
    <n v="1"/>
  </r>
  <r>
    <s v="F7D1A38D"/>
    <x v="2444"/>
    <x v="3"/>
    <n v="1"/>
  </r>
  <r>
    <s v="DD11CD6"/>
    <x v="2445"/>
    <x v="3"/>
    <n v="1"/>
  </r>
  <r>
    <s v="7CE4CD2"/>
    <x v="2446"/>
    <x v="3"/>
    <n v="1"/>
  </r>
  <r>
    <s v="F93FC8DB"/>
    <x v="2447"/>
    <x v="3"/>
    <n v="1"/>
  </r>
  <r>
    <s v="F057F520"/>
    <x v="2448"/>
    <x v="3"/>
    <n v="1"/>
  </r>
  <r>
    <s v="191CE48D"/>
    <x v="2449"/>
    <x v="3"/>
    <n v="1"/>
  </r>
  <r>
    <s v="E8EBBC20"/>
    <x v="2450"/>
    <x v="3"/>
    <n v="1"/>
  </r>
  <r>
    <s v="C945FF0"/>
    <x v="2451"/>
    <x v="3"/>
    <n v="1"/>
  </r>
  <r>
    <s v="13EE9D3D"/>
    <x v="2452"/>
    <x v="3"/>
    <n v="1"/>
  </r>
  <r>
    <s v="E85873BF"/>
    <x v="2453"/>
    <x v="3"/>
    <n v="1"/>
  </r>
  <r>
    <s v="F8CFD3D6"/>
    <x v="2454"/>
    <x v="3"/>
    <n v="1"/>
  </r>
  <r>
    <s v="FB8F1DF9"/>
    <x v="2455"/>
    <x v="3"/>
    <n v="1"/>
  </r>
  <r>
    <s v="83032BD"/>
    <x v="2456"/>
    <x v="3"/>
    <n v="1"/>
  </r>
  <r>
    <s v="12AD1A85"/>
    <x v="2457"/>
    <x v="3"/>
    <n v="1"/>
  </r>
  <r>
    <s v="F93D32BA"/>
    <x v="2458"/>
    <x v="3"/>
    <n v="1"/>
  </r>
  <r>
    <s v="E7DF6824"/>
    <x v="2459"/>
    <x v="3"/>
    <n v="1"/>
  </r>
  <r>
    <s v="6C199BD"/>
    <x v="2460"/>
    <x v="3"/>
    <n v="1"/>
  </r>
  <r>
    <s v="14808B71"/>
    <x v="2461"/>
    <x v="3"/>
    <n v="1"/>
  </r>
  <r>
    <s v="F52D3F2D"/>
    <x v="2462"/>
    <x v="3"/>
    <n v="1"/>
  </r>
  <r>
    <s v="146224DB"/>
    <x v="2463"/>
    <x v="3"/>
    <n v="1"/>
  </r>
  <r>
    <s v="8218DAF"/>
    <x v="2464"/>
    <x v="3"/>
    <n v="1"/>
  </r>
  <r>
    <s v="B87EB90"/>
    <x v="2465"/>
    <x v="3"/>
    <n v="1"/>
  </r>
  <r>
    <s v="10786E7C"/>
    <x v="2466"/>
    <x v="3"/>
    <n v="1"/>
  </r>
  <r>
    <s v="E04C13DF"/>
    <x v="2467"/>
    <x v="3"/>
    <n v="1"/>
  </r>
  <r>
    <s v="E59DB42D"/>
    <x v="2468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47">
      <pivotArea dataOnly="0" labelOnly="1" fieldPosition="0">
        <references count="1">
          <reference field="1" count="1">
            <x v="0"/>
          </reference>
        </references>
      </pivotArea>
    </format>
    <format dxfId="44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41">
      <pivotArea dataOnly="0" labelOnly="1" fieldPosition="0">
        <references count="1">
          <reference field="1" count="1">
            <x v="1"/>
          </reference>
        </references>
      </pivotArea>
    </format>
    <format dxfId="44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3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35">
      <pivotArea dataOnly="0" labelOnly="1" fieldPosition="0">
        <references count="1">
          <reference field="1" count="1">
            <x v="3"/>
          </reference>
        </references>
      </pivotArea>
    </format>
    <format dxfId="43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33">
      <pivotArea dataOnly="0" labelOnly="1" fieldPosition="0">
        <references count="1">
          <reference field="1" count="1">
            <x v="4"/>
          </reference>
        </references>
      </pivotArea>
    </format>
    <format dxfId="43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31">
      <pivotArea dataOnly="0" labelOnly="1" fieldPosition="0">
        <references count="1">
          <reference field="1" count="1">
            <x v="6"/>
          </reference>
        </references>
      </pivotArea>
    </format>
    <format dxfId="43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2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8">
      <pivotArea dataOnly="0" labelOnly="1" fieldPosition="0">
        <references count="1">
          <reference field="1" count="1">
            <x v="2"/>
          </reference>
        </references>
      </pivotArea>
    </format>
    <format dxfId="42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24">
      <pivotArea dataOnly="0" labelOnly="1" fieldPosition="0">
        <references count="1">
          <reference field="1" count="1">
            <x v="7"/>
          </reference>
        </references>
      </pivotArea>
    </format>
    <format dxfId="4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1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1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1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1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15">
      <pivotArea dataOnly="0" labelOnly="1" fieldPosition="0">
        <references count="1">
          <reference field="1" count="1">
            <x v="8"/>
          </reference>
        </references>
      </pivotArea>
    </format>
    <format dxfId="41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1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1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10">
      <pivotArea dataOnly="0" labelOnly="1" fieldPosition="0">
        <references count="1">
          <reference field="1" count="1">
            <x v="9"/>
          </reference>
        </references>
      </pivotArea>
    </format>
    <format dxfId="409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0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7">
      <pivotArea dataOnly="0" labelOnly="1" fieldPosition="0">
        <references count="1">
          <reference field="1" count="1">
            <x v="10"/>
          </reference>
        </references>
      </pivotArea>
    </format>
    <format dxfId="40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0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0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2">
      <pivotArea dataOnly="0" labelOnly="1" fieldPosition="0">
        <references count="1">
          <reference field="1" count="1">
            <x v="10"/>
          </reference>
        </references>
      </pivotArea>
    </format>
    <format dxfId="40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8">
      <pivotArea dataOnly="0" labelOnly="1" fieldPosition="0">
        <references count="1">
          <reference field="1" count="1">
            <x v="10"/>
          </reference>
        </references>
      </pivotArea>
    </format>
    <format dxfId="39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4">
      <pivotArea dataOnly="0" labelOnly="1" fieldPosition="0">
        <references count="1">
          <reference field="1" count="1">
            <x v="0"/>
          </reference>
        </references>
      </pivotArea>
    </format>
    <format dxfId="39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0"/>
          </reference>
        </references>
      </pivotArea>
    </format>
    <format dxfId="39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88">
      <pivotArea dataOnly="0" labelOnly="1" fieldPosition="0">
        <references count="1">
          <reference field="1" count="1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6">
      <pivotArea dataOnly="0" labelOnly="1" fieldPosition="0">
        <references count="1">
          <reference field="1" count="1">
            <x v="6"/>
          </reference>
        </references>
      </pivotArea>
    </format>
    <format dxfId="38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8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8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1">
      <pivotArea dataOnly="0" labelOnly="1" fieldPosition="0">
        <references count="1">
          <reference field="1" count="1">
            <x v="3"/>
          </reference>
        </references>
      </pivotArea>
    </format>
    <format dxfId="380">
      <pivotArea dataOnly="0" labelOnly="1" fieldPosition="0">
        <references count="1">
          <reference field="1" count="1">
            <x v="3"/>
          </reference>
        </references>
      </pivotArea>
    </format>
    <format dxfId="37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7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5">
      <pivotArea dataOnly="0" labelOnly="1" fieldPosition="0">
        <references count="1">
          <reference field="1" count="1">
            <x v="4"/>
          </reference>
        </references>
      </pivotArea>
    </format>
    <format dxfId="37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3">
      <pivotArea dataOnly="0" labelOnly="1" fieldPosition="0">
        <references count="1">
          <reference field="1" count="1">
            <x v="6"/>
          </reference>
        </references>
      </pivotArea>
    </format>
    <format dxfId="37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1">
          <reference field="1" count="1">
            <x v="3"/>
          </reference>
        </references>
      </pivotArea>
    </format>
    <format dxfId="370">
      <pivotArea dataOnly="0" labelOnly="1" fieldPosition="0">
        <references count="1">
          <reference field="1" count="1">
            <x v="4"/>
          </reference>
        </references>
      </pivotArea>
    </format>
    <format dxfId="36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6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67">
      <pivotArea dataOnly="0" labelOnly="1" fieldPosition="0">
        <references count="1">
          <reference field="1" count="1">
            <x v="7"/>
          </reference>
        </references>
      </pivotArea>
    </format>
    <format dxfId="36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65">
      <pivotArea dataOnly="0" labelOnly="1" fieldPosition="0">
        <references count="1">
          <reference field="1" count="1">
            <x v="8"/>
          </reference>
        </references>
      </pivotArea>
    </format>
    <format dxfId="36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3">
      <pivotArea dataOnly="0" labelOnly="1" fieldPosition="0">
        <references count="1">
          <reference field="1" count="1">
            <x v="9"/>
          </reference>
        </references>
      </pivotArea>
    </format>
    <format dxfId="362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61">
      <pivotArea dataOnly="0" labelOnly="1" fieldPosition="0">
        <references count="1">
          <reference field="1" count="1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6">
      <pivotArea dataOnly="0" labelOnly="1" fieldPosition="0">
        <references count="1">
          <reference field="1" count="1">
            <x v="7"/>
          </reference>
        </references>
      </pivotArea>
    </format>
    <format dxfId="35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1">
          <reference field="1" count="1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5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5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1">
          <reference field="1" count="1">
            <x v="11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4">
      <pivotArea type="all" dataOnly="0" outline="0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3">
      <pivotArea type="all" dataOnly="0" outline="0" fieldPosition="0"/>
    </format>
    <format dxfId="332">
      <pivotArea field="1" type="button" dataOnly="0" labelOnly="1" outline="0" axis="axisRow" fieldPosition="0"/>
    </format>
    <format dxfId="331">
      <pivotArea dataOnly="0" labelOnly="1" fieldPosition="0">
        <references count="1">
          <reference field="1" count="0"/>
        </references>
      </pivotArea>
    </format>
    <format dxfId="33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2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2">
      <pivotArea type="all" dataOnly="0" outline="0" fieldPosition="0"/>
    </format>
    <format dxfId="321">
      <pivotArea field="1" type="button" dataOnly="0" labelOnly="1" outline="0" axis="axisRow" fieldPosition="0"/>
    </format>
    <format dxfId="320">
      <pivotArea dataOnly="0" labelOnly="1" fieldPosition="0">
        <references count="1">
          <reference field="1" count="0"/>
        </references>
      </pivotArea>
    </format>
    <format dxfId="31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1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1">
      <pivotArea dataOnly="0" labelOnly="1" fieldPosition="0">
        <references count="1">
          <reference field="1" count="1">
            <x v="0"/>
          </reference>
        </references>
      </pivotArea>
    </format>
    <format dxfId="31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0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0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0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05">
      <pivotArea dataOnly="0" labelOnly="1" fieldPosition="0">
        <references count="1">
          <reference field="1" count="1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99">
      <pivotArea dataOnly="0" labelOnly="1" fieldPosition="0">
        <references count="1">
          <reference field="1" count="1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5">
      <pivotArea dataOnly="0" labelOnly="1" fieldPosition="0">
        <references count="1">
          <reference field="1" count="1">
            <x v="3"/>
          </reference>
        </references>
      </pivotArea>
    </format>
    <format dxfId="29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3">
      <pivotArea dataOnly="0" labelOnly="1" fieldPosition="0">
        <references count="1">
          <reference field="1" count="1">
            <x v="6"/>
          </reference>
        </references>
      </pivotArea>
    </format>
    <format dxfId="29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9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90">
      <pivotArea dataOnly="0" labelOnly="1" fieldPosition="0">
        <references count="1">
          <reference field="1" count="1">
            <x v="7"/>
          </reference>
        </references>
      </pivotArea>
    </format>
    <format dxfId="28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8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8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8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8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8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8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81">
      <pivotArea dataOnly="0" labelOnly="1" fieldPosition="0">
        <references count="1">
          <reference field="1" count="1">
            <x v="8"/>
          </reference>
        </references>
      </pivotArea>
    </format>
    <format dxfId="280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7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7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7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7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7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7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2">
      <pivotArea dataOnly="0" labelOnly="1" fieldPosition="0">
        <references count="1">
          <reference field="1" count="1">
            <x v="11"/>
          </reference>
        </references>
      </pivotArea>
    </format>
    <format dxfId="27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70">
      <pivotArea dataOnly="0" labelOnly="1" fieldPosition="0">
        <references count="1">
          <reference field="1" count="1">
            <x v="0"/>
          </reference>
        </references>
      </pivotArea>
    </format>
    <format dxfId="269">
      <pivotArea dataOnly="0" labelOnly="1" fieldPosition="0">
        <references count="1">
          <reference field="1" count="1">
            <x v="0"/>
          </reference>
        </references>
      </pivotArea>
    </format>
    <format dxfId="26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8">
      <pivotArea dataOnly="0" labelOnly="1" fieldPosition="0">
        <references count="1">
          <reference field="1" count="1">
            <x v="1"/>
          </reference>
        </references>
      </pivotArea>
    </format>
    <format dxfId="257">
      <pivotArea dataOnly="0" labelOnly="1" fieldPosition="0">
        <references count="1">
          <reference field="1" count="1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6">
      <pivotArea dataOnly="0" labelOnly="1" fieldPosition="0">
        <references count="1">
          <reference field="1" count="1">
            <x v="2"/>
          </reference>
        </references>
      </pivotArea>
    </format>
    <format dxfId="245">
      <pivotArea dataOnly="0" labelOnly="1" fieldPosition="0">
        <references count="1">
          <reference field="1" count="1">
            <x v="2"/>
          </reference>
        </references>
      </pivotArea>
    </format>
    <format dxfId="24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8">
      <pivotArea dataOnly="0" labelOnly="1" fieldPosition="0">
        <references count="1">
          <reference field="1" count="1">
            <x v="3"/>
          </reference>
        </references>
      </pivotArea>
    </format>
    <format dxfId="237">
      <pivotArea dataOnly="0" labelOnly="1" fieldPosition="0">
        <references count="1">
          <reference field="1" count="1">
            <x v="3"/>
          </reference>
        </references>
      </pivotArea>
    </format>
    <format dxfId="23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4">
      <pivotArea dataOnly="0" labelOnly="1" fieldPosition="0">
        <references count="1">
          <reference field="1" count="1">
            <x v="6"/>
          </reference>
        </references>
      </pivotArea>
    </format>
    <format dxfId="233">
      <pivotArea dataOnly="0" labelOnly="1" fieldPosition="0">
        <references count="1">
          <reference field="1" count="1">
            <x v="6"/>
          </reference>
        </references>
      </pivotArea>
    </format>
    <format dxfId="23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8">
      <pivotArea dataOnly="0" labelOnly="1" fieldPosition="0">
        <references count="1">
          <reference field="1" count="1">
            <x v="7"/>
          </reference>
        </references>
      </pivotArea>
    </format>
    <format dxfId="227">
      <pivotArea dataOnly="0" labelOnly="1" fieldPosition="0">
        <references count="1">
          <reference field="1" count="1">
            <x v="7"/>
          </reference>
        </references>
      </pivotArea>
    </format>
    <format dxfId="22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1">
          <reference field="1" count="1">
            <x v="8"/>
          </reference>
        </references>
      </pivotArea>
    </format>
    <format dxfId="209">
      <pivotArea dataOnly="0" labelOnly="1" fieldPosition="0">
        <references count="1">
          <reference field="1" count="1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1">
          <reference field="1" count="1">
            <x v="11"/>
          </reference>
        </references>
      </pivotArea>
    </format>
    <format dxfId="191">
      <pivotArea dataOnly="0" labelOnly="1" fieldPosition="0">
        <references count="1">
          <reference field="1" count="1">
            <x v="11"/>
          </reference>
        </references>
      </pivotArea>
    </format>
    <format dxfId="1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8">
      <pivotArea dataOnly="0" labelOnly="1" fieldPosition="0">
        <references count="1">
          <reference field="1" count="1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8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82">
      <pivotArea dataOnly="0" labelOnly="1" fieldPosition="0">
        <references count="1">
          <reference field="1" count="1">
            <x v="1"/>
          </reference>
        </references>
      </pivotArea>
    </format>
    <format dxfId="18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8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7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76">
      <pivotArea dataOnly="0" labelOnly="1" fieldPosition="0">
        <references count="1">
          <reference field="1" count="1">
            <x v="2"/>
          </reference>
        </references>
      </pivotArea>
    </format>
    <format dxfId="17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7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7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72">
      <pivotArea dataOnly="0" labelOnly="1" fieldPosition="0">
        <references count="1">
          <reference field="1" count="1">
            <x v="3"/>
          </reference>
        </references>
      </pivotArea>
    </format>
    <format dxfId="17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70">
      <pivotArea dataOnly="0" labelOnly="1" fieldPosition="0">
        <references count="1">
          <reference field="1" count="1">
            <x v="6"/>
          </reference>
        </references>
      </pivotArea>
    </format>
    <format dxfId="16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6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67">
      <pivotArea dataOnly="0" labelOnly="1" fieldPosition="0">
        <references count="1">
          <reference field="1" count="1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1">
          <reference field="1" count="1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5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9">
      <pivotArea dataOnly="0" labelOnly="1" fieldPosition="0">
        <references count="1">
          <reference field="1" count="1">
            <x v="11"/>
          </reference>
        </references>
      </pivotArea>
    </format>
    <format dxfId="14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1">
          <reference field="1" count="1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1">
          <reference field="1" count="1">
            <x v="1"/>
          </reference>
        </references>
      </pivotArea>
    </format>
    <format dxfId="12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2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2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2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2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9">
      <pivotArea dataOnly="0" labelOnly="1" fieldPosition="0">
        <references count="1">
          <reference field="1" count="1">
            <x v="2"/>
          </reference>
        </references>
      </pivotArea>
    </format>
    <format dxfId="11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1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1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15">
      <pivotArea dataOnly="0" labelOnly="1" fieldPosition="0">
        <references count="1">
          <reference field="1" count="1">
            <x v="3"/>
          </reference>
        </references>
      </pivotArea>
    </format>
    <format dxfId="11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13">
      <pivotArea dataOnly="0" labelOnly="1" fieldPosition="0">
        <references count="1">
          <reference field="1" count="1">
            <x v="6"/>
          </reference>
        </references>
      </pivotArea>
    </format>
    <format dxfId="11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1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10">
      <pivotArea dataOnly="0" labelOnly="1" fieldPosition="0">
        <references count="1">
          <reference field="1" count="1">
            <x v="7"/>
          </reference>
        </references>
      </pivotArea>
    </format>
    <format dxfId="10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0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0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0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0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1">
          <reference field="1" count="1">
            <x v="8"/>
          </reference>
        </references>
      </pivotArea>
    </format>
    <format dxfId="100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9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9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9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9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9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9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92">
      <pivotArea dataOnly="0" labelOnly="1" fieldPosition="0">
        <references count="1">
          <reference field="1" count="1">
            <x v="11"/>
          </reference>
        </references>
      </pivotArea>
    </format>
    <format dxfId="9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05E0D-93CD-40E9-AA08-3E3D98F463C5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L2472" firstHeaderRow="1" firstDataRow="2" firstDataCol="1"/>
  <pivotFields count="4">
    <pivotField showAll="0"/>
    <pivotField axis="axisRow" showAll="0">
      <items count="2470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25"/>
        <item x="1864"/>
        <item x="1869"/>
        <item x="1874"/>
        <item x="1879"/>
        <item x="1889"/>
        <item x="1884"/>
        <item x="1894"/>
        <item x="1849"/>
        <item x="1860"/>
        <item x="1862"/>
        <item x="2326"/>
        <item x="1865"/>
        <item x="2330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27"/>
        <item x="1866"/>
        <item x="2331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35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28"/>
        <item x="1867"/>
        <item x="2332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36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40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29"/>
        <item x="2333"/>
        <item x="539"/>
        <item x="544"/>
        <item x="549"/>
        <item x="554"/>
        <item x="564"/>
        <item x="569"/>
        <item x="559"/>
        <item x="1901"/>
        <item x="2337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41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45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34"/>
        <item x="540"/>
        <item x="545"/>
        <item x="550"/>
        <item x="555"/>
        <item x="565"/>
        <item x="570"/>
        <item x="560"/>
        <item x="1902"/>
        <item x="2338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42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46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50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39"/>
        <item x="1937"/>
        <item x="2343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47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51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44"/>
        <item x="606"/>
        <item x="611"/>
        <item x="616"/>
        <item x="621"/>
        <item x="631"/>
        <item x="636"/>
        <item x="626"/>
        <item x="1972"/>
        <item x="2348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52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49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53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54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297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02"/>
        <item x="1692"/>
        <item x="1698"/>
        <item x="1716"/>
        <item x="1539"/>
        <item x="2307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298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03"/>
        <item x="1693"/>
        <item x="1699"/>
        <item x="1717"/>
        <item x="1540"/>
        <item x="2308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299"/>
        <item x="252"/>
        <item x="1640"/>
        <item x="1508"/>
        <item x="260"/>
        <item x="275"/>
        <item x="1727"/>
        <item x="2312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17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04"/>
        <item x="1694"/>
        <item x="1700"/>
        <item x="1718"/>
        <item x="1541"/>
        <item x="2309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00"/>
        <item x="253"/>
        <item x="1641"/>
        <item x="1509"/>
        <item x="261"/>
        <item x="276"/>
        <item x="1728"/>
        <item x="2313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18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05"/>
        <item x="1695"/>
        <item x="1701"/>
        <item x="1719"/>
        <item x="1542"/>
        <item x="2310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01"/>
        <item x="254"/>
        <item x="1510"/>
        <item x="262"/>
        <item x="277"/>
        <item x="1729"/>
        <item x="2314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19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06"/>
        <item x="2311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15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20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24"/>
        <item x="257"/>
        <item x="265"/>
        <item x="248"/>
        <item x="272"/>
        <item x="2322"/>
        <item x="1503"/>
        <item x="2323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16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21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55"/>
        <item x="957"/>
        <item x="961"/>
        <item x="954"/>
        <item x="2356"/>
        <item x="958"/>
        <item x="2360"/>
        <item x="962"/>
        <item x="966"/>
        <item x="970"/>
        <item x="955"/>
        <item x="2357"/>
        <item x="959"/>
        <item x="2361"/>
        <item x="963"/>
        <item x="967"/>
        <item x="2365"/>
        <item x="971"/>
        <item x="974"/>
        <item x="978"/>
        <item x="956"/>
        <item x="2358"/>
        <item x="960"/>
        <item x="2362"/>
        <item x="964"/>
        <item x="968"/>
        <item x="2366"/>
        <item x="972"/>
        <item x="975"/>
        <item x="979"/>
        <item x="982"/>
        <item x="986"/>
        <item x="2359"/>
        <item x="2363"/>
        <item x="965"/>
        <item x="969"/>
        <item x="2367"/>
        <item x="973"/>
        <item x="976"/>
        <item x="980"/>
        <item x="983"/>
        <item x="987"/>
        <item x="990"/>
        <item x="994"/>
        <item x="2364"/>
        <item x="2368"/>
        <item x="977"/>
        <item x="981"/>
        <item x="984"/>
        <item x="988"/>
        <item x="991"/>
        <item x="995"/>
        <item x="998"/>
        <item x="1002"/>
        <item x="2369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281"/>
        <item x="79"/>
        <item x="2282"/>
        <item x="83"/>
        <item x="80"/>
        <item x="2283"/>
        <item x="84"/>
        <item x="94"/>
        <item x="99"/>
        <item x="89"/>
        <item x="81"/>
        <item x="2284"/>
        <item x="85"/>
        <item x="95"/>
        <item x="100"/>
        <item x="90"/>
        <item x="88"/>
        <item x="98"/>
        <item x="103"/>
        <item x="93"/>
        <item x="2286"/>
        <item x="87"/>
        <item x="97"/>
        <item x="102"/>
        <item x="92"/>
        <item x="82"/>
        <item x="2285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287"/>
        <item x="2292"/>
        <item x="126"/>
        <item x="142"/>
        <item x="132"/>
        <item x="2288"/>
        <item x="2293"/>
        <item x="127"/>
        <item x="137"/>
        <item x="143"/>
        <item x="133"/>
        <item x="2289"/>
        <item x="2294"/>
        <item x="128"/>
        <item x="138"/>
        <item x="146"/>
        <item x="136"/>
        <item x="131"/>
        <item x="141"/>
        <item x="145"/>
        <item x="135"/>
        <item x="2291"/>
        <item x="2296"/>
        <item x="130"/>
        <item x="140"/>
        <item x="144"/>
        <item x="134"/>
        <item x="2290"/>
        <item x="2295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76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77"/>
        <item x="55"/>
        <item x="1432"/>
        <item x="59"/>
        <item x="1437"/>
        <item x="63"/>
        <item x="1442"/>
        <item x="71"/>
        <item x="75"/>
        <item x="67"/>
        <item x="44"/>
        <item x="2278"/>
        <item x="60"/>
        <item x="1438"/>
        <item x="64"/>
        <item x="1443"/>
        <item x="72"/>
        <item x="76"/>
        <item x="68"/>
        <item x="45"/>
        <item x="2279"/>
        <item x="65"/>
        <item x="1444"/>
        <item x="73"/>
        <item x="77"/>
        <item x="69"/>
        <item x="2280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67"/>
        <item x="13"/>
        <item x="1382"/>
        <item x="1387"/>
        <item x="1391"/>
        <item x="33"/>
        <item x="18"/>
        <item x="23"/>
        <item x="28"/>
        <item x="6"/>
        <item x="2268"/>
        <item x="14"/>
        <item x="2269"/>
        <item x="2271"/>
        <item x="1392"/>
        <item x="34"/>
        <item x="19"/>
        <item x="24"/>
        <item x="29"/>
        <item x="7"/>
        <item x="8"/>
        <item x="2275"/>
        <item x="2273"/>
        <item x="2274"/>
        <item x="36"/>
        <item x="26"/>
        <item x="31"/>
        <item x="2270"/>
        <item x="2272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70"/>
        <item x="2036"/>
        <item x="445"/>
        <item x="2041"/>
        <item x="448"/>
        <item x="2046"/>
        <item x="2052"/>
        <item x="2057"/>
        <item x="450"/>
        <item x="440"/>
        <item x="2371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72"/>
        <item x="2043"/>
        <item x="2048"/>
        <item x="2054"/>
        <item x="2059"/>
        <item x="452"/>
        <item x="455"/>
        <item x="458"/>
        <item x="462"/>
        <item x="442"/>
        <item x="2373"/>
        <item x="2031"/>
        <item x="2374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386"/>
        <item x="2385"/>
        <item x="2384"/>
        <item x="2377"/>
        <item x="2380"/>
        <item x="2383"/>
        <item x="2376"/>
        <item x="2379"/>
        <item x="2382"/>
        <item x="2375"/>
        <item x="2378"/>
        <item x="2381"/>
        <item x="2395"/>
        <item x="2404"/>
        <item x="2394"/>
        <item x="2390"/>
        <item x="2399"/>
        <item x="2403"/>
        <item x="2393"/>
        <item x="2389"/>
        <item x="2398"/>
        <item x="2402"/>
        <item x="2392"/>
        <item x="2388"/>
        <item x="2397"/>
        <item x="2401"/>
        <item x="2391"/>
        <item x="2387"/>
        <item x="2396"/>
        <item x="2400"/>
        <item x="2251"/>
        <item x="1445"/>
        <item x="1447"/>
        <item x="2252"/>
        <item x="1446"/>
        <item x="1448"/>
        <item x="1453"/>
        <item x="2253"/>
        <item x="2254"/>
        <item x="147"/>
        <item x="1449"/>
        <item x="158"/>
        <item x="162"/>
        <item x="1454"/>
        <item x="166"/>
        <item x="1459"/>
        <item x="2255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x="2266"/>
        <item x="2265"/>
        <item x="2264"/>
        <item x="1494"/>
        <item x="2263"/>
        <item x="1488"/>
        <item x="1493"/>
        <item x="225"/>
        <item x="221"/>
        <item x="2261"/>
        <item x="2262"/>
        <item x="217"/>
        <item x="224"/>
        <item x="213"/>
        <item x="220"/>
        <item x="2258"/>
        <item x="2260"/>
        <item x="1482"/>
        <item x="1487"/>
        <item x="1492"/>
        <item x="209"/>
        <item x="216"/>
        <item x="223"/>
        <item x="205"/>
        <item x="212"/>
        <item x="219"/>
        <item x="2257"/>
        <item x="2259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x="2256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14"/>
        <item x="2408"/>
        <item x="2406"/>
        <item x="2415"/>
        <item x="2413"/>
        <item x="2407"/>
        <item x="2405"/>
        <item x="2416"/>
        <item x="2418"/>
        <item x="2412"/>
        <item x="2410"/>
        <item x="2419"/>
        <item x="2417"/>
        <item x="2411"/>
        <item x="2409"/>
        <item x="2420"/>
        <item x="2428"/>
        <item x="2429"/>
        <item x="2422"/>
        <item x="2427"/>
        <item x="2423"/>
        <item x="2421"/>
        <item x="2431"/>
        <item x="2432"/>
        <item x="2425"/>
        <item x="2430"/>
        <item x="2426"/>
        <item x="2424"/>
        <item x="2440"/>
        <item x="2434"/>
        <item x="2439"/>
        <item x="2433"/>
        <item x="2441"/>
        <item x="2435"/>
        <item x="2443"/>
        <item x="2437"/>
        <item x="2442"/>
        <item x="2436"/>
        <item x="2444"/>
        <item x="2438"/>
        <item x="2449"/>
        <item x="2450"/>
        <item x="2445"/>
        <item x="2446"/>
        <item x="2451"/>
        <item x="2452"/>
        <item x="2447"/>
        <item x="2448"/>
        <item x="2457"/>
        <item x="2458"/>
        <item x="2453"/>
        <item x="2454"/>
        <item x="2459"/>
        <item x="2460"/>
        <item x="2455"/>
        <item x="2456"/>
        <item x="2466"/>
        <item x="2462"/>
        <item x="2465"/>
        <item x="2461"/>
        <item x="2468"/>
        <item x="2464"/>
        <item x="2467"/>
        <item x="246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dataField="1" showAll="0"/>
  </pivotFields>
  <rowFields count="1">
    <field x="1"/>
  </rowFields>
  <rowItems count="24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Bool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60" unboundColumnsRight="15">
    <queryTableFields count="33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  <queryTableField id="50" dataBound="0" tableColumnId="31"/>
      <queryTableField id="57" dataBound="0" tableColumnId="38"/>
      <queryTableField id="58" dataBound="0" tableColumnId="39"/>
      <queryTableField id="59" dataBound="0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G2652" tableType="queryTable" totalsRowShown="0">
  <autoFilter ref="A1:AG2652" xr:uid="{18DCE69B-BBC6-4F05-9814-254690169323}"/>
  <tableColumns count="33">
    <tableColumn id="1" xr3:uid="{BCDC837A-2B70-415C-BE6B-C7611FCE703C}" uniqueName="1" name="Standard" queryTableFieldId="1" dataDxfId="83"/>
    <tableColumn id="2" xr3:uid="{A9226C3B-0866-4CDA-909E-FD089F4670B0}" uniqueName="2" name="Item" queryTableFieldId="2" dataDxfId="82"/>
    <tableColumn id="3" xr3:uid="{45F31C40-D02E-4516-8E83-4DFECE665930}" uniqueName="3" name="Range1_Low" queryTableFieldId="3" dataDxfId="81" dataCellStyle="Normal"/>
    <tableColumn id="4" xr3:uid="{A8BFA707-69C2-41A9-97C7-FC8562417C5B}" uniqueName="4" name="Range1_High" queryTableFieldId="4" dataDxfId="80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79"/>
    <tableColumn id="7" xr3:uid="{BC451BD3-F2F3-419B-B8CE-65B235FD4C48}" uniqueName="7" name="Uncert_Units" queryTableFieldId="7" dataDxfId="78"/>
    <tableColumn id="8" xr3:uid="{DAA9E9C9-7D2D-473C-9915-90E253118703}" uniqueName="8" name="Range2_Low" queryTableFieldId="8" dataDxfId="77" dataCellStyle="Normal"/>
    <tableColumn id="9" xr3:uid="{1EC1B58C-A844-4EE5-B114-B8CB23532B29}" uniqueName="9" name="Range2_High" queryTableFieldId="9" dataDxfId="76" dataCellStyle="Normal"/>
    <tableColumn id="10" xr3:uid="{07197453-4156-4F36-AC50-B26A30674411}" uniqueName="10" name="Range2_Units" queryTableFieldId="10" dataDxfId="75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74"/>
    <tableColumn id="16" xr3:uid="{9B4FE580-C6B0-4669-A792-5B3283D475E3}" uniqueName="16" name="coil_used" queryTableFieldId="16" dataDxfId="73"/>
    <tableColumn id="17" xr3:uid="{97165B23-498A-4CDD-B75E-A5A1E0E4F703}" uniqueName="17" name="wire_type" queryTableFieldId="17" dataDxfId="72"/>
    <tableColumn id="22" xr3:uid="{F6521CAC-C0D0-4427-989D-E569F355430B}" uniqueName="22" name="ID" queryTableFieldId="40" dataDxfId="71"/>
    <tableColumn id="18" xr3:uid="{6FB69ACB-B11F-4D1D-A6B2-E12106A4E6B0}" uniqueName="18" name="Test Reading" queryTableFieldId="18" dataDxfId="70">
      <calculatedColumnFormula>$AK$2*Validation[[#This Row],[Range1_Range]]+Validation[[#This Row],[Range1_Low]]</calculatedColumnFormula>
    </tableColumn>
    <tableColumn id="26" xr3:uid="{FA77AAD0-0C1A-4F5E-95CD-B18BAA455524}" uniqueName="26" name="Test Frequency" queryTableFieldId="27" dataDxfId="69">
      <calculatedColumnFormula>$AK$2*Validation[[#This Row],[Range2_Range]]+Validation[[#This Row],[Range2_Low]]</calculatedColumnFormula>
    </tableColumn>
    <tableColumn id="27" xr3:uid="{813BE7A5-A263-4C59-A38B-E6AF03FB6EA7}" uniqueName="27" name="Desired Result" queryTableFieldId="28" dataDxfId="68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67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66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65"/>
    <tableColumn id="20" xr3:uid="{32BC5469-11BC-4852-92A8-4B6B222A91D1}" uniqueName="20" name="InvalidRange1" queryTableFieldId="36" dataDxfId="64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63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62"/>
    <tableColumn id="5" xr3:uid="{E7AAF967-39E9-4E72-8E49-B5E121A6D1FD}" uniqueName="5" name="Overlapping Rows (Range1)" queryTableFieldId="38" dataDxfId="61"/>
    <tableColumn id="25" xr3:uid="{F6622147-2600-4D8E-8120-67208548394A}" uniqueName="25" name="Comments" queryTableFieldId="46" dataDxfId="60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calculatedColumnFormula>
    </tableColumn>
    <tableColumn id="31" xr3:uid="{FE8EBF92-BB24-41F0-BC98-06E1A6729B90}" uniqueName="31" name="Test value in range1" queryTableFieldId="50" dataDxfId="59">
      <calculatedColumnFormula>AND(Validation[[#This Row],[Test Reading]]&gt;=Validation[[#This Row],[Range1_Low]],Validation[[#This Row],[Test Reading]]&lt;=Validation[[#This Row],[Range1_High]])</calculatedColumnFormula>
    </tableColumn>
    <tableColumn id="38" xr3:uid="{429A5A98-4741-4611-8235-C2017B913E41}" uniqueName="38" name="Rounds out of range" queryTableFieldId="57" dataDxfId="58">
      <calculatedColumnFormula>OR(ROUND(Validation[[#This Row],[Range1_Low]],-LOG10(Validation[[#This Row],[Res]]))&lt;Validation[[#This Row],[Range1_Low]],ROUND(Validation[[#This Row],[Range1_High]],-LOG10(Validation[[#This Row],[Res]]))&gt;Validation[[#This Row],[Range1_High]])</calculatedColumnFormula>
    </tableColumn>
    <tableColumn id="39" xr3:uid="{B29940D8-5889-4773-9E29-308A91CE7A7F}" uniqueName="39" name="Range1_Range" queryTableFieldId="58" dataDxfId="57">
      <calculatedColumnFormula>Validation[[#This Row],[Range1_High]]-Validation[[#This Row],[Range1_Low]]</calculatedColumnFormula>
    </tableColumn>
    <tableColumn id="40" xr3:uid="{790F345A-61C0-456F-B570-9D59E3F999BE}" uniqueName="40" name="Range2_Range" queryTableFieldId="59" dataDxfId="56">
      <calculatedColumnFormula>Validation[[#This Row],[Range2_High]]-Validation[[#This Row],[Range2_Low]]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H43" totalsRowShown="0" headerRowDxfId="55" tableBorderDxfId="54">
  <autoFilter ref="A1:H43" xr:uid="{42CF0676-E9A5-4A1E-932D-76CCED49199E}"/>
  <tableColumns count="8">
    <tableColumn id="1" xr3:uid="{FA89DE0C-B134-4CE1-9B06-35942C8D876C}" name="Item" dataDxfId="53"/>
    <tableColumn id="2" xr3:uid="{A49F36E4-1EAD-4E4C-9B3D-A22204ADB7A1}" name="special" dataDxfId="52"/>
    <tableColumn id="3" xr3:uid="{3A744755-36EB-4CA2-B58C-C33BB74AEE67}" name="coil_used" dataDxfId="51"/>
    <tableColumn id="4" xr3:uid="{8764BABD-4DA8-4906-8D66-1E5D5CABF326}" name="wire_type" dataDxfId="50"/>
    <tableColumn id="5" xr3:uid="{C501DFC8-BDE8-4E94-8BCE-04683368B747}" name="meas_unit" dataDxfId="49"/>
    <tableColumn id="6" xr3:uid="{0EEF9442-EF9A-4F1B-870B-457F3BE24FB7}" name="secondary_unit" dataDxfId="48"/>
    <tableColumn id="7" xr3:uid="{40191247-7EEA-4E3E-9999-335197959E5F}" name="Polarity" dataDxfId="47">
      <calculatedColumnFormula array="1">GetPolarity(Table3[[#This Row],[meas_unit]],Table3[[#This Row],[secondary_unit]])</calculatedColumnFormula>
    </tableColumn>
    <tableColumn id="8" xr3:uid="{95504C28-891E-4F17-821D-6C391C7A7765}" name="Base Units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2" totalsRowShown="0">
  <autoFilter ref="A1:O2652" xr:uid="{B1CC324D-9191-459D-B386-322CDB25EE4C}"/>
  <tableColumns count="15">
    <tableColumn id="1" xr3:uid="{336F5977-498B-4D3C-9B7F-6BDDF9A59DC1}" name="Standard" dataDxfId="43"/>
    <tableColumn id="2" xr3:uid="{BB172C60-529D-4396-AA73-9C19FA1C5155}" name="Item" dataDxfId="42"/>
    <tableColumn id="3" xr3:uid="{E9C1A59A-ED27-4B88-9B1E-29A6D97D3E2A}" name="Range1_Low" dataDxfId="41"/>
    <tableColumn id="4" xr3:uid="{2A1EFD98-5873-4087-AED3-C50A413162E1}" name="Range1_High" dataDxfId="40"/>
    <tableColumn id="5" xr3:uid="{0846A209-7F8E-4ACE-A8B8-D0ACB5864346}" name="Res" dataDxfId="39"/>
    <tableColumn id="6" xr3:uid="{FB580057-7846-4706-A622-0CCD9BE8AA37}" name="Meas_Units" dataDxfId="38"/>
    <tableColumn id="7" xr3:uid="{B077B238-F3B3-43B6-9A1A-AACF06D12F00}" name="Uncert_Units" dataDxfId="37"/>
    <tableColumn id="8" xr3:uid="{E53EC664-50D0-4DD7-B23D-1E0E75075DCC}" name="Range2_Low" dataDxfId="36"/>
    <tableColumn id="9" xr3:uid="{B1743536-2D05-4455-8603-D33D6210DE61}" name="Range2_High" dataDxfId="35"/>
    <tableColumn id="10" xr3:uid="{8E230881-6475-4AEE-9D0D-E23679337D61}" name="Range2_Units" dataDxfId="34"/>
    <tableColumn id="11" xr3:uid="{E0886CC1-10E8-4A15-9132-96F22EC633E4}" name="Base" dataDxfId="33"/>
    <tableColumn id="12" xr3:uid="{A4F44AC5-CC84-40FC-8833-CD9CD9BCE922}" name="Mult" dataDxfId="32"/>
    <tableColumn id="13" xr3:uid="{B174B1F2-1ECC-4947-8DCA-3F7BAC37D208}" name="Base2" dataDxfId="31"/>
    <tableColumn id="14" xr3:uid="{375A20EF-FEE9-426C-8FF8-E4C930BF5D2C}" name="Mult2" dataDxfId="30"/>
    <tableColumn id="15" xr3:uid="{DD350654-D067-4C74-B6CC-3900EC0CD7E9}" name="ID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AE99F0-1E43-4D81-AA64-248AE582FFCE}" name="Table5" displayName="Table5" ref="A2:E2661" totalsRowShown="0" headerRowDxfId="27" dataDxfId="26">
  <autoFilter ref="A2:E2661" xr:uid="{96AE99F0-1E43-4D81-AA64-248AE582FFCE}"/>
  <tableColumns count="5">
    <tableColumn id="1" xr3:uid="{C6F12C95-2AEC-4DF2-8550-1ACBB96B8D91}" name="New ID" dataDxfId="25"/>
    <tableColumn id="2" xr3:uid="{9418BBE5-0384-47A5-B0CF-59D71EA90481}" name="Old ID" dataDxfId="24"/>
    <tableColumn id="3" xr3:uid="{2B1BE78E-8283-4B8B-A774-2F5947D05366}" name="Standard" dataDxfId="23"/>
    <tableColumn id="4" xr3:uid="{D6233F4A-AFF5-434A-A1AD-3036B1C2E331}" name="Bool" dataDxfId="22">
      <calculatedColumnFormula>IF(ISERROR(VLOOKUP(A3,'Unc. Lookup'!O$2:O$2652,1,FALSE)),0,1)</calculatedColumnFormula>
    </tableColumn>
    <tableColumn id="5" xr3:uid="{650DB9FB-D0C8-448E-8269-65EF15D4BB4A}" name="Column1" dataDxfId="21">
      <calculatedColumnFormula>COUNTIF(Table5[New ID],Table5[[#This Row],[New 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R2660" totalsRowShown="0" headerRowDxfId="19" dataDxfId="18" tableBorderDxfId="17">
  <autoFilter ref="A1:R2660" xr:uid="{6931398D-A9C9-4CAC-B0FF-34C82AD424C6}"/>
  <tableColumns count="18">
    <tableColumn id="1" xr3:uid="{1EFDC141-F5A3-4023-A0A7-3D1EA76C9077}" name="New Lookup ID" dataDxfId="16"/>
    <tableColumn id="17" xr3:uid="{FC4D0443-BDD9-4836-AA4E-B23C0039A39F}" name="Old Lookup ID"/>
    <tableColumn id="2" xr3:uid="{52C24907-CE6A-45C6-894D-95989058F4C6}" name="Standard" dataDxfId="15"/>
    <tableColumn id="4" xr3:uid="{16F9AC57-5E19-48E6-9E13-7DDE6160057F}" name="Item" dataDxfId="14"/>
    <tableColumn id="5" xr3:uid="{216F1FE0-BCF1-4571-B3F1-D24035FDE8D1}" name="Range1_Low" dataDxfId="13"/>
    <tableColumn id="6" xr3:uid="{E51058FC-204D-4554-A198-31FA09DFC92F}" name="Range1_High" dataDxfId="12"/>
    <tableColumn id="7" xr3:uid="{F4C37B9E-A294-4989-9669-260DAB6633D1}" name="Res" dataDxfId="11"/>
    <tableColumn id="8" xr3:uid="{8109E887-84AB-4378-A6D2-7DF72B02EC62}" name="Meas_Units" dataDxfId="10"/>
    <tableColumn id="9" xr3:uid="{4001889D-47CF-496F-96EC-83EBDE9A5FD3}" name="Uncert_Units" dataDxfId="9"/>
    <tableColumn id="10" xr3:uid="{97E53E4F-1899-4E35-9420-4E8248ADDC53}" name="Range2_Low" dataDxfId="8"/>
    <tableColumn id="11" xr3:uid="{764EA1AB-DA11-4232-BE97-17D146B6EAF7}" name="Range2_High" dataDxfId="7"/>
    <tableColumn id="12" xr3:uid="{3026D9AB-24DE-41E9-85A1-816FBAF3D1B0}" name="Range2_Units" dataDxfId="6"/>
    <tableColumn id="13" xr3:uid="{B839A606-709C-442D-9A2B-C2177A4EC93B}" name="Base" dataDxfId="5"/>
    <tableColumn id="14" xr3:uid="{8A4D5B07-96ED-454D-8A03-93D60086E587}" name="Mult" dataDxfId="4"/>
    <tableColumn id="15" xr3:uid="{80AD67DC-55A0-4F67-8BE5-3C8CDAC22190}" name="Base2" dataDxfId="3"/>
    <tableColumn id="16" xr3:uid="{ACBDBD9F-FDD3-4711-A609-15EC4009F0CF}" name="Mult2" dataDxfId="2"/>
    <tableColumn id="3" xr3:uid="{F3CBCFCA-A6B5-42C0-BE3E-CC0131AC7AA4}" name="Column2" dataDxfId="1"/>
    <tableColumn id="18" xr3:uid="{1652EC2C-1DAC-4B2B-BB7D-B60CCCDD6750}" name="Old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opLeftCell="A13" workbookViewId="0">
      <selection activeCell="F16" sqref="F16"/>
    </sheetView>
  </sheetViews>
  <sheetFormatPr defaultRowHeight="15" x14ac:dyDescent="0.25"/>
  <cols>
    <col min="1" max="1" width="5.140625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41"/>
      <c r="B1" s="141"/>
      <c r="C1" s="157" t="s">
        <v>65</v>
      </c>
      <c r="D1" s="158"/>
      <c r="E1" s="158"/>
      <c r="F1" s="140" t="str" cm="1">
        <f t="array" ref="F1">IfZero(Worksheet!F2)</f>
        <v>56561-12354</v>
      </c>
      <c r="G1" s="142">
        <f>Worksheet!F3</f>
        <v>45166</v>
      </c>
    </row>
    <row r="2" spans="1:8" x14ac:dyDescent="0.25">
      <c r="A2" s="141"/>
      <c r="B2" s="141"/>
      <c r="C2" s="129"/>
      <c r="D2" s="129"/>
      <c r="E2" s="129"/>
      <c r="F2" s="129"/>
      <c r="G2" s="130"/>
    </row>
    <row r="3" spans="1:8" ht="25.5" x14ac:dyDescent="0.25">
      <c r="A3" s="139"/>
      <c r="B3" s="131" t="s">
        <v>18</v>
      </c>
      <c r="C3" s="131" t="s">
        <v>31</v>
      </c>
      <c r="D3" s="143" t="s">
        <v>32</v>
      </c>
      <c r="E3" s="131" t="s">
        <v>33</v>
      </c>
      <c r="F3" s="131" t="s">
        <v>34</v>
      </c>
      <c r="G3" s="132" t="s">
        <v>35</v>
      </c>
    </row>
    <row r="4" spans="1:8" hidden="1" x14ac:dyDescent="0.25">
      <c r="A4" s="80" t="s">
        <v>6163</v>
      </c>
      <c r="B4" s="125">
        <v>3</v>
      </c>
      <c r="C4" s="125">
        <v>4</v>
      </c>
      <c r="D4" s="125">
        <v>5</v>
      </c>
      <c r="E4" s="125">
        <v>6</v>
      </c>
      <c r="F4" s="125">
        <v>7</v>
      </c>
      <c r="G4" s="125">
        <v>8</v>
      </c>
    </row>
    <row r="5" spans="1:8" x14ac:dyDescent="0.25">
      <c r="A5" s="145" t="s">
        <v>107</v>
      </c>
      <c r="B5" s="133"/>
      <c r="C5" s="133"/>
      <c r="D5" s="133"/>
      <c r="E5" s="133"/>
      <c r="F5" s="133"/>
      <c r="G5" s="133"/>
    </row>
    <row r="6" spans="1:8" x14ac:dyDescent="0.25">
      <c r="A6" s="147">
        <v>-181566174</v>
      </c>
      <c r="B6" s="127" t="str">
        <f>IFERROR(VLOOKUP($A6,Worksheet!$A$5:$I$110,B$4,FALSE),"")</f>
        <v>60 mA</v>
      </c>
      <c r="C6" s="127" t="str">
        <f>IFERROR(VLOOKUP($A6,Worksheet!$A$5:$I$110,C$4,FALSE),"")</f>
        <v xml:space="preserve">3 mADC </v>
      </c>
      <c r="D6" s="127" t="str">
        <f>IFERROR(VLOOKUP($A6,Worksheet!$A$5:$I$110,D$4,FALSE),"")</f>
        <v>3 mA (DC)</v>
      </c>
      <c r="E6" s="127" t="str">
        <f>IFERROR(VLOOKUP($A6,Worksheet!$A$5:$I$110,E$4,FALSE),"")</f>
        <v>2.94 mA (DC)</v>
      </c>
      <c r="F6" s="127" t="str">
        <f>IFERROR(VLOOKUP($A6,Worksheet!$A$5:$I$110,F$4,FALSE),"")</f>
        <v>3.06 mA (DC)</v>
      </c>
      <c r="G6" s="127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46">
        <v>407318084</v>
      </c>
      <c r="B7" s="126" t="str">
        <f>IFERROR(VLOOKUP($A7,Worksheet!$A$5:$I$110,B$4,FALSE),"")</f>
        <v>6 A</v>
      </c>
      <c r="C7" s="126" t="str">
        <f>IFERROR(VLOOKUP($A7,Worksheet!$A$5:$I$110,C$4,FALSE),"")</f>
        <v xml:space="preserve">4 ADC </v>
      </c>
      <c r="D7" s="126" t="str">
        <f>IFERROR(VLOOKUP($A7,Worksheet!$A$5:$I$110,D$4,FALSE),"")</f>
        <v>3.999 A (DC)</v>
      </c>
      <c r="E7" s="126" t="str">
        <f>IFERROR(VLOOKUP($A7,Worksheet!$A$5:$I$110,E$4,FALSE),"")</f>
        <v>3.957 A (DC)</v>
      </c>
      <c r="F7" s="126" t="str">
        <f>IFERROR(VLOOKUP($A7,Worksheet!$A$5:$I$110,F$4,FALSE),"")</f>
        <v>4.043 A (DC)</v>
      </c>
      <c r="G7" s="126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47">
        <v>330404380</v>
      </c>
      <c r="B8" s="127" t="str">
        <f>IFERROR(VLOOKUP($A8,Worksheet!$A$5:$I$110,B$4,FALSE),"")</f>
        <v>400 mA</v>
      </c>
      <c r="C8" s="127" t="str">
        <f>IFERROR(VLOOKUP($A8,Worksheet!$A$5:$I$110,C$4,FALSE),"")</f>
        <v xml:space="preserve">-400 mADC </v>
      </c>
      <c r="D8" s="127" t="str">
        <f>IFERROR(VLOOKUP($A8,Worksheet!$A$5:$I$110,D$4,FALSE),"")</f>
        <v>-399.9 mA (DC)</v>
      </c>
      <c r="E8" s="127" t="str">
        <f>IFERROR(VLOOKUP($A8,Worksheet!$A$5:$I$110,E$4,FALSE),"")</f>
        <v>-404.3 mA (DC)</v>
      </c>
      <c r="F8" s="127" t="str">
        <f>IFERROR(VLOOKUP($A8,Worksheet!$A$5:$I$110,F$4,FALSE),"")</f>
        <v>-395.7 mA (DC)</v>
      </c>
      <c r="G8" s="127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46">
        <v>-182569286</v>
      </c>
      <c r="B9" s="126" t="str">
        <f>IFERROR(VLOOKUP($A9,Worksheet!$A$5:$I$110,B$4,FALSE),"")</f>
        <v>60 mA</v>
      </c>
      <c r="C9" s="126" t="str">
        <f>IFERROR(VLOOKUP($A9,Worksheet!$A$5:$I$110,C$4,FALSE),"")</f>
        <v xml:space="preserve">50 mADC </v>
      </c>
      <c r="D9" s="126" t="str">
        <f>IFERROR(VLOOKUP($A9,Worksheet!$A$5:$I$110,D$4,FALSE),"")</f>
        <v>49.98 mA (DC)</v>
      </c>
      <c r="E9" s="126" t="str">
        <f>IFERROR(VLOOKUP($A9,Worksheet!$A$5:$I$110,E$4,FALSE),"")</f>
        <v>49.47 mA (DC)</v>
      </c>
      <c r="F9" s="126" t="str">
        <f>IFERROR(VLOOKUP($A9,Worksheet!$A$5:$I$110,F$4,FALSE),"")</f>
        <v>50.53 mA (DC)</v>
      </c>
      <c r="G9" s="126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47">
        <v>82324729</v>
      </c>
      <c r="B10" s="127" t="str">
        <f>IFERROR(VLOOKUP($A10,Worksheet!$A$5:$I$110,B$4,FALSE),"")</f>
        <v>10 A</v>
      </c>
      <c r="C10" s="127" t="str">
        <f>IFERROR(VLOOKUP($A10,Worksheet!$A$5:$I$110,C$4,FALSE),"")</f>
        <v xml:space="preserve">-9 ADC </v>
      </c>
      <c r="D10" s="127" t="str">
        <f>IFERROR(VLOOKUP($A10,Worksheet!$A$5:$I$110,D$4,FALSE),"")</f>
        <v>-9 A (DC)</v>
      </c>
      <c r="E10" s="127" t="str">
        <f>IFERROR(VLOOKUP($A10,Worksheet!$A$5:$I$110,E$4,FALSE),"")</f>
        <v>-9.12 A (DC)</v>
      </c>
      <c r="F10" s="127" t="str">
        <f>IFERROR(VLOOKUP($A10,Worksheet!$A$5:$I$110,F$4,FALSE),"")</f>
        <v>-8.88 A (DC)</v>
      </c>
      <c r="G10" s="127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45" t="s">
        <v>106</v>
      </c>
      <c r="B11" s="133"/>
      <c r="C11" s="133"/>
      <c r="D11" s="133"/>
      <c r="E11" s="133"/>
      <c r="F11" s="133"/>
      <c r="G11" s="133"/>
    </row>
    <row r="12" spans="1:8" x14ac:dyDescent="0.25">
      <c r="A12" s="147">
        <v>-83086660</v>
      </c>
      <c r="B12" s="127" t="str">
        <f>IFERROR(VLOOKUP($A12,Worksheet!$A$5:$I$110,B$4,FALSE),"")</f>
        <v>60 mA</v>
      </c>
      <c r="C12" s="127" t="str">
        <f>IFERROR(VLOOKUP($A12,Worksheet!$A$5:$I$110,C$4,FALSE),"")</f>
        <v>3 mAAC @ 45Hz</v>
      </c>
      <c r="D12" s="127" t="str">
        <f>IFERROR(VLOOKUP($A12,Worksheet!$A$5:$I$110,D$4,FALSE),"")</f>
        <v>3 mA (AC)</v>
      </c>
      <c r="E12" s="127" t="str">
        <f>IFERROR(VLOOKUP($A12,Worksheet!$A$5:$I$110,E$4,FALSE),"")</f>
        <v>2.92 mA (AC)</v>
      </c>
      <c r="F12" s="127" t="str">
        <f>IFERROR(VLOOKUP($A12,Worksheet!$A$5:$I$110,F$4,FALSE),"")</f>
        <v>3.08 mA (AC)</v>
      </c>
      <c r="G12" s="127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46">
        <v>-533201877</v>
      </c>
      <c r="B13" s="126" t="str">
        <f>IFERROR(VLOOKUP($A13,Worksheet!$A$5:$I$110,B$4,FALSE),"")</f>
        <v/>
      </c>
      <c r="C13" s="126" t="str">
        <f>IFERROR(VLOOKUP($A13,Worksheet!$A$5:$I$110,C$4,FALSE),"")</f>
        <v/>
      </c>
      <c r="D13" s="126" t="str">
        <f>IFERROR(VLOOKUP($A13,Worksheet!$A$5:$I$110,D$4,FALSE),"")</f>
        <v/>
      </c>
      <c r="E13" s="126" t="str">
        <f>IFERROR(VLOOKUP($A13,Worksheet!$A$5:$I$110,E$4,FALSE),"")</f>
        <v/>
      </c>
      <c r="F13" s="126" t="str">
        <f>IFERROR(VLOOKUP($A13,Worksheet!$A$5:$I$110,F$4,FALSE),"")</f>
        <v/>
      </c>
      <c r="G13" s="126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47">
        <v>-139962380</v>
      </c>
      <c r="B14" s="127" t="str">
        <f>IFERROR(VLOOKUP($A14,Worksheet!$A$5:$I$110,B$4,FALSE),"")</f>
        <v>400 mA</v>
      </c>
      <c r="C14" s="127" t="str">
        <f>IFERROR(VLOOKUP($A14,Worksheet!$A$5:$I$110,C$4,FALSE),"")</f>
        <v>400 mAAC @ 1kHz</v>
      </c>
      <c r="D14" s="127" t="str">
        <f>IFERROR(VLOOKUP($A14,Worksheet!$A$5:$I$110,D$4,FALSE),"")</f>
        <v>399.3 mA (AC)</v>
      </c>
      <c r="E14" s="127" t="str">
        <f>IFERROR(VLOOKUP($A14,Worksheet!$A$5:$I$110,E$4,FALSE),"")</f>
        <v>393.7 mA (AC)</v>
      </c>
      <c r="F14" s="127" t="str">
        <f>IFERROR(VLOOKUP($A14,Worksheet!$A$5:$I$110,F$4,FALSE),"")</f>
        <v>406.3 mA (AC)</v>
      </c>
      <c r="G14" s="127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46">
        <v>-421364563</v>
      </c>
      <c r="B15" s="126" t="str">
        <f>IFERROR(VLOOKUP($A15,Worksheet!$A$5:$I$110,B$4,FALSE),"")</f>
        <v>6 A</v>
      </c>
      <c r="C15" s="126" t="str">
        <f>IFERROR(VLOOKUP($A15,Worksheet!$A$5:$I$110,C$4,FALSE),"")</f>
        <v>4 AAC @ 45Hz</v>
      </c>
      <c r="D15" s="126" t="str">
        <f>IFERROR(VLOOKUP($A15,Worksheet!$A$5:$I$110,D$4,FALSE),"")</f>
        <v>3.999 A (AC)</v>
      </c>
      <c r="E15" s="126" t="str">
        <f>IFERROR(VLOOKUP($A15,Worksheet!$A$5:$I$110,E$4,FALSE),"")</f>
        <v>3.937 A (AC)</v>
      </c>
      <c r="F15" s="126" t="str">
        <f>IFERROR(VLOOKUP($A15,Worksheet!$A$5:$I$110,F$4,FALSE),"")</f>
        <v>4.063 A (AC)</v>
      </c>
      <c r="G15" s="126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47">
        <v>-175935206</v>
      </c>
      <c r="B16" s="127" t="str">
        <f>IFERROR(VLOOKUP($A16,Worksheet!$A$5:$I$110,B$4,FALSE),"")</f>
        <v>10 A</v>
      </c>
      <c r="C16" s="127" t="str">
        <f>IFERROR(VLOOKUP($A16,Worksheet!$A$5:$I$110,C$4,FALSE),"")</f>
        <v>9 AAC @ 1kHz</v>
      </c>
      <c r="D16" s="127" t="str">
        <f>IFERROR(VLOOKUP($A16,Worksheet!$A$5:$I$110,D$4,FALSE),"")</f>
        <v>9.1 A (AC)</v>
      </c>
      <c r="E16" s="127" t="str">
        <f>IFERROR(VLOOKUP($A16,Worksheet!$A$5:$I$110,E$4,FALSE),"")</f>
        <v>8.83 A (AC)</v>
      </c>
      <c r="F16" s="127" t="str">
        <f>IFERROR(VLOOKUP($A16,Worksheet!$A$5:$I$110,F$4,FALSE),"")</f>
        <v>9.17 A (AC)</v>
      </c>
      <c r="G16" s="127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45" t="s">
        <v>108</v>
      </c>
      <c r="B17" s="133"/>
      <c r="C17" s="133"/>
      <c r="D17" s="133"/>
      <c r="E17" s="133"/>
      <c r="F17" s="133"/>
      <c r="G17" s="133"/>
    </row>
    <row r="18" spans="1:8" x14ac:dyDescent="0.25">
      <c r="A18" s="147">
        <v>36563959</v>
      </c>
      <c r="B18" s="127" t="str">
        <f>IFERROR(VLOOKUP($A18,Worksheet!$A$5:$I$110,B$4,FALSE),"")</f>
        <v>400 °C</v>
      </c>
      <c r="C18" s="127" t="str">
        <f>IFERROR(VLOOKUP($A18,Worksheet!$A$5:$I$110,C$4,FALSE),"")</f>
        <v>0 °C</v>
      </c>
      <c r="D18" s="127" t="str">
        <f>IFERROR(VLOOKUP($A18,Worksheet!$A$5:$I$110,D$4,FALSE),"")</f>
        <v>0.2 °C</v>
      </c>
      <c r="E18" s="127" t="str">
        <f>IFERROR(VLOOKUP($A18,Worksheet!$A$5:$I$110,E$4,FALSE),"")</f>
        <v>-1 °C</v>
      </c>
      <c r="F18" s="127" t="str">
        <f>IFERROR(VLOOKUP($A18,Worksheet!$A$5:$I$110,F$4,FALSE),"")</f>
        <v>1 °C</v>
      </c>
      <c r="G18" s="127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46">
        <v>-66073833</v>
      </c>
      <c r="B19" s="126" t="str">
        <f>IFERROR(VLOOKUP($A19,Worksheet!$A$5:$I$110,B$4,FALSE),"")</f>
        <v>400 °C</v>
      </c>
      <c r="C19" s="126" t="str">
        <f>IFERROR(VLOOKUP($A19,Worksheet!$A$5:$I$110,C$4,FALSE),"")</f>
        <v>-40 °C</v>
      </c>
      <c r="D19" s="126" t="str">
        <f>IFERROR(VLOOKUP($A19,Worksheet!$A$5:$I$110,D$4,FALSE),"")</f>
        <v>-39.8 °C</v>
      </c>
      <c r="E19" s="126" t="str">
        <f>IFERROR(VLOOKUP($A19,Worksheet!$A$5:$I$110,E$4,FALSE),"")</f>
        <v>-41.4 °C</v>
      </c>
      <c r="F19" s="126" t="str">
        <f>IFERROR(VLOOKUP($A19,Worksheet!$A$5:$I$110,F$4,FALSE),"")</f>
        <v>-38.6 °C</v>
      </c>
      <c r="G19" s="126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47">
        <v>465457095</v>
      </c>
      <c r="B20" s="127" t="str">
        <f>IFERROR(VLOOKUP($A20,Worksheet!$A$5:$I$110,B$4,FALSE),"")</f>
        <v>400 °C</v>
      </c>
      <c r="C20" s="127" t="str">
        <f>IFERROR(VLOOKUP($A20,Worksheet!$A$5:$I$110,C$4,FALSE),"")</f>
        <v>400 °C</v>
      </c>
      <c r="D20" s="127" t="str">
        <f>IFERROR(VLOOKUP($A20,Worksheet!$A$5:$I$110,D$4,FALSE),"")</f>
        <v>399.7 °C</v>
      </c>
      <c r="E20" s="127" t="str">
        <f>IFERROR(VLOOKUP($A20,Worksheet!$A$5:$I$110,E$4,FALSE),"")</f>
        <v>395 °C</v>
      </c>
      <c r="F20" s="127" t="str">
        <f>IFERROR(VLOOKUP($A20,Worksheet!$A$5:$I$110,F$4,FALSE),"")</f>
        <v>405 °C</v>
      </c>
      <c r="G20" s="127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45" t="s">
        <v>14</v>
      </c>
      <c r="B21" s="133"/>
      <c r="C21" s="133"/>
      <c r="D21" s="133"/>
      <c r="E21" s="133"/>
      <c r="F21" s="133"/>
      <c r="G21" s="133"/>
    </row>
    <row r="22" spans="1:8" x14ac:dyDescent="0.25">
      <c r="A22" s="147">
        <v>-57753614</v>
      </c>
      <c r="B22" s="127" t="str">
        <f>IFERROR(VLOOKUP($A22,Worksheet!$A$5:$I$110,B$4,FALSE),"")</f>
        <v>1000 nF</v>
      </c>
      <c r="C22" s="127" t="str">
        <f>IFERROR(VLOOKUP($A22,Worksheet!$A$5:$I$110,C$4,FALSE),"")</f>
        <v xml:space="preserve">900 nF </v>
      </c>
      <c r="D22" s="127" t="str">
        <f>IFERROR(VLOOKUP($A22,Worksheet!$A$5:$I$110,D$4,FALSE),"")</f>
        <v>900 nF</v>
      </c>
      <c r="E22" s="127" t="str">
        <f>IFERROR(VLOOKUP($A22,Worksheet!$A$5:$I$110,E$4,FALSE),"")</f>
        <v>887 nF</v>
      </c>
      <c r="F22" s="127" t="str">
        <f>IFERROR(VLOOKUP($A22,Worksheet!$A$5:$I$110,F$4,FALSE),"")</f>
        <v>913 nF</v>
      </c>
      <c r="G22" s="127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45" t="s">
        <v>7</v>
      </c>
      <c r="B23" s="133"/>
      <c r="C23" s="133"/>
      <c r="D23" s="133"/>
      <c r="E23" s="133"/>
      <c r="F23" s="133"/>
      <c r="G23" s="133"/>
    </row>
    <row r="24" spans="1:8" x14ac:dyDescent="0.25">
      <c r="A24" s="147">
        <v>-246462777</v>
      </c>
      <c r="B24" s="127" t="str">
        <f>IFERROR(VLOOKUP($A24,Worksheet!$A$5:$I$110,B$4,FALSE),"")</f>
        <v/>
      </c>
      <c r="C24" s="127" t="str">
        <f>IFERROR(VLOOKUP($A24,Worksheet!$A$5:$I$110,C$4,FALSE),"")</f>
        <v/>
      </c>
      <c r="D24" s="127" t="str">
        <f>IFERROR(VLOOKUP($A24,Worksheet!$A$5:$I$110,D$4,FALSE),"")</f>
        <v/>
      </c>
      <c r="E24" s="127" t="str">
        <f>IFERROR(VLOOKUP($A24,Worksheet!$A$5:$I$110,E$4,FALSE),"")</f>
        <v/>
      </c>
      <c r="F24" s="127" t="str">
        <f>IFERROR(VLOOKUP($A24,Worksheet!$A$5:$I$110,F$4,FALSE),"")</f>
        <v/>
      </c>
      <c r="G24" s="127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46">
        <v>-140695640</v>
      </c>
      <c r="B25" s="126" t="str">
        <f>IFERROR(VLOOKUP($A25,Worksheet!$A$5:$I$110,B$4,FALSE),"")</f>
        <v/>
      </c>
      <c r="C25" s="126" t="str">
        <f>IFERROR(VLOOKUP($A25,Worksheet!$A$5:$I$110,C$4,FALSE),"")</f>
        <v/>
      </c>
      <c r="D25" s="126" t="str">
        <f>IFERROR(VLOOKUP($A25,Worksheet!$A$5:$I$110,D$4,FALSE),"")</f>
        <v/>
      </c>
      <c r="E25" s="126" t="str">
        <f>IFERROR(VLOOKUP($A25,Worksheet!$A$5:$I$110,E$4,FALSE),"")</f>
        <v/>
      </c>
      <c r="F25" s="126" t="str">
        <f>IFERROR(VLOOKUP($A25,Worksheet!$A$5:$I$110,F$4,FALSE),"")</f>
        <v/>
      </c>
      <c r="G25" s="126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45" t="s">
        <v>102</v>
      </c>
      <c r="B26" s="133"/>
      <c r="C26" s="133"/>
      <c r="D26" s="133"/>
      <c r="E26" s="133"/>
      <c r="F26" s="133"/>
      <c r="G26" s="133"/>
    </row>
    <row r="27" spans="1:8" x14ac:dyDescent="0.25">
      <c r="A27" s="146">
        <v>94988977</v>
      </c>
      <c r="B27" s="126" t="str">
        <f>IFERROR(VLOOKUP($A27,Worksheet!$A$5:$I$110,B$4,FALSE),"")</f>
        <v>6 V</v>
      </c>
      <c r="C27" s="126" t="str">
        <f>IFERROR(VLOOKUP($A27,Worksheet!$A$5:$I$110,C$4,FALSE),"")</f>
        <v>5 VAC @ 500Hz</v>
      </c>
      <c r="D27" s="126" t="str">
        <f>IFERROR(VLOOKUP($A27,Worksheet!$A$5:$I$110,D$4,FALSE),"")</f>
        <v>4.998 V (AC)</v>
      </c>
      <c r="E27" s="126" t="str">
        <f>IFERROR(VLOOKUP($A27,Worksheet!$A$5:$I$110,E$4,FALSE),"")</f>
        <v>4.947 V (AC)</v>
      </c>
      <c r="F27" s="126" t="str">
        <f>IFERROR(VLOOKUP($A27,Worksheet!$A$5:$I$110,F$4,FALSE),"")</f>
        <v>5.053 V (AC)</v>
      </c>
      <c r="G27" s="126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47">
        <v>427068135</v>
      </c>
      <c r="B28" s="127" t="str">
        <f>IFERROR(VLOOKUP($A28,Worksheet!$A$5:$I$110,B$4,FALSE),"")</f>
        <v>6 V</v>
      </c>
      <c r="C28" s="127" t="str">
        <f>IFERROR(VLOOKUP($A28,Worksheet!$A$5:$I$110,C$4,FALSE),"")</f>
        <v>5 VAC @ 1kHz</v>
      </c>
      <c r="D28" s="127" t="str">
        <f>IFERROR(VLOOKUP($A28,Worksheet!$A$5:$I$110,D$4,FALSE),"")</f>
        <v>4.959 V (AC)</v>
      </c>
      <c r="E28" s="127" t="str">
        <f>IFERROR(VLOOKUP($A28,Worksheet!$A$5:$I$110,E$4,FALSE),"")</f>
        <v>4.897 V (AC)</v>
      </c>
      <c r="F28" s="127" t="str">
        <f>IFERROR(VLOOKUP($A28,Worksheet!$A$5:$I$110,F$4,FALSE),"")</f>
        <v>5.103 V (AC)</v>
      </c>
      <c r="G28" s="127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46">
        <v>261165363</v>
      </c>
      <c r="B29" s="126" t="str">
        <f>IFERROR(VLOOKUP($A29,Worksheet!$A$5:$I$110,B$4,FALSE),"")</f>
        <v/>
      </c>
      <c r="C29" s="126" t="str">
        <f>IFERROR(VLOOKUP($A29,Worksheet!$A$5:$I$110,C$4,FALSE),"")</f>
        <v/>
      </c>
      <c r="D29" s="126" t="str">
        <f>IFERROR(VLOOKUP($A29,Worksheet!$A$5:$I$110,D$4,FALSE),"")</f>
        <v/>
      </c>
      <c r="E29" s="126" t="str">
        <f>IFERROR(VLOOKUP($A29,Worksheet!$A$5:$I$110,E$4,FALSE),"")</f>
        <v/>
      </c>
      <c r="F29" s="126" t="str">
        <f>IFERROR(VLOOKUP($A29,Worksheet!$A$5:$I$110,F$4,FALSE),"")</f>
        <v/>
      </c>
      <c r="G29" s="126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47">
        <v>-79395897</v>
      </c>
      <c r="B30" s="127" t="str">
        <f>IFERROR(VLOOKUP($A30,Worksheet!$A$5:$I$110,B$4,FALSE),"")</f>
        <v>60 V</v>
      </c>
      <c r="C30" s="127" t="str">
        <f>IFERROR(VLOOKUP($A30,Worksheet!$A$5:$I$110,C$4,FALSE),"")</f>
        <v>50 VAC @ 1kHz</v>
      </c>
      <c r="D30" s="127" t="str">
        <f>IFERROR(VLOOKUP($A30,Worksheet!$A$5:$I$110,D$4,FALSE),"")</f>
        <v>50.12 V (AC)</v>
      </c>
      <c r="E30" s="127" t="str">
        <f>IFERROR(VLOOKUP($A30,Worksheet!$A$5:$I$110,E$4,FALSE),"")</f>
        <v>48.97 V (AC)</v>
      </c>
      <c r="F30" s="127" t="str">
        <f>IFERROR(VLOOKUP($A30,Worksheet!$A$5:$I$110,F$4,FALSE),"")</f>
        <v>51.03 V (AC)</v>
      </c>
      <c r="G30" s="127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46">
        <v>-88135951</v>
      </c>
      <c r="B31" s="126" t="str">
        <f>IFERROR(VLOOKUP($A31,Worksheet!$A$5:$I$110,B$4,FALSE),"")</f>
        <v>600 V</v>
      </c>
      <c r="C31" s="126" t="str">
        <f>IFERROR(VLOOKUP($A31,Worksheet!$A$5:$I$110,C$4,FALSE),"")</f>
        <v>300 VAC @ 45Hz</v>
      </c>
      <c r="D31" s="126" t="str">
        <f>IFERROR(VLOOKUP($A31,Worksheet!$A$5:$I$110,D$4,FALSE),"")</f>
        <v>300.2 V (AC)</v>
      </c>
      <c r="E31" s="126" t="str">
        <f>IFERROR(VLOOKUP($A31,Worksheet!$A$5:$I$110,E$4,FALSE),"")</f>
        <v>296.7 V (AC)</v>
      </c>
      <c r="F31" s="126" t="str">
        <f>IFERROR(VLOOKUP($A31,Worksheet!$A$5:$I$110,F$4,FALSE),"")</f>
        <v>303.3 V (AC)</v>
      </c>
      <c r="G31" s="126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47">
        <v>-396379885</v>
      </c>
      <c r="B32" s="127" t="str">
        <f>IFERROR(VLOOKUP($A32,Worksheet!$A$5:$I$110,B$4,FALSE),"")</f>
        <v>600 V</v>
      </c>
      <c r="C32" s="127" t="str">
        <f>IFERROR(VLOOKUP($A32,Worksheet!$A$5:$I$110,C$4,FALSE),"")</f>
        <v>500 VAC @ 500Hz</v>
      </c>
      <c r="D32" s="127" t="str">
        <f>IFERROR(VLOOKUP($A32,Worksheet!$A$5:$I$110,D$4,FALSE),"")</f>
        <v>501.1 V (AC)</v>
      </c>
      <c r="E32" s="127" t="str">
        <f>IFERROR(VLOOKUP($A32,Worksheet!$A$5:$I$110,E$4,FALSE),"")</f>
        <v>494.7 V (AC)</v>
      </c>
      <c r="F32" s="127" t="str">
        <f>IFERROR(VLOOKUP($A32,Worksheet!$A$5:$I$110,F$4,FALSE),"")</f>
        <v>505.3 V (AC)</v>
      </c>
      <c r="G32" s="127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46">
        <v>-130603686</v>
      </c>
      <c r="B33" s="126" t="str">
        <f>IFERROR(VLOOKUP($A33,Worksheet!$A$5:$I$110,B$4,FALSE),"")</f>
        <v>600 V</v>
      </c>
      <c r="C33" s="126" t="str">
        <f>IFERROR(VLOOKUP($A33,Worksheet!$A$5:$I$110,C$4,FALSE),"")</f>
        <v>500 VAC @ 1kHz</v>
      </c>
      <c r="D33" s="126" t="str">
        <f>IFERROR(VLOOKUP($A33,Worksheet!$A$5:$I$110,D$4,FALSE),"")</f>
        <v>501 V (AC)</v>
      </c>
      <c r="E33" s="126" t="str">
        <f>IFERROR(VLOOKUP($A33,Worksheet!$A$5:$I$110,E$4,FALSE),"")</f>
        <v>489.7 V (AC)</v>
      </c>
      <c r="F33" s="126" t="str">
        <f>IFERROR(VLOOKUP($A33,Worksheet!$A$5:$I$110,F$4,FALSE),"")</f>
        <v>510.3 V (AC)</v>
      </c>
      <c r="G33" s="126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47">
        <v>351166055</v>
      </c>
      <c r="B34" s="127" t="str">
        <f>IFERROR(VLOOKUP($A34,Worksheet!$A$5:$I$110,B$4,FALSE),"")</f>
        <v>1000 V</v>
      </c>
      <c r="C34" s="127" t="str">
        <f>IFERROR(VLOOKUP($A34,Worksheet!$A$5:$I$110,C$4,FALSE),"")</f>
        <v>1000 VAC @ 45Hz</v>
      </c>
      <c r="D34" s="127" t="str">
        <f>IFERROR(VLOOKUP($A34,Worksheet!$A$5:$I$110,D$4,FALSE),"")</f>
        <v>1002 V (AC)</v>
      </c>
      <c r="E34" s="127" t="str">
        <f>IFERROR(VLOOKUP($A34,Worksheet!$A$5:$I$110,E$4,FALSE),"")</f>
        <v>987 V (AC)</v>
      </c>
      <c r="F34" s="127" t="str">
        <f>IFERROR(VLOOKUP($A34,Worksheet!$A$5:$I$110,F$4,FALSE),"")</f>
        <v>1013 V (AC)</v>
      </c>
      <c r="G34" s="127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45" t="s">
        <v>103</v>
      </c>
      <c r="B35" s="133"/>
      <c r="C35" s="133"/>
      <c r="D35" s="133"/>
      <c r="E35" s="133"/>
      <c r="F35" s="133"/>
      <c r="G35" s="133"/>
    </row>
    <row r="36" spans="1:8" x14ac:dyDescent="0.25">
      <c r="A36" s="147">
        <v>-21486868</v>
      </c>
      <c r="B36" s="127" t="str">
        <f>IFERROR(VLOOKUP($A36,Worksheet!$A$5:$I$110,B$4,FALSE),"")</f>
        <v>6 V</v>
      </c>
      <c r="C36" s="127" t="str">
        <f>IFERROR(VLOOKUP($A36,Worksheet!$A$5:$I$110,C$4,FALSE),"")</f>
        <v xml:space="preserve">5 VDC </v>
      </c>
      <c r="D36" s="127" t="str">
        <f>IFERROR(VLOOKUP($A36,Worksheet!$A$5:$I$110,D$4,FALSE),"")</f>
        <v>5 V (DC)</v>
      </c>
      <c r="E36" s="127" t="str">
        <f>IFERROR(VLOOKUP($A36,Worksheet!$A$5:$I$110,E$4,FALSE),"")</f>
        <v>4.99 V (DC)</v>
      </c>
      <c r="F36" s="127" t="str">
        <f>IFERROR(VLOOKUP($A36,Worksheet!$A$5:$I$110,F$4,FALSE),"")</f>
        <v>5.01 V (DC)</v>
      </c>
      <c r="G36" s="127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46">
        <v>-6474445</v>
      </c>
      <c r="B37" s="126" t="str">
        <f>IFERROR(VLOOKUP($A37,Worksheet!$A$5:$I$110,B$4,FALSE),"")</f>
        <v>600 V</v>
      </c>
      <c r="C37" s="126" t="str">
        <f>IFERROR(VLOOKUP($A37,Worksheet!$A$5:$I$110,C$4,FALSE),"")</f>
        <v xml:space="preserve">300 VDC </v>
      </c>
      <c r="D37" s="126" t="str">
        <f>IFERROR(VLOOKUP($A37,Worksheet!$A$5:$I$110,D$4,FALSE),"")</f>
        <v>300 V (DC)</v>
      </c>
      <c r="E37" s="126" t="str">
        <f>IFERROR(VLOOKUP($A37,Worksheet!$A$5:$I$110,E$4,FALSE),"")</f>
        <v>299.5 V (DC)</v>
      </c>
      <c r="F37" s="126" t="str">
        <f>IFERROR(VLOOKUP($A37,Worksheet!$A$5:$I$110,F$4,FALSE),"")</f>
        <v>300.5 V (DC)</v>
      </c>
      <c r="G37" s="126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47">
        <v>251385326</v>
      </c>
      <c r="B38" s="127" t="str">
        <f>IFERROR(VLOOKUP($A38,Worksheet!$A$5:$I$110,B$4,FALSE),"")</f>
        <v>1000 V</v>
      </c>
      <c r="C38" s="127" t="str">
        <f>IFERROR(VLOOKUP($A38,Worksheet!$A$5:$I$110,C$4,FALSE),"")</f>
        <v xml:space="preserve">1000 VDC </v>
      </c>
      <c r="D38" s="127" t="str">
        <f>IFERROR(VLOOKUP($A38,Worksheet!$A$5:$I$110,D$4,FALSE),"")</f>
        <v>1000 V (DC)</v>
      </c>
      <c r="E38" s="127" t="str">
        <f>IFERROR(VLOOKUP($A38,Worksheet!$A$5:$I$110,E$4,FALSE),"")</f>
        <v>997 V (DC)</v>
      </c>
      <c r="F38" s="127" t="str">
        <f>IFERROR(VLOOKUP($A38,Worksheet!$A$5:$I$110,F$4,FALSE),"")</f>
        <v>1003 V (DC)</v>
      </c>
      <c r="G38" s="127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46">
        <v>-146082280</v>
      </c>
      <c r="B39" s="126" t="str">
        <f>IFERROR(VLOOKUP($A39,Worksheet!$A$5:$I$110,B$4,FALSE),"")</f>
        <v>1000 V</v>
      </c>
      <c r="C39" s="126" t="str">
        <f>IFERROR(VLOOKUP($A39,Worksheet!$A$5:$I$110,C$4,FALSE),"")</f>
        <v xml:space="preserve">-1000 VDC </v>
      </c>
      <c r="D39" s="126" t="str">
        <f>IFERROR(VLOOKUP($A39,Worksheet!$A$5:$I$110,D$4,FALSE),"")</f>
        <v>-1000 V (DC)</v>
      </c>
      <c r="E39" s="126" t="str">
        <f>IFERROR(VLOOKUP($A39,Worksheet!$A$5:$I$110,E$4,FALSE),"")</f>
        <v>-1003 V (DC)</v>
      </c>
      <c r="F39" s="126" t="str">
        <f>IFERROR(VLOOKUP($A39,Worksheet!$A$5:$I$110,F$4,FALSE),"")</f>
        <v>-997 V (DC)</v>
      </c>
      <c r="G39" s="126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47">
        <v>267957746</v>
      </c>
      <c r="B40" s="127" t="str">
        <f>IFERROR(VLOOKUP($A40,Worksheet!$A$5:$I$110,B$4,FALSE),"")</f>
        <v>600 mV</v>
      </c>
      <c r="C40" s="127" t="str">
        <f>IFERROR(VLOOKUP($A40,Worksheet!$A$5:$I$110,C$4,FALSE),"")</f>
        <v xml:space="preserve">30 mVDC </v>
      </c>
      <c r="D40" s="127" t="str">
        <f>IFERROR(VLOOKUP($A40,Worksheet!$A$5:$I$110,D$4,FALSE),"")</f>
        <v>30 mV (DC)</v>
      </c>
      <c r="E40" s="127" t="str">
        <f>IFERROR(VLOOKUP($A40,Worksheet!$A$5:$I$110,E$4,FALSE),"")</f>
        <v>29.8 mV (DC)</v>
      </c>
      <c r="F40" s="127" t="str">
        <f>IFERROR(VLOOKUP($A40,Worksheet!$A$5:$I$110,F$4,FALSE),"")</f>
        <v>30.2 mV (DC)</v>
      </c>
      <c r="G40" s="127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46">
        <v>-103933429</v>
      </c>
      <c r="B41" s="126" t="str">
        <f>IFERROR(VLOOKUP($A41,Worksheet!$A$5:$I$110,B$4,FALSE),"")</f>
        <v>600 mV</v>
      </c>
      <c r="C41" s="126" t="str">
        <f>IFERROR(VLOOKUP($A41,Worksheet!$A$5:$I$110,C$4,FALSE),"")</f>
        <v xml:space="preserve">-300 mVDC </v>
      </c>
      <c r="D41" s="126" t="str">
        <f>IFERROR(VLOOKUP($A41,Worksheet!$A$5:$I$110,D$4,FALSE),"")</f>
        <v>-299.9 mV (DC)</v>
      </c>
      <c r="E41" s="126" t="str">
        <f>IFERROR(VLOOKUP($A41,Worksheet!$A$5:$I$110,E$4,FALSE),"")</f>
        <v>-300.5 mV (DC)</v>
      </c>
      <c r="F41" s="126" t="str">
        <f>IFERROR(VLOOKUP($A41,Worksheet!$A$5:$I$110,F$4,FALSE),"")</f>
        <v>-299.5 mV (DC)</v>
      </c>
      <c r="G41" s="126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47">
        <v>341390981</v>
      </c>
      <c r="B42" s="127" t="str">
        <f>IFERROR(VLOOKUP($A42,Worksheet!$A$5:$I$110,B$4,FALSE),"")</f>
        <v>600 mV</v>
      </c>
      <c r="C42" s="127" t="str">
        <f>IFERROR(VLOOKUP($A42,Worksheet!$A$5:$I$110,C$4,FALSE),"")</f>
        <v xml:space="preserve">600 mVDC </v>
      </c>
      <c r="D42" s="127" t="str">
        <f>IFERROR(VLOOKUP($A42,Worksheet!$A$5:$I$110,D$4,FALSE),"")</f>
        <v>599.9 mV (DC)</v>
      </c>
      <c r="E42" s="127" t="str">
        <f>IFERROR(VLOOKUP($A42,Worksheet!$A$5:$I$110,E$4,FALSE),"")</f>
        <v>599.3 mV (DC)</v>
      </c>
      <c r="F42" s="127" t="str">
        <f>IFERROR(VLOOKUP($A42,Worksheet!$A$5:$I$110,F$4,FALSE),"")</f>
        <v>600.7 mV (DC)</v>
      </c>
      <c r="G42" s="127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46">
        <v>-465464144</v>
      </c>
      <c r="B43" s="126" t="str">
        <f>IFERROR(VLOOKUP($A43,Worksheet!$A$5:$I$110,B$4,FALSE),"")</f>
        <v>2.4 V</v>
      </c>
      <c r="C43" s="126" t="str">
        <f>IFERROR(VLOOKUP($A43,Worksheet!$A$5:$I$110,C$4,FALSE),"")</f>
        <v xml:space="preserve">2 VDC </v>
      </c>
      <c r="D43" s="126" t="str">
        <f>IFERROR(VLOOKUP($A43,Worksheet!$A$5:$I$110,D$4,FALSE),"")</f>
        <v>1.999 V (DC)</v>
      </c>
      <c r="E43" s="126" t="str">
        <f>IFERROR(VLOOKUP($A43,Worksheet!$A$5:$I$110,E$4,FALSE),"")</f>
        <v>1.978 V (DC)</v>
      </c>
      <c r="F43" s="126" t="str">
        <f>IFERROR(VLOOKUP($A43,Worksheet!$A$5:$I$110,F$4,FALSE),"")</f>
        <v>2.022 V (DC)</v>
      </c>
      <c r="G43" s="126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45"/>
      <c r="B44" s="133"/>
      <c r="C44" s="133"/>
      <c r="D44" s="133"/>
      <c r="E44" s="133"/>
      <c r="F44" s="133"/>
      <c r="G44" s="133"/>
    </row>
    <row r="45" spans="1:8" x14ac:dyDescent="0.25">
      <c r="A45" s="146">
        <v>32522917</v>
      </c>
      <c r="B45" s="126" t="str">
        <f>IFERROR(VLOOKUP($A45,Worksheet!$A$5:$I$110,B$4,FALSE),"")</f>
        <v>60 daV</v>
      </c>
      <c r="C45" s="126" t="str">
        <f>IFERROR(VLOOKUP($A45,Worksheet!$A$5:$I$110,C$4,FALSE),"")</f>
        <v xml:space="preserve">67 daVDC </v>
      </c>
      <c r="D45" s="126" t="str">
        <f>IFERROR(VLOOKUP($A45,Worksheet!$A$5:$I$110,D$4,FALSE),"")</f>
        <v>66.9 daV (DC)</v>
      </c>
      <c r="E45" s="126" t="str">
        <f>IFERROR(VLOOKUP($A45,Worksheet!$A$5:$I$110,E$4,FALSE),"")</f>
        <v>65 daV (DC)</v>
      </c>
      <c r="F45" s="126" t="str">
        <f>IFERROR(VLOOKUP($A45,Worksheet!$A$5:$I$110,F$4,FALSE),"")</f>
        <v>69 daV (DC)</v>
      </c>
      <c r="G45" s="126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48"/>
      <c r="C46" s="148"/>
      <c r="D46" s="148"/>
      <c r="E46" s="148"/>
      <c r="F46" s="148"/>
      <c r="G46" s="148"/>
    </row>
    <row r="47" spans="1:8" x14ac:dyDescent="0.25">
      <c r="B47" s="148"/>
      <c r="C47" s="148"/>
      <c r="D47" s="148"/>
      <c r="E47" s="148"/>
      <c r="F47" s="148"/>
      <c r="G47" s="148"/>
    </row>
    <row r="48" spans="1:8" x14ac:dyDescent="0.25">
      <c r="B48" s="148"/>
      <c r="C48" s="148"/>
      <c r="D48" s="148"/>
      <c r="E48" s="148"/>
      <c r="F48" s="148"/>
      <c r="G48" s="148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topLeftCell="A3" zoomScaleNormal="100" workbookViewId="0">
      <selection activeCell="B3" sqref="B1:B1048576"/>
    </sheetView>
  </sheetViews>
  <sheetFormatPr defaultColWidth="9.28515625" defaultRowHeight="15" x14ac:dyDescent="0.25"/>
  <cols>
    <col min="1" max="1" width="14.42578125" style="12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15" customWidth="1"/>
    <col min="10" max="10" width="8.5703125" style="135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17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36"/>
      <c r="K1" s="55"/>
      <c r="L1" s="35"/>
      <c r="M1" s="168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23"/>
    </row>
    <row r="2" spans="1:45" ht="18" x14ac:dyDescent="0.25">
      <c r="A2" s="119"/>
      <c r="B2" s="11"/>
      <c r="C2" s="161" t="s">
        <v>65</v>
      </c>
      <c r="D2" s="162"/>
      <c r="E2" s="162"/>
      <c r="F2" s="56" t="s">
        <v>6267</v>
      </c>
      <c r="G2" s="12"/>
      <c r="H2" s="28"/>
      <c r="I2" s="62"/>
      <c r="J2" s="134"/>
      <c r="K2" s="51"/>
      <c r="L2" s="36"/>
      <c r="M2" s="168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23"/>
    </row>
    <row r="3" spans="1:45" ht="16.5" customHeight="1" thickBot="1" x14ac:dyDescent="0.3">
      <c r="A3" s="119"/>
      <c r="B3" s="11"/>
      <c r="C3" s="14"/>
      <c r="D3" s="15"/>
      <c r="E3" s="72" t="s">
        <v>27</v>
      </c>
      <c r="F3" s="110">
        <v>45166</v>
      </c>
      <c r="G3" s="16"/>
      <c r="H3" s="28"/>
      <c r="I3" s="62"/>
      <c r="J3" s="134"/>
      <c r="K3" s="144">
        <v>45169.437349537038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3" t="s">
        <v>28</v>
      </c>
      <c r="V3" s="30"/>
      <c r="W3" s="8"/>
      <c r="X3" s="9"/>
      <c r="Y3" s="8"/>
      <c r="Z3" s="8" t="s">
        <v>2642</v>
      </c>
      <c r="AA3" s="8"/>
      <c r="AB3" s="8"/>
      <c r="AC3" s="8"/>
      <c r="AD3" s="8" t="s">
        <v>11</v>
      </c>
      <c r="AE3" s="8"/>
      <c r="AF3" s="7"/>
      <c r="AG3" s="159" t="s">
        <v>51</v>
      </c>
      <c r="AH3" s="124"/>
    </row>
    <row r="4" spans="1:45" ht="15.75" x14ac:dyDescent="0.25">
      <c r="A4" s="119"/>
      <c r="B4" s="1"/>
      <c r="C4" s="15"/>
      <c r="E4" s="15"/>
      <c r="F4" s="15"/>
      <c r="G4" s="15"/>
      <c r="H4" s="28"/>
      <c r="I4" s="62"/>
      <c r="J4" s="134"/>
      <c r="K4" s="51"/>
      <c r="L4" s="36"/>
      <c r="M4" s="17"/>
      <c r="N4" s="128" t="s">
        <v>6162</v>
      </c>
      <c r="O4" s="5"/>
      <c r="P4" s="5"/>
      <c r="Q4" s="5"/>
      <c r="R4" s="6"/>
      <c r="S4" s="7"/>
      <c r="T4" s="7"/>
      <c r="U4" s="164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59"/>
      <c r="AH4" s="124"/>
    </row>
    <row r="5" spans="1:45" ht="39" customHeight="1" x14ac:dyDescent="0.25">
      <c r="A5" s="118" t="s">
        <v>6164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37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5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6" t="s">
        <v>43</v>
      </c>
      <c r="AF5" s="167"/>
      <c r="AG5" s="160"/>
      <c r="AH5" s="124" t="s">
        <v>6165</v>
      </c>
      <c r="AI5" s="29" t="s">
        <v>6161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0" cm="1">
        <f t="array" ref="A6">IfEmpty(TRIM(_xlfn.CONCAT(C6:H6)),"",CRC32HASH(_xlfn.CONCAT(C6:H6)))</f>
        <v>32522917</v>
      </c>
      <c r="B6" s="11" t="str">
        <f>IFERROR(VLOOKUP(J6,Items!$A$2:$H$43,8,FALSE),"")</f>
        <v>Insulation</v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97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38" t="str">
        <v>Insulation DCV</v>
      </c>
      <c r="K6" s="95"/>
      <c r="L6" s="96" t="s">
        <v>66</v>
      </c>
      <c r="M6" s="26"/>
      <c r="N6" s="74">
        <v>66.900000000000006</v>
      </c>
      <c r="O6" s="75"/>
      <c r="P6" s="75"/>
      <c r="Q6" s="75"/>
      <c r="R6" s="76"/>
      <c r="S6" s="99" t="s">
        <v>151</v>
      </c>
      <c r="T6" s="99"/>
      <c r="U6" s="99"/>
      <c r="V6" s="100">
        <v>0.1</v>
      </c>
      <c r="W6" s="101">
        <v>60</v>
      </c>
      <c r="X6" s="102" t="s">
        <v>168</v>
      </c>
      <c r="Y6" s="122" t="str" cm="1">
        <f t="array" ref="Y6">GetPolarity(X6,AE6)</f>
        <v>DC</v>
      </c>
      <c r="Z6" s="103">
        <v>67</v>
      </c>
      <c r="AA6" s="104">
        <v>2</v>
      </c>
      <c r="AB6" s="116">
        <f t="shared" ref="AB6:AB37" si="4">IF(V6&lt;&gt;"",ROUND(Z6-AA6,-LOG10(V6)),"")</f>
        <v>65</v>
      </c>
      <c r="AC6" s="116">
        <f t="shared" ref="AC6:AC37" si="5">IF(V6&lt;&gt;"",ROUND(Z6+AA6,-LOG10(V6)),"")</f>
        <v>69</v>
      </c>
      <c r="AD6" s="108"/>
      <c r="AE6" s="109"/>
      <c r="AF6" s="25" t="str">
        <f>IF(RIGHT(AE6,2)="Hz","@ ","")&amp;AD6&amp;AE6</f>
        <v/>
      </c>
      <c r="AG6" s="33" t="str" cm="1">
        <f t="array" ref="AG6">FilterSpecialCharacters(X6)</f>
        <v>daV</v>
      </c>
      <c r="AH6" s="123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0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98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38" t="str">
        <v>ACV</v>
      </c>
      <c r="K7" s="95"/>
      <c r="L7" s="96" t="s">
        <v>52</v>
      </c>
      <c r="M7" s="26"/>
      <c r="N7" s="74">
        <v>4.9980000000000002</v>
      </c>
      <c r="O7" s="75"/>
      <c r="P7" s="75"/>
      <c r="Q7" s="75"/>
      <c r="R7" s="76"/>
      <c r="S7" s="99"/>
      <c r="T7" s="99"/>
      <c r="U7" s="99"/>
      <c r="V7" s="100">
        <v>1E-3</v>
      </c>
      <c r="W7" s="101">
        <v>6</v>
      </c>
      <c r="X7" s="105" t="s">
        <v>6</v>
      </c>
      <c r="Y7" s="122" t="str" cm="1">
        <f t="array" ref="Y7">GetPolarity(X7,AE7)</f>
        <v>AC</v>
      </c>
      <c r="Z7" s="103">
        <v>5</v>
      </c>
      <c r="AA7" s="104">
        <v>5.2999999999999999E-2</v>
      </c>
      <c r="AB7" s="116">
        <f t="shared" si="4"/>
        <v>4.9470000000000001</v>
      </c>
      <c r="AC7" s="116">
        <f t="shared" si="5"/>
        <v>5.0529999999999999</v>
      </c>
      <c r="AD7" s="108">
        <v>500</v>
      </c>
      <c r="AE7" s="109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23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0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97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38" t="str">
        <v>ACV</v>
      </c>
      <c r="K8" s="95"/>
      <c r="L8" s="96" t="s">
        <v>52</v>
      </c>
      <c r="M8" s="26"/>
      <c r="N8" s="74">
        <v>4.9589999999999996</v>
      </c>
      <c r="O8" s="75"/>
      <c r="P8" s="75"/>
      <c r="Q8" s="75"/>
      <c r="R8" s="76"/>
      <c r="S8" s="99"/>
      <c r="T8" s="99"/>
      <c r="U8" s="99"/>
      <c r="V8" s="100">
        <v>1E-3</v>
      </c>
      <c r="W8" s="101">
        <v>6</v>
      </c>
      <c r="X8" s="105" t="s">
        <v>6</v>
      </c>
      <c r="Y8" s="122" t="str" cm="1">
        <f t="array" ref="Y8">GetPolarity(X8,AE8)</f>
        <v>AC</v>
      </c>
      <c r="Z8" s="103">
        <v>5</v>
      </c>
      <c r="AA8" s="104">
        <v>0.10299999999999999</v>
      </c>
      <c r="AB8" s="116">
        <f t="shared" si="4"/>
        <v>4.8970000000000002</v>
      </c>
      <c r="AC8" s="116">
        <f t="shared" si="5"/>
        <v>5.1029999999999998</v>
      </c>
      <c r="AD8" s="108">
        <v>1</v>
      </c>
      <c r="AE8" s="109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23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0" cm="1">
        <f t="array" ref="A9">IfEmpty(TRIM(_xlfn.CONCAT(C9:H9)),"",CRC32HASH(_xlfn.CONCAT(C9:H9)))</f>
        <v>-156211742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98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33 mV</v>
      </c>
      <c r="I9" s="64" t="str">
        <v/>
      </c>
      <c r="J9" s="138" t="str">
        <v>ACV</v>
      </c>
      <c r="K9" s="95"/>
      <c r="L9" s="96" t="s">
        <v>52</v>
      </c>
      <c r="M9" s="26"/>
      <c r="N9" s="74">
        <v>49.98</v>
      </c>
      <c r="O9" s="75"/>
      <c r="P9" s="75"/>
      <c r="Q9" s="75"/>
      <c r="R9" s="76"/>
      <c r="S9" s="99"/>
      <c r="T9" s="99"/>
      <c r="U9" s="99"/>
      <c r="V9" s="100">
        <v>0.01</v>
      </c>
      <c r="W9" s="101">
        <v>60</v>
      </c>
      <c r="X9" s="105" t="s">
        <v>6</v>
      </c>
      <c r="Y9" s="122" t="str" cm="1">
        <f t="array" ref="Y9">GetPolarity(X9,AE9)</f>
        <v>AC</v>
      </c>
      <c r="Z9" s="103">
        <v>50</v>
      </c>
      <c r="AA9" s="104">
        <v>0.53</v>
      </c>
      <c r="AB9" s="116">
        <f t="shared" si="4"/>
        <v>49.47</v>
      </c>
      <c r="AC9" s="116">
        <f t="shared" si="5"/>
        <v>50.53</v>
      </c>
      <c r="AD9" s="108">
        <v>45</v>
      </c>
      <c r="AE9" s="109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23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0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97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38" t="str">
        <v>ACV</v>
      </c>
      <c r="K10" s="95"/>
      <c r="L10" s="96" t="s">
        <v>52</v>
      </c>
      <c r="M10" s="26"/>
      <c r="N10" s="74">
        <v>50.12</v>
      </c>
      <c r="O10" s="75"/>
      <c r="P10" s="75"/>
      <c r="Q10" s="75"/>
      <c r="R10" s="76"/>
      <c r="S10" s="99"/>
      <c r="T10" s="99"/>
      <c r="U10" s="99"/>
      <c r="V10" s="100">
        <v>0.01</v>
      </c>
      <c r="W10" s="101">
        <v>60</v>
      </c>
      <c r="X10" s="105" t="s">
        <v>6</v>
      </c>
      <c r="Y10" s="122" t="str" cm="1">
        <f t="array" ref="Y10">GetPolarity(X10,AE10)</f>
        <v>AC</v>
      </c>
      <c r="Z10" s="103">
        <v>50</v>
      </c>
      <c r="AA10" s="104">
        <v>1.03</v>
      </c>
      <c r="AB10" s="116">
        <f t="shared" si="4"/>
        <v>48.97</v>
      </c>
      <c r="AC10" s="116">
        <f t="shared" si="5"/>
        <v>51.03</v>
      </c>
      <c r="AD10" s="108">
        <v>1</v>
      </c>
      <c r="AE10" s="109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23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0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98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38" t="str">
        <v>ACV</v>
      </c>
      <c r="K11" s="95"/>
      <c r="L11" s="96" t="s">
        <v>52</v>
      </c>
      <c r="M11" s="26"/>
      <c r="N11" s="74">
        <v>300.2</v>
      </c>
      <c r="O11" s="75"/>
      <c r="P11" s="75"/>
      <c r="Q11" s="75"/>
      <c r="R11" s="76"/>
      <c r="S11" s="99"/>
      <c r="T11" s="99"/>
      <c r="U11" s="99"/>
      <c r="V11" s="100">
        <v>0.1</v>
      </c>
      <c r="W11" s="101">
        <v>600</v>
      </c>
      <c r="X11" s="105" t="s">
        <v>6</v>
      </c>
      <c r="Y11" s="122" t="str" cm="1">
        <f t="array" ref="Y11">GetPolarity(X11,AE11)</f>
        <v>AC</v>
      </c>
      <c r="Z11" s="103">
        <v>300</v>
      </c>
      <c r="AA11" s="104">
        <v>3.3</v>
      </c>
      <c r="AB11" s="116">
        <f t="shared" si="4"/>
        <v>296.7</v>
      </c>
      <c r="AC11" s="116">
        <f t="shared" si="5"/>
        <v>303.3</v>
      </c>
      <c r="AD11" s="108">
        <v>45</v>
      </c>
      <c r="AE11" s="109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23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0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97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38" t="str">
        <v>ACV</v>
      </c>
      <c r="K12" s="95"/>
      <c r="L12" s="96" t="s">
        <v>52</v>
      </c>
      <c r="M12" s="26"/>
      <c r="N12" s="74">
        <v>501.1</v>
      </c>
      <c r="O12" s="74"/>
      <c r="P12" s="75"/>
      <c r="Q12" s="75"/>
      <c r="R12" s="76"/>
      <c r="S12" s="99"/>
      <c r="T12" s="99"/>
      <c r="U12" s="99"/>
      <c r="V12" s="100">
        <v>0.1</v>
      </c>
      <c r="W12" s="101">
        <v>600</v>
      </c>
      <c r="X12" s="105" t="s">
        <v>6</v>
      </c>
      <c r="Y12" s="122" t="str" cm="1">
        <f t="array" ref="Y12">GetPolarity(X12,AE12)</f>
        <v>AC</v>
      </c>
      <c r="Z12" s="103">
        <v>500</v>
      </c>
      <c r="AA12" s="104">
        <v>5.3</v>
      </c>
      <c r="AB12" s="116">
        <f t="shared" si="4"/>
        <v>494.7</v>
      </c>
      <c r="AC12" s="116">
        <f t="shared" si="5"/>
        <v>505.3</v>
      </c>
      <c r="AD12" s="108">
        <v>500</v>
      </c>
      <c r="AE12" s="109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23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0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98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38" t="str">
        <v>ACV</v>
      </c>
      <c r="K13" s="95"/>
      <c r="L13" s="96" t="s">
        <v>52</v>
      </c>
      <c r="M13" s="26"/>
      <c r="N13" s="74">
        <v>501</v>
      </c>
      <c r="O13" s="75"/>
      <c r="P13" s="75"/>
      <c r="Q13" s="75"/>
      <c r="R13" s="76"/>
      <c r="S13" s="99"/>
      <c r="T13" s="99"/>
      <c r="U13" s="99"/>
      <c r="V13" s="100">
        <v>0.1</v>
      </c>
      <c r="W13" s="101">
        <v>600</v>
      </c>
      <c r="X13" s="105" t="s">
        <v>6</v>
      </c>
      <c r="Y13" s="122" t="str" cm="1">
        <f t="array" ref="Y13">GetPolarity(X13,AE13)</f>
        <v>AC</v>
      </c>
      <c r="Z13" s="103">
        <v>500</v>
      </c>
      <c r="AA13" s="101">
        <v>10.3</v>
      </c>
      <c r="AB13" s="116">
        <f t="shared" si="4"/>
        <v>489.7</v>
      </c>
      <c r="AC13" s="116">
        <f t="shared" si="5"/>
        <v>510.3</v>
      </c>
      <c r="AD13" s="103">
        <v>1</v>
      </c>
      <c r="AE13" s="101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23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0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97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38" t="str">
        <v>ACV</v>
      </c>
      <c r="K14" s="95"/>
      <c r="L14" s="96" t="s">
        <v>52</v>
      </c>
      <c r="M14" s="26"/>
      <c r="N14" s="74">
        <v>1002</v>
      </c>
      <c r="O14" s="75"/>
      <c r="P14" s="75"/>
      <c r="Q14" s="75"/>
      <c r="R14" s="76"/>
      <c r="S14" s="99"/>
      <c r="T14" s="99"/>
      <c r="U14" s="99"/>
      <c r="V14" s="100">
        <v>1</v>
      </c>
      <c r="W14" s="101">
        <v>1000</v>
      </c>
      <c r="X14" s="105" t="s">
        <v>6</v>
      </c>
      <c r="Y14" s="122" t="str" cm="1">
        <f t="array" ref="Y14">GetPolarity(X14,AE14)</f>
        <v>AC</v>
      </c>
      <c r="Z14" s="103">
        <v>1000</v>
      </c>
      <c r="AA14" s="101">
        <v>13</v>
      </c>
      <c r="AB14" s="116">
        <f t="shared" si="4"/>
        <v>987</v>
      </c>
      <c r="AC14" s="116">
        <f t="shared" si="5"/>
        <v>1013</v>
      </c>
      <c r="AD14" s="103">
        <v>45</v>
      </c>
      <c r="AE14" s="101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23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0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98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38" t="str">
        <v/>
      </c>
      <c r="K15" s="95"/>
      <c r="L15" s="96"/>
      <c r="M15" s="26"/>
      <c r="N15" s="74"/>
      <c r="O15" s="75"/>
      <c r="P15" s="75"/>
      <c r="Q15" s="75"/>
      <c r="R15" s="76"/>
      <c r="S15" s="99"/>
      <c r="T15" s="99"/>
      <c r="U15" s="99"/>
      <c r="V15" s="100"/>
      <c r="W15" s="101"/>
      <c r="X15" s="105"/>
      <c r="Y15" s="122" t="str" cm="1">
        <f t="array" ref="Y15">GetPolarity(X15,AE15)</f>
        <v/>
      </c>
      <c r="Z15" s="103"/>
      <c r="AA15" s="101"/>
      <c r="AB15" s="116" t="str">
        <f t="shared" si="4"/>
        <v/>
      </c>
      <c r="AC15" s="116" t="str">
        <f t="shared" si="5"/>
        <v/>
      </c>
      <c r="AD15" s="103"/>
      <c r="AE15" s="101"/>
      <c r="AF15" s="25" t="str">
        <f t="shared" si="6"/>
        <v/>
      </c>
      <c r="AG15" s="33" t="str" cm="1">
        <f t="array" ref="AG15">FilterSpecialCharacters(X15)</f>
        <v/>
      </c>
      <c r="AH15" s="123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0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97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38" t="str">
        <v/>
      </c>
      <c r="K16" s="95"/>
      <c r="L16" s="96"/>
      <c r="M16" s="26"/>
      <c r="N16" s="74"/>
      <c r="O16" s="75"/>
      <c r="P16" s="75"/>
      <c r="Q16" s="75"/>
      <c r="R16" s="76"/>
      <c r="S16" s="99"/>
      <c r="T16" s="99"/>
      <c r="U16" s="99"/>
      <c r="V16" s="100"/>
      <c r="W16" s="101"/>
      <c r="X16" s="105"/>
      <c r="Y16" s="122" t="str" cm="1">
        <f t="array" ref="Y16">GetPolarity(X16,AE16)</f>
        <v/>
      </c>
      <c r="Z16" s="103"/>
      <c r="AA16" s="101"/>
      <c r="AB16" s="116" t="str">
        <f t="shared" si="4"/>
        <v/>
      </c>
      <c r="AC16" s="116" t="str">
        <f t="shared" si="5"/>
        <v/>
      </c>
      <c r="AD16" s="103"/>
      <c r="AE16" s="101"/>
      <c r="AF16" s="25" t="str">
        <f t="shared" si="6"/>
        <v/>
      </c>
      <c r="AG16" s="33" t="str" cm="1">
        <f t="array" ref="AG16">FilterSpecialCharacters(X16)</f>
        <v/>
      </c>
      <c r="AH16" s="123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0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98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38" t="str">
        <v>DCV</v>
      </c>
      <c r="K17" s="95"/>
      <c r="L17" s="96" t="s">
        <v>52</v>
      </c>
      <c r="M17" s="26"/>
      <c r="N17" s="74">
        <v>5</v>
      </c>
      <c r="O17" s="75"/>
      <c r="P17" s="75"/>
      <c r="Q17" s="75"/>
      <c r="R17" s="76"/>
      <c r="S17" s="99"/>
      <c r="T17" s="99"/>
      <c r="U17" s="99"/>
      <c r="V17" s="99">
        <v>0.01</v>
      </c>
      <c r="W17" s="101">
        <v>6</v>
      </c>
      <c r="X17" s="105" t="s">
        <v>6</v>
      </c>
      <c r="Y17" s="122" t="str" cm="1">
        <f t="array" ref="Y17">GetPolarity(X17,AE17)</f>
        <v>DC</v>
      </c>
      <c r="Z17" s="103">
        <v>5</v>
      </c>
      <c r="AA17" s="101">
        <v>7.0000000000000001E-3</v>
      </c>
      <c r="AB17" s="116">
        <f t="shared" si="4"/>
        <v>4.99</v>
      </c>
      <c r="AC17" s="116">
        <f t="shared" si="5"/>
        <v>5.01</v>
      </c>
      <c r="AD17" s="103"/>
      <c r="AE17" s="101"/>
      <c r="AF17" s="25" t="str">
        <f t="shared" si="6"/>
        <v/>
      </c>
      <c r="AG17" s="33" t="str" cm="1">
        <f t="array" ref="AG17">FilterSpecialCharacters(X17)</f>
        <v>V</v>
      </c>
      <c r="AH17" s="123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0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97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38" t="str">
        <v>DCV</v>
      </c>
      <c r="K18" s="95"/>
      <c r="L18" s="96" t="s">
        <v>52</v>
      </c>
      <c r="M18" s="26"/>
      <c r="N18" s="74">
        <v>300</v>
      </c>
      <c r="O18" s="75"/>
      <c r="P18" s="75"/>
      <c r="Q18" s="75"/>
      <c r="R18" s="76"/>
      <c r="S18" s="99"/>
      <c r="T18" s="99"/>
      <c r="U18" s="99"/>
      <c r="V18" s="100">
        <v>0.1</v>
      </c>
      <c r="W18" s="101">
        <v>600</v>
      </c>
      <c r="X18" s="105" t="s">
        <v>6</v>
      </c>
      <c r="Y18" s="122" t="str" cm="1">
        <f t="array" ref="Y18">GetPolarity(X18,AE18)</f>
        <v>DC</v>
      </c>
      <c r="Z18" s="103">
        <v>300</v>
      </c>
      <c r="AA18" s="101">
        <v>0.5</v>
      </c>
      <c r="AB18" s="116">
        <f t="shared" si="4"/>
        <v>299.5</v>
      </c>
      <c r="AC18" s="116">
        <f t="shared" si="5"/>
        <v>300.5</v>
      </c>
      <c r="AD18" s="103"/>
      <c r="AE18" s="101"/>
      <c r="AF18" s="25" t="str">
        <f t="shared" si="6"/>
        <v/>
      </c>
      <c r="AG18" s="33" t="str" cm="1">
        <f t="array" ref="AG18">FilterSpecialCharacters(X18)</f>
        <v>V</v>
      </c>
      <c r="AH18" s="123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0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98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38" t="str">
        <v>DCV</v>
      </c>
      <c r="K19" s="95"/>
      <c r="L19" s="96" t="s">
        <v>52</v>
      </c>
      <c r="M19" s="26"/>
      <c r="N19" s="74">
        <v>1000</v>
      </c>
      <c r="O19" s="75"/>
      <c r="P19" s="75"/>
      <c r="Q19" s="75"/>
      <c r="R19" s="76"/>
      <c r="S19" s="99"/>
      <c r="T19" s="99"/>
      <c r="U19" s="99"/>
      <c r="V19" s="100">
        <v>1</v>
      </c>
      <c r="W19" s="101">
        <v>1000</v>
      </c>
      <c r="X19" s="105" t="s">
        <v>6</v>
      </c>
      <c r="Y19" s="122" t="str" cm="1">
        <f t="array" ref="Y19">GetPolarity(X19,AE19)</f>
        <v>DC</v>
      </c>
      <c r="Z19" s="103">
        <v>1000</v>
      </c>
      <c r="AA19" s="101">
        <v>3</v>
      </c>
      <c r="AB19" s="116">
        <f t="shared" si="4"/>
        <v>997</v>
      </c>
      <c r="AC19" s="116">
        <f t="shared" si="5"/>
        <v>1003</v>
      </c>
      <c r="AD19" s="103"/>
      <c r="AE19" s="101"/>
      <c r="AF19" s="25" t="str">
        <f t="shared" si="6"/>
        <v/>
      </c>
      <c r="AG19" s="33" t="str" cm="1">
        <f t="array" ref="AG19">FilterSpecialCharacters(X19)</f>
        <v>V</v>
      </c>
      <c r="AH19" s="123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0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97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38" t="str">
        <v>DCV</v>
      </c>
      <c r="K20" s="95"/>
      <c r="L20" s="96" t="s">
        <v>52</v>
      </c>
      <c r="M20" s="26"/>
      <c r="N20" s="74">
        <v>-1000</v>
      </c>
      <c r="O20" s="75"/>
      <c r="P20" s="75"/>
      <c r="Q20" s="75"/>
      <c r="R20" s="76"/>
      <c r="S20" s="99"/>
      <c r="T20" s="99"/>
      <c r="U20" s="99"/>
      <c r="V20" s="100">
        <v>1</v>
      </c>
      <c r="W20" s="101">
        <v>1000</v>
      </c>
      <c r="X20" s="105" t="s">
        <v>6</v>
      </c>
      <c r="Y20" s="122" t="str" cm="1">
        <f t="array" ref="Y20">GetPolarity(X20,AE20)</f>
        <v>DC</v>
      </c>
      <c r="Z20" s="103">
        <v>-1000</v>
      </c>
      <c r="AA20" s="101">
        <v>3</v>
      </c>
      <c r="AB20" s="116">
        <f t="shared" si="4"/>
        <v>-1003</v>
      </c>
      <c r="AC20" s="116">
        <f t="shared" si="5"/>
        <v>-997</v>
      </c>
      <c r="AD20" s="103"/>
      <c r="AE20" s="101"/>
      <c r="AF20" s="25" t="str">
        <f t="shared" si="6"/>
        <v/>
      </c>
      <c r="AG20" s="33" t="str" cm="1">
        <f t="array" ref="AG20">FilterSpecialCharacters(X20)</f>
        <v>V</v>
      </c>
      <c r="AH20" s="123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0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98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38" t="str">
        <v/>
      </c>
      <c r="K21" s="95"/>
      <c r="L21" s="96"/>
      <c r="M21" s="26"/>
      <c r="N21" s="74"/>
      <c r="O21" s="75"/>
      <c r="P21" s="75"/>
      <c r="Q21" s="75"/>
      <c r="R21" s="76"/>
      <c r="S21" s="99"/>
      <c r="T21" s="99"/>
      <c r="U21" s="99"/>
      <c r="V21" s="100"/>
      <c r="W21" s="101"/>
      <c r="X21" s="105"/>
      <c r="Y21" s="122" t="str" cm="1">
        <f t="array" ref="Y21">GetPolarity(X21,AE21)</f>
        <v/>
      </c>
      <c r="Z21" s="103"/>
      <c r="AA21" s="101"/>
      <c r="AB21" s="116" t="str">
        <f t="shared" si="4"/>
        <v/>
      </c>
      <c r="AC21" s="116" t="str">
        <f t="shared" si="5"/>
        <v/>
      </c>
      <c r="AD21" s="103"/>
      <c r="AE21" s="101"/>
      <c r="AF21" s="25" t="str">
        <f t="shared" si="6"/>
        <v/>
      </c>
      <c r="AG21" s="33" t="str" cm="1">
        <f t="array" ref="AG21">FilterSpecialCharacters(X21)</f>
        <v/>
      </c>
      <c r="AH21" s="123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0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97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38" t="str">
        <v/>
      </c>
      <c r="K22" s="95"/>
      <c r="L22" s="96"/>
      <c r="M22" s="26"/>
      <c r="N22" s="74"/>
      <c r="O22" s="75"/>
      <c r="P22" s="75"/>
      <c r="Q22" s="75"/>
      <c r="R22" s="76"/>
      <c r="S22" s="99"/>
      <c r="T22" s="99"/>
      <c r="U22" s="99"/>
      <c r="V22" s="100"/>
      <c r="W22" s="101"/>
      <c r="X22" s="105"/>
      <c r="Y22" s="122" t="str" cm="1">
        <f t="array" ref="Y22">GetPolarity(X22,AE22)</f>
        <v/>
      </c>
      <c r="Z22" s="103"/>
      <c r="AA22" s="101"/>
      <c r="AB22" s="116" t="str">
        <f t="shared" si="4"/>
        <v/>
      </c>
      <c r="AC22" s="116" t="str">
        <f t="shared" si="5"/>
        <v/>
      </c>
      <c r="AD22" s="103"/>
      <c r="AE22" s="101"/>
      <c r="AF22" s="25" t="str">
        <f t="shared" si="6"/>
        <v/>
      </c>
      <c r="AG22" s="33" t="str" cm="1">
        <f t="array" ref="AG22">FilterSpecialCharacters(X22)</f>
        <v/>
      </c>
      <c r="AH22" s="123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0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98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38" t="str">
        <v>DCV</v>
      </c>
      <c r="K23" s="95"/>
      <c r="L23" s="96" t="s">
        <v>52</v>
      </c>
      <c r="M23" s="26"/>
      <c r="N23" s="74">
        <v>30</v>
      </c>
      <c r="O23" s="75"/>
      <c r="P23" s="75"/>
      <c r="Q23" s="75"/>
      <c r="R23" s="76"/>
      <c r="S23" s="99"/>
      <c r="T23" s="99"/>
      <c r="U23" s="99"/>
      <c r="V23" s="100">
        <v>0.1</v>
      </c>
      <c r="W23" s="101">
        <v>600</v>
      </c>
      <c r="X23" s="105" t="s">
        <v>4</v>
      </c>
      <c r="Y23" s="122" t="str" cm="1">
        <f t="array" ref="Y23">GetPolarity(X23,AE23)</f>
        <v>DC</v>
      </c>
      <c r="Z23" s="103">
        <v>30</v>
      </c>
      <c r="AA23" s="101">
        <v>0.2</v>
      </c>
      <c r="AB23" s="116">
        <f t="shared" si="4"/>
        <v>29.8</v>
      </c>
      <c r="AC23" s="116">
        <f t="shared" si="5"/>
        <v>30.2</v>
      </c>
      <c r="AD23" s="103"/>
      <c r="AE23" s="101"/>
      <c r="AF23" s="25" t="str">
        <f t="shared" si="6"/>
        <v/>
      </c>
      <c r="AG23" s="33" t="str" cm="1">
        <f t="array" ref="AG23">FilterSpecialCharacters(X23)</f>
        <v>mV</v>
      </c>
      <c r="AH23" s="123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0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97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38" t="str">
        <v>DCV</v>
      </c>
      <c r="K24" s="95"/>
      <c r="L24" s="96" t="s">
        <v>52</v>
      </c>
      <c r="M24" s="26"/>
      <c r="N24" s="74">
        <v>-299.89999999999998</v>
      </c>
      <c r="O24" s="75"/>
      <c r="P24" s="75"/>
      <c r="Q24" s="75"/>
      <c r="R24" s="76"/>
      <c r="S24" s="99"/>
      <c r="T24" s="99"/>
      <c r="U24" s="99"/>
      <c r="V24" s="100">
        <v>0.1</v>
      </c>
      <c r="W24" s="101">
        <v>600</v>
      </c>
      <c r="X24" s="105" t="s">
        <v>4</v>
      </c>
      <c r="Y24" s="122" t="str" cm="1">
        <f t="array" ref="Y24">GetPolarity(X24,AE24)</f>
        <v>DC</v>
      </c>
      <c r="Z24" s="103">
        <v>-300</v>
      </c>
      <c r="AA24" s="101">
        <v>0.5</v>
      </c>
      <c r="AB24" s="116">
        <f t="shared" si="4"/>
        <v>-300.5</v>
      </c>
      <c r="AC24" s="116">
        <f t="shared" si="5"/>
        <v>-299.5</v>
      </c>
      <c r="AD24" s="103"/>
      <c r="AE24" s="101"/>
      <c r="AF24" s="25" t="str">
        <f t="shared" si="6"/>
        <v/>
      </c>
      <c r="AG24" s="33" t="str" cm="1">
        <f t="array" ref="AG24">FilterSpecialCharacters(X24)</f>
        <v>mV</v>
      </c>
      <c r="AH24" s="123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0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98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38" t="str">
        <v>DCV</v>
      </c>
      <c r="K25" s="95"/>
      <c r="L25" s="96" t="s">
        <v>52</v>
      </c>
      <c r="M25" s="26"/>
      <c r="N25" s="74">
        <v>599.9</v>
      </c>
      <c r="O25" s="75"/>
      <c r="P25" s="75"/>
      <c r="Q25" s="75"/>
      <c r="R25" s="76"/>
      <c r="S25" s="99"/>
      <c r="T25" s="99"/>
      <c r="U25" s="99"/>
      <c r="V25" s="106">
        <v>0.1</v>
      </c>
      <c r="W25" s="101">
        <v>600</v>
      </c>
      <c r="X25" s="102" t="s">
        <v>4</v>
      </c>
      <c r="Y25" s="122" t="str" cm="1">
        <f t="array" ref="Y25">GetPolarity(X25,AE25)</f>
        <v>DC</v>
      </c>
      <c r="Z25" s="103">
        <v>600</v>
      </c>
      <c r="AA25" s="101">
        <v>0.7</v>
      </c>
      <c r="AB25" s="116">
        <f t="shared" si="4"/>
        <v>599.29999999999995</v>
      </c>
      <c r="AC25" s="116">
        <f t="shared" si="5"/>
        <v>600.70000000000005</v>
      </c>
      <c r="AD25" s="103"/>
      <c r="AE25" s="101"/>
      <c r="AF25" s="25" t="str">
        <f t="shared" si="6"/>
        <v/>
      </c>
      <c r="AG25" s="33" t="str" cm="1">
        <f t="array" ref="AG25">FilterSpecialCharacters(X25)</f>
        <v>mV</v>
      </c>
      <c r="AH25" s="123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0" cm="1">
        <f t="array" ref="A26">IfEmpty(TRIM(_xlfn.CONCAT(C26:H26)),"",CRC32HASH(_xlfn.CONCAT(C26:H26)))</f>
        <v>226361642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97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38" t="str">
        <v>Resistance</v>
      </c>
      <c r="K26" s="95"/>
      <c r="L26" s="96" t="s">
        <v>52</v>
      </c>
      <c r="M26" s="26"/>
      <c r="N26" s="74">
        <v>500.2</v>
      </c>
      <c r="O26" s="75"/>
      <c r="P26" s="75"/>
      <c r="Q26" s="75"/>
      <c r="R26" s="76"/>
      <c r="S26" s="99"/>
      <c r="T26" s="99"/>
      <c r="U26" s="99"/>
      <c r="V26" s="106">
        <v>0.1</v>
      </c>
      <c r="W26" s="101">
        <v>600</v>
      </c>
      <c r="X26" s="102" t="s">
        <v>100</v>
      </c>
      <c r="Y26" s="122" t="str" cm="1">
        <f t="array" ref="Y26">GetPolarity(X26,AE26)</f>
        <v/>
      </c>
      <c r="Z26" s="103">
        <v>500</v>
      </c>
      <c r="AA26" s="101">
        <v>4.7</v>
      </c>
      <c r="AB26" s="116">
        <f t="shared" si="4"/>
        <v>495.3</v>
      </c>
      <c r="AC26" s="116">
        <f t="shared" si="5"/>
        <v>504.7</v>
      </c>
      <c r="AD26" s="103"/>
      <c r="AE26" s="101"/>
      <c r="AF26" s="25" t="str">
        <f t="shared" si="6"/>
        <v/>
      </c>
      <c r="AG26" s="33" t="str" cm="1">
        <f t="array" ref="AG26">FilterSpecialCharacters(X26)</f>
        <v>Ω</v>
      </c>
      <c r="AH26" s="123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0" cm="1">
        <f t="array" ref="A27">IfEmpty(TRIM(_xlfn.CONCAT(C27:H27)),"",CRC32HASH(_xlfn.CONCAT(C27:H27)))</f>
        <v>120236181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98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38" t="str">
        <v>Resistance</v>
      </c>
      <c r="K27" s="95"/>
      <c r="L27" s="96" t="s">
        <v>52</v>
      </c>
      <c r="M27" s="26"/>
      <c r="N27" s="74">
        <v>19</v>
      </c>
      <c r="O27" s="75"/>
      <c r="P27" s="75"/>
      <c r="Q27" s="75"/>
      <c r="R27" s="76"/>
      <c r="S27" s="99"/>
      <c r="T27" s="99"/>
      <c r="U27" s="99"/>
      <c r="V27" s="106">
        <v>0.01</v>
      </c>
      <c r="W27" s="101">
        <v>50</v>
      </c>
      <c r="X27" s="102" t="s">
        <v>101</v>
      </c>
      <c r="Y27" s="122" t="str" cm="1">
        <f t="array" ref="Y27">GetPolarity(X27,AE27)</f>
        <v/>
      </c>
      <c r="Z27" s="103">
        <v>19</v>
      </c>
      <c r="AA27" s="101">
        <v>0.32</v>
      </c>
      <c r="AB27" s="116">
        <f t="shared" si="4"/>
        <v>18.68</v>
      </c>
      <c r="AC27" s="116">
        <f t="shared" si="5"/>
        <v>19.32</v>
      </c>
      <c r="AD27" s="103"/>
      <c r="AE27" s="101"/>
      <c r="AF27" s="25" t="str">
        <f t="shared" si="6"/>
        <v/>
      </c>
      <c r="AG27" s="33" t="str" cm="1">
        <f t="array" ref="AG27">FilterSpecialCharacters(X27)</f>
        <v>MΩ</v>
      </c>
      <c r="AH27" s="123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0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97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38" t="str">
        <v>Capacitance</v>
      </c>
      <c r="K28" s="95"/>
      <c r="L28" s="96" t="s">
        <v>52</v>
      </c>
      <c r="M28" s="26"/>
      <c r="N28" s="74">
        <v>900</v>
      </c>
      <c r="O28" s="75"/>
      <c r="P28" s="75"/>
      <c r="Q28" s="75"/>
      <c r="R28" s="76"/>
      <c r="S28" s="99"/>
      <c r="T28" s="99"/>
      <c r="U28" s="99"/>
      <c r="V28" s="106">
        <v>1</v>
      </c>
      <c r="W28" s="101">
        <v>1000</v>
      </c>
      <c r="X28" s="102" t="s">
        <v>15</v>
      </c>
      <c r="Y28" s="122" t="str" cm="1">
        <f t="array" ref="Y28">GetPolarity(X28,AE28)</f>
        <v/>
      </c>
      <c r="Z28" s="103">
        <v>900</v>
      </c>
      <c r="AA28" s="101">
        <v>13</v>
      </c>
      <c r="AB28" s="116">
        <f t="shared" si="4"/>
        <v>887</v>
      </c>
      <c r="AC28" s="116">
        <f t="shared" si="5"/>
        <v>913</v>
      </c>
      <c r="AD28" s="103"/>
      <c r="AE28" s="101"/>
      <c r="AF28" s="25" t="str">
        <f t="shared" si="6"/>
        <v/>
      </c>
      <c r="AG28" s="33" t="str" cm="1">
        <f t="array" ref="AG28">FilterSpecialCharacters(X28)</f>
        <v>nF</v>
      </c>
      <c r="AH28" s="123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0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98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38" t="str">
        <v/>
      </c>
      <c r="K29" s="95"/>
      <c r="L29" s="96"/>
      <c r="M29" s="26"/>
      <c r="N29" s="74"/>
      <c r="O29" s="75"/>
      <c r="P29" s="75"/>
      <c r="Q29" s="75"/>
      <c r="R29" s="76"/>
      <c r="S29" s="99"/>
      <c r="T29" s="99"/>
      <c r="U29" s="99"/>
      <c r="V29" s="106"/>
      <c r="W29" s="101"/>
      <c r="X29" s="102"/>
      <c r="Y29" s="122" t="str" cm="1">
        <f t="array" ref="Y29">GetPolarity(X29,AE29)</f>
        <v/>
      </c>
      <c r="Z29" s="103"/>
      <c r="AA29" s="101"/>
      <c r="AB29" s="116" t="str">
        <f t="shared" si="4"/>
        <v/>
      </c>
      <c r="AC29" s="116" t="str">
        <f t="shared" si="5"/>
        <v/>
      </c>
      <c r="AD29" s="103"/>
      <c r="AE29" s="101"/>
      <c r="AF29" s="25" t="str">
        <f t="shared" si="6"/>
        <v/>
      </c>
      <c r="AG29" s="33" t="str" cm="1">
        <f t="array" ref="AG29">FilterSpecialCharacters(X29)</f>
        <v/>
      </c>
      <c r="AH29" s="123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0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97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38" t="str">
        <v/>
      </c>
      <c r="K30" s="95"/>
      <c r="L30" s="96"/>
      <c r="M30" s="26"/>
      <c r="N30" s="74"/>
      <c r="O30" s="75"/>
      <c r="P30" s="75"/>
      <c r="Q30" s="75"/>
      <c r="R30" s="76"/>
      <c r="S30" s="99"/>
      <c r="T30" s="99"/>
      <c r="U30" s="99"/>
      <c r="V30" s="106"/>
      <c r="W30" s="101"/>
      <c r="X30" s="102"/>
      <c r="Y30" s="122" t="str" cm="1">
        <f t="array" ref="Y30">GetPolarity(X30,AE30)</f>
        <v/>
      </c>
      <c r="Z30" s="103"/>
      <c r="AA30" s="101"/>
      <c r="AB30" s="116" t="str">
        <f t="shared" si="4"/>
        <v/>
      </c>
      <c r="AC30" s="116" t="str">
        <f t="shared" si="5"/>
        <v/>
      </c>
      <c r="AD30" s="103"/>
      <c r="AE30" s="101"/>
      <c r="AF30" s="25" t="str">
        <f t="shared" si="6"/>
        <v/>
      </c>
      <c r="AG30" s="33" t="str" cm="1">
        <f t="array" ref="AG30">FilterSpecialCharacters(X30)</f>
        <v/>
      </c>
      <c r="AH30" s="123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0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98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38" t="str">
        <v>DCV</v>
      </c>
      <c r="K31" s="95"/>
      <c r="L31" s="96" t="s">
        <v>52</v>
      </c>
      <c r="M31" s="26"/>
      <c r="N31" s="74">
        <v>1.9990000000000001</v>
      </c>
      <c r="O31" s="75"/>
      <c r="P31" s="75"/>
      <c r="Q31" s="75"/>
      <c r="R31" s="76"/>
      <c r="S31" s="99"/>
      <c r="T31" s="99"/>
      <c r="U31" s="99"/>
      <c r="V31" s="106">
        <v>1E-3</v>
      </c>
      <c r="W31" s="101">
        <v>2.4</v>
      </c>
      <c r="X31" s="102" t="s">
        <v>6</v>
      </c>
      <c r="Y31" s="122" t="str" cm="1">
        <f t="array" ref="Y31">GetPolarity(X31,AE31)</f>
        <v>DC</v>
      </c>
      <c r="Z31" s="103">
        <v>2</v>
      </c>
      <c r="AA31" s="101">
        <v>2.1999999999999999E-2</v>
      </c>
      <c r="AB31" s="116">
        <f t="shared" si="4"/>
        <v>1.978</v>
      </c>
      <c r="AC31" s="116">
        <f t="shared" si="5"/>
        <v>2.0219999999999998</v>
      </c>
      <c r="AD31" s="103"/>
      <c r="AE31" s="101"/>
      <c r="AF31" s="25" t="str">
        <f t="shared" si="6"/>
        <v/>
      </c>
      <c r="AG31" s="33" t="str" cm="1">
        <f t="array" ref="AG31">FilterSpecialCharacters(X31)</f>
        <v>V</v>
      </c>
      <c r="AH31" s="123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0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97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38" t="str">
        <v>ACA</v>
      </c>
      <c r="K32" s="95"/>
      <c r="L32" s="96" t="s">
        <v>52</v>
      </c>
      <c r="M32" s="26"/>
      <c r="N32" s="74">
        <v>3</v>
      </c>
      <c r="O32" s="75"/>
      <c r="P32" s="75"/>
      <c r="Q32" s="75"/>
      <c r="R32" s="76"/>
      <c r="S32" s="99"/>
      <c r="T32" s="99"/>
      <c r="U32" s="99"/>
      <c r="V32" s="106">
        <v>0.01</v>
      </c>
      <c r="W32" s="101">
        <v>60</v>
      </c>
      <c r="X32" s="102" t="s">
        <v>12</v>
      </c>
      <c r="Y32" s="122" t="str" cm="1">
        <f t="array" ref="Y32">GetPolarity(X32,AE32)</f>
        <v>AC</v>
      </c>
      <c r="Z32" s="103">
        <v>3</v>
      </c>
      <c r="AA32" s="101">
        <v>0.08</v>
      </c>
      <c r="AB32" s="116">
        <f t="shared" si="4"/>
        <v>2.92</v>
      </c>
      <c r="AC32" s="116">
        <f t="shared" si="5"/>
        <v>3.08</v>
      </c>
      <c r="AD32" s="103">
        <v>45</v>
      </c>
      <c r="AE32" s="101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23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0" cm="1">
        <f t="array" ref="A33">IfEmpty(TRIM(_xlfn.CONCAT(C33:H33)),"",CRC32HASH(_xlfn.CONCAT(C33:H33)))</f>
        <v>280793810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98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0.048 mA</v>
      </c>
      <c r="I33" s="64" t="str">
        <v/>
      </c>
      <c r="J33" s="138" t="str">
        <v>ACA</v>
      </c>
      <c r="K33" s="95"/>
      <c r="L33" s="96" t="s">
        <v>52</v>
      </c>
      <c r="M33" s="26"/>
      <c r="N33" s="74">
        <v>50.02</v>
      </c>
      <c r="O33" s="75"/>
      <c r="P33" s="75"/>
      <c r="Q33" s="75"/>
      <c r="R33" s="76"/>
      <c r="S33" s="99"/>
      <c r="T33" s="99"/>
      <c r="U33" s="99"/>
      <c r="V33" s="106">
        <v>0.01</v>
      </c>
      <c r="W33" s="101">
        <v>60</v>
      </c>
      <c r="X33" s="102" t="s">
        <v>12</v>
      </c>
      <c r="Y33" s="122" t="str" cm="1">
        <f t="array" ref="Y33">GetPolarity(X33,AE33)</f>
        <v>AC</v>
      </c>
      <c r="Z33" s="103">
        <v>50</v>
      </c>
      <c r="AA33" s="101">
        <v>0.78</v>
      </c>
      <c r="AB33" s="116">
        <f t="shared" si="4"/>
        <v>49.22</v>
      </c>
      <c r="AC33" s="116">
        <f t="shared" si="5"/>
        <v>50.78</v>
      </c>
      <c r="AD33" s="103">
        <v>1</v>
      </c>
      <c r="AE33" s="101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23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0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97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38" t="str">
        <v>ACA</v>
      </c>
      <c r="K34" s="95"/>
      <c r="L34" s="96" t="s">
        <v>52</v>
      </c>
      <c r="M34" s="26"/>
      <c r="N34" s="74">
        <v>399.3</v>
      </c>
      <c r="O34" s="75"/>
      <c r="P34" s="75"/>
      <c r="Q34" s="75"/>
      <c r="R34" s="76"/>
      <c r="S34" s="99"/>
      <c r="T34" s="99"/>
      <c r="U34" s="99"/>
      <c r="V34" s="106">
        <v>0.1</v>
      </c>
      <c r="W34" s="101">
        <v>400</v>
      </c>
      <c r="X34" s="102" t="s">
        <v>12</v>
      </c>
      <c r="Y34" s="122" t="str" cm="1">
        <f t="array" ref="Y34">GetPolarity(X34,AE34)</f>
        <v>AC</v>
      </c>
      <c r="Z34" s="103">
        <v>400</v>
      </c>
      <c r="AA34" s="101">
        <v>6.3</v>
      </c>
      <c r="AB34" s="116">
        <f t="shared" si="4"/>
        <v>393.7</v>
      </c>
      <c r="AC34" s="116">
        <f t="shared" si="5"/>
        <v>406.3</v>
      </c>
      <c r="AD34" s="103">
        <v>1</v>
      </c>
      <c r="AE34" s="101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23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0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98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38" t="str">
        <v>ACA</v>
      </c>
      <c r="K35" s="95"/>
      <c r="L35" s="96" t="s">
        <v>52</v>
      </c>
      <c r="M35" s="26"/>
      <c r="N35" s="74">
        <v>3.9990000000000001</v>
      </c>
      <c r="O35" s="75"/>
      <c r="P35" s="75"/>
      <c r="Q35" s="75"/>
      <c r="R35" s="76"/>
      <c r="S35" s="99"/>
      <c r="T35" s="99"/>
      <c r="U35" s="99"/>
      <c r="V35" s="106">
        <v>1E-3</v>
      </c>
      <c r="W35" s="101">
        <v>6</v>
      </c>
      <c r="X35" s="102" t="s">
        <v>13</v>
      </c>
      <c r="Y35" s="122" t="str" cm="1">
        <f t="array" ref="Y35">GetPolarity(X35,AE35)</f>
        <v>AC</v>
      </c>
      <c r="Z35" s="103">
        <v>4</v>
      </c>
      <c r="AA35" s="101">
        <v>6.3E-2</v>
      </c>
      <c r="AB35" s="116">
        <f t="shared" si="4"/>
        <v>3.9369999999999998</v>
      </c>
      <c r="AC35" s="116">
        <f t="shared" si="5"/>
        <v>4.0629999999999997</v>
      </c>
      <c r="AD35" s="103">
        <v>45</v>
      </c>
      <c r="AE35" s="101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23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0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97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38" t="str">
        <v>ACA</v>
      </c>
      <c r="K36" s="95"/>
      <c r="L36" s="96"/>
      <c r="M36" s="26"/>
      <c r="N36" s="74">
        <v>9.1</v>
      </c>
      <c r="O36" s="75"/>
      <c r="P36" s="75"/>
      <c r="Q36" s="75"/>
      <c r="R36" s="76"/>
      <c r="S36" s="99"/>
      <c r="T36" s="99"/>
      <c r="U36" s="99"/>
      <c r="V36" s="106">
        <v>0.01</v>
      </c>
      <c r="W36" s="101">
        <v>10</v>
      </c>
      <c r="X36" s="102" t="s">
        <v>13</v>
      </c>
      <c r="Y36" s="122" t="str" cm="1">
        <f t="array" ref="Y36">GetPolarity(X36,AE36)</f>
        <v>AC</v>
      </c>
      <c r="Z36" s="103">
        <v>9</v>
      </c>
      <c r="AA36" s="101">
        <v>0.17</v>
      </c>
      <c r="AB36" s="116">
        <f t="shared" si="4"/>
        <v>8.83</v>
      </c>
      <c r="AC36" s="116">
        <f t="shared" si="5"/>
        <v>9.17</v>
      </c>
      <c r="AD36" s="103">
        <v>1</v>
      </c>
      <c r="AE36" s="101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23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0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98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38" t="str">
        <v>DCA</v>
      </c>
      <c r="K37" s="95"/>
      <c r="L37" s="96" t="s">
        <v>52</v>
      </c>
      <c r="M37" s="26"/>
      <c r="N37" s="74">
        <v>3</v>
      </c>
      <c r="O37" s="75"/>
      <c r="P37" s="75"/>
      <c r="Q37" s="75"/>
      <c r="R37" s="76"/>
      <c r="S37" s="99"/>
      <c r="T37" s="99"/>
      <c r="U37" s="99"/>
      <c r="V37" s="106">
        <v>0.01</v>
      </c>
      <c r="W37" s="101">
        <v>60</v>
      </c>
      <c r="X37" s="102" t="s">
        <v>12</v>
      </c>
      <c r="Y37" s="122" t="str" cm="1">
        <f t="array" ref="Y37">GetPolarity(X37,AE37)</f>
        <v>DC</v>
      </c>
      <c r="Z37" s="103">
        <v>3</v>
      </c>
      <c r="AA37" s="101">
        <v>0.06</v>
      </c>
      <c r="AB37" s="116">
        <f t="shared" si="4"/>
        <v>2.94</v>
      </c>
      <c r="AC37" s="116">
        <f t="shared" si="5"/>
        <v>3.06</v>
      </c>
      <c r="AD37" s="103"/>
      <c r="AE37" s="101"/>
      <c r="AF37" s="25" t="str">
        <f t="shared" si="6"/>
        <v/>
      </c>
      <c r="AG37" s="33" t="str" cm="1">
        <f t="array" ref="AG37">FilterSpecialCharacters(X37)</f>
        <v>mA</v>
      </c>
      <c r="AH37" s="123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0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97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38" t="str">
        <v>DCA</v>
      </c>
      <c r="K38" s="95"/>
      <c r="L38" s="96" t="s">
        <v>52</v>
      </c>
      <c r="M38" s="26"/>
      <c r="N38" s="74">
        <v>49.98</v>
      </c>
      <c r="O38" s="75"/>
      <c r="P38" s="75"/>
      <c r="Q38" s="75"/>
      <c r="R38" s="76"/>
      <c r="S38" s="99"/>
      <c r="T38" s="99"/>
      <c r="U38" s="99"/>
      <c r="V38" s="106">
        <v>0.01</v>
      </c>
      <c r="W38" s="101">
        <v>60</v>
      </c>
      <c r="X38" s="102" t="s">
        <v>12</v>
      </c>
      <c r="Y38" s="122" t="str" cm="1">
        <f t="array" ref="Y38">GetPolarity(X38,AE38)</f>
        <v>DC</v>
      </c>
      <c r="Z38" s="103">
        <v>50</v>
      </c>
      <c r="AA38" s="101">
        <v>0.53</v>
      </c>
      <c r="AB38" s="116">
        <f t="shared" ref="AB38:AB69" si="12">IF(V38&lt;&gt;"",ROUND(Z38-AA38,-LOG10(V38)),"")</f>
        <v>49.47</v>
      </c>
      <c r="AC38" s="116">
        <f t="shared" ref="AC38:AC69" si="13">IF(V38&lt;&gt;"",ROUND(Z38+AA38,-LOG10(V38)),"")</f>
        <v>50.53</v>
      </c>
      <c r="AD38" s="103"/>
      <c r="AE38" s="101"/>
      <c r="AF38" s="25" t="str">
        <f t="shared" si="6"/>
        <v/>
      </c>
      <c r="AG38" s="33" t="str" cm="1">
        <f t="array" ref="AG38">FilterSpecialCharacters(X38)</f>
        <v>mA</v>
      </c>
      <c r="AH38" s="123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0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98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38" t="str">
        <v>DCA</v>
      </c>
      <c r="K39" s="95"/>
      <c r="L39" s="96" t="s">
        <v>52</v>
      </c>
      <c r="M39" s="26"/>
      <c r="N39" s="74">
        <v>-399.9</v>
      </c>
      <c r="O39" s="75"/>
      <c r="P39" s="75"/>
      <c r="Q39" s="75"/>
      <c r="R39" s="76"/>
      <c r="S39" s="99"/>
      <c r="T39" s="99"/>
      <c r="U39" s="99"/>
      <c r="V39" s="106">
        <v>0.1</v>
      </c>
      <c r="W39" s="101">
        <v>400</v>
      </c>
      <c r="X39" s="102" t="s">
        <v>12</v>
      </c>
      <c r="Y39" s="122" t="str" cm="1">
        <f t="array" ref="Y39">GetPolarity(X39,AE39)</f>
        <v>DC</v>
      </c>
      <c r="Z39" s="103">
        <v>-400</v>
      </c>
      <c r="AA39" s="101">
        <v>4.3</v>
      </c>
      <c r="AB39" s="116">
        <f t="shared" si="12"/>
        <v>-404.3</v>
      </c>
      <c r="AC39" s="116">
        <f t="shared" si="13"/>
        <v>-395.7</v>
      </c>
      <c r="AD39" s="103"/>
      <c r="AE39" s="101"/>
      <c r="AF39" s="25" t="str">
        <f t="shared" si="6"/>
        <v/>
      </c>
      <c r="AG39" s="33" t="str" cm="1">
        <f t="array" ref="AG39">FilterSpecialCharacters(X39)</f>
        <v>mA</v>
      </c>
      <c r="AH39" s="123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0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97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38" t="str">
        <v>DCA</v>
      </c>
      <c r="K40" s="95"/>
      <c r="L40" s="96" t="s">
        <v>52</v>
      </c>
      <c r="M40" s="26"/>
      <c r="N40" s="74">
        <v>3.9990000000000001</v>
      </c>
      <c r="O40" s="75"/>
      <c r="P40" s="75"/>
      <c r="Q40" s="75"/>
      <c r="R40" s="76"/>
      <c r="S40" s="99"/>
      <c r="T40" s="99"/>
      <c r="U40" s="99"/>
      <c r="V40" s="106">
        <v>1E-3</v>
      </c>
      <c r="W40" s="101">
        <v>6</v>
      </c>
      <c r="X40" s="102" t="s">
        <v>13</v>
      </c>
      <c r="Y40" s="122" t="str" cm="1">
        <f t="array" ref="Y40">GetPolarity(X40,AE40)</f>
        <v>DC</v>
      </c>
      <c r="Z40" s="103">
        <v>4</v>
      </c>
      <c r="AA40" s="101">
        <v>4.2999999999999997E-2</v>
      </c>
      <c r="AB40" s="116">
        <f t="shared" si="12"/>
        <v>3.9569999999999999</v>
      </c>
      <c r="AC40" s="116">
        <f t="shared" si="13"/>
        <v>4.0430000000000001</v>
      </c>
      <c r="AD40" s="103"/>
      <c r="AE40" s="101"/>
      <c r="AF40" s="25" t="str">
        <f t="shared" si="6"/>
        <v/>
      </c>
      <c r="AG40" s="33" t="str" cm="1">
        <f t="array" ref="AG40">FilterSpecialCharacters(X40)</f>
        <v>A</v>
      </c>
      <c r="AH40" s="123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0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98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38" t="str">
        <v>DCA</v>
      </c>
      <c r="K41" s="95"/>
      <c r="L41" s="96" t="s">
        <v>52</v>
      </c>
      <c r="M41" s="26"/>
      <c r="N41" s="74">
        <v>-9</v>
      </c>
      <c r="O41" s="75"/>
      <c r="P41" s="75"/>
      <c r="Q41" s="75"/>
      <c r="R41" s="76"/>
      <c r="S41" s="99"/>
      <c r="T41" s="99"/>
      <c r="U41" s="99"/>
      <c r="V41" s="106">
        <v>0.01</v>
      </c>
      <c r="W41" s="101">
        <v>10</v>
      </c>
      <c r="X41" s="102" t="s">
        <v>13</v>
      </c>
      <c r="Y41" s="122" t="str" cm="1">
        <f t="array" ref="Y41">GetPolarity(X41,AE41)</f>
        <v>DC</v>
      </c>
      <c r="Z41" s="103">
        <v>-9</v>
      </c>
      <c r="AA41" s="101">
        <v>0.12</v>
      </c>
      <c r="AB41" s="116">
        <f t="shared" si="12"/>
        <v>-9.1199999999999992</v>
      </c>
      <c r="AC41" s="116">
        <f t="shared" si="13"/>
        <v>-8.8800000000000008</v>
      </c>
      <c r="AD41" s="103"/>
      <c r="AE41" s="101"/>
      <c r="AF41" s="25" t="str">
        <f t="shared" si="6"/>
        <v/>
      </c>
      <c r="AG41" s="33" t="str" cm="1">
        <f t="array" ref="AG41">FilterSpecialCharacters(X41)</f>
        <v>A</v>
      </c>
      <c r="AH41" s="123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0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97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38" t="str">
        <v>CDK</v>
      </c>
      <c r="K42" s="95"/>
      <c r="L42" s="96" t="s">
        <v>52</v>
      </c>
      <c r="M42" s="26"/>
      <c r="N42" s="74">
        <v>0.2</v>
      </c>
      <c r="O42" s="75"/>
      <c r="P42" s="75"/>
      <c r="Q42" s="75"/>
      <c r="R42" s="76"/>
      <c r="S42" s="99"/>
      <c r="T42" s="99" t="s">
        <v>109</v>
      </c>
      <c r="U42" s="99"/>
      <c r="V42" s="106">
        <v>0.1</v>
      </c>
      <c r="W42" s="101">
        <v>400</v>
      </c>
      <c r="X42" s="102" t="s">
        <v>23</v>
      </c>
      <c r="Y42" s="122" t="str" cm="1">
        <f t="array" ref="Y42">GetPolarity(X42,AE42)</f>
        <v/>
      </c>
      <c r="Z42" s="103">
        <v>0</v>
      </c>
      <c r="AA42" s="101">
        <v>1</v>
      </c>
      <c r="AB42" s="116">
        <f t="shared" si="12"/>
        <v>-1</v>
      </c>
      <c r="AC42" s="116">
        <f t="shared" si="13"/>
        <v>1</v>
      </c>
      <c r="AD42" s="103"/>
      <c r="AE42" s="101"/>
      <c r="AF42" s="25" t="str">
        <f t="shared" si="6"/>
        <v/>
      </c>
      <c r="AG42" s="33" t="str" cm="1">
        <f t="array" ref="AG42">FilterSpecialCharacters(X42)</f>
        <v>°C</v>
      </c>
      <c r="AH42" s="123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0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98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38" t="str">
        <v>CDK</v>
      </c>
      <c r="K43" s="95"/>
      <c r="L43" s="96" t="s">
        <v>52</v>
      </c>
      <c r="M43" s="26"/>
      <c r="N43" s="74">
        <v>-39.799999999999997</v>
      </c>
      <c r="O43" s="75"/>
      <c r="P43" s="75"/>
      <c r="Q43" s="75"/>
      <c r="R43" s="76"/>
      <c r="S43" s="99"/>
      <c r="T43" s="99" t="s">
        <v>109</v>
      </c>
      <c r="U43" s="99"/>
      <c r="V43" s="106">
        <v>0.1</v>
      </c>
      <c r="W43" s="101">
        <v>400</v>
      </c>
      <c r="X43" s="102" t="s">
        <v>23</v>
      </c>
      <c r="Y43" s="122" t="str" cm="1">
        <f t="array" ref="Y43">GetPolarity(X43,AE43)</f>
        <v/>
      </c>
      <c r="Z43" s="103">
        <v>-40</v>
      </c>
      <c r="AA43" s="101">
        <v>1.4</v>
      </c>
      <c r="AB43" s="116">
        <f t="shared" si="12"/>
        <v>-41.4</v>
      </c>
      <c r="AC43" s="116">
        <f t="shared" si="13"/>
        <v>-38.6</v>
      </c>
      <c r="AD43" s="103"/>
      <c r="AE43" s="101"/>
      <c r="AF43" s="25" t="str">
        <f t="shared" si="6"/>
        <v/>
      </c>
      <c r="AG43" s="33" t="str" cm="1">
        <f t="array" ref="AG43">FilterSpecialCharacters(X43)</f>
        <v>°C</v>
      </c>
      <c r="AH43" s="123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0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97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38" t="str">
        <v>CDK</v>
      </c>
      <c r="K44" s="95"/>
      <c r="L44" s="96" t="s">
        <v>52</v>
      </c>
      <c r="M44" s="26"/>
      <c r="N44" s="74">
        <v>399.7</v>
      </c>
      <c r="O44" s="75"/>
      <c r="P44" s="75"/>
      <c r="Q44" s="75"/>
      <c r="R44" s="76"/>
      <c r="S44" s="99"/>
      <c r="T44" s="99" t="s">
        <v>109</v>
      </c>
      <c r="U44" s="99"/>
      <c r="V44" s="106">
        <v>0.1</v>
      </c>
      <c r="W44" s="101">
        <v>400</v>
      </c>
      <c r="X44" s="102" t="s">
        <v>23</v>
      </c>
      <c r="Y44" s="122" t="str" cm="1">
        <f t="array" ref="Y44">GetPolarity(X44,AE44)</f>
        <v/>
      </c>
      <c r="Z44" s="103">
        <v>400</v>
      </c>
      <c r="AA44" s="101">
        <v>5</v>
      </c>
      <c r="AB44" s="116">
        <f t="shared" si="12"/>
        <v>395</v>
      </c>
      <c r="AC44" s="116">
        <f t="shared" si="13"/>
        <v>405</v>
      </c>
      <c r="AD44" s="103"/>
      <c r="AE44" s="101"/>
      <c r="AF44" s="25" t="str">
        <f t="shared" si="6"/>
        <v/>
      </c>
      <c r="AG44" s="33" t="str" cm="1">
        <f t="array" ref="AG44">FilterSpecialCharacters(X44)</f>
        <v>°C</v>
      </c>
      <c r="AH44" s="123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0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98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38" t="str">
        <v/>
      </c>
      <c r="K45" s="95"/>
      <c r="L45" s="96"/>
      <c r="M45" s="26"/>
      <c r="N45" s="74"/>
      <c r="O45" s="75"/>
      <c r="P45" s="75"/>
      <c r="Q45" s="75"/>
      <c r="R45" s="76"/>
      <c r="S45" s="99"/>
      <c r="T45" s="99"/>
      <c r="U45" s="99"/>
      <c r="V45" s="106"/>
      <c r="W45" s="101"/>
      <c r="X45" s="102"/>
      <c r="Y45" s="122" t="str" cm="1">
        <f t="array" ref="Y45">GetPolarity(X45,AE45)</f>
        <v/>
      </c>
      <c r="Z45" s="103"/>
      <c r="AA45" s="107"/>
      <c r="AB45" s="116" t="str">
        <f t="shared" si="12"/>
        <v/>
      </c>
      <c r="AC45" s="116" t="str">
        <f t="shared" si="13"/>
        <v/>
      </c>
      <c r="AD45" s="103"/>
      <c r="AE45" s="101"/>
      <c r="AF45" s="25" t="str">
        <f t="shared" si="6"/>
        <v/>
      </c>
      <c r="AG45" s="33" t="str" cm="1">
        <f t="array" ref="AG45">FilterSpecialCharacters(X45)</f>
        <v/>
      </c>
      <c r="AH45" s="123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0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97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38" t="str">
        <v/>
      </c>
      <c r="K46" s="95"/>
      <c r="L46" s="96"/>
      <c r="M46" s="26"/>
      <c r="N46" s="74"/>
      <c r="O46" s="75"/>
      <c r="P46" s="75"/>
      <c r="Q46" s="75"/>
      <c r="R46" s="76"/>
      <c r="S46" s="99"/>
      <c r="T46" s="99"/>
      <c r="U46" s="99"/>
      <c r="V46" s="106"/>
      <c r="W46" s="101"/>
      <c r="X46" s="102"/>
      <c r="Y46" s="122" t="str" cm="1">
        <f t="array" ref="Y46">GetPolarity(X46,AE46)</f>
        <v/>
      </c>
      <c r="Z46" s="103"/>
      <c r="AA46" s="107"/>
      <c r="AB46" s="116" t="str">
        <f t="shared" si="12"/>
        <v/>
      </c>
      <c r="AC46" s="116" t="str">
        <f t="shared" si="13"/>
        <v/>
      </c>
      <c r="AD46" s="103"/>
      <c r="AE46" s="101"/>
      <c r="AF46" s="25" t="str">
        <f t="shared" si="6"/>
        <v/>
      </c>
      <c r="AG46" s="33" t="str" cm="1">
        <f t="array" ref="AG46">FilterSpecialCharacters(X46)</f>
        <v/>
      </c>
      <c r="AH46" s="123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0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98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38" t="str">
        <v/>
      </c>
      <c r="K47" s="95"/>
      <c r="L47" s="96"/>
      <c r="M47" s="26"/>
      <c r="N47" s="74"/>
      <c r="O47" s="75"/>
      <c r="P47" s="75"/>
      <c r="Q47" s="75"/>
      <c r="R47" s="76"/>
      <c r="S47" s="99"/>
      <c r="T47" s="99"/>
      <c r="U47" s="99"/>
      <c r="V47" s="106"/>
      <c r="W47" s="101"/>
      <c r="X47" s="102"/>
      <c r="Y47" s="122" t="str" cm="1">
        <f t="array" ref="Y47">GetPolarity(X47,AE47)</f>
        <v/>
      </c>
      <c r="Z47" s="103"/>
      <c r="AA47" s="107"/>
      <c r="AB47" s="116" t="str">
        <f t="shared" si="12"/>
        <v/>
      </c>
      <c r="AC47" s="116" t="str">
        <f t="shared" si="13"/>
        <v/>
      </c>
      <c r="AD47" s="103"/>
      <c r="AE47" s="101"/>
      <c r="AF47" s="25" t="str">
        <f t="shared" si="6"/>
        <v/>
      </c>
      <c r="AG47" s="33" t="str" cm="1">
        <f t="array" ref="AG47">FilterSpecialCharacters(X47)</f>
        <v/>
      </c>
      <c r="AH47" s="123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0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97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38" t="str">
        <v/>
      </c>
      <c r="K48" s="95"/>
      <c r="L48" s="96"/>
      <c r="M48" s="26"/>
      <c r="N48" s="74"/>
      <c r="O48" s="75"/>
      <c r="P48" s="75"/>
      <c r="Q48" s="75"/>
      <c r="R48" s="76"/>
      <c r="S48" s="99"/>
      <c r="T48" s="99"/>
      <c r="U48" s="99"/>
      <c r="V48" s="106"/>
      <c r="W48" s="101"/>
      <c r="X48" s="102"/>
      <c r="Y48" s="122" t="str" cm="1">
        <f t="array" ref="Y48">GetPolarity(X48,AE48)</f>
        <v/>
      </c>
      <c r="Z48" s="103"/>
      <c r="AA48" s="107"/>
      <c r="AB48" s="116" t="str">
        <f t="shared" si="12"/>
        <v/>
      </c>
      <c r="AC48" s="116" t="str">
        <f t="shared" si="13"/>
        <v/>
      </c>
      <c r="AD48" s="103"/>
      <c r="AE48" s="101"/>
      <c r="AF48" s="25" t="str">
        <f t="shared" si="6"/>
        <v/>
      </c>
      <c r="AG48" s="33" t="str" cm="1">
        <f t="array" ref="AG48">FilterSpecialCharacters(X48)</f>
        <v/>
      </c>
      <c r="AH48" s="123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0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98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38" t="str">
        <v/>
      </c>
      <c r="K49" s="95"/>
      <c r="L49" s="96"/>
      <c r="M49" s="26"/>
      <c r="N49" s="74"/>
      <c r="O49" s="75"/>
      <c r="P49" s="75"/>
      <c r="Q49" s="75"/>
      <c r="R49" s="76"/>
      <c r="S49" s="99"/>
      <c r="T49" s="99"/>
      <c r="U49" s="99"/>
      <c r="V49" s="106"/>
      <c r="W49" s="101"/>
      <c r="X49" s="102"/>
      <c r="Y49" s="122" t="str" cm="1">
        <f t="array" ref="Y49">GetPolarity(X49,AE49)</f>
        <v/>
      </c>
      <c r="Z49" s="103"/>
      <c r="AA49" s="107"/>
      <c r="AB49" s="116" t="str">
        <f t="shared" si="12"/>
        <v/>
      </c>
      <c r="AC49" s="116" t="str">
        <f t="shared" si="13"/>
        <v/>
      </c>
      <c r="AD49" s="103"/>
      <c r="AE49" s="101"/>
      <c r="AF49" s="25" t="str">
        <f t="shared" si="6"/>
        <v/>
      </c>
      <c r="AG49" s="33" t="str" cm="1">
        <f t="array" ref="AG49">FilterSpecialCharacters(X49)</f>
        <v/>
      </c>
      <c r="AH49" s="123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0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97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38" t="str">
        <v/>
      </c>
      <c r="K50" s="95"/>
      <c r="L50" s="96"/>
      <c r="M50" s="26"/>
      <c r="N50" s="74"/>
      <c r="O50" s="75"/>
      <c r="P50" s="75"/>
      <c r="Q50" s="75"/>
      <c r="R50" s="76"/>
      <c r="S50" s="99"/>
      <c r="T50" s="99"/>
      <c r="U50" s="99"/>
      <c r="V50" s="106"/>
      <c r="W50" s="101"/>
      <c r="X50" s="102"/>
      <c r="Y50" s="122" t="str" cm="1">
        <f t="array" ref="Y50">GetPolarity(X50,AE50)</f>
        <v/>
      </c>
      <c r="Z50" s="103"/>
      <c r="AA50" s="107"/>
      <c r="AB50" s="116" t="str">
        <f t="shared" si="12"/>
        <v/>
      </c>
      <c r="AC50" s="116" t="str">
        <f t="shared" si="13"/>
        <v/>
      </c>
      <c r="AD50" s="103"/>
      <c r="AE50" s="101"/>
      <c r="AF50" s="25" t="str">
        <f t="shared" si="6"/>
        <v/>
      </c>
      <c r="AG50" s="33" t="str" cm="1">
        <f t="array" ref="AG50">FilterSpecialCharacters(X50)</f>
        <v/>
      </c>
      <c r="AH50" s="123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0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98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38" t="str">
        <v/>
      </c>
      <c r="K51" s="95"/>
      <c r="L51" s="96"/>
      <c r="M51" s="26"/>
      <c r="N51" s="74"/>
      <c r="O51" s="75"/>
      <c r="P51" s="75"/>
      <c r="Q51" s="75"/>
      <c r="R51" s="76"/>
      <c r="S51" s="99"/>
      <c r="T51" s="99"/>
      <c r="U51" s="99"/>
      <c r="V51" s="106"/>
      <c r="W51" s="101"/>
      <c r="X51" s="102"/>
      <c r="Y51" s="122" t="str" cm="1">
        <f t="array" ref="Y51">GetPolarity(X51,AE51)</f>
        <v/>
      </c>
      <c r="Z51" s="103"/>
      <c r="AA51" s="107"/>
      <c r="AB51" s="116" t="str">
        <f t="shared" si="12"/>
        <v/>
      </c>
      <c r="AC51" s="116" t="str">
        <f t="shared" si="13"/>
        <v/>
      </c>
      <c r="AD51" s="103"/>
      <c r="AE51" s="101"/>
      <c r="AF51" s="25" t="str">
        <f t="shared" si="6"/>
        <v/>
      </c>
      <c r="AG51" s="33" t="str" cm="1">
        <f t="array" ref="AG51">FilterSpecialCharacters(X51)</f>
        <v/>
      </c>
      <c r="AH51" s="123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0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97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38" t="str">
        <v/>
      </c>
      <c r="K52" s="95"/>
      <c r="L52" s="96"/>
      <c r="M52" s="26"/>
      <c r="N52" s="74"/>
      <c r="O52" s="75"/>
      <c r="P52" s="75"/>
      <c r="Q52" s="75"/>
      <c r="R52" s="76"/>
      <c r="S52" s="99"/>
      <c r="T52" s="99"/>
      <c r="U52" s="99"/>
      <c r="V52" s="106"/>
      <c r="W52" s="101"/>
      <c r="X52" s="102"/>
      <c r="Y52" s="122" t="str" cm="1">
        <f t="array" ref="Y52">GetPolarity(X52,AE52)</f>
        <v/>
      </c>
      <c r="Z52" s="103"/>
      <c r="AA52" s="107"/>
      <c r="AB52" s="116" t="str">
        <f t="shared" si="12"/>
        <v/>
      </c>
      <c r="AC52" s="116" t="str">
        <f t="shared" si="13"/>
        <v/>
      </c>
      <c r="AD52" s="103"/>
      <c r="AE52" s="101"/>
      <c r="AF52" s="25" t="str">
        <f t="shared" si="6"/>
        <v/>
      </c>
      <c r="AG52" s="33" t="str" cm="1">
        <f t="array" ref="AG52">FilterSpecialCharacters(X52)</f>
        <v/>
      </c>
      <c r="AH52" s="123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0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98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38" t="str">
        <v/>
      </c>
      <c r="K53" s="95"/>
      <c r="L53" s="96"/>
      <c r="M53" s="26"/>
      <c r="N53" s="74"/>
      <c r="O53" s="75"/>
      <c r="P53" s="75"/>
      <c r="Q53" s="75"/>
      <c r="R53" s="76"/>
      <c r="S53" s="99"/>
      <c r="T53" s="99"/>
      <c r="U53" s="99"/>
      <c r="V53" s="106"/>
      <c r="W53" s="101"/>
      <c r="X53" s="102"/>
      <c r="Y53" s="122" t="str" cm="1">
        <f t="array" ref="Y53">GetPolarity(X53,AE53)</f>
        <v/>
      </c>
      <c r="Z53" s="103"/>
      <c r="AA53" s="107"/>
      <c r="AB53" s="116" t="str">
        <f t="shared" si="12"/>
        <v/>
      </c>
      <c r="AC53" s="116" t="str">
        <f t="shared" si="13"/>
        <v/>
      </c>
      <c r="AD53" s="103"/>
      <c r="AE53" s="101"/>
      <c r="AF53" s="25" t="str">
        <f t="shared" si="6"/>
        <v/>
      </c>
      <c r="AG53" s="33" t="str" cm="1">
        <f t="array" ref="AG53">FilterSpecialCharacters(X53)</f>
        <v/>
      </c>
      <c r="AH53" s="123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0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97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38" t="str">
        <v/>
      </c>
      <c r="K54" s="95"/>
      <c r="L54" s="96"/>
      <c r="M54" s="26"/>
      <c r="N54" s="74"/>
      <c r="O54" s="75"/>
      <c r="P54" s="75"/>
      <c r="Q54" s="75"/>
      <c r="R54" s="76"/>
      <c r="S54" s="99"/>
      <c r="T54" s="99"/>
      <c r="U54" s="99"/>
      <c r="V54" s="106"/>
      <c r="W54" s="101"/>
      <c r="X54" s="102"/>
      <c r="Y54" s="122" t="str" cm="1">
        <f t="array" ref="Y54">GetPolarity(X54,AE54)</f>
        <v/>
      </c>
      <c r="Z54" s="103"/>
      <c r="AA54" s="107"/>
      <c r="AB54" s="116" t="str">
        <f t="shared" si="12"/>
        <v/>
      </c>
      <c r="AC54" s="116" t="str">
        <f t="shared" si="13"/>
        <v/>
      </c>
      <c r="AD54" s="103"/>
      <c r="AE54" s="101"/>
      <c r="AF54" s="25" t="str">
        <f t="shared" si="6"/>
        <v/>
      </c>
      <c r="AG54" s="33" t="str" cm="1">
        <f t="array" ref="AG54">FilterSpecialCharacters(X54)</f>
        <v/>
      </c>
      <c r="AH54" s="123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0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98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38" t="str">
        <v/>
      </c>
      <c r="K55" s="95"/>
      <c r="L55" s="96"/>
      <c r="M55" s="26"/>
      <c r="N55" s="74"/>
      <c r="O55" s="75"/>
      <c r="P55" s="75"/>
      <c r="Q55" s="75"/>
      <c r="R55" s="76"/>
      <c r="S55" s="99"/>
      <c r="T55" s="99"/>
      <c r="U55" s="99"/>
      <c r="V55" s="106"/>
      <c r="W55" s="101"/>
      <c r="X55" s="102"/>
      <c r="Y55" s="122" t="str" cm="1">
        <f t="array" ref="Y55">GetPolarity(X55,AE55)</f>
        <v/>
      </c>
      <c r="Z55" s="103"/>
      <c r="AA55" s="107"/>
      <c r="AB55" s="116" t="str">
        <f t="shared" si="12"/>
        <v/>
      </c>
      <c r="AC55" s="116" t="str">
        <f t="shared" si="13"/>
        <v/>
      </c>
      <c r="AD55" s="103"/>
      <c r="AE55" s="101"/>
      <c r="AF55" s="25" t="str">
        <f t="shared" si="6"/>
        <v/>
      </c>
      <c r="AG55" s="33" t="str" cm="1">
        <f t="array" ref="AG55">FilterSpecialCharacters(X55)</f>
        <v/>
      </c>
      <c r="AH55" s="123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0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97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38" t="str">
        <v/>
      </c>
      <c r="K56" s="95"/>
      <c r="L56" s="96"/>
      <c r="M56" s="26"/>
      <c r="N56" s="74"/>
      <c r="O56" s="75"/>
      <c r="P56" s="75"/>
      <c r="Q56" s="75"/>
      <c r="R56" s="76"/>
      <c r="S56" s="99"/>
      <c r="T56" s="99"/>
      <c r="U56" s="99"/>
      <c r="V56" s="106"/>
      <c r="W56" s="101"/>
      <c r="X56" s="102"/>
      <c r="Y56" s="122" t="str" cm="1">
        <f t="array" ref="Y56">GetPolarity(X56,AE56)</f>
        <v/>
      </c>
      <c r="Z56" s="103"/>
      <c r="AA56" s="107"/>
      <c r="AB56" s="116" t="str">
        <f t="shared" si="12"/>
        <v/>
      </c>
      <c r="AC56" s="116" t="str">
        <f t="shared" si="13"/>
        <v/>
      </c>
      <c r="AD56" s="103"/>
      <c r="AE56" s="101"/>
      <c r="AF56" s="25" t="str">
        <f t="shared" si="6"/>
        <v/>
      </c>
      <c r="AG56" s="33" t="str" cm="1">
        <f t="array" ref="AG56">FilterSpecialCharacters(X56)</f>
        <v/>
      </c>
      <c r="AH56" s="123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0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98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38" t="str">
        <v/>
      </c>
      <c r="K57" s="95"/>
      <c r="L57" s="96"/>
      <c r="M57" s="26"/>
      <c r="N57" s="74"/>
      <c r="O57" s="75"/>
      <c r="P57" s="75"/>
      <c r="Q57" s="75"/>
      <c r="R57" s="76"/>
      <c r="S57" s="99"/>
      <c r="T57" s="99"/>
      <c r="U57" s="99"/>
      <c r="V57" s="106"/>
      <c r="W57" s="101"/>
      <c r="X57" s="102"/>
      <c r="Y57" s="122" t="str" cm="1">
        <f t="array" ref="Y57">GetPolarity(X57,AE57)</f>
        <v/>
      </c>
      <c r="Z57" s="103"/>
      <c r="AA57" s="107"/>
      <c r="AB57" s="116" t="str">
        <f t="shared" si="12"/>
        <v/>
      </c>
      <c r="AC57" s="116" t="str">
        <f t="shared" si="13"/>
        <v/>
      </c>
      <c r="AD57" s="103"/>
      <c r="AE57" s="101"/>
      <c r="AF57" s="25" t="str">
        <f t="shared" si="6"/>
        <v/>
      </c>
      <c r="AG57" s="33" t="str" cm="1">
        <f t="array" ref="AG57">FilterSpecialCharacters(X57)</f>
        <v/>
      </c>
      <c r="AH57" s="123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0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97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38" t="str">
        <v/>
      </c>
      <c r="K58" s="95"/>
      <c r="L58" s="96"/>
      <c r="M58" s="26"/>
      <c r="N58" s="74"/>
      <c r="O58" s="75"/>
      <c r="P58" s="75"/>
      <c r="Q58" s="75"/>
      <c r="R58" s="76"/>
      <c r="S58" s="99"/>
      <c r="T58" s="99"/>
      <c r="U58" s="99"/>
      <c r="V58" s="106"/>
      <c r="W58" s="101"/>
      <c r="X58" s="102"/>
      <c r="Y58" s="122" t="str" cm="1">
        <f t="array" ref="Y58">GetPolarity(X58,AE58)</f>
        <v/>
      </c>
      <c r="Z58" s="103"/>
      <c r="AA58" s="107"/>
      <c r="AB58" s="116" t="str">
        <f t="shared" si="12"/>
        <v/>
      </c>
      <c r="AC58" s="116" t="str">
        <f t="shared" si="13"/>
        <v/>
      </c>
      <c r="AD58" s="103"/>
      <c r="AE58" s="101"/>
      <c r="AF58" s="25" t="str">
        <f t="shared" si="6"/>
        <v/>
      </c>
      <c r="AG58" s="33" t="str" cm="1">
        <f t="array" ref="AG58">FilterSpecialCharacters(X58)</f>
        <v/>
      </c>
      <c r="AH58" s="123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0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98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38" t="str">
        <v/>
      </c>
      <c r="K59" s="95"/>
      <c r="L59" s="96"/>
      <c r="M59" s="26"/>
      <c r="N59" s="74"/>
      <c r="O59" s="75"/>
      <c r="P59" s="75"/>
      <c r="Q59" s="75"/>
      <c r="R59" s="76"/>
      <c r="S59" s="99"/>
      <c r="T59" s="99"/>
      <c r="U59" s="99"/>
      <c r="V59" s="106"/>
      <c r="W59" s="101"/>
      <c r="X59" s="102"/>
      <c r="Y59" s="122" t="str" cm="1">
        <f t="array" ref="Y59">GetPolarity(X59,AE59)</f>
        <v/>
      </c>
      <c r="Z59" s="103"/>
      <c r="AA59" s="107"/>
      <c r="AB59" s="116" t="str">
        <f t="shared" si="12"/>
        <v/>
      </c>
      <c r="AC59" s="116" t="str">
        <f t="shared" si="13"/>
        <v/>
      </c>
      <c r="AD59" s="103"/>
      <c r="AE59" s="101"/>
      <c r="AF59" s="25" t="str">
        <f t="shared" si="6"/>
        <v/>
      </c>
      <c r="AG59" s="33" t="str" cm="1">
        <f t="array" ref="AG59">FilterSpecialCharacters(X59)</f>
        <v/>
      </c>
      <c r="AH59" s="123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0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97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38" t="str">
        <v/>
      </c>
      <c r="K60" s="95"/>
      <c r="L60" s="96"/>
      <c r="M60" s="26"/>
      <c r="N60" s="74"/>
      <c r="O60" s="75"/>
      <c r="P60" s="75"/>
      <c r="Q60" s="75"/>
      <c r="R60" s="76"/>
      <c r="S60" s="99"/>
      <c r="T60" s="99"/>
      <c r="U60" s="99"/>
      <c r="V60" s="106"/>
      <c r="W60" s="101"/>
      <c r="X60" s="102"/>
      <c r="Y60" s="122" t="str" cm="1">
        <f t="array" ref="Y60">GetPolarity(X60,AE60)</f>
        <v/>
      </c>
      <c r="Z60" s="103"/>
      <c r="AA60" s="107"/>
      <c r="AB60" s="116" t="str">
        <f t="shared" si="12"/>
        <v/>
      </c>
      <c r="AC60" s="116" t="str">
        <f t="shared" si="13"/>
        <v/>
      </c>
      <c r="AD60" s="103"/>
      <c r="AE60" s="101"/>
      <c r="AF60" s="25" t="str">
        <f t="shared" si="6"/>
        <v/>
      </c>
      <c r="AG60" s="33" t="str" cm="1">
        <f t="array" ref="AG60">FilterSpecialCharacters(X60)</f>
        <v/>
      </c>
      <c r="AH60" s="123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0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98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38" t="str">
        <v/>
      </c>
      <c r="K61" s="95"/>
      <c r="L61" s="96"/>
      <c r="M61" s="26"/>
      <c r="N61" s="74"/>
      <c r="O61" s="75"/>
      <c r="P61" s="75"/>
      <c r="Q61" s="75"/>
      <c r="R61" s="76"/>
      <c r="S61" s="99"/>
      <c r="T61" s="99"/>
      <c r="U61" s="99"/>
      <c r="V61" s="106"/>
      <c r="W61" s="101"/>
      <c r="X61" s="102"/>
      <c r="Y61" s="122" t="str" cm="1">
        <f t="array" ref="Y61">GetPolarity(X61,AE61)</f>
        <v/>
      </c>
      <c r="Z61" s="103"/>
      <c r="AA61" s="107"/>
      <c r="AB61" s="116" t="str">
        <f t="shared" si="12"/>
        <v/>
      </c>
      <c r="AC61" s="116" t="str">
        <f t="shared" si="13"/>
        <v/>
      </c>
      <c r="AD61" s="103"/>
      <c r="AE61" s="101"/>
      <c r="AF61" s="25" t="str">
        <f t="shared" si="6"/>
        <v/>
      </c>
      <c r="AG61" s="33" t="str" cm="1">
        <f t="array" ref="AG61">FilterSpecialCharacters(X61)</f>
        <v/>
      </c>
      <c r="AH61" s="123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0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97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38" t="str">
        <v/>
      </c>
      <c r="K62" s="95"/>
      <c r="L62" s="96"/>
      <c r="M62" s="26"/>
      <c r="N62" s="74"/>
      <c r="O62" s="75"/>
      <c r="P62" s="75"/>
      <c r="Q62" s="75"/>
      <c r="R62" s="76"/>
      <c r="S62" s="99"/>
      <c r="T62" s="99"/>
      <c r="U62" s="99"/>
      <c r="V62" s="106"/>
      <c r="W62" s="101"/>
      <c r="X62" s="102"/>
      <c r="Y62" s="122" t="str" cm="1">
        <f t="array" ref="Y62">GetPolarity(X62,AE62)</f>
        <v/>
      </c>
      <c r="Z62" s="103"/>
      <c r="AA62" s="107"/>
      <c r="AB62" s="116" t="str">
        <f t="shared" si="12"/>
        <v/>
      </c>
      <c r="AC62" s="116" t="str">
        <f t="shared" si="13"/>
        <v/>
      </c>
      <c r="AD62" s="103"/>
      <c r="AE62" s="101"/>
      <c r="AF62" s="25" t="str">
        <f t="shared" si="6"/>
        <v/>
      </c>
      <c r="AG62" s="33" t="str" cm="1">
        <f t="array" ref="AG62">FilterSpecialCharacters(X62)</f>
        <v/>
      </c>
      <c r="AH62" s="123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0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98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38" t="str">
        <v/>
      </c>
      <c r="K63" s="95"/>
      <c r="L63" s="96"/>
      <c r="M63" s="26"/>
      <c r="N63" s="74"/>
      <c r="O63" s="75"/>
      <c r="P63" s="75"/>
      <c r="Q63" s="75"/>
      <c r="R63" s="76"/>
      <c r="S63" s="99"/>
      <c r="T63" s="99"/>
      <c r="U63" s="99"/>
      <c r="V63" s="106"/>
      <c r="W63" s="101"/>
      <c r="X63" s="102"/>
      <c r="Y63" s="122" t="str" cm="1">
        <f t="array" ref="Y63">GetPolarity(X63,AE63)</f>
        <v/>
      </c>
      <c r="Z63" s="103"/>
      <c r="AA63" s="107"/>
      <c r="AB63" s="116" t="str">
        <f t="shared" si="12"/>
        <v/>
      </c>
      <c r="AC63" s="116" t="str">
        <f t="shared" si="13"/>
        <v/>
      </c>
      <c r="AD63" s="103"/>
      <c r="AE63" s="101"/>
      <c r="AF63" s="25" t="str">
        <f t="shared" si="6"/>
        <v/>
      </c>
      <c r="AG63" s="33" t="str" cm="1">
        <f t="array" ref="AG63">FilterSpecialCharacters(X63)</f>
        <v/>
      </c>
      <c r="AH63" s="123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0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97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38" t="str">
        <v/>
      </c>
      <c r="K64" s="95"/>
      <c r="L64" s="96"/>
      <c r="M64" s="26"/>
      <c r="N64" s="74"/>
      <c r="O64" s="75"/>
      <c r="P64" s="75"/>
      <c r="Q64" s="75"/>
      <c r="R64" s="76"/>
      <c r="S64" s="99"/>
      <c r="T64" s="99"/>
      <c r="U64" s="99"/>
      <c r="V64" s="106"/>
      <c r="W64" s="101"/>
      <c r="X64" s="102"/>
      <c r="Y64" s="122" t="str" cm="1">
        <f t="array" ref="Y64">GetPolarity(X64,AE64)</f>
        <v/>
      </c>
      <c r="Z64" s="103"/>
      <c r="AA64" s="107"/>
      <c r="AB64" s="116" t="str">
        <f t="shared" si="12"/>
        <v/>
      </c>
      <c r="AC64" s="116" t="str">
        <f t="shared" si="13"/>
        <v/>
      </c>
      <c r="AD64" s="103"/>
      <c r="AE64" s="101"/>
      <c r="AF64" s="25" t="str">
        <f t="shared" si="6"/>
        <v/>
      </c>
      <c r="AG64" s="33" t="str" cm="1">
        <f t="array" ref="AG64">FilterSpecialCharacters(X64)</f>
        <v/>
      </c>
      <c r="AH64" s="123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0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98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38" t="str">
        <v/>
      </c>
      <c r="K65" s="95"/>
      <c r="L65" s="96"/>
      <c r="M65" s="26"/>
      <c r="N65" s="74"/>
      <c r="O65" s="75"/>
      <c r="P65" s="75"/>
      <c r="Q65" s="75"/>
      <c r="R65" s="76"/>
      <c r="S65" s="99"/>
      <c r="T65" s="99"/>
      <c r="U65" s="99"/>
      <c r="V65" s="106"/>
      <c r="W65" s="101"/>
      <c r="X65" s="102"/>
      <c r="Y65" s="122" t="str" cm="1">
        <f t="array" ref="Y65">GetPolarity(X65,AE65)</f>
        <v/>
      </c>
      <c r="Z65" s="103"/>
      <c r="AA65" s="107"/>
      <c r="AB65" s="116" t="str">
        <f t="shared" si="12"/>
        <v/>
      </c>
      <c r="AC65" s="116" t="str">
        <f t="shared" si="13"/>
        <v/>
      </c>
      <c r="AD65" s="103"/>
      <c r="AE65" s="101"/>
      <c r="AF65" s="25" t="str">
        <f t="shared" si="6"/>
        <v/>
      </c>
      <c r="AG65" s="33" t="str" cm="1">
        <f t="array" ref="AG65">FilterSpecialCharacters(X65)</f>
        <v/>
      </c>
      <c r="AH65" s="123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0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97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38" t="str">
        <v/>
      </c>
      <c r="K66" s="95"/>
      <c r="L66" s="96"/>
      <c r="M66" s="26"/>
      <c r="N66" s="74"/>
      <c r="O66" s="75"/>
      <c r="P66" s="75"/>
      <c r="Q66" s="75"/>
      <c r="R66" s="76"/>
      <c r="S66" s="99"/>
      <c r="T66" s="99"/>
      <c r="U66" s="99"/>
      <c r="V66" s="106"/>
      <c r="W66" s="101"/>
      <c r="X66" s="102"/>
      <c r="Y66" s="122" t="str" cm="1">
        <f t="array" ref="Y66">GetPolarity(X66,AE66)</f>
        <v/>
      </c>
      <c r="Z66" s="103"/>
      <c r="AA66" s="107"/>
      <c r="AB66" s="116" t="str">
        <f t="shared" si="12"/>
        <v/>
      </c>
      <c r="AC66" s="116" t="str">
        <f t="shared" si="13"/>
        <v/>
      </c>
      <c r="AD66" s="103"/>
      <c r="AE66" s="101"/>
      <c r="AF66" s="25" t="str">
        <f t="shared" si="6"/>
        <v/>
      </c>
      <c r="AG66" s="33" t="str" cm="1">
        <f t="array" ref="AG66">FilterSpecialCharacters(X66)</f>
        <v/>
      </c>
      <c r="AH66" s="123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0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98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38" t="str">
        <v/>
      </c>
      <c r="K67" s="95"/>
      <c r="L67" s="96"/>
      <c r="M67" s="26"/>
      <c r="N67" s="74"/>
      <c r="O67" s="75"/>
      <c r="P67" s="75"/>
      <c r="Q67" s="75"/>
      <c r="R67" s="76"/>
      <c r="S67" s="99"/>
      <c r="T67" s="99"/>
      <c r="U67" s="99"/>
      <c r="V67" s="106"/>
      <c r="W67" s="101"/>
      <c r="X67" s="102"/>
      <c r="Y67" s="122" t="str" cm="1">
        <f t="array" ref="Y67">GetPolarity(X67,AE67)</f>
        <v/>
      </c>
      <c r="Z67" s="103"/>
      <c r="AA67" s="107"/>
      <c r="AB67" s="116" t="str">
        <f t="shared" si="12"/>
        <v/>
      </c>
      <c r="AC67" s="116" t="str">
        <f t="shared" si="13"/>
        <v/>
      </c>
      <c r="AD67" s="103"/>
      <c r="AE67" s="101"/>
      <c r="AF67" s="25" t="str">
        <f t="shared" si="6"/>
        <v/>
      </c>
      <c r="AG67" s="33" t="str" cm="1">
        <f t="array" ref="AG67">FilterSpecialCharacters(X67)</f>
        <v/>
      </c>
      <c r="AH67" s="123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0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97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38" t="str">
        <v/>
      </c>
      <c r="K68" s="95"/>
      <c r="L68" s="96"/>
      <c r="M68" s="26"/>
      <c r="N68" s="74"/>
      <c r="O68" s="75"/>
      <c r="P68" s="75"/>
      <c r="Q68" s="75"/>
      <c r="R68" s="76"/>
      <c r="S68" s="99"/>
      <c r="T68" s="99"/>
      <c r="U68" s="99"/>
      <c r="V68" s="106"/>
      <c r="W68" s="101"/>
      <c r="X68" s="102"/>
      <c r="Y68" s="122" t="str" cm="1">
        <f t="array" ref="Y68">GetPolarity(X68,AE68)</f>
        <v/>
      </c>
      <c r="Z68" s="103"/>
      <c r="AA68" s="107"/>
      <c r="AB68" s="116" t="str">
        <f t="shared" si="12"/>
        <v/>
      </c>
      <c r="AC68" s="116" t="str">
        <f t="shared" si="13"/>
        <v/>
      </c>
      <c r="AD68" s="103"/>
      <c r="AE68" s="101"/>
      <c r="AF68" s="25" t="str">
        <f t="shared" si="6"/>
        <v/>
      </c>
      <c r="AG68" s="33" t="str" cm="1">
        <f t="array" ref="AG68">FilterSpecialCharacters(X68)</f>
        <v/>
      </c>
      <c r="AH68" s="123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0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98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38" t="str">
        <v/>
      </c>
      <c r="K69" s="95"/>
      <c r="L69" s="96"/>
      <c r="M69" s="26"/>
      <c r="N69" s="74"/>
      <c r="O69" s="75"/>
      <c r="P69" s="75"/>
      <c r="Q69" s="75"/>
      <c r="R69" s="76"/>
      <c r="S69" s="99"/>
      <c r="T69" s="99"/>
      <c r="U69" s="99"/>
      <c r="V69" s="106"/>
      <c r="W69" s="101"/>
      <c r="X69" s="102"/>
      <c r="Y69" s="122" t="str" cm="1">
        <f t="array" ref="Y69">GetPolarity(X69,AE69)</f>
        <v/>
      </c>
      <c r="Z69" s="103"/>
      <c r="AA69" s="107"/>
      <c r="AB69" s="116" t="str">
        <f t="shared" si="12"/>
        <v/>
      </c>
      <c r="AC69" s="116" t="str">
        <f t="shared" si="13"/>
        <v/>
      </c>
      <c r="AD69" s="103"/>
      <c r="AE69" s="101"/>
      <c r="AF69" s="25" t="str">
        <f t="shared" si="6"/>
        <v/>
      </c>
      <c r="AG69" s="33" t="str" cm="1">
        <f t="array" ref="AG69">FilterSpecialCharacters(X69)</f>
        <v/>
      </c>
      <c r="AH69" s="123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0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97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38" t="str">
        <v/>
      </c>
      <c r="K70" s="95"/>
      <c r="L70" s="96"/>
      <c r="M70" s="26"/>
      <c r="N70" s="74"/>
      <c r="O70" s="75"/>
      <c r="P70" s="75"/>
      <c r="Q70" s="75"/>
      <c r="R70" s="76"/>
      <c r="S70" s="99"/>
      <c r="T70" s="99"/>
      <c r="U70" s="99"/>
      <c r="V70" s="106"/>
      <c r="W70" s="101"/>
      <c r="X70" s="102"/>
      <c r="Y70" s="122" t="str" cm="1">
        <f t="array" ref="Y70">GetPolarity(X70,AE70)</f>
        <v/>
      </c>
      <c r="Z70" s="103"/>
      <c r="AA70" s="101"/>
      <c r="AB70" s="116" t="str">
        <f t="shared" ref="AB70:AB101" si="18">IF(V70&lt;&gt;"",ROUND(Z70-AA70,-LOG10(V70)),"")</f>
        <v/>
      </c>
      <c r="AC70" s="116" t="str">
        <f t="shared" ref="AC70:AC101" si="19">IF(V70&lt;&gt;"",ROUND(Z70+AA70,-LOG10(V70)),"")</f>
        <v/>
      </c>
      <c r="AD70" s="103"/>
      <c r="AE70" s="101"/>
      <c r="AF70" s="25" t="str">
        <f t="shared" si="6"/>
        <v/>
      </c>
      <c r="AG70" s="33" t="str" cm="1">
        <f t="array" ref="AG70">FilterSpecialCharacters(X70)</f>
        <v/>
      </c>
      <c r="AH70" s="123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0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98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38" t="str">
        <v/>
      </c>
      <c r="K71" s="95"/>
      <c r="L71" s="96"/>
      <c r="M71" s="26"/>
      <c r="N71" s="74"/>
      <c r="O71" s="75"/>
      <c r="P71" s="75"/>
      <c r="Q71" s="75"/>
      <c r="R71" s="76"/>
      <c r="S71" s="99"/>
      <c r="T71" s="99"/>
      <c r="U71" s="99"/>
      <c r="V71" s="106"/>
      <c r="W71" s="101"/>
      <c r="X71" s="102"/>
      <c r="Y71" s="122" t="str" cm="1">
        <f t="array" ref="Y71">GetPolarity(X71,AE71)</f>
        <v/>
      </c>
      <c r="Z71" s="103"/>
      <c r="AA71" s="101"/>
      <c r="AB71" s="116" t="str">
        <f t="shared" si="18"/>
        <v/>
      </c>
      <c r="AC71" s="116" t="str">
        <f t="shared" si="19"/>
        <v/>
      </c>
      <c r="AD71" s="103"/>
      <c r="AE71" s="101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23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0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97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38" t="str">
        <v/>
      </c>
      <c r="K72" s="95"/>
      <c r="L72" s="96"/>
      <c r="M72" s="26"/>
      <c r="N72" s="74"/>
      <c r="O72" s="75"/>
      <c r="P72" s="75"/>
      <c r="Q72" s="75"/>
      <c r="R72" s="76"/>
      <c r="S72" s="99"/>
      <c r="T72" s="99"/>
      <c r="U72" s="99"/>
      <c r="V72" s="106"/>
      <c r="W72" s="101"/>
      <c r="X72" s="102"/>
      <c r="Y72" s="122" t="str" cm="1">
        <f t="array" ref="Y72">GetPolarity(X72,AE72)</f>
        <v/>
      </c>
      <c r="Z72" s="103"/>
      <c r="AA72" s="101"/>
      <c r="AB72" s="116" t="str">
        <f t="shared" si="18"/>
        <v/>
      </c>
      <c r="AC72" s="116" t="str">
        <f t="shared" si="19"/>
        <v/>
      </c>
      <c r="AD72" s="103"/>
      <c r="AE72" s="101"/>
      <c r="AF72" s="25" t="str">
        <f t="shared" si="20"/>
        <v/>
      </c>
      <c r="AG72" s="33" t="str" cm="1">
        <f t="array" ref="AG72">FilterSpecialCharacters(X72)</f>
        <v/>
      </c>
      <c r="AH72" s="123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0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98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38" t="str">
        <v/>
      </c>
      <c r="K73" s="95"/>
      <c r="L73" s="96"/>
      <c r="M73" s="26"/>
      <c r="N73" s="74"/>
      <c r="O73" s="75"/>
      <c r="P73" s="75"/>
      <c r="Q73" s="75"/>
      <c r="R73" s="76"/>
      <c r="S73" s="99"/>
      <c r="T73" s="99"/>
      <c r="U73" s="99"/>
      <c r="V73" s="106"/>
      <c r="W73" s="101"/>
      <c r="X73" s="102"/>
      <c r="Y73" s="122" t="str" cm="1">
        <f t="array" ref="Y73">GetPolarity(X73,AE73)</f>
        <v/>
      </c>
      <c r="Z73" s="103"/>
      <c r="AA73" s="101"/>
      <c r="AB73" s="116" t="str">
        <f t="shared" si="18"/>
        <v/>
      </c>
      <c r="AC73" s="116" t="str">
        <f t="shared" si="19"/>
        <v/>
      </c>
      <c r="AD73" s="103"/>
      <c r="AE73" s="101"/>
      <c r="AF73" s="25" t="str">
        <f t="shared" si="20"/>
        <v/>
      </c>
      <c r="AG73" s="33" t="str" cm="1">
        <f t="array" ref="AG73">FilterSpecialCharacters(X73)</f>
        <v/>
      </c>
      <c r="AH73" s="123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0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97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38" t="str">
        <v/>
      </c>
      <c r="K74" s="95"/>
      <c r="L74" s="96"/>
      <c r="M74" s="26"/>
      <c r="N74" s="74"/>
      <c r="O74" s="75"/>
      <c r="P74" s="75"/>
      <c r="Q74" s="75"/>
      <c r="R74" s="76"/>
      <c r="S74" s="99"/>
      <c r="T74" s="99"/>
      <c r="U74" s="99"/>
      <c r="V74" s="106"/>
      <c r="W74" s="101"/>
      <c r="X74" s="102"/>
      <c r="Y74" s="122" t="str" cm="1">
        <f t="array" ref="Y74">GetPolarity(X74,AE74)</f>
        <v/>
      </c>
      <c r="Z74" s="103"/>
      <c r="AA74" s="101"/>
      <c r="AB74" s="116" t="str">
        <f t="shared" si="18"/>
        <v/>
      </c>
      <c r="AC74" s="116" t="str">
        <f t="shared" si="19"/>
        <v/>
      </c>
      <c r="AD74" s="103"/>
      <c r="AE74" s="101"/>
      <c r="AF74" s="25" t="str">
        <f t="shared" si="20"/>
        <v/>
      </c>
      <c r="AG74" s="33" t="str" cm="1">
        <f t="array" ref="AG74">FilterSpecialCharacters(X74)</f>
        <v/>
      </c>
      <c r="AH74" s="123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0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98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38" t="str">
        <v/>
      </c>
      <c r="K75" s="95"/>
      <c r="L75" s="96"/>
      <c r="M75" s="26"/>
      <c r="N75" s="74"/>
      <c r="O75" s="75"/>
      <c r="P75" s="75"/>
      <c r="Q75" s="75"/>
      <c r="R75" s="76"/>
      <c r="S75" s="99"/>
      <c r="T75" s="99"/>
      <c r="U75" s="99"/>
      <c r="V75" s="106"/>
      <c r="W75" s="101"/>
      <c r="X75" s="102"/>
      <c r="Y75" s="122" t="str" cm="1">
        <f t="array" ref="Y75">GetPolarity(X75,AE75)</f>
        <v/>
      </c>
      <c r="Z75" s="103"/>
      <c r="AA75" s="101"/>
      <c r="AB75" s="116" t="str">
        <f t="shared" si="18"/>
        <v/>
      </c>
      <c r="AC75" s="116" t="str">
        <f t="shared" si="19"/>
        <v/>
      </c>
      <c r="AD75" s="103"/>
      <c r="AE75" s="101"/>
      <c r="AF75" s="25" t="str">
        <f t="shared" si="20"/>
        <v/>
      </c>
      <c r="AG75" s="33" t="str" cm="1">
        <f t="array" ref="AG75">FilterSpecialCharacters(X75)</f>
        <v/>
      </c>
      <c r="AH75" s="123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0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97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38" t="str">
        <v/>
      </c>
      <c r="K76" s="95"/>
      <c r="L76" s="96"/>
      <c r="M76" s="26"/>
      <c r="N76" s="74"/>
      <c r="O76" s="75"/>
      <c r="P76" s="75"/>
      <c r="Q76" s="75"/>
      <c r="R76" s="76"/>
      <c r="S76" s="99"/>
      <c r="T76" s="99"/>
      <c r="U76" s="99"/>
      <c r="V76" s="106"/>
      <c r="W76" s="101"/>
      <c r="X76" s="102"/>
      <c r="Y76" s="122" t="str" cm="1">
        <f t="array" ref="Y76">GetPolarity(X76,AE76)</f>
        <v/>
      </c>
      <c r="Z76" s="103"/>
      <c r="AA76" s="101"/>
      <c r="AB76" s="116" t="str">
        <f t="shared" si="18"/>
        <v/>
      </c>
      <c r="AC76" s="116" t="str">
        <f t="shared" si="19"/>
        <v/>
      </c>
      <c r="AD76" s="103"/>
      <c r="AE76" s="101"/>
      <c r="AF76" s="25" t="str">
        <f t="shared" si="20"/>
        <v/>
      </c>
      <c r="AG76" s="33" t="str" cm="1">
        <f t="array" ref="AG76">FilterSpecialCharacters(X76)</f>
        <v/>
      </c>
      <c r="AH76" s="123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0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98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38" t="str">
        <v/>
      </c>
      <c r="K77" s="95"/>
      <c r="L77" s="96"/>
      <c r="M77" s="26"/>
      <c r="N77" s="74"/>
      <c r="O77" s="75"/>
      <c r="P77" s="75"/>
      <c r="Q77" s="75"/>
      <c r="R77" s="76"/>
      <c r="S77" s="99"/>
      <c r="T77" s="99"/>
      <c r="U77" s="99"/>
      <c r="V77" s="106"/>
      <c r="W77" s="101"/>
      <c r="X77" s="102"/>
      <c r="Y77" s="122" t="str" cm="1">
        <f t="array" ref="Y77">GetPolarity(X77,AE77)</f>
        <v/>
      </c>
      <c r="Z77" s="103"/>
      <c r="AA77" s="101"/>
      <c r="AB77" s="116" t="str">
        <f t="shared" si="18"/>
        <v/>
      </c>
      <c r="AC77" s="116" t="str">
        <f t="shared" si="19"/>
        <v/>
      </c>
      <c r="AD77" s="103"/>
      <c r="AE77" s="101"/>
      <c r="AF77" s="25" t="str">
        <f t="shared" si="20"/>
        <v/>
      </c>
      <c r="AG77" s="33" t="str" cm="1">
        <f t="array" ref="AG77">FilterSpecialCharacters(X77)</f>
        <v/>
      </c>
      <c r="AH77" s="123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0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97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38" t="str">
        <v/>
      </c>
      <c r="K78" s="95"/>
      <c r="L78" s="96"/>
      <c r="M78" s="26"/>
      <c r="N78" s="74"/>
      <c r="O78" s="75"/>
      <c r="P78" s="75"/>
      <c r="Q78" s="75"/>
      <c r="R78" s="76"/>
      <c r="S78" s="99"/>
      <c r="T78" s="99"/>
      <c r="U78" s="99"/>
      <c r="V78" s="106"/>
      <c r="W78" s="101"/>
      <c r="X78" s="102"/>
      <c r="Y78" s="122" t="str" cm="1">
        <f t="array" ref="Y78">GetPolarity(X78,AE78)</f>
        <v/>
      </c>
      <c r="Z78" s="103"/>
      <c r="AA78" s="101"/>
      <c r="AB78" s="116" t="str">
        <f t="shared" si="18"/>
        <v/>
      </c>
      <c r="AC78" s="116" t="str">
        <f t="shared" si="19"/>
        <v/>
      </c>
      <c r="AD78" s="103"/>
      <c r="AE78" s="101"/>
      <c r="AF78" s="25" t="str">
        <f t="shared" si="20"/>
        <v/>
      </c>
      <c r="AG78" s="33" t="str" cm="1">
        <f t="array" ref="AG78">FilterSpecialCharacters(X78)</f>
        <v/>
      </c>
      <c r="AH78" s="123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0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98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38" t="str">
        <v/>
      </c>
      <c r="K79" s="95"/>
      <c r="L79" s="96"/>
      <c r="M79" s="26"/>
      <c r="N79" s="74"/>
      <c r="O79" s="75"/>
      <c r="P79" s="75"/>
      <c r="Q79" s="75"/>
      <c r="R79" s="76"/>
      <c r="S79" s="99"/>
      <c r="T79" s="99"/>
      <c r="U79" s="99"/>
      <c r="V79" s="106"/>
      <c r="W79" s="101"/>
      <c r="X79" s="102"/>
      <c r="Y79" s="122" t="str" cm="1">
        <f t="array" ref="Y79">GetPolarity(X79,AE79)</f>
        <v/>
      </c>
      <c r="Z79" s="103"/>
      <c r="AA79" s="101"/>
      <c r="AB79" s="116" t="str">
        <f t="shared" si="18"/>
        <v/>
      </c>
      <c r="AC79" s="116" t="str">
        <f t="shared" si="19"/>
        <v/>
      </c>
      <c r="AD79" s="103"/>
      <c r="AE79" s="101"/>
      <c r="AF79" s="25" t="str">
        <f t="shared" si="20"/>
        <v/>
      </c>
      <c r="AG79" s="33" t="str" cm="1">
        <f t="array" ref="AG79">FilterSpecialCharacters(X79)</f>
        <v/>
      </c>
      <c r="AH79" s="123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0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97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38" t="str">
        <v/>
      </c>
      <c r="K80" s="95"/>
      <c r="L80" s="96"/>
      <c r="M80" s="26"/>
      <c r="N80" s="74"/>
      <c r="O80" s="75"/>
      <c r="P80" s="75"/>
      <c r="Q80" s="75"/>
      <c r="R80" s="76"/>
      <c r="S80" s="99"/>
      <c r="T80" s="99"/>
      <c r="U80" s="99"/>
      <c r="V80" s="106"/>
      <c r="W80" s="101"/>
      <c r="X80" s="102"/>
      <c r="Y80" s="122" t="str" cm="1">
        <f t="array" ref="Y80">GetPolarity(X80,AE80)</f>
        <v/>
      </c>
      <c r="Z80" s="103"/>
      <c r="AA80" s="101"/>
      <c r="AB80" s="116" t="str">
        <f t="shared" si="18"/>
        <v/>
      </c>
      <c r="AC80" s="116" t="str">
        <f t="shared" si="19"/>
        <v/>
      </c>
      <c r="AD80" s="103"/>
      <c r="AE80" s="101"/>
      <c r="AF80" s="25" t="str">
        <f t="shared" si="20"/>
        <v/>
      </c>
      <c r="AG80" s="33" t="str" cm="1">
        <f t="array" ref="AG80">FilterSpecialCharacters(X80)</f>
        <v/>
      </c>
      <c r="AH80" s="123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0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98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38" t="str">
        <v/>
      </c>
      <c r="K81" s="95"/>
      <c r="L81" s="96"/>
      <c r="M81" s="26"/>
      <c r="N81" s="74"/>
      <c r="O81" s="75"/>
      <c r="P81" s="75"/>
      <c r="Q81" s="75"/>
      <c r="R81" s="76"/>
      <c r="S81" s="99"/>
      <c r="T81" s="99"/>
      <c r="U81" s="99"/>
      <c r="V81" s="106"/>
      <c r="W81" s="101"/>
      <c r="X81" s="102"/>
      <c r="Y81" s="122" t="str" cm="1">
        <f t="array" ref="Y81">GetPolarity(X81,AE81)</f>
        <v/>
      </c>
      <c r="Z81" s="103"/>
      <c r="AA81" s="101"/>
      <c r="AB81" s="116" t="str">
        <f t="shared" si="18"/>
        <v/>
      </c>
      <c r="AC81" s="116" t="str">
        <f t="shared" si="19"/>
        <v/>
      </c>
      <c r="AD81" s="103"/>
      <c r="AE81" s="101"/>
      <c r="AF81" s="25" t="str">
        <f t="shared" si="20"/>
        <v/>
      </c>
      <c r="AG81" s="33" t="str" cm="1">
        <f t="array" ref="AG81">FilterSpecialCharacters(X81)</f>
        <v/>
      </c>
      <c r="AH81" s="123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0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97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38" t="str">
        <v/>
      </c>
      <c r="K82" s="95"/>
      <c r="L82" s="96"/>
      <c r="M82" s="26"/>
      <c r="N82" s="74"/>
      <c r="O82" s="75"/>
      <c r="P82" s="75"/>
      <c r="Q82" s="75"/>
      <c r="R82" s="76"/>
      <c r="S82" s="99"/>
      <c r="T82" s="99"/>
      <c r="U82" s="99"/>
      <c r="V82" s="106"/>
      <c r="W82" s="101"/>
      <c r="X82" s="102"/>
      <c r="Y82" s="122" t="str" cm="1">
        <f t="array" ref="Y82">GetPolarity(X82,AE82)</f>
        <v/>
      </c>
      <c r="Z82" s="103"/>
      <c r="AA82" s="101"/>
      <c r="AB82" s="116" t="str">
        <f t="shared" si="18"/>
        <v/>
      </c>
      <c r="AC82" s="116" t="str">
        <f t="shared" si="19"/>
        <v/>
      </c>
      <c r="AD82" s="103"/>
      <c r="AE82" s="101"/>
      <c r="AF82" s="25" t="str">
        <f t="shared" si="20"/>
        <v/>
      </c>
      <c r="AG82" s="33" t="str" cm="1">
        <f t="array" ref="AG82">FilterSpecialCharacters(X82)</f>
        <v/>
      </c>
      <c r="AH82" s="123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0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98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38" t="str">
        <v/>
      </c>
      <c r="K83" s="95"/>
      <c r="L83" s="96"/>
      <c r="M83" s="26"/>
      <c r="N83" s="74"/>
      <c r="O83" s="75"/>
      <c r="P83" s="75"/>
      <c r="Q83" s="75"/>
      <c r="R83" s="76"/>
      <c r="S83" s="99"/>
      <c r="T83" s="99"/>
      <c r="U83" s="99"/>
      <c r="V83" s="106"/>
      <c r="W83" s="101"/>
      <c r="X83" s="102"/>
      <c r="Y83" s="122" t="str" cm="1">
        <f t="array" ref="Y83">GetPolarity(X83,AE83)</f>
        <v/>
      </c>
      <c r="Z83" s="103"/>
      <c r="AA83" s="101"/>
      <c r="AB83" s="116" t="str">
        <f t="shared" si="18"/>
        <v/>
      </c>
      <c r="AC83" s="116" t="str">
        <f t="shared" si="19"/>
        <v/>
      </c>
      <c r="AD83" s="103"/>
      <c r="AE83" s="101"/>
      <c r="AF83" s="25" t="str">
        <f t="shared" si="20"/>
        <v/>
      </c>
      <c r="AG83" s="33" t="str" cm="1">
        <f t="array" ref="AG83">FilterSpecialCharacters(X83)</f>
        <v/>
      </c>
      <c r="AH83" s="123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0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97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38" t="str">
        <v/>
      </c>
      <c r="K84" s="95"/>
      <c r="L84" s="96"/>
      <c r="M84" s="26"/>
      <c r="N84" s="74"/>
      <c r="O84" s="75"/>
      <c r="P84" s="75"/>
      <c r="Q84" s="75"/>
      <c r="R84" s="76"/>
      <c r="S84" s="99"/>
      <c r="T84" s="99"/>
      <c r="U84" s="99"/>
      <c r="V84" s="106"/>
      <c r="W84" s="101"/>
      <c r="X84" s="102"/>
      <c r="Y84" s="122" t="str" cm="1">
        <f t="array" ref="Y84">GetPolarity(X84,AE84)</f>
        <v/>
      </c>
      <c r="Z84" s="103"/>
      <c r="AA84" s="101"/>
      <c r="AB84" s="116" t="str">
        <f t="shared" si="18"/>
        <v/>
      </c>
      <c r="AC84" s="116" t="str">
        <f t="shared" si="19"/>
        <v/>
      </c>
      <c r="AD84" s="103"/>
      <c r="AE84" s="101"/>
      <c r="AF84" s="25" t="str">
        <f t="shared" si="20"/>
        <v/>
      </c>
      <c r="AG84" s="33" t="str" cm="1">
        <f t="array" ref="AG84">FilterSpecialCharacters(X84)</f>
        <v/>
      </c>
      <c r="AH84" s="123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0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98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38" t="str">
        <v/>
      </c>
      <c r="K85" s="95"/>
      <c r="L85" s="96"/>
      <c r="M85" s="26"/>
      <c r="N85" s="74"/>
      <c r="O85" s="75"/>
      <c r="P85" s="75"/>
      <c r="Q85" s="75"/>
      <c r="R85" s="76"/>
      <c r="S85" s="99"/>
      <c r="T85" s="99"/>
      <c r="U85" s="99"/>
      <c r="V85" s="106"/>
      <c r="W85" s="101"/>
      <c r="X85" s="102"/>
      <c r="Y85" s="122" t="str" cm="1">
        <f t="array" ref="Y85">GetPolarity(X85,AE85)</f>
        <v/>
      </c>
      <c r="Z85" s="103"/>
      <c r="AA85" s="101"/>
      <c r="AB85" s="116" t="str">
        <f t="shared" si="18"/>
        <v/>
      </c>
      <c r="AC85" s="116" t="str">
        <f t="shared" si="19"/>
        <v/>
      </c>
      <c r="AD85" s="103"/>
      <c r="AE85" s="101"/>
      <c r="AF85" s="25" t="str">
        <f t="shared" si="20"/>
        <v/>
      </c>
      <c r="AG85" s="33" t="str" cm="1">
        <f t="array" ref="AG85">FilterSpecialCharacters(X85)</f>
        <v/>
      </c>
      <c r="AH85" s="123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0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97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38" t="str">
        <v/>
      </c>
      <c r="K86" s="95"/>
      <c r="L86" s="96"/>
      <c r="M86" s="26"/>
      <c r="N86" s="74"/>
      <c r="O86" s="75"/>
      <c r="P86" s="75"/>
      <c r="Q86" s="75"/>
      <c r="R86" s="76"/>
      <c r="S86" s="99"/>
      <c r="T86" s="99"/>
      <c r="U86" s="99"/>
      <c r="V86" s="106"/>
      <c r="W86" s="101"/>
      <c r="X86" s="102"/>
      <c r="Y86" s="122" t="str" cm="1">
        <f t="array" ref="Y86">GetPolarity(X86,AE86)</f>
        <v/>
      </c>
      <c r="Z86" s="103"/>
      <c r="AA86" s="101"/>
      <c r="AB86" s="116" t="str">
        <f t="shared" si="18"/>
        <v/>
      </c>
      <c r="AC86" s="116" t="str">
        <f t="shared" si="19"/>
        <v/>
      </c>
      <c r="AD86" s="103"/>
      <c r="AE86" s="101"/>
      <c r="AF86" s="25" t="str">
        <f t="shared" si="20"/>
        <v/>
      </c>
      <c r="AG86" s="33" t="str" cm="1">
        <f t="array" ref="AG86">FilterSpecialCharacters(X86)</f>
        <v/>
      </c>
      <c r="AH86" s="123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0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98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38" t="str">
        <v/>
      </c>
      <c r="K87" s="95"/>
      <c r="L87" s="96"/>
      <c r="M87" s="26"/>
      <c r="N87" s="74"/>
      <c r="O87" s="75"/>
      <c r="P87" s="75"/>
      <c r="Q87" s="75"/>
      <c r="R87" s="76"/>
      <c r="S87" s="99"/>
      <c r="T87" s="99"/>
      <c r="U87" s="99"/>
      <c r="V87" s="106"/>
      <c r="W87" s="101"/>
      <c r="X87" s="102"/>
      <c r="Y87" s="122" t="str" cm="1">
        <f t="array" ref="Y87">GetPolarity(X87,AE87)</f>
        <v/>
      </c>
      <c r="Z87" s="103"/>
      <c r="AA87" s="101"/>
      <c r="AB87" s="116" t="str">
        <f t="shared" si="18"/>
        <v/>
      </c>
      <c r="AC87" s="116" t="str">
        <f t="shared" si="19"/>
        <v/>
      </c>
      <c r="AD87" s="103"/>
      <c r="AE87" s="101"/>
      <c r="AF87" s="25" t="str">
        <f t="shared" si="20"/>
        <v/>
      </c>
      <c r="AG87" s="33" t="str" cm="1">
        <f t="array" ref="AG87">FilterSpecialCharacters(X87)</f>
        <v/>
      </c>
      <c r="AH87" s="123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0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97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38" t="str">
        <v/>
      </c>
      <c r="K88" s="95"/>
      <c r="L88" s="96"/>
      <c r="M88" s="26"/>
      <c r="N88" s="74"/>
      <c r="O88" s="75"/>
      <c r="P88" s="75"/>
      <c r="Q88" s="75"/>
      <c r="R88" s="76"/>
      <c r="S88" s="99"/>
      <c r="T88" s="99"/>
      <c r="U88" s="99"/>
      <c r="V88" s="106"/>
      <c r="W88" s="101"/>
      <c r="X88" s="102"/>
      <c r="Y88" s="122" t="str" cm="1">
        <f t="array" ref="Y88">GetPolarity(X88,AE88)</f>
        <v/>
      </c>
      <c r="Z88" s="103"/>
      <c r="AA88" s="101"/>
      <c r="AB88" s="116" t="str">
        <f t="shared" si="18"/>
        <v/>
      </c>
      <c r="AC88" s="116" t="str">
        <f t="shared" si="19"/>
        <v/>
      </c>
      <c r="AD88" s="103"/>
      <c r="AE88" s="101"/>
      <c r="AF88" s="25" t="str">
        <f t="shared" si="20"/>
        <v/>
      </c>
      <c r="AG88" s="33" t="str" cm="1">
        <f t="array" ref="AG88">FilterSpecialCharacters(X88)</f>
        <v/>
      </c>
      <c r="AH88" s="123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0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98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38" t="str">
        <v/>
      </c>
      <c r="K89" s="95"/>
      <c r="L89" s="96"/>
      <c r="M89" s="26"/>
      <c r="N89" s="74"/>
      <c r="O89" s="75"/>
      <c r="P89" s="75"/>
      <c r="Q89" s="75"/>
      <c r="R89" s="76"/>
      <c r="S89" s="99"/>
      <c r="T89" s="99"/>
      <c r="U89" s="99"/>
      <c r="V89" s="106"/>
      <c r="W89" s="101"/>
      <c r="X89" s="102"/>
      <c r="Y89" s="122" t="str" cm="1">
        <f t="array" ref="Y89">GetPolarity(X89,AE89)</f>
        <v/>
      </c>
      <c r="Z89" s="103"/>
      <c r="AA89" s="101"/>
      <c r="AB89" s="116" t="str">
        <f t="shared" si="18"/>
        <v/>
      </c>
      <c r="AC89" s="116" t="str">
        <f t="shared" si="19"/>
        <v/>
      </c>
      <c r="AD89" s="103"/>
      <c r="AE89" s="101"/>
      <c r="AF89" s="25" t="str">
        <f t="shared" si="20"/>
        <v/>
      </c>
      <c r="AG89" s="33" t="str" cm="1">
        <f t="array" ref="AG89">FilterSpecialCharacters(X89)</f>
        <v/>
      </c>
      <c r="AH89" s="123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0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97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38" t="str">
        <v/>
      </c>
      <c r="K90" s="95"/>
      <c r="L90" s="96"/>
      <c r="M90" s="26"/>
      <c r="N90" s="74"/>
      <c r="O90" s="75"/>
      <c r="P90" s="75"/>
      <c r="Q90" s="75"/>
      <c r="R90" s="76"/>
      <c r="S90" s="99"/>
      <c r="T90" s="99"/>
      <c r="U90" s="99"/>
      <c r="V90" s="106"/>
      <c r="W90" s="101"/>
      <c r="X90" s="102"/>
      <c r="Y90" s="122" t="str" cm="1">
        <f t="array" ref="Y90">GetPolarity(X90,AE90)</f>
        <v/>
      </c>
      <c r="Z90" s="103"/>
      <c r="AA90" s="101"/>
      <c r="AB90" s="116" t="str">
        <f t="shared" si="18"/>
        <v/>
      </c>
      <c r="AC90" s="116" t="str">
        <f t="shared" si="19"/>
        <v/>
      </c>
      <c r="AD90" s="103"/>
      <c r="AE90" s="101"/>
      <c r="AF90" s="25" t="str">
        <f t="shared" si="20"/>
        <v/>
      </c>
      <c r="AG90" s="33" t="str" cm="1">
        <f t="array" ref="AG90">FilterSpecialCharacters(X90)</f>
        <v/>
      </c>
      <c r="AH90" s="123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0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98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38" t="str">
        <v/>
      </c>
      <c r="K91" s="95"/>
      <c r="L91" s="96"/>
      <c r="M91" s="26"/>
      <c r="N91" s="74"/>
      <c r="O91" s="75"/>
      <c r="P91" s="75"/>
      <c r="Q91" s="75"/>
      <c r="R91" s="76"/>
      <c r="S91" s="99"/>
      <c r="T91" s="99"/>
      <c r="U91" s="99"/>
      <c r="V91" s="106"/>
      <c r="W91" s="101"/>
      <c r="X91" s="102"/>
      <c r="Y91" s="122" t="str" cm="1">
        <f t="array" ref="Y91">GetPolarity(X91,AE91)</f>
        <v/>
      </c>
      <c r="Z91" s="103"/>
      <c r="AA91" s="101"/>
      <c r="AB91" s="116" t="str">
        <f t="shared" si="18"/>
        <v/>
      </c>
      <c r="AC91" s="116" t="str">
        <f t="shared" si="19"/>
        <v/>
      </c>
      <c r="AD91" s="103"/>
      <c r="AE91" s="101"/>
      <c r="AF91" s="25" t="str">
        <f t="shared" si="20"/>
        <v/>
      </c>
      <c r="AG91" s="33" t="str" cm="1">
        <f t="array" ref="AG91">FilterSpecialCharacters(X91)</f>
        <v/>
      </c>
      <c r="AH91" s="123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0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97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38" t="str">
        <v/>
      </c>
      <c r="K92" s="95"/>
      <c r="L92" s="96"/>
      <c r="M92" s="26"/>
      <c r="N92" s="74"/>
      <c r="O92" s="75"/>
      <c r="P92" s="75"/>
      <c r="Q92" s="75"/>
      <c r="R92" s="76"/>
      <c r="S92" s="99"/>
      <c r="T92" s="99"/>
      <c r="U92" s="99"/>
      <c r="V92" s="106"/>
      <c r="W92" s="101"/>
      <c r="X92" s="102"/>
      <c r="Y92" s="122" t="str" cm="1">
        <f t="array" ref="Y92">GetPolarity(X92,AE92)</f>
        <v/>
      </c>
      <c r="Z92" s="103"/>
      <c r="AA92" s="101"/>
      <c r="AB92" s="116" t="str">
        <f t="shared" si="18"/>
        <v/>
      </c>
      <c r="AC92" s="116" t="str">
        <f t="shared" si="19"/>
        <v/>
      </c>
      <c r="AD92" s="103"/>
      <c r="AE92" s="101"/>
      <c r="AF92" s="25" t="str">
        <f t="shared" si="20"/>
        <v/>
      </c>
      <c r="AG92" s="33" t="str" cm="1">
        <f t="array" ref="AG92">FilterSpecialCharacters(X92)</f>
        <v/>
      </c>
      <c r="AH92" s="123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0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98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38" t="str">
        <v/>
      </c>
      <c r="K93" s="95"/>
      <c r="L93" s="96"/>
      <c r="M93" s="26"/>
      <c r="N93" s="74"/>
      <c r="O93" s="75"/>
      <c r="P93" s="75"/>
      <c r="Q93" s="75"/>
      <c r="R93" s="76"/>
      <c r="S93" s="99"/>
      <c r="T93" s="99"/>
      <c r="U93" s="99"/>
      <c r="V93" s="106"/>
      <c r="W93" s="101"/>
      <c r="X93" s="102"/>
      <c r="Y93" s="122" t="str" cm="1">
        <f t="array" ref="Y93">GetPolarity(X93,AE93)</f>
        <v/>
      </c>
      <c r="Z93" s="103"/>
      <c r="AA93" s="101"/>
      <c r="AB93" s="116" t="str">
        <f t="shared" si="18"/>
        <v/>
      </c>
      <c r="AC93" s="116" t="str">
        <f t="shared" si="19"/>
        <v/>
      </c>
      <c r="AD93" s="103"/>
      <c r="AE93" s="101"/>
      <c r="AF93" s="25" t="str">
        <f t="shared" si="20"/>
        <v/>
      </c>
      <c r="AG93" s="33" t="str" cm="1">
        <f t="array" ref="AG93">FilterSpecialCharacters(X93)</f>
        <v/>
      </c>
      <c r="AH93" s="123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0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97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38" t="str">
        <v/>
      </c>
      <c r="K94" s="95"/>
      <c r="L94" s="96"/>
      <c r="M94" s="26"/>
      <c r="N94" s="74"/>
      <c r="O94" s="75"/>
      <c r="P94" s="75"/>
      <c r="Q94" s="75"/>
      <c r="R94" s="76"/>
      <c r="S94" s="99"/>
      <c r="T94" s="99"/>
      <c r="U94" s="99"/>
      <c r="V94" s="106"/>
      <c r="W94" s="101"/>
      <c r="X94" s="102"/>
      <c r="Y94" s="122" t="str" cm="1">
        <f t="array" ref="Y94">GetPolarity(X94,AE94)</f>
        <v/>
      </c>
      <c r="Z94" s="103"/>
      <c r="AA94" s="101"/>
      <c r="AB94" s="116" t="str">
        <f t="shared" si="18"/>
        <v/>
      </c>
      <c r="AC94" s="116" t="str">
        <f t="shared" si="19"/>
        <v/>
      </c>
      <c r="AD94" s="103"/>
      <c r="AE94" s="101"/>
      <c r="AF94" s="25" t="str">
        <f t="shared" si="20"/>
        <v/>
      </c>
      <c r="AG94" s="33" t="str" cm="1">
        <f t="array" ref="AG94">FilterSpecialCharacters(X94)</f>
        <v/>
      </c>
      <c r="AH94" s="123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0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98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38" t="str">
        <v/>
      </c>
      <c r="K95" s="95"/>
      <c r="L95" s="96"/>
      <c r="M95" s="26"/>
      <c r="N95" s="74"/>
      <c r="O95" s="75"/>
      <c r="P95" s="75"/>
      <c r="Q95" s="75"/>
      <c r="R95" s="76"/>
      <c r="S95" s="99"/>
      <c r="T95" s="99"/>
      <c r="U95" s="99"/>
      <c r="V95" s="106"/>
      <c r="W95" s="101"/>
      <c r="X95" s="102"/>
      <c r="Y95" s="122" t="str" cm="1">
        <f t="array" ref="Y95">GetPolarity(X95,AE95)</f>
        <v/>
      </c>
      <c r="Z95" s="103"/>
      <c r="AA95" s="101"/>
      <c r="AB95" s="116" t="str">
        <f t="shared" si="18"/>
        <v/>
      </c>
      <c r="AC95" s="116" t="str">
        <f t="shared" si="19"/>
        <v/>
      </c>
      <c r="AD95" s="103"/>
      <c r="AE95" s="101"/>
      <c r="AF95" s="25" t="str">
        <f t="shared" si="20"/>
        <v/>
      </c>
      <c r="AG95" s="33" t="str" cm="1">
        <f t="array" ref="AG95">FilterSpecialCharacters(X95)</f>
        <v/>
      </c>
      <c r="AH95" s="123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0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97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38" t="str">
        <v/>
      </c>
      <c r="K96" s="95"/>
      <c r="L96" s="96"/>
      <c r="M96" s="26"/>
      <c r="N96" s="74"/>
      <c r="O96" s="75"/>
      <c r="P96" s="75"/>
      <c r="Q96" s="75"/>
      <c r="R96" s="76"/>
      <c r="S96" s="99"/>
      <c r="T96" s="99"/>
      <c r="U96" s="99"/>
      <c r="V96" s="106"/>
      <c r="W96" s="101"/>
      <c r="X96" s="102"/>
      <c r="Y96" s="122" t="str" cm="1">
        <f t="array" ref="Y96">GetPolarity(X96,AE96)</f>
        <v/>
      </c>
      <c r="Z96" s="103"/>
      <c r="AA96" s="101"/>
      <c r="AB96" s="116" t="str">
        <f t="shared" si="18"/>
        <v/>
      </c>
      <c r="AC96" s="116" t="str">
        <f t="shared" si="19"/>
        <v/>
      </c>
      <c r="AD96" s="103"/>
      <c r="AE96" s="101"/>
      <c r="AF96" s="25" t="str">
        <f t="shared" si="20"/>
        <v/>
      </c>
      <c r="AG96" s="33" t="str" cm="1">
        <f t="array" ref="AG96">FilterSpecialCharacters(X96)</f>
        <v/>
      </c>
      <c r="AH96" s="123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0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98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38" t="str">
        <v/>
      </c>
      <c r="K97" s="95"/>
      <c r="L97" s="96"/>
      <c r="M97" s="26"/>
      <c r="N97" s="74"/>
      <c r="O97" s="75"/>
      <c r="P97" s="75"/>
      <c r="Q97" s="75"/>
      <c r="R97" s="76"/>
      <c r="S97" s="99"/>
      <c r="T97" s="99"/>
      <c r="U97" s="99"/>
      <c r="V97" s="106"/>
      <c r="W97" s="101"/>
      <c r="X97" s="102"/>
      <c r="Y97" s="122" t="str" cm="1">
        <f t="array" ref="Y97">GetPolarity(X97,AE97)</f>
        <v/>
      </c>
      <c r="Z97" s="103"/>
      <c r="AA97" s="101"/>
      <c r="AB97" s="116" t="str">
        <f t="shared" si="18"/>
        <v/>
      </c>
      <c r="AC97" s="116" t="str">
        <f t="shared" si="19"/>
        <v/>
      </c>
      <c r="AD97" s="103"/>
      <c r="AE97" s="101"/>
      <c r="AF97" s="25" t="str">
        <f t="shared" si="20"/>
        <v/>
      </c>
      <c r="AG97" s="33" t="str" cm="1">
        <f t="array" ref="AG97">FilterSpecialCharacters(X97)</f>
        <v/>
      </c>
      <c r="AH97" s="123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0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97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38" t="str">
        <v/>
      </c>
      <c r="K98" s="95"/>
      <c r="L98" s="96"/>
      <c r="M98" s="26"/>
      <c r="N98" s="74"/>
      <c r="O98" s="75"/>
      <c r="P98" s="75"/>
      <c r="Q98" s="75"/>
      <c r="R98" s="76"/>
      <c r="S98" s="99"/>
      <c r="T98" s="99"/>
      <c r="U98" s="99"/>
      <c r="V98" s="106"/>
      <c r="W98" s="101"/>
      <c r="X98" s="102"/>
      <c r="Y98" s="122" t="str" cm="1">
        <f t="array" ref="Y98">GetPolarity(X98,AE98)</f>
        <v/>
      </c>
      <c r="Z98" s="103"/>
      <c r="AA98" s="101"/>
      <c r="AB98" s="116" t="str">
        <f t="shared" si="18"/>
        <v/>
      </c>
      <c r="AC98" s="116" t="str">
        <f t="shared" si="19"/>
        <v/>
      </c>
      <c r="AD98" s="103"/>
      <c r="AE98" s="101"/>
      <c r="AF98" s="25" t="str">
        <f t="shared" si="20"/>
        <v/>
      </c>
      <c r="AG98" s="33" t="str" cm="1">
        <f t="array" ref="AG98">FilterSpecialCharacters(X98)</f>
        <v/>
      </c>
      <c r="AH98" s="123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0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98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38" t="str">
        <v/>
      </c>
      <c r="K99" s="95"/>
      <c r="L99" s="96"/>
      <c r="M99" s="26"/>
      <c r="N99" s="74"/>
      <c r="O99" s="75"/>
      <c r="P99" s="75"/>
      <c r="Q99" s="75"/>
      <c r="R99" s="76"/>
      <c r="S99" s="99"/>
      <c r="T99" s="99"/>
      <c r="U99" s="99"/>
      <c r="V99" s="106"/>
      <c r="W99" s="101"/>
      <c r="X99" s="102"/>
      <c r="Y99" s="122" t="str" cm="1">
        <f t="array" ref="Y99">GetPolarity(X99,AE99)</f>
        <v/>
      </c>
      <c r="Z99" s="103"/>
      <c r="AA99" s="101"/>
      <c r="AB99" s="116" t="str">
        <f t="shared" si="18"/>
        <v/>
      </c>
      <c r="AC99" s="116" t="str">
        <f t="shared" si="19"/>
        <v/>
      </c>
      <c r="AD99" s="103"/>
      <c r="AE99" s="101"/>
      <c r="AF99" s="25" t="str">
        <f t="shared" si="20"/>
        <v/>
      </c>
      <c r="AG99" s="33" t="str" cm="1">
        <f t="array" ref="AG99">FilterSpecialCharacters(X99)</f>
        <v/>
      </c>
      <c r="AH99" s="123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0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97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38" t="str">
        <v/>
      </c>
      <c r="K100" s="95"/>
      <c r="L100" s="96"/>
      <c r="M100" s="26"/>
      <c r="N100" s="74"/>
      <c r="O100" s="75"/>
      <c r="P100" s="75"/>
      <c r="Q100" s="75"/>
      <c r="R100" s="76"/>
      <c r="S100" s="99"/>
      <c r="T100" s="99"/>
      <c r="U100" s="99"/>
      <c r="V100" s="106"/>
      <c r="W100" s="101"/>
      <c r="X100" s="102"/>
      <c r="Y100" s="122" t="str" cm="1">
        <f t="array" ref="Y100">GetPolarity(X100,AE100)</f>
        <v/>
      </c>
      <c r="Z100" s="103"/>
      <c r="AA100" s="101"/>
      <c r="AB100" s="116" t="str">
        <f t="shared" si="18"/>
        <v/>
      </c>
      <c r="AC100" s="116" t="str">
        <f t="shared" si="19"/>
        <v/>
      </c>
      <c r="AD100" s="103"/>
      <c r="AE100" s="101"/>
      <c r="AF100" s="25" t="str">
        <f t="shared" si="20"/>
        <v/>
      </c>
      <c r="AG100" s="33" t="str" cm="1">
        <f t="array" ref="AG100">FilterSpecialCharacters(X100)</f>
        <v/>
      </c>
      <c r="AH100" s="123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0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98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38" t="str">
        <v/>
      </c>
      <c r="K101" s="95"/>
      <c r="L101" s="96"/>
      <c r="M101" s="26"/>
      <c r="N101" s="74"/>
      <c r="O101" s="75"/>
      <c r="P101" s="75"/>
      <c r="Q101" s="75"/>
      <c r="R101" s="76"/>
      <c r="S101" s="99"/>
      <c r="T101" s="99"/>
      <c r="U101" s="99"/>
      <c r="V101" s="106"/>
      <c r="W101" s="101"/>
      <c r="X101" s="102"/>
      <c r="Y101" s="122" t="str" cm="1">
        <f t="array" ref="Y101">GetPolarity(X101,AE101)</f>
        <v/>
      </c>
      <c r="Z101" s="103"/>
      <c r="AA101" s="101"/>
      <c r="AB101" s="116" t="str">
        <f t="shared" si="18"/>
        <v/>
      </c>
      <c r="AC101" s="116" t="str">
        <f t="shared" si="19"/>
        <v/>
      </c>
      <c r="AD101" s="103"/>
      <c r="AE101" s="101"/>
      <c r="AF101" s="25" t="str">
        <f t="shared" si="20"/>
        <v/>
      </c>
      <c r="AG101" s="33" t="str" cm="1">
        <f t="array" ref="AG101">FilterSpecialCharacters(X101)</f>
        <v/>
      </c>
      <c r="AH101" s="123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0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97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38" t="str">
        <v/>
      </c>
      <c r="K102" s="95"/>
      <c r="L102" s="96"/>
      <c r="M102" s="26"/>
      <c r="N102" s="74"/>
      <c r="O102" s="75"/>
      <c r="P102" s="75"/>
      <c r="Q102" s="75"/>
      <c r="R102" s="76"/>
      <c r="S102" s="99"/>
      <c r="T102" s="99"/>
      <c r="U102" s="99"/>
      <c r="V102" s="106"/>
      <c r="W102" s="101"/>
      <c r="X102" s="102"/>
      <c r="Y102" s="122" t="str" cm="1">
        <f t="array" ref="Y102">GetPolarity(X102,AE102)</f>
        <v/>
      </c>
      <c r="Z102" s="103"/>
      <c r="AA102" s="101"/>
      <c r="AB102" s="116" t="str">
        <f t="shared" ref="AB102:AB110" si="26">IF(V102&lt;&gt;"",ROUND(Z102-AA102,-LOG10(V102)),"")</f>
        <v/>
      </c>
      <c r="AC102" s="116" t="str">
        <f t="shared" ref="AC102:AC110" si="27">IF(V102&lt;&gt;"",ROUND(Z102+AA102,-LOG10(V102)),"")</f>
        <v/>
      </c>
      <c r="AD102" s="103"/>
      <c r="AE102" s="101"/>
      <c r="AF102" s="25" t="str">
        <f t="shared" si="20"/>
        <v/>
      </c>
      <c r="AG102" s="33" t="str" cm="1">
        <f t="array" ref="AG102">FilterSpecialCharacters(X102)</f>
        <v/>
      </c>
      <c r="AH102" s="123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0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98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38" t="str">
        <v/>
      </c>
      <c r="K103" s="95"/>
      <c r="L103" s="96"/>
      <c r="M103" s="26"/>
      <c r="N103" s="74"/>
      <c r="O103" s="75"/>
      <c r="P103" s="75"/>
      <c r="Q103" s="75"/>
      <c r="R103" s="76"/>
      <c r="S103" s="99"/>
      <c r="T103" s="99"/>
      <c r="U103" s="99"/>
      <c r="V103" s="106"/>
      <c r="W103" s="101"/>
      <c r="X103" s="102"/>
      <c r="Y103" s="122" t="str" cm="1">
        <f t="array" ref="Y103">GetPolarity(X103,AE103)</f>
        <v/>
      </c>
      <c r="Z103" s="103"/>
      <c r="AA103" s="101"/>
      <c r="AB103" s="116" t="str">
        <f t="shared" si="26"/>
        <v/>
      </c>
      <c r="AC103" s="116" t="str">
        <f t="shared" si="27"/>
        <v/>
      </c>
      <c r="AD103" s="103"/>
      <c r="AE103" s="101"/>
      <c r="AF103" s="25" t="str">
        <f t="shared" si="20"/>
        <v/>
      </c>
      <c r="AG103" s="33" t="str" cm="1">
        <f t="array" ref="AG103">FilterSpecialCharacters(X103)</f>
        <v/>
      </c>
      <c r="AH103" s="123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0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97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38" t="str">
        <v/>
      </c>
      <c r="K104" s="95"/>
      <c r="L104" s="96"/>
      <c r="M104" s="26"/>
      <c r="N104" s="74"/>
      <c r="O104" s="75"/>
      <c r="P104" s="75"/>
      <c r="Q104" s="75"/>
      <c r="R104" s="76"/>
      <c r="S104" s="99"/>
      <c r="T104" s="99"/>
      <c r="U104" s="99"/>
      <c r="V104" s="106"/>
      <c r="W104" s="101"/>
      <c r="X104" s="102"/>
      <c r="Y104" s="122" t="str" cm="1">
        <f t="array" ref="Y104">GetPolarity(X104,AE104)</f>
        <v/>
      </c>
      <c r="Z104" s="103"/>
      <c r="AA104" s="101"/>
      <c r="AB104" s="116" t="str">
        <f t="shared" si="26"/>
        <v/>
      </c>
      <c r="AC104" s="116" t="str">
        <f t="shared" si="27"/>
        <v/>
      </c>
      <c r="AD104" s="103"/>
      <c r="AE104" s="101"/>
      <c r="AF104" s="25" t="str">
        <f t="shared" si="20"/>
        <v/>
      </c>
      <c r="AG104" s="33" t="str" cm="1">
        <f t="array" ref="AG104">FilterSpecialCharacters(X104)</f>
        <v/>
      </c>
      <c r="AH104" s="123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0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98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38" t="str">
        <v/>
      </c>
      <c r="K105" s="95"/>
      <c r="L105" s="96"/>
      <c r="M105" s="26"/>
      <c r="N105" s="74"/>
      <c r="O105" s="75"/>
      <c r="P105" s="75"/>
      <c r="Q105" s="75"/>
      <c r="R105" s="76"/>
      <c r="S105" s="99"/>
      <c r="T105" s="99"/>
      <c r="U105" s="99"/>
      <c r="V105" s="106"/>
      <c r="W105" s="101"/>
      <c r="X105" s="102"/>
      <c r="Y105" s="122" t="str" cm="1">
        <f t="array" ref="Y105">GetPolarity(X105,AE105)</f>
        <v/>
      </c>
      <c r="Z105" s="103"/>
      <c r="AA105" s="101"/>
      <c r="AB105" s="116" t="str">
        <f t="shared" si="26"/>
        <v/>
      </c>
      <c r="AC105" s="116" t="str">
        <f t="shared" si="27"/>
        <v/>
      </c>
      <c r="AD105" s="103"/>
      <c r="AE105" s="101"/>
      <c r="AF105" s="25" t="str">
        <f t="shared" si="20"/>
        <v/>
      </c>
      <c r="AG105" s="33" t="str" cm="1">
        <f t="array" ref="AG105">FilterSpecialCharacters(X105)</f>
        <v/>
      </c>
      <c r="AH105" s="123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0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97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38" t="str">
        <v/>
      </c>
      <c r="K106" s="95"/>
      <c r="L106" s="96"/>
      <c r="M106" s="26"/>
      <c r="N106" s="74"/>
      <c r="O106" s="75"/>
      <c r="P106" s="75"/>
      <c r="Q106" s="75"/>
      <c r="R106" s="76"/>
      <c r="S106" s="99"/>
      <c r="T106" s="99"/>
      <c r="U106" s="99"/>
      <c r="V106" s="106"/>
      <c r="W106" s="101"/>
      <c r="X106" s="102"/>
      <c r="Y106" s="122" t="str" cm="1">
        <f t="array" ref="Y106">GetPolarity(X106,AE106)</f>
        <v/>
      </c>
      <c r="Z106" s="103"/>
      <c r="AA106" s="101"/>
      <c r="AB106" s="116" t="str">
        <f t="shared" si="26"/>
        <v/>
      </c>
      <c r="AC106" s="116" t="str">
        <f t="shared" si="27"/>
        <v/>
      </c>
      <c r="AD106" s="103"/>
      <c r="AE106" s="101"/>
      <c r="AF106" s="25" t="str">
        <f t="shared" si="20"/>
        <v/>
      </c>
      <c r="AG106" s="33" t="str" cm="1">
        <f t="array" ref="AG106">FilterSpecialCharacters(X106)</f>
        <v/>
      </c>
      <c r="AH106" s="123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0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98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38" t="str">
        <v/>
      </c>
      <c r="K107" s="95"/>
      <c r="L107" s="96"/>
      <c r="M107" s="26"/>
      <c r="N107" s="74"/>
      <c r="O107" s="75"/>
      <c r="P107" s="75"/>
      <c r="Q107" s="75"/>
      <c r="R107" s="76"/>
      <c r="S107" s="99"/>
      <c r="T107" s="99"/>
      <c r="U107" s="99"/>
      <c r="V107" s="106"/>
      <c r="W107" s="101"/>
      <c r="X107" s="102"/>
      <c r="Y107" s="122" t="str" cm="1">
        <f t="array" ref="Y107">GetPolarity(X107,AE107)</f>
        <v/>
      </c>
      <c r="Z107" s="103"/>
      <c r="AA107" s="101"/>
      <c r="AB107" s="116" t="str">
        <f t="shared" si="26"/>
        <v/>
      </c>
      <c r="AC107" s="116" t="str">
        <f t="shared" si="27"/>
        <v/>
      </c>
      <c r="AD107" s="103"/>
      <c r="AE107" s="101"/>
      <c r="AF107" s="25" t="str">
        <f t="shared" si="20"/>
        <v/>
      </c>
      <c r="AG107" s="33" t="str" cm="1">
        <f t="array" ref="AG107">FilterSpecialCharacters(X107)</f>
        <v/>
      </c>
      <c r="AH107" s="123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0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97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38" t="str">
        <v/>
      </c>
      <c r="K108" s="95"/>
      <c r="L108" s="96"/>
      <c r="M108" s="26"/>
      <c r="N108" s="74"/>
      <c r="O108" s="75"/>
      <c r="P108" s="75"/>
      <c r="Q108" s="75"/>
      <c r="R108" s="76"/>
      <c r="S108" s="99"/>
      <c r="T108" s="99"/>
      <c r="U108" s="99"/>
      <c r="V108" s="106"/>
      <c r="W108" s="101"/>
      <c r="X108" s="102"/>
      <c r="Y108" s="122" t="str" cm="1">
        <f t="array" ref="Y108">GetPolarity(X108,AE108)</f>
        <v/>
      </c>
      <c r="Z108" s="103"/>
      <c r="AA108" s="101"/>
      <c r="AB108" s="116" t="str">
        <f t="shared" si="26"/>
        <v/>
      </c>
      <c r="AC108" s="116" t="str">
        <f t="shared" si="27"/>
        <v/>
      </c>
      <c r="AD108" s="103"/>
      <c r="AE108" s="101"/>
      <c r="AF108" s="25" t="str">
        <f t="shared" si="20"/>
        <v/>
      </c>
      <c r="AG108" s="33" t="str" cm="1">
        <f t="array" ref="AG108">FilterSpecialCharacters(X108)</f>
        <v/>
      </c>
      <c r="AH108" s="123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0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98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38" t="str">
        <v/>
      </c>
      <c r="K109" s="95"/>
      <c r="L109" s="96"/>
      <c r="M109" s="26"/>
      <c r="N109" s="74"/>
      <c r="O109" s="75"/>
      <c r="P109" s="75"/>
      <c r="Q109" s="75"/>
      <c r="R109" s="76"/>
      <c r="S109" s="99"/>
      <c r="T109" s="99"/>
      <c r="U109" s="99"/>
      <c r="V109" s="106"/>
      <c r="W109" s="101"/>
      <c r="X109" s="102"/>
      <c r="Y109" s="122" t="str" cm="1">
        <f t="array" ref="Y109">GetPolarity(X109,AE109)</f>
        <v/>
      </c>
      <c r="Z109" s="103"/>
      <c r="AA109" s="101"/>
      <c r="AB109" s="116" t="str">
        <f t="shared" si="26"/>
        <v/>
      </c>
      <c r="AC109" s="116" t="str">
        <f t="shared" si="27"/>
        <v/>
      </c>
      <c r="AD109" s="103"/>
      <c r="AE109" s="101"/>
      <c r="AF109" s="25" t="str">
        <f t="shared" si="20"/>
        <v/>
      </c>
      <c r="AG109" s="33" t="str" cm="1">
        <f t="array" ref="AG109">FilterSpecialCharacters(X109)</f>
        <v/>
      </c>
      <c r="AH109" s="123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0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97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38" t="str">
        <v/>
      </c>
      <c r="K110" s="95"/>
      <c r="L110" s="96"/>
      <c r="M110" s="111"/>
      <c r="N110" s="112"/>
      <c r="O110" s="113"/>
      <c r="P110" s="113"/>
      <c r="Q110" s="113"/>
      <c r="R110" s="114"/>
      <c r="S110" s="99"/>
      <c r="T110" s="99"/>
      <c r="U110" s="99"/>
      <c r="V110" s="106"/>
      <c r="W110" s="101"/>
      <c r="X110" s="102"/>
      <c r="Y110" s="122" t="str" cm="1">
        <f t="array" ref="Y110">GetPolarity(X110,AE110)</f>
        <v/>
      </c>
      <c r="Z110" s="103"/>
      <c r="AA110" s="101"/>
      <c r="AB110" s="116" t="str">
        <f t="shared" si="26"/>
        <v/>
      </c>
      <c r="AC110" s="116" t="str">
        <f t="shared" si="27"/>
        <v/>
      </c>
      <c r="AD110" s="103"/>
      <c r="AE110" s="101"/>
      <c r="AF110" s="25" t="str">
        <f t="shared" si="20"/>
        <v/>
      </c>
      <c r="AG110" s="33" t="str" cm="1">
        <f t="array" ref="AG110">FilterSpecialCharacters(X110)</f>
        <v/>
      </c>
      <c r="AH110" s="123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90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67.004656186815495</v>
      </c>
      <c r="C2">
        <f t="shared" ref="C2:F16" ca="1" si="0">$A2*(RAND()+99.5)/100</f>
        <v>66.836088426791989</v>
      </c>
      <c r="D2">
        <f t="shared" ca="1" si="0"/>
        <v>67.186096138202316</v>
      </c>
      <c r="E2">
        <f t="shared" ca="1" si="0"/>
        <v>66.758608191101899</v>
      </c>
      <c r="F2">
        <f t="shared" ca="1" si="0"/>
        <v>66.597717711819939</v>
      </c>
    </row>
    <row r="3" spans="1:6" x14ac:dyDescent="0.25">
      <c r="A3" t="s">
        <v>111</v>
      </c>
      <c r="B3">
        <f t="shared" ref="B3:B16" ca="1" si="1">$A3*(RAND()+99.5)/100</f>
        <v>4.9905541160718636</v>
      </c>
      <c r="C3">
        <f t="shared" ca="1" si="0"/>
        <v>4.9941071765397922</v>
      </c>
      <c r="D3">
        <f t="shared" ca="1" si="0"/>
        <v>5.000982646041165</v>
      </c>
      <c r="E3">
        <f t="shared" ca="1" si="0"/>
        <v>4.9875757379982488</v>
      </c>
      <c r="F3">
        <f t="shared" ca="1" si="0"/>
        <v>5.0087692309051377</v>
      </c>
    </row>
    <row r="4" spans="1:6" x14ac:dyDescent="0.25">
      <c r="A4" t="s">
        <v>112</v>
      </c>
      <c r="B4">
        <f t="shared" ca="1" si="1"/>
        <v>4.9684876195215244</v>
      </c>
      <c r="C4">
        <f t="shared" ca="1" si="0"/>
        <v>4.9561092407692398</v>
      </c>
      <c r="D4">
        <f t="shared" ca="1" si="0"/>
        <v>4.982774520341068</v>
      </c>
      <c r="E4">
        <f t="shared" ca="1" si="0"/>
        <v>4.9446998249704173</v>
      </c>
      <c r="F4">
        <f t="shared" ca="1" si="0"/>
        <v>4.9468072358718116</v>
      </c>
    </row>
    <row r="5" spans="1:6" x14ac:dyDescent="0.25">
      <c r="A5" t="s">
        <v>113</v>
      </c>
      <c r="B5">
        <f t="shared" ca="1" si="1"/>
        <v>50.064099253445647</v>
      </c>
      <c r="C5">
        <f t="shared" ca="1" si="0"/>
        <v>49.882565067917319</v>
      </c>
      <c r="D5">
        <f t="shared" ca="1" si="0"/>
        <v>49.944557798898366</v>
      </c>
      <c r="E5">
        <f t="shared" ca="1" si="0"/>
        <v>49.805900312145049</v>
      </c>
      <c r="F5">
        <f t="shared" ca="1" si="0"/>
        <v>50.049181548994468</v>
      </c>
    </row>
    <row r="6" spans="1:6" x14ac:dyDescent="0.25">
      <c r="A6" t="s">
        <v>114</v>
      </c>
      <c r="B6">
        <f t="shared" ca="1" si="1"/>
        <v>50.329069030074614</v>
      </c>
      <c r="C6">
        <f t="shared" ca="1" si="0"/>
        <v>50.193015925606069</v>
      </c>
      <c r="D6">
        <f t="shared" ca="1" si="0"/>
        <v>50.357809133932932</v>
      </c>
      <c r="E6">
        <f t="shared" ca="1" si="0"/>
        <v>50.027092298201886</v>
      </c>
      <c r="F6">
        <f t="shared" ca="1" si="0"/>
        <v>50.159489123379636</v>
      </c>
    </row>
    <row r="7" spans="1:6" x14ac:dyDescent="0.25">
      <c r="A7" t="s">
        <v>110</v>
      </c>
      <c r="B7">
        <f t="shared" ca="1" si="1"/>
        <v>299.12515160766498</v>
      </c>
      <c r="C7">
        <f t="shared" ca="1" si="0"/>
        <v>301.23763704540465</v>
      </c>
      <c r="D7">
        <f t="shared" ca="1" si="0"/>
        <v>299.20717008218833</v>
      </c>
      <c r="E7">
        <f t="shared" ca="1" si="0"/>
        <v>301.07982700889869</v>
      </c>
      <c r="F7">
        <f t="shared" ca="1" si="0"/>
        <v>298.7989035431828</v>
      </c>
    </row>
    <row r="8" spans="1:6" x14ac:dyDescent="0.25">
      <c r="A8" t="s">
        <v>115</v>
      </c>
      <c r="B8">
        <f t="shared" ca="1" si="1"/>
        <v>502.72505804625092</v>
      </c>
      <c r="C8">
        <f t="shared" ca="1" si="0"/>
        <v>501.06270407858517</v>
      </c>
      <c r="D8">
        <f t="shared" ca="1" si="0"/>
        <v>501.57131863846638</v>
      </c>
      <c r="E8">
        <f t="shared" ca="1" si="0"/>
        <v>501.66235418140269</v>
      </c>
      <c r="F8">
        <f t="shared" ca="1" si="0"/>
        <v>501.33977093817418</v>
      </c>
    </row>
    <row r="9" spans="1:6" x14ac:dyDescent="0.25">
      <c r="A9" t="s">
        <v>115</v>
      </c>
      <c r="B9">
        <f t="shared" ca="1" si="1"/>
        <v>502.58639631968276</v>
      </c>
      <c r="C9">
        <f t="shared" ca="1" si="0"/>
        <v>502.3720969802398</v>
      </c>
      <c r="D9">
        <f t="shared" ca="1" si="0"/>
        <v>502.14304456550593</v>
      </c>
      <c r="E9">
        <f t="shared" ca="1" si="0"/>
        <v>503.46798801876548</v>
      </c>
      <c r="F9">
        <f t="shared" ca="1" si="0"/>
        <v>503.24532324472477</v>
      </c>
    </row>
    <row r="10" spans="1:6" x14ac:dyDescent="0.25">
      <c r="A10" t="s">
        <v>116</v>
      </c>
      <c r="B10">
        <f t="shared" ca="1" si="1"/>
        <v>999.56343724749081</v>
      </c>
      <c r="C10">
        <f t="shared" ca="1" si="0"/>
        <v>1005.0126754006302</v>
      </c>
      <c r="D10">
        <f t="shared" ca="1" si="0"/>
        <v>1002.6952843320453</v>
      </c>
      <c r="E10">
        <f t="shared" ca="1" si="0"/>
        <v>999.11027297178703</v>
      </c>
      <c r="F10">
        <f t="shared" ca="1" si="0"/>
        <v>1000.3080773510208</v>
      </c>
    </row>
    <row r="13" spans="1:6" x14ac:dyDescent="0.25">
      <c r="A13" t="s">
        <v>117</v>
      </c>
      <c r="B13">
        <f t="shared" ca="1" si="1"/>
        <v>4.9886162412928812</v>
      </c>
      <c r="C13">
        <f t="shared" ca="1" si="0"/>
        <v>5.0082402743375356</v>
      </c>
      <c r="D13">
        <f t="shared" ca="1" si="0"/>
        <v>5.01231452520065</v>
      </c>
      <c r="E13">
        <f t="shared" ca="1" si="0"/>
        <v>5.006271435525786</v>
      </c>
      <c r="F13">
        <f t="shared" ca="1" si="0"/>
        <v>4.9872983933118817</v>
      </c>
    </row>
    <row r="14" spans="1:6" x14ac:dyDescent="0.25">
      <c r="A14" t="s">
        <v>118</v>
      </c>
      <c r="B14">
        <f t="shared" ca="1" si="1"/>
        <v>300.70388186711557</v>
      </c>
      <c r="C14">
        <f t="shared" ca="1" si="0"/>
        <v>300.82245782889481</v>
      </c>
      <c r="D14">
        <f t="shared" ca="1" si="0"/>
        <v>300.0422533544621</v>
      </c>
      <c r="E14">
        <f t="shared" ca="1" si="0"/>
        <v>300.31468546348583</v>
      </c>
      <c r="F14">
        <f t="shared" ca="1" si="0"/>
        <v>299.242017543722</v>
      </c>
    </row>
    <row r="15" spans="1:6" x14ac:dyDescent="0.25">
      <c r="A15" t="s">
        <v>119</v>
      </c>
      <c r="B15">
        <f t="shared" ca="1" si="1"/>
        <v>995.10506545555779</v>
      </c>
      <c r="C15">
        <f t="shared" ca="1" si="0"/>
        <v>997.82832005442776</v>
      </c>
      <c r="D15">
        <f t="shared" ca="1" si="0"/>
        <v>1004.5505521380883</v>
      </c>
      <c r="E15">
        <f t="shared" ca="1" si="0"/>
        <v>1004.0150233692569</v>
      </c>
      <c r="F15">
        <f t="shared" ca="1" si="0"/>
        <v>997.72159140286499</v>
      </c>
    </row>
    <row r="16" spans="1:6" x14ac:dyDescent="0.25">
      <c r="A16" t="s">
        <v>120</v>
      </c>
      <c r="B16">
        <f t="shared" ca="1" si="1"/>
        <v>-1000.0372894213979</v>
      </c>
      <c r="C16">
        <f t="shared" ca="1" si="0"/>
        <v>-1004.2261530459654</v>
      </c>
      <c r="D16">
        <f t="shared" ca="1" si="0"/>
        <v>-1003.53468150675</v>
      </c>
      <c r="E16">
        <f t="shared" ca="1" si="0"/>
        <v>-997.34544466978548</v>
      </c>
      <c r="F16">
        <f t="shared" ca="1" si="0"/>
        <v>-995.37904207182214</v>
      </c>
    </row>
    <row r="19" spans="1:6" x14ac:dyDescent="0.25">
      <c r="A19" t="s">
        <v>121</v>
      </c>
      <c r="B19">
        <f t="shared" ref="B19:F40" ca="1" si="2">$A19*(RAND()+99.5)/100</f>
        <v>29.861263062495045</v>
      </c>
      <c r="C19">
        <f t="shared" ca="1" si="2"/>
        <v>30.097686428176072</v>
      </c>
      <c r="D19">
        <f t="shared" ca="1" si="2"/>
        <v>30.03370727762259</v>
      </c>
      <c r="E19">
        <f t="shared" ca="1" si="2"/>
        <v>29.857301869593094</v>
      </c>
      <c r="F19">
        <f t="shared" ca="1" si="2"/>
        <v>30.047641119320318</v>
      </c>
    </row>
    <row r="20" spans="1:6" x14ac:dyDescent="0.25">
      <c r="A20" t="s">
        <v>122</v>
      </c>
      <c r="B20">
        <f t="shared" ca="1" si="2"/>
        <v>-301.31904075522993</v>
      </c>
      <c r="C20">
        <f t="shared" ca="1" si="2"/>
        <v>-301.01333760437547</v>
      </c>
      <c r="D20">
        <f t="shared" ca="1" si="2"/>
        <v>-300.08128992531942</v>
      </c>
      <c r="E20">
        <f t="shared" ca="1" si="2"/>
        <v>-300.4347753495573</v>
      </c>
      <c r="F20">
        <f t="shared" ca="1" si="2"/>
        <v>-300.03202857821469</v>
      </c>
    </row>
    <row r="21" spans="1:6" x14ac:dyDescent="0.25">
      <c r="A21" t="s">
        <v>123</v>
      </c>
      <c r="B21">
        <f t="shared" ca="1" si="2"/>
        <v>597.42207490549958</v>
      </c>
      <c r="C21">
        <f t="shared" ca="1" si="2"/>
        <v>600.57517024482479</v>
      </c>
      <c r="D21">
        <f t="shared" ca="1" si="2"/>
        <v>597.74057285646518</v>
      </c>
      <c r="E21">
        <f t="shared" ca="1" si="2"/>
        <v>601.25699920861871</v>
      </c>
      <c r="F21">
        <f t="shared" ca="1" si="2"/>
        <v>602.04553010495624</v>
      </c>
    </row>
    <row r="22" spans="1:6" x14ac:dyDescent="0.25">
      <c r="A22" t="s">
        <v>124</v>
      </c>
      <c r="B22">
        <f t="shared" ca="1" si="2"/>
        <v>500.8651332610853</v>
      </c>
      <c r="C22">
        <f t="shared" ca="1" si="2"/>
        <v>502.32454298514966</v>
      </c>
      <c r="D22">
        <f t="shared" ca="1" si="2"/>
        <v>498.38313641724767</v>
      </c>
      <c r="E22">
        <f t="shared" ca="1" si="2"/>
        <v>502.03273051961764</v>
      </c>
      <c r="F22">
        <f t="shared" ca="1" si="2"/>
        <v>502.19359728197429</v>
      </c>
    </row>
    <row r="23" spans="1:6" x14ac:dyDescent="0.25">
      <c r="A23" t="s">
        <v>125</v>
      </c>
      <c r="B23">
        <f t="shared" ca="1" si="2"/>
        <v>18.956260098837156</v>
      </c>
      <c r="C23">
        <f t="shared" ca="1" si="2"/>
        <v>19.001325382096962</v>
      </c>
      <c r="D23">
        <f t="shared" ca="1" si="2"/>
        <v>19.056467093257258</v>
      </c>
      <c r="E23">
        <f t="shared" ca="1" si="2"/>
        <v>19.035269255217589</v>
      </c>
      <c r="F23">
        <f t="shared" ca="1" si="2"/>
        <v>18.994066312340763</v>
      </c>
    </row>
    <row r="24" spans="1:6" x14ac:dyDescent="0.25">
      <c r="A24" t="s">
        <v>126</v>
      </c>
      <c r="B24">
        <f t="shared" ca="1" si="2"/>
        <v>899.1898096114877</v>
      </c>
      <c r="C24">
        <f t="shared" ca="1" si="2"/>
        <v>899.49222536960337</v>
      </c>
      <c r="D24">
        <f t="shared" ca="1" si="2"/>
        <v>896.1788367146047</v>
      </c>
      <c r="E24">
        <f t="shared" ca="1" si="2"/>
        <v>898.19811579996076</v>
      </c>
      <c r="F24">
        <f t="shared" ca="1" si="2"/>
        <v>901.58299220809045</v>
      </c>
    </row>
    <row r="27" spans="1:6" x14ac:dyDescent="0.25">
      <c r="A27" t="s">
        <v>127</v>
      </c>
      <c r="B27">
        <f t="shared" ca="1" si="2"/>
        <v>2.0030135799234783</v>
      </c>
      <c r="C27">
        <f t="shared" ca="1" si="2"/>
        <v>1.9922937604714657</v>
      </c>
      <c r="D27">
        <f t="shared" ca="1" si="2"/>
        <v>1.9895331222398005</v>
      </c>
      <c r="E27">
        <f t="shared" ca="1" si="2"/>
        <v>1.9941969310740795</v>
      </c>
      <c r="F27">
        <f t="shared" ca="1" si="2"/>
        <v>1.9969282310693768</v>
      </c>
    </row>
    <row r="28" spans="1:6" x14ac:dyDescent="0.25">
      <c r="A28" t="s">
        <v>128</v>
      </c>
      <c r="B28">
        <f t="shared" ca="1" si="2"/>
        <v>2.9902069380577556</v>
      </c>
      <c r="C28">
        <f t="shared" ca="1" si="2"/>
        <v>3.0029983943402834</v>
      </c>
      <c r="D28">
        <f t="shared" ca="1" si="2"/>
        <v>3.0144631426468145</v>
      </c>
      <c r="E28">
        <f t="shared" ca="1" si="2"/>
        <v>3.0051552820613465</v>
      </c>
      <c r="F28">
        <f t="shared" ca="1" si="2"/>
        <v>2.9898964583877667</v>
      </c>
    </row>
    <row r="29" spans="1:6" x14ac:dyDescent="0.25">
      <c r="A29" t="s">
        <v>129</v>
      </c>
      <c r="B29">
        <f t="shared" ca="1" si="2"/>
        <v>50.261980746437992</v>
      </c>
      <c r="C29">
        <f t="shared" ca="1" si="2"/>
        <v>49.954541002982523</v>
      </c>
      <c r="D29">
        <f t="shared" ca="1" si="2"/>
        <v>49.933233465102283</v>
      </c>
      <c r="E29">
        <f t="shared" ca="1" si="2"/>
        <v>49.836111841955898</v>
      </c>
      <c r="F29">
        <f t="shared" ca="1" si="2"/>
        <v>50.19618087795827</v>
      </c>
    </row>
    <row r="30" spans="1:6" x14ac:dyDescent="0.25">
      <c r="A30" t="s">
        <v>130</v>
      </c>
      <c r="B30">
        <f t="shared" ca="1" si="2"/>
        <v>399.32728623859657</v>
      </c>
      <c r="C30">
        <f t="shared" ca="1" si="2"/>
        <v>400.42141774282732</v>
      </c>
      <c r="D30">
        <f t="shared" ca="1" si="2"/>
        <v>399.07466440192604</v>
      </c>
      <c r="E30">
        <f t="shared" ca="1" si="2"/>
        <v>398.06265606595912</v>
      </c>
      <c r="F30">
        <f t="shared" ca="1" si="2"/>
        <v>397.93303304586573</v>
      </c>
    </row>
    <row r="31" spans="1:6" x14ac:dyDescent="0.25">
      <c r="A31" t="s">
        <v>131</v>
      </c>
      <c r="B31">
        <f t="shared" ca="1" si="2"/>
        <v>3.9857014803709037</v>
      </c>
      <c r="C31">
        <f t="shared" ca="1" si="2"/>
        <v>3.9830376303287931</v>
      </c>
      <c r="D31">
        <f t="shared" ca="1" si="2"/>
        <v>4.0027881858476757</v>
      </c>
      <c r="E31">
        <f t="shared" ca="1" si="2"/>
        <v>4.0181330925358223</v>
      </c>
      <c r="F31">
        <f t="shared" ca="1" si="2"/>
        <v>4.0124909630006274</v>
      </c>
    </row>
    <row r="32" spans="1:6" x14ac:dyDescent="0.25">
      <c r="A32" t="s">
        <v>132</v>
      </c>
      <c r="B32">
        <f t="shared" ca="1" si="2"/>
        <v>9.00931439933807</v>
      </c>
      <c r="C32">
        <f t="shared" ca="1" si="2"/>
        <v>9.0354546725351046</v>
      </c>
      <c r="D32">
        <f t="shared" ca="1" si="2"/>
        <v>9.0486147419113845</v>
      </c>
      <c r="E32">
        <f t="shared" ca="1" si="2"/>
        <v>9.015021678620629</v>
      </c>
      <c r="F32">
        <f t="shared" ca="1" si="2"/>
        <v>8.9929344666267745</v>
      </c>
    </row>
    <row r="33" spans="1:6" x14ac:dyDescent="0.25">
      <c r="A33" t="s">
        <v>128</v>
      </c>
      <c r="B33">
        <f t="shared" ca="1" si="2"/>
        <v>3.0027779377817669</v>
      </c>
      <c r="C33">
        <f t="shared" ca="1" si="2"/>
        <v>3.0141636150121447</v>
      </c>
      <c r="D33">
        <f t="shared" ca="1" si="2"/>
        <v>3.0086374104666813</v>
      </c>
      <c r="E33">
        <f t="shared" ca="1" si="2"/>
        <v>3.0140204260918622</v>
      </c>
      <c r="F33">
        <f t="shared" ca="1" si="2"/>
        <v>2.9887502808981781</v>
      </c>
    </row>
    <row r="34" spans="1:6" x14ac:dyDescent="0.25">
      <c r="A34" t="s">
        <v>113</v>
      </c>
      <c r="B34">
        <f t="shared" ca="1" si="2"/>
        <v>49.730151349057365</v>
      </c>
      <c r="C34">
        <f t="shared" ca="1" si="2"/>
        <v>49.741429094428341</v>
      </c>
      <c r="D34">
        <f t="shared" ca="1" si="2"/>
        <v>50.074986205685462</v>
      </c>
      <c r="E34">
        <f t="shared" ca="1" si="2"/>
        <v>49.885216661884918</v>
      </c>
      <c r="F34">
        <f t="shared" ca="1" si="2"/>
        <v>49.931759510879338</v>
      </c>
    </row>
    <row r="35" spans="1:6" x14ac:dyDescent="0.25">
      <c r="A35" t="s">
        <v>133</v>
      </c>
      <c r="B35">
        <f t="shared" ca="1" si="2"/>
        <v>-400.97440797049893</v>
      </c>
      <c r="C35">
        <f t="shared" ca="1" si="2"/>
        <v>-399.99540509341671</v>
      </c>
      <c r="D35">
        <f t="shared" ca="1" si="2"/>
        <v>-401.40193552190925</v>
      </c>
      <c r="E35">
        <f t="shared" ca="1" si="2"/>
        <v>-400.35472298676626</v>
      </c>
      <c r="F35">
        <f t="shared" ca="1" si="2"/>
        <v>-399.96174776343673</v>
      </c>
    </row>
    <row r="36" spans="1:6" x14ac:dyDescent="0.25">
      <c r="A36" t="s">
        <v>131</v>
      </c>
      <c r="B36">
        <f t="shared" ca="1" si="2"/>
        <v>3.9862164728328184</v>
      </c>
      <c r="C36">
        <f t="shared" ca="1" si="2"/>
        <v>4.0094524491998591</v>
      </c>
      <c r="D36">
        <f t="shared" ca="1" si="2"/>
        <v>3.997169368810785</v>
      </c>
      <c r="E36">
        <f t="shared" ca="1" si="2"/>
        <v>3.9937683135510964</v>
      </c>
      <c r="F36">
        <f t="shared" ca="1" si="2"/>
        <v>3.9843172245618872</v>
      </c>
    </row>
    <row r="37" spans="1:6" x14ac:dyDescent="0.25">
      <c r="A37" t="s">
        <v>134</v>
      </c>
      <c r="B37">
        <f t="shared" ca="1" si="2"/>
        <v>-8.9930537925049663</v>
      </c>
      <c r="C37">
        <f t="shared" ca="1" si="2"/>
        <v>-8.9832304519704707</v>
      </c>
      <c r="D37">
        <f t="shared" ca="1" si="2"/>
        <v>-9.0023971706077628</v>
      </c>
      <c r="E37">
        <f t="shared" ca="1" si="2"/>
        <v>-8.9860383333387617</v>
      </c>
      <c r="F37">
        <f t="shared" ca="1" si="2"/>
        <v>-8.9970312943938957</v>
      </c>
    </row>
    <row r="38" spans="1:6" x14ac:dyDescent="0.25">
      <c r="A38" t="s">
        <v>135</v>
      </c>
      <c r="B38">
        <f t="shared" ca="1" si="2"/>
        <v>0.19977720080083519</v>
      </c>
      <c r="C38">
        <f t="shared" ca="1" si="2"/>
        <v>0.20032898307100852</v>
      </c>
      <c r="D38">
        <f t="shared" ca="1" si="2"/>
        <v>0.20038402943189434</v>
      </c>
      <c r="E38">
        <f t="shared" ca="1" si="2"/>
        <v>0.20056532487937179</v>
      </c>
      <c r="F38">
        <f t="shared" ca="1" si="2"/>
        <v>0.19913941013613051</v>
      </c>
    </row>
    <row r="39" spans="1:6" x14ac:dyDescent="0.25">
      <c r="A39" t="s">
        <v>136</v>
      </c>
      <c r="B39">
        <f t="shared" ca="1" si="2"/>
        <v>-39.729738803992312</v>
      </c>
      <c r="C39">
        <f t="shared" ca="1" si="2"/>
        <v>-39.839443646420825</v>
      </c>
      <c r="D39">
        <f t="shared" ca="1" si="2"/>
        <v>-39.772413943802341</v>
      </c>
      <c r="E39">
        <f t="shared" ca="1" si="2"/>
        <v>-39.638183270796247</v>
      </c>
      <c r="F39">
        <f t="shared" ca="1" si="2"/>
        <v>-39.971897078798882</v>
      </c>
    </row>
    <row r="40" spans="1:6" x14ac:dyDescent="0.25">
      <c r="A40" t="s">
        <v>137</v>
      </c>
      <c r="B40">
        <f t="shared" ca="1" si="2"/>
        <v>401.580439539606</v>
      </c>
      <c r="C40">
        <f t="shared" ca="1" si="2"/>
        <v>401.29868308300343</v>
      </c>
      <c r="D40">
        <f t="shared" ca="1" si="2"/>
        <v>398.05045343774532</v>
      </c>
      <c r="E40">
        <f t="shared" ca="1" si="2"/>
        <v>399.1561956762871</v>
      </c>
      <c r="F40">
        <f t="shared" ca="1" si="2"/>
        <v>399.93842790020807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K2653"/>
  <sheetViews>
    <sheetView tabSelected="1" topLeftCell="Q1" workbookViewId="0">
      <selection activeCell="AC10" sqref="AC10"/>
    </sheetView>
  </sheetViews>
  <sheetFormatPr defaultRowHeight="15" x14ac:dyDescent="0.25"/>
  <cols>
    <col min="1" max="1" width="10.28515625" bestFit="1" customWidth="1"/>
    <col min="2" max="2" width="14.140625" bestFit="1" customWidth="1"/>
    <col min="3" max="3" width="12" bestFit="1" customWidth="1"/>
    <col min="4" max="4" width="12.42578125" bestFit="1" customWidth="1"/>
    <col min="5" max="5" width="12" bestFit="1" customWidth="1"/>
    <col min="6" max="6" width="11.5703125" bestFit="1" customWidth="1"/>
    <col min="7" max="7" width="12.7109375" bestFit="1" customWidth="1"/>
    <col min="8" max="8" width="12" bestFit="1" customWidth="1"/>
    <col min="9" max="9" width="12.42578125" bestFit="1" customWidth="1"/>
    <col min="10" max="10" width="13.28515625" bestFit="1" customWidth="1"/>
    <col min="11" max="14" width="12" bestFit="1" customWidth="1"/>
    <col min="15" max="15" width="10.7109375" bestFit="1" customWidth="1"/>
    <col min="16" max="16" width="9.42578125" bestFit="1" customWidth="1"/>
    <col min="17" max="17" width="10" bestFit="1" customWidth="1"/>
    <col min="18" max="18" width="10.42578125" bestFit="1" customWidth="1"/>
    <col min="19" max="19" width="12.28515625" bestFit="1" customWidth="1"/>
    <col min="20" max="20" width="14.5703125" bestFit="1" customWidth="1"/>
    <col min="21" max="22" width="17.5703125" bestFit="1" customWidth="1"/>
    <col min="23" max="23" width="7" bestFit="1" customWidth="1"/>
    <col min="24" max="24" width="10.85546875" bestFit="1" customWidth="1"/>
    <col min="25" max="25" width="13.5703125" bestFit="1" customWidth="1"/>
    <col min="26" max="26" width="14.7109375" bestFit="1" customWidth="1"/>
    <col min="27" max="27" width="11.140625" bestFit="1" customWidth="1"/>
    <col min="28" max="29" width="26.140625" customWidth="1"/>
    <col min="30" max="33" width="9.140625" customWidth="1"/>
    <col min="34" max="34" width="12" bestFit="1" customWidth="1"/>
    <col min="35" max="35" width="10.5703125" bestFit="1" customWidth="1"/>
    <col min="36" max="36" width="8.85546875" bestFit="1" customWidth="1"/>
    <col min="37" max="37" width="16.5703125" style="94" customWidth="1"/>
  </cols>
  <sheetData>
    <row r="1" spans="1:37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2644</v>
      </c>
      <c r="T1" t="s">
        <v>2646</v>
      </c>
      <c r="U1" t="s">
        <v>2645</v>
      </c>
      <c r="V1" t="s">
        <v>32</v>
      </c>
      <c r="W1" t="s">
        <v>2648</v>
      </c>
      <c r="X1" t="s">
        <v>2647</v>
      </c>
      <c r="Y1" t="s">
        <v>2650</v>
      </c>
      <c r="Z1" t="s">
        <v>2653</v>
      </c>
      <c r="AA1" t="s">
        <v>6268</v>
      </c>
      <c r="AB1" s="94" t="s">
        <v>6004</v>
      </c>
      <c r="AC1" s="94" t="s">
        <v>6265</v>
      </c>
      <c r="AD1" s="94" t="s">
        <v>6362</v>
      </c>
      <c r="AE1" t="s">
        <v>6586</v>
      </c>
      <c r="AF1" t="s">
        <v>6599</v>
      </c>
      <c r="AG1" t="s">
        <v>6600</v>
      </c>
      <c r="AH1" t="s">
        <v>2649</v>
      </c>
      <c r="AI1" t="s">
        <v>2647</v>
      </c>
      <c r="AJ1" s="94" t="s">
        <v>6159</v>
      </c>
      <c r="AK1" t="s">
        <v>6598</v>
      </c>
    </row>
    <row r="2" spans="1:37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2643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2643</v>
      </c>
      <c r="Q2" t="s">
        <v>2643</v>
      </c>
      <c r="R2" t="s">
        <v>201</v>
      </c>
      <c r="S2">
        <f ca="1">$AK$2*Validation[[#This Row],[Range1_Range]]+Validation[[#This Row],[Range1_Low]]</f>
        <v>3.3608185231849265E-4</v>
      </c>
      <c r="T2">
        <f ca="1">$AK$2*Validation[[#This Row],[Range2_Range]]+Validation[[#This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" t="b">
        <f ca="1">AND(Validation[[#This Row],[Test Reading]]&gt;=Validation[[#This Row],[Range1_Low]],Validation[[#This Row],[Test Reading]]&lt;=Validation[[#This Row],[Range1_High]])</f>
        <v>1</v>
      </c>
      <c r="AE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">
        <f>Validation[[#This Row],[Range1_High]]-Validation[[#This Row],[Range1_Low]]</f>
        <v>1E-3</v>
      </c>
      <c r="AG2">
        <f>Validation[[#This Row],[Range2_High]]-Validation[[#This Row],[Range2_Low]]</f>
        <v>0</v>
      </c>
      <c r="AH2">
        <f ca="1">COUNTIF(W2:W2652,FALSE)</f>
        <v>29</v>
      </c>
      <c r="AI2">
        <f>COUNTIF(X2:X2652,TRUE)</f>
        <v>1276</v>
      </c>
      <c r="AJ2">
        <f>COUNTA(Validation[Overlapping Rows (Range1)])</f>
        <v>1165</v>
      </c>
      <c r="AK2">
        <f ca="1">RAND()</f>
        <v>0.33608185231849264</v>
      </c>
    </row>
    <row r="3" spans="1:37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2643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2643</v>
      </c>
      <c r="Q3" t="s">
        <v>2643</v>
      </c>
      <c r="R3" t="s">
        <v>207</v>
      </c>
      <c r="S3">
        <f ca="1">$AK$2*Validation[[#This Row],[Range1_Range]]+Validation[[#This Row],[Range1_Low]]</f>
        <v>4.0247366708664346E-3</v>
      </c>
      <c r="T3">
        <f ca="1">$AK$2*Validation[[#This Row],[Range2_Range]]+Validation[[#This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0.64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" t="b">
        <f ca="1">AND(Validation[[#This Row],[Test Reading]]&gt;=Validation[[#This Row],[Range1_Low]],Validation[[#This Row],[Test Reading]]&lt;=Validation[[#This Row],[Range1_High]])</f>
        <v>1</v>
      </c>
      <c r="AE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">
        <f>Validation[[#This Row],[Range1_High]]-Validation[[#This Row],[Range1_Low]]</f>
        <v>9.0000000000000011E-3</v>
      </c>
      <c r="AG3">
        <f>Validation[[#This Row],[Range2_High]]-Validation[[#This Row],[Range2_Low]]</f>
        <v>0</v>
      </c>
      <c r="AK3"/>
    </row>
    <row r="4" spans="1:37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2643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2643</v>
      </c>
      <c r="Q4" t="s">
        <v>2643</v>
      </c>
      <c r="R4" t="s">
        <v>202</v>
      </c>
      <c r="S4">
        <f ca="1">$AK$2*Validation[[#This Row],[Range1_Range]]+Validation[[#This Row],[Range1_Low]]</f>
        <v>3.3608185231849265E-4</v>
      </c>
      <c r="T4">
        <f ca="1">$AK$2*Validation[[#This Row],[Range2_Range]]+Validation[[#This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" t="b">
        <f ca="1">AND(Validation[[#This Row],[Test Reading]]&gt;=Validation[[#This Row],[Range1_Low]],Validation[[#This Row],[Test Reading]]&lt;=Validation[[#This Row],[Range1_High]])</f>
        <v>1</v>
      </c>
      <c r="AE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">
        <f>Validation[[#This Row],[Range1_High]]-Validation[[#This Row],[Range1_Low]]</f>
        <v>1E-3</v>
      </c>
      <c r="AG4">
        <f>Validation[[#This Row],[Range2_High]]-Validation[[#This Row],[Range2_Low]]</f>
        <v>0</v>
      </c>
      <c r="AJ4" s="94"/>
      <c r="AK4"/>
    </row>
    <row r="5" spans="1:37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2643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2643</v>
      </c>
      <c r="Q5" t="s">
        <v>2643</v>
      </c>
      <c r="R5" t="s">
        <v>208</v>
      </c>
      <c r="S5">
        <f ca="1">$AK$2*Validation[[#This Row],[Range1_Range]]+Validation[[#This Row],[Range1_Low]]</f>
        <v>4.0247366708664346E-3</v>
      </c>
      <c r="T5">
        <f ca="1">$AK$2*Validation[[#This Row],[Range2_Range]]+Validation[[#This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0.64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" t="b">
        <f ca="1">AND(Validation[[#This Row],[Test Reading]]&gt;=Validation[[#This Row],[Range1_Low]],Validation[[#This Row],[Test Reading]]&lt;=Validation[[#This Row],[Range1_High]])</f>
        <v>1</v>
      </c>
      <c r="AE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">
        <f>Validation[[#This Row],[Range1_High]]-Validation[[#This Row],[Range1_Low]]</f>
        <v>9.0000000000000011E-3</v>
      </c>
      <c r="AG5">
        <f>Validation[[#This Row],[Range2_High]]-Validation[[#This Row],[Range2_Low]]</f>
        <v>0</v>
      </c>
      <c r="AK5"/>
    </row>
    <row r="6" spans="1:37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2643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2643</v>
      </c>
      <c r="Q6" t="s">
        <v>2643</v>
      </c>
      <c r="R6" t="s">
        <v>213</v>
      </c>
      <c r="S6">
        <f ca="1">$AK$2*Validation[[#This Row],[Range1_Range]]+Validation[[#This Row],[Range1_Low]]</f>
        <v>4.0247366708664342E-2</v>
      </c>
      <c r="T6">
        <f ca="1">$AK$2*Validation[[#This Row],[Range2_Range]]+Validation[[#This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2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µV</v>
      </c>
      <c r="W6" t="b">
        <f ca="1">Validation[[#This Row],[Desired Result]]=Validation[[#This Row],[Result]]</f>
        <v>1</v>
      </c>
      <c r="X6" t="b">
        <v>1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" t="b">
        <f ca="1">AND(Validation[[#This Row],[Test Reading]]&gt;=Validation[[#This Row],[Range1_Low]],Validation[[#This Row],[Test Reading]]&lt;=Validation[[#This Row],[Range1_High]])</f>
        <v>1</v>
      </c>
      <c r="AE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">
        <f>Validation[[#This Row],[Range1_High]]-Validation[[#This Row],[Range1_Low]]</f>
        <v>9.0000000000000011E-2</v>
      </c>
      <c r="AG6">
        <f>Validation[[#This Row],[Range2_High]]-Validation[[#This Row],[Range2_Low]]</f>
        <v>0</v>
      </c>
      <c r="AK6"/>
    </row>
    <row r="7" spans="1:37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2643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2643</v>
      </c>
      <c r="Q7" t="s">
        <v>2643</v>
      </c>
      <c r="R7" t="s">
        <v>203</v>
      </c>
      <c r="S7">
        <f ca="1">$AK$2*Validation[[#This Row],[Range1_Range]]+Validation[[#This Row],[Range1_Low]]</f>
        <v>3.3608185231849265E-4</v>
      </c>
      <c r="T7">
        <f ca="1">$AK$2*Validation[[#This Row],[Range2_Range]]+Validation[[#This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" t="b">
        <f ca="1">AND(Validation[[#This Row],[Test Reading]]&gt;=Validation[[#This Row],[Range1_Low]],Validation[[#This Row],[Test Reading]]&lt;=Validation[[#This Row],[Range1_High]])</f>
        <v>1</v>
      </c>
      <c r="AE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">
        <f>Validation[[#This Row],[Range1_High]]-Validation[[#This Row],[Range1_Low]]</f>
        <v>1E-3</v>
      </c>
      <c r="AG7">
        <f>Validation[[#This Row],[Range2_High]]-Validation[[#This Row],[Range2_Low]]</f>
        <v>0</v>
      </c>
      <c r="AK7"/>
    </row>
    <row r="8" spans="1:37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2643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2643</v>
      </c>
      <c r="Q8" t="s">
        <v>2643</v>
      </c>
      <c r="R8" t="s">
        <v>5688</v>
      </c>
      <c r="S8">
        <f ca="1">$AK$2*Validation[[#This Row],[Range1_Range]]+Validation[[#This Row],[Range1_Low]]</f>
        <v>4.0247366708664346E-3</v>
      </c>
      <c r="T8">
        <f ca="1">$AK$2*Validation[[#This Row],[Range2_Range]]+Validation[[#This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µV</v>
      </c>
      <c r="W8" t="b">
        <f ca="1">Validation[[#This Row],[Desired Result]]=Validation[[#This Row],[Result]]</f>
        <v>1</v>
      </c>
      <c r="X8" t="b">
        <v>1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" t="b">
        <f ca="1">AND(Validation[[#This Row],[Test Reading]]&gt;=Validation[[#This Row],[Range1_Low]],Validation[[#This Row],[Test Reading]]&lt;=Validation[[#This Row],[Range1_High]])</f>
        <v>1</v>
      </c>
      <c r="AE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">
        <f>Validation[[#This Row],[Range1_High]]-Validation[[#This Row],[Range1_Low]]</f>
        <v>9.0000000000000011E-3</v>
      </c>
      <c r="AG8">
        <f>Validation[[#This Row],[Range2_High]]-Validation[[#This Row],[Range2_Low]]</f>
        <v>0</v>
      </c>
      <c r="AK8"/>
    </row>
    <row r="9" spans="1:37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2643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2643</v>
      </c>
      <c r="Q9" t="s">
        <v>2643</v>
      </c>
      <c r="R9" t="s">
        <v>214</v>
      </c>
      <c r="S9">
        <f ca="1">$AK$2*Validation[[#This Row],[Range1_Range]]+Validation[[#This Row],[Range1_Low]]</f>
        <v>4.0247366708664342E-2</v>
      </c>
      <c r="T9">
        <f ca="1">$AK$2*Validation[[#This Row],[Range2_Range]]+Validation[[#This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2.1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µV</v>
      </c>
      <c r="W9" t="b">
        <f ca="1">Validation[[#This Row],[Desired Result]]=Validation[[#This Row],[Result]]</f>
        <v>1</v>
      </c>
      <c r="X9" t="b">
        <v>1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" t="b">
        <f ca="1">AND(Validation[[#This Row],[Test Reading]]&gt;=Validation[[#This Row],[Range1_Low]],Validation[[#This Row],[Test Reading]]&lt;=Validation[[#This Row],[Range1_High]])</f>
        <v>1</v>
      </c>
      <c r="AE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">
        <f>Validation[[#This Row],[Range1_High]]-Validation[[#This Row],[Range1_Low]]</f>
        <v>9.0000000000000011E-2</v>
      </c>
      <c r="AG9">
        <f>Validation[[#This Row],[Range2_High]]-Validation[[#This Row],[Range2_Low]]</f>
        <v>0</v>
      </c>
      <c r="AK9"/>
    </row>
    <row r="10" spans="1:37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2643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2643</v>
      </c>
      <c r="Q10" t="s">
        <v>2643</v>
      </c>
      <c r="R10" t="s">
        <v>219</v>
      </c>
      <c r="S10">
        <f ca="1">$AK$2*Validation[[#This Row],[Range1_Range]]+Validation[[#This Row],[Range1_Low]]</f>
        <v>0.40247366708664334</v>
      </c>
      <c r="T10">
        <f ca="1">$AK$2*Validation[[#This Row],[Range2_Range]]+Validation[[#This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21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10" t="b">
        <f ca="1">Validation[[#This Row],[Desired Result]]=Validation[[#This Row],[Result]]</f>
        <v>1</v>
      </c>
      <c r="X10" t="b">
        <v>1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" t="b">
        <f ca="1">AND(Validation[[#This Row],[Test Reading]]&gt;=Validation[[#This Row],[Range1_Low]],Validation[[#This Row],[Test Reading]]&lt;=Validation[[#This Row],[Range1_High]])</f>
        <v>1</v>
      </c>
      <c r="AE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">
        <f>Validation[[#This Row],[Range1_High]]-Validation[[#This Row],[Range1_Low]]</f>
        <v>0.9</v>
      </c>
      <c r="AG10">
        <f>Validation[[#This Row],[Range2_High]]-Validation[[#This Row],[Range2_Low]]</f>
        <v>0</v>
      </c>
      <c r="AK10"/>
    </row>
    <row r="11" spans="1:37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2643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2643</v>
      </c>
      <c r="Q11" t="s">
        <v>2643</v>
      </c>
      <c r="R11" t="s">
        <v>204</v>
      </c>
      <c r="S11">
        <f ca="1">$AK$2*Validation[[#This Row],[Range1_Range]]+Validation[[#This Row],[Range1_Low]]</f>
        <v>3.3608185231849265E-4</v>
      </c>
      <c r="T11">
        <f ca="1">$AK$2*Validation[[#This Row],[Range2_Range]]+Validation[[#This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" t="b">
        <f ca="1">AND(Validation[[#This Row],[Test Reading]]&gt;=Validation[[#This Row],[Range1_Low]],Validation[[#This Row],[Test Reading]]&lt;=Validation[[#This Row],[Range1_High]])</f>
        <v>1</v>
      </c>
      <c r="AE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">
        <f>Validation[[#This Row],[Range1_High]]-Validation[[#This Row],[Range1_Low]]</f>
        <v>1E-3</v>
      </c>
      <c r="AG11">
        <f>Validation[[#This Row],[Range2_High]]-Validation[[#This Row],[Range2_Low]]</f>
        <v>0</v>
      </c>
      <c r="AK11"/>
    </row>
    <row r="12" spans="1:37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2643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2643</v>
      </c>
      <c r="Q12" t="s">
        <v>2643</v>
      </c>
      <c r="R12" t="s">
        <v>210</v>
      </c>
      <c r="S12">
        <f ca="1">$AK$2*Validation[[#This Row],[Range1_Range]]+Validation[[#This Row],[Range1_Low]]</f>
        <v>4.0247366708664346E-3</v>
      </c>
      <c r="T12">
        <f ca="1">$AK$2*Validation[[#This Row],[Range2_Range]]+Validation[[#This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" t="b">
        <f ca="1">AND(Validation[[#This Row],[Test Reading]]&gt;=Validation[[#This Row],[Range1_Low]],Validation[[#This Row],[Test Reading]]&lt;=Validation[[#This Row],[Range1_High]])</f>
        <v>1</v>
      </c>
      <c r="AE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">
        <f>Validation[[#This Row],[Range1_High]]-Validation[[#This Row],[Range1_Low]]</f>
        <v>9.0000000000000011E-3</v>
      </c>
      <c r="AG12">
        <f>Validation[[#This Row],[Range2_High]]-Validation[[#This Row],[Range2_Low]]</f>
        <v>0</v>
      </c>
      <c r="AK12"/>
    </row>
    <row r="13" spans="1:37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2643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2643</v>
      </c>
      <c r="Q13" t="s">
        <v>2643</v>
      </c>
      <c r="R13" t="s">
        <v>215</v>
      </c>
      <c r="S13">
        <f ca="1">$AK$2*Validation[[#This Row],[Range1_Range]]+Validation[[#This Row],[Range1_Low]]</f>
        <v>4.0247366708664342E-2</v>
      </c>
      <c r="T13">
        <f ca="1">$AK$2*Validation[[#This Row],[Range2_Range]]+Validation[[#This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6.3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W13" t="b">
        <f ca="1">Validation[[#This Row],[Desired Result]]=Validation[[#This Row],[Result]]</f>
        <v>1</v>
      </c>
      <c r="X13" t="b">
        <v>1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" t="b">
        <f ca="1">AND(Validation[[#This Row],[Test Reading]]&gt;=Validation[[#This Row],[Range1_Low]],Validation[[#This Row],[Test Reading]]&lt;=Validation[[#This Row],[Range1_High]])</f>
        <v>1</v>
      </c>
      <c r="AE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">
        <f>Validation[[#This Row],[Range1_High]]-Validation[[#This Row],[Range1_Low]]</f>
        <v>9.0000000000000011E-2</v>
      </c>
      <c r="AG13">
        <f>Validation[[#This Row],[Range2_High]]-Validation[[#This Row],[Range2_Low]]</f>
        <v>0</v>
      </c>
      <c r="AK13"/>
    </row>
    <row r="14" spans="1:37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2643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2643</v>
      </c>
      <c r="Q14" t="s">
        <v>2643</v>
      </c>
      <c r="R14" t="s">
        <v>220</v>
      </c>
      <c r="S14">
        <f ca="1">$AK$2*Validation[[#This Row],[Range1_Range]]+Validation[[#This Row],[Range1_Low]]</f>
        <v>0.40247366708664334</v>
      </c>
      <c r="T14">
        <f ca="1">$AK$2*Validation[[#This Row],[Range2_Range]]+Validation[[#This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22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" t="b">
        <f ca="1">AND(Validation[[#This Row],[Test Reading]]&gt;=Validation[[#This Row],[Range1_Low]],Validation[[#This Row],[Test Reading]]&lt;=Validation[[#This Row],[Range1_High]])</f>
        <v>1</v>
      </c>
      <c r="AE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">
        <f>Validation[[#This Row],[Range1_High]]-Validation[[#This Row],[Range1_Low]]</f>
        <v>0.9</v>
      </c>
      <c r="AG14">
        <f>Validation[[#This Row],[Range2_High]]-Validation[[#This Row],[Range2_Low]]</f>
        <v>0</v>
      </c>
      <c r="AK14"/>
    </row>
    <row r="15" spans="1:37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2643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2643</v>
      </c>
      <c r="Q15" t="s">
        <v>2643</v>
      </c>
      <c r="R15" t="s">
        <v>225</v>
      </c>
      <c r="S15">
        <f ca="1">$AK$2*Validation[[#This Row],[Range1_Range]]+Validation[[#This Row],[Range1_Low]]</f>
        <v>4.0247366708664334</v>
      </c>
      <c r="T15">
        <f ca="1">$AK$2*Validation[[#This Row],[Range2_Range]]+Validation[[#This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190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" t="b">
        <f ca="1">Validation[[#This Row],[Desired Result]]=Validation[[#This Row],[Result]]</f>
        <v>1</v>
      </c>
      <c r="X15" t="b">
        <v>1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" t="b">
        <f ca="1">AND(Validation[[#This Row],[Test Reading]]&gt;=Validation[[#This Row],[Range1_Low]],Validation[[#This Row],[Test Reading]]&lt;=Validation[[#This Row],[Range1_High]])</f>
        <v>1</v>
      </c>
      <c r="AE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">
        <f>Validation[[#This Row],[Range1_High]]-Validation[[#This Row],[Range1_Low]]</f>
        <v>9</v>
      </c>
      <c r="AG15">
        <f>Validation[[#This Row],[Range2_High]]-Validation[[#This Row],[Range2_Low]]</f>
        <v>0</v>
      </c>
      <c r="AK15"/>
    </row>
    <row r="16" spans="1:37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2643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2643</v>
      </c>
      <c r="Q16" t="s">
        <v>2643</v>
      </c>
      <c r="R16" t="s">
        <v>205</v>
      </c>
      <c r="S16">
        <f ca="1">$AK$2*Validation[[#This Row],[Range1_Range]]+Validation[[#This Row],[Range1_Low]]</f>
        <v>3.3608185231849265E-4</v>
      </c>
      <c r="T16">
        <f ca="1">$AK$2*Validation[[#This Row],[Range2_Range]]+Validation[[#This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" t="b">
        <f ca="1">AND(Validation[[#This Row],[Test Reading]]&gt;=Validation[[#This Row],[Range1_Low]],Validation[[#This Row],[Test Reading]]&lt;=Validation[[#This Row],[Range1_High]])</f>
        <v>1</v>
      </c>
      <c r="AE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">
        <f>Validation[[#This Row],[Range1_High]]-Validation[[#This Row],[Range1_Low]]</f>
        <v>1E-3</v>
      </c>
      <c r="AG16">
        <f>Validation[[#This Row],[Range2_High]]-Validation[[#This Row],[Range2_Low]]</f>
        <v>0</v>
      </c>
      <c r="AK16"/>
    </row>
    <row r="17" spans="1:37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2643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2643</v>
      </c>
      <c r="Q17" t="s">
        <v>2643</v>
      </c>
      <c r="R17" t="s">
        <v>211</v>
      </c>
      <c r="S17">
        <f ca="1">$AK$2*Validation[[#This Row],[Range1_Range]]+Validation[[#This Row],[Range1_Low]]</f>
        <v>4.0247366708664346E-3</v>
      </c>
      <c r="T17">
        <f ca="1">$AK$2*Validation[[#This Row],[Range2_Range]]+Validation[[#This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" t="b">
        <f ca="1">AND(Validation[[#This Row],[Test Reading]]&gt;=Validation[[#This Row],[Range1_Low]],Validation[[#This Row],[Test Reading]]&lt;=Validation[[#This Row],[Range1_High]])</f>
        <v>1</v>
      </c>
      <c r="AE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">
        <f>Validation[[#This Row],[Range1_High]]-Validation[[#This Row],[Range1_Low]]</f>
        <v>9.0000000000000011E-3</v>
      </c>
      <c r="AG17">
        <f>Validation[[#This Row],[Range2_High]]-Validation[[#This Row],[Range2_Low]]</f>
        <v>0</v>
      </c>
      <c r="AK17"/>
    </row>
    <row r="18" spans="1:37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2643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2643</v>
      </c>
      <c r="Q18" t="s">
        <v>2643</v>
      </c>
      <c r="R18" t="s">
        <v>216</v>
      </c>
      <c r="S18">
        <f ca="1">$AK$2*Validation[[#This Row],[Range1_Range]]+Validation[[#This Row],[Range1_Low]]</f>
        <v>4.0247366708664342E-2</v>
      </c>
      <c r="T18">
        <f ca="1">$AK$2*Validation[[#This Row],[Range2_Range]]+Validation[[#This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" t="b">
        <f ca="1">AND(Validation[[#This Row],[Test Reading]]&gt;=Validation[[#This Row],[Range1_Low]],Validation[[#This Row],[Test Reading]]&lt;=Validation[[#This Row],[Range1_High]])</f>
        <v>1</v>
      </c>
      <c r="AE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">
        <f>Validation[[#This Row],[Range1_High]]-Validation[[#This Row],[Range1_Low]]</f>
        <v>9.0000000000000011E-2</v>
      </c>
      <c r="AG18">
        <f>Validation[[#This Row],[Range2_High]]-Validation[[#This Row],[Range2_Low]]</f>
        <v>0</v>
      </c>
      <c r="AJ18" s="94"/>
      <c r="AK18"/>
    </row>
    <row r="19" spans="1:37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2643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2643</v>
      </c>
      <c r="Q19" t="s">
        <v>2643</v>
      </c>
      <c r="R19" t="s">
        <v>221</v>
      </c>
      <c r="S19">
        <f ca="1">$AK$2*Validation[[#This Row],[Range1_Range]]+Validation[[#This Row],[Range1_Low]]</f>
        <v>0.40247366708664334</v>
      </c>
      <c r="T19">
        <f ca="1">$AK$2*Validation[[#This Row],[Range2_Range]]+Validation[[#This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64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" t="b">
        <f ca="1">AND(Validation[[#This Row],[Test Reading]]&gt;=Validation[[#This Row],[Range1_Low]],Validation[[#This Row],[Test Reading]]&lt;=Validation[[#This Row],[Range1_High]])</f>
        <v>1</v>
      </c>
      <c r="AE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">
        <f>Validation[[#This Row],[Range1_High]]-Validation[[#This Row],[Range1_Low]]</f>
        <v>0.9</v>
      </c>
      <c r="AG19">
        <f>Validation[[#This Row],[Range2_High]]-Validation[[#This Row],[Range2_Low]]</f>
        <v>0</v>
      </c>
      <c r="AK19"/>
    </row>
    <row r="20" spans="1:37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2643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2643</v>
      </c>
      <c r="Q20" t="s">
        <v>2643</v>
      </c>
      <c r="R20" t="s">
        <v>226</v>
      </c>
      <c r="S20">
        <f ca="1">$AK$2*Validation[[#This Row],[Range1_Range]]+Validation[[#This Row],[Range1_Low]]</f>
        <v>4.0247366708664334</v>
      </c>
      <c r="T20">
        <f ca="1">$AK$2*Validation[[#This Row],[Range2_Range]]+Validation[[#This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200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20" t="b">
        <f ca="1">Validation[[#This Row],[Desired Result]]=Validation[[#This Row],[Result]]</f>
        <v>1</v>
      </c>
      <c r="X20" t="b">
        <v>1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" t="b">
        <f ca="1">AND(Validation[[#This Row],[Test Reading]]&gt;=Validation[[#This Row],[Range1_Low]],Validation[[#This Row],[Test Reading]]&lt;=Validation[[#This Row],[Range1_High]])</f>
        <v>1</v>
      </c>
      <c r="AE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">
        <f>Validation[[#This Row],[Range1_High]]-Validation[[#This Row],[Range1_Low]]</f>
        <v>9</v>
      </c>
      <c r="AG20">
        <f>Validation[[#This Row],[Range2_High]]-Validation[[#This Row],[Range2_Low]]</f>
        <v>0</v>
      </c>
      <c r="AK20"/>
    </row>
    <row r="21" spans="1:37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2643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2643</v>
      </c>
      <c r="Q21" t="s">
        <v>2643</v>
      </c>
      <c r="R21" t="s">
        <v>231</v>
      </c>
      <c r="S21">
        <f ca="1">$AK$2*Validation[[#This Row],[Range1_Range]]+Validation[[#This Row],[Range1_Low]]</f>
        <v>40.247366708664337</v>
      </c>
      <c r="T21">
        <f ca="1">$AK$2*Validation[[#This Row],[Range2_Range]]+Validation[[#This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2.2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W21" t="b">
        <f ca="1">Validation[[#This Row],[Desired Result]]=Validation[[#This Row],[Result]]</f>
        <v>1</v>
      </c>
      <c r="X21" t="b">
        <v>1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" t="b">
        <f ca="1">AND(Validation[[#This Row],[Test Reading]]&gt;=Validation[[#This Row],[Range1_Low]],Validation[[#This Row],[Test Reading]]&lt;=Validation[[#This Row],[Range1_High]])</f>
        <v>1</v>
      </c>
      <c r="AE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">
        <f>Validation[[#This Row],[Range1_High]]-Validation[[#This Row],[Range1_Low]]</f>
        <v>90</v>
      </c>
      <c r="AG21">
        <f>Validation[[#This Row],[Range2_High]]-Validation[[#This Row],[Range2_Low]]</f>
        <v>0</v>
      </c>
      <c r="AK21"/>
    </row>
    <row r="22" spans="1:37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2643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2643</v>
      </c>
      <c r="Q22" t="s">
        <v>2643</v>
      </c>
      <c r="R22" t="s">
        <v>206</v>
      </c>
      <c r="S22">
        <f ca="1">$AK$2*Validation[[#This Row],[Range1_Range]]+Validation[[#This Row],[Range1_Low]]</f>
        <v>3.3608185231849265E-4</v>
      </c>
      <c r="T22">
        <f ca="1">$AK$2*Validation[[#This Row],[Range2_Range]]+Validation[[#This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" t="b">
        <f ca="1">AND(Validation[[#This Row],[Test Reading]]&gt;=Validation[[#This Row],[Range1_Low]],Validation[[#This Row],[Test Reading]]&lt;=Validation[[#This Row],[Range1_High]])</f>
        <v>1</v>
      </c>
      <c r="AE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">
        <f>Validation[[#This Row],[Range1_High]]-Validation[[#This Row],[Range1_Low]]</f>
        <v>1E-3</v>
      </c>
      <c r="AG22">
        <f>Validation[[#This Row],[Range2_High]]-Validation[[#This Row],[Range2_Low]]</f>
        <v>0</v>
      </c>
      <c r="AK22"/>
    </row>
    <row r="23" spans="1:37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2643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2643</v>
      </c>
      <c r="Q23" t="s">
        <v>2643</v>
      </c>
      <c r="R23" t="s">
        <v>212</v>
      </c>
      <c r="S23">
        <f ca="1">$AK$2*Validation[[#This Row],[Range1_Range]]+Validation[[#This Row],[Range1_Low]]</f>
        <v>4.0247366708664346E-3</v>
      </c>
      <c r="T23">
        <f ca="1">$AK$2*Validation[[#This Row],[Range2_Range]]+Validation[[#This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" t="b">
        <f ca="1">AND(Validation[[#This Row],[Test Reading]]&gt;=Validation[[#This Row],[Range1_Low]],Validation[[#This Row],[Test Reading]]&lt;=Validation[[#This Row],[Range1_High]])</f>
        <v>1</v>
      </c>
      <c r="AE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">
        <f>Validation[[#This Row],[Range1_High]]-Validation[[#This Row],[Range1_Low]]</f>
        <v>9.0000000000000011E-3</v>
      </c>
      <c r="AG23">
        <f>Validation[[#This Row],[Range2_High]]-Validation[[#This Row],[Range2_Low]]</f>
        <v>0</v>
      </c>
      <c r="AK23"/>
    </row>
    <row r="24" spans="1:37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2643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2643</v>
      </c>
      <c r="Q24" t="s">
        <v>2643</v>
      </c>
      <c r="R24" t="s">
        <v>5689</v>
      </c>
      <c r="S24">
        <f ca="1">$AK$2*Validation[[#This Row],[Range1_Range]]+Validation[[#This Row],[Range1_Low]]</f>
        <v>4.0247366708664342E-2</v>
      </c>
      <c r="T24">
        <f ca="1">$AK$2*Validation[[#This Row],[Range2_Range]]+Validation[[#This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" t="b">
        <f ca="1">AND(Validation[[#This Row],[Test Reading]]&gt;=Validation[[#This Row],[Range1_Low]],Validation[[#This Row],[Test Reading]]&lt;=Validation[[#This Row],[Range1_High]])</f>
        <v>1</v>
      </c>
      <c r="AE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">
        <f>Validation[[#This Row],[Range1_High]]-Validation[[#This Row],[Range1_Low]]</f>
        <v>9.0000000000000011E-2</v>
      </c>
      <c r="AG24">
        <f>Validation[[#This Row],[Range2_High]]-Validation[[#This Row],[Range2_Low]]</f>
        <v>0</v>
      </c>
      <c r="AK24"/>
    </row>
    <row r="25" spans="1:37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2643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2643</v>
      </c>
      <c r="Q25" t="s">
        <v>2643</v>
      </c>
      <c r="R25" t="s">
        <v>222</v>
      </c>
      <c r="S25">
        <f ca="1">$AK$2*Validation[[#This Row],[Range1_Range]]+Validation[[#This Row],[Range1_Low]]</f>
        <v>0.40247366708664334</v>
      </c>
      <c r="T25">
        <f ca="1">$AK$2*Validation[[#This Row],[Range2_Range]]+Validation[[#This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" t="b">
        <f ca="1">AND(Validation[[#This Row],[Test Reading]]&gt;=Validation[[#This Row],[Range1_Low]],Validation[[#This Row],[Test Reading]]&lt;=Validation[[#This Row],[Range1_High]])</f>
        <v>1</v>
      </c>
      <c r="AE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">
        <f>Validation[[#This Row],[Range1_High]]-Validation[[#This Row],[Range1_Low]]</f>
        <v>0.9</v>
      </c>
      <c r="AG25">
        <f>Validation[[#This Row],[Range2_High]]-Validation[[#This Row],[Range2_Low]]</f>
        <v>0</v>
      </c>
      <c r="AK25"/>
    </row>
    <row r="26" spans="1:37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2643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2643</v>
      </c>
      <c r="Q26" t="s">
        <v>2643</v>
      </c>
      <c r="R26" t="s">
        <v>227</v>
      </c>
      <c r="S26">
        <f ca="1">$AK$2*Validation[[#This Row],[Range1_Range]]+Validation[[#This Row],[Range1_Low]]</f>
        <v>4.0247366708664334</v>
      </c>
      <c r="T26">
        <f ca="1">$AK$2*Validation[[#This Row],[Range2_Range]]+Validation[[#This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620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26" t="b">
        <f ca="1">Validation[[#This Row],[Desired Result]]=Validation[[#This Row],[Result]]</f>
        <v>1</v>
      </c>
      <c r="X26" t="b">
        <v>1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" t="b">
        <f ca="1">AND(Validation[[#This Row],[Test Reading]]&gt;=Validation[[#This Row],[Range1_Low]],Validation[[#This Row],[Test Reading]]&lt;=Validation[[#This Row],[Range1_High]])</f>
        <v>1</v>
      </c>
      <c r="AE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">
        <f>Validation[[#This Row],[Range1_High]]-Validation[[#This Row],[Range1_Low]]</f>
        <v>9</v>
      </c>
      <c r="AG26">
        <f>Validation[[#This Row],[Range2_High]]-Validation[[#This Row],[Range2_Low]]</f>
        <v>0</v>
      </c>
      <c r="AK26"/>
    </row>
    <row r="27" spans="1:37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2643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2643</v>
      </c>
      <c r="Q27" t="s">
        <v>2643</v>
      </c>
      <c r="R27" t="s">
        <v>232</v>
      </c>
      <c r="S27">
        <f ca="1">$AK$2*Validation[[#This Row],[Range1_Range]]+Validation[[#This Row],[Range1_Low]]</f>
        <v>40.247366708664337</v>
      </c>
      <c r="T27">
        <f ca="1">$AK$2*Validation[[#This Row],[Range2_Range]]+Validation[[#This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2.3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" t="b">
        <f ca="1">AND(Validation[[#This Row],[Test Reading]]&gt;=Validation[[#This Row],[Range1_Low]],Validation[[#This Row],[Test Reading]]&lt;=Validation[[#This Row],[Range1_High]])</f>
        <v>1</v>
      </c>
      <c r="AE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">
        <f>Validation[[#This Row],[Range1_High]]-Validation[[#This Row],[Range1_Low]]</f>
        <v>90</v>
      </c>
      <c r="AG27">
        <f>Validation[[#This Row],[Range2_High]]-Validation[[#This Row],[Range2_Low]]</f>
        <v>0</v>
      </c>
      <c r="AJ27" s="94"/>
      <c r="AK27"/>
    </row>
    <row r="28" spans="1:37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2643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2643</v>
      </c>
      <c r="Q28" t="s">
        <v>2643</v>
      </c>
      <c r="R28" t="s">
        <v>218</v>
      </c>
      <c r="S28">
        <f ca="1">$AK$2*Validation[[#This Row],[Range1_Range]]+Validation[[#This Row],[Range1_Low]]</f>
        <v>4.0247366708664342E-2</v>
      </c>
      <c r="T28">
        <f ca="1">$AK$2*Validation[[#This Row],[Range2_Range]]+Validation[[#This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" t="b">
        <f ca="1">AND(Validation[[#This Row],[Test Reading]]&gt;=Validation[[#This Row],[Range1_Low]],Validation[[#This Row],[Test Reading]]&lt;=Validation[[#This Row],[Range1_High]])</f>
        <v>1</v>
      </c>
      <c r="AE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">
        <f>Validation[[#This Row],[Range1_High]]-Validation[[#This Row],[Range1_Low]]</f>
        <v>9.0000000000000011E-2</v>
      </c>
      <c r="AG28">
        <f>Validation[[#This Row],[Range2_High]]-Validation[[#This Row],[Range2_Low]]</f>
        <v>0</v>
      </c>
      <c r="AK28"/>
    </row>
    <row r="29" spans="1:37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2643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2643</v>
      </c>
      <c r="Q29" t="s">
        <v>2643</v>
      </c>
      <c r="R29" t="s">
        <v>5690</v>
      </c>
      <c r="S29">
        <f ca="1">$AK$2*Validation[[#This Row],[Range1_Range]]+Validation[[#This Row],[Range1_Low]]</f>
        <v>0.40247366708664334</v>
      </c>
      <c r="T29">
        <f ca="1">$AK$2*Validation[[#This Row],[Range2_Range]]+Validation[[#This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1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" t="b">
        <f ca="1">AND(Validation[[#This Row],[Test Reading]]&gt;=Validation[[#This Row],[Range1_Low]],Validation[[#This Row],[Test Reading]]&lt;=Validation[[#This Row],[Range1_High]])</f>
        <v>1</v>
      </c>
      <c r="AE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">
        <f>Validation[[#This Row],[Range1_High]]-Validation[[#This Row],[Range1_Low]]</f>
        <v>0.9</v>
      </c>
      <c r="AG29">
        <f>Validation[[#This Row],[Range2_High]]-Validation[[#This Row],[Range2_Low]]</f>
        <v>0</v>
      </c>
      <c r="AJ29" s="93"/>
      <c r="AK29"/>
    </row>
    <row r="30" spans="1:37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2643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2643</v>
      </c>
      <c r="Q30" t="s">
        <v>2643</v>
      </c>
      <c r="R30" t="s">
        <v>228</v>
      </c>
      <c r="S30">
        <f ca="1">$AK$2*Validation[[#This Row],[Range1_Range]]+Validation[[#This Row],[Range1_Low]]</f>
        <v>4.0247366708664334</v>
      </c>
      <c r="T30">
        <f ca="1">$AK$2*Validation[[#This Row],[Range2_Range]]+Validation[[#This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" t="b">
        <f ca="1">AND(Validation[[#This Row],[Test Reading]]&gt;=Validation[[#This Row],[Range1_Low]],Validation[[#This Row],[Test Reading]]&lt;=Validation[[#This Row],[Range1_High]])</f>
        <v>1</v>
      </c>
      <c r="AE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">
        <f>Validation[[#This Row],[Range1_High]]-Validation[[#This Row],[Range1_Low]]</f>
        <v>9</v>
      </c>
      <c r="AG30">
        <f>Validation[[#This Row],[Range2_High]]-Validation[[#This Row],[Range2_Low]]</f>
        <v>0</v>
      </c>
      <c r="AJ30" s="94"/>
      <c r="AK30"/>
    </row>
    <row r="31" spans="1:37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2643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2643</v>
      </c>
      <c r="Q31" t="s">
        <v>2643</v>
      </c>
      <c r="R31" t="s">
        <v>233</v>
      </c>
      <c r="S31">
        <f ca="1">$AK$2*Validation[[#This Row],[Range1_Range]]+Validation[[#This Row],[Range1_Low]]</f>
        <v>40.247366708664337</v>
      </c>
      <c r="T31">
        <f ca="1">$AK$2*Validation[[#This Row],[Range2_Range]]+Validation[[#This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6.4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" t="b">
        <f ca="1">AND(Validation[[#This Row],[Test Reading]]&gt;=Validation[[#This Row],[Range1_Low]],Validation[[#This Row],[Test Reading]]&lt;=Validation[[#This Row],[Range1_High]])</f>
        <v>1</v>
      </c>
      <c r="AE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">
        <f>Validation[[#This Row],[Range1_High]]-Validation[[#This Row],[Range1_Low]]</f>
        <v>90</v>
      </c>
      <c r="AG31">
        <f>Validation[[#This Row],[Range2_High]]-Validation[[#This Row],[Range2_Low]]</f>
        <v>0</v>
      </c>
      <c r="AK31"/>
    </row>
    <row r="32" spans="1:37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2643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2643</v>
      </c>
      <c r="Q32" t="s">
        <v>2643</v>
      </c>
      <c r="R32" t="s">
        <v>224</v>
      </c>
      <c r="S32">
        <f ca="1">$AK$2*Validation[[#This Row],[Range1_Range]]+Validation[[#This Row],[Range1_Low]]</f>
        <v>0.40247366708664334</v>
      </c>
      <c r="T32">
        <f ca="1">$AK$2*Validation[[#This Row],[Range2_Range]]+Validation[[#This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" t="b">
        <f ca="1">AND(Validation[[#This Row],[Test Reading]]&gt;=Validation[[#This Row],[Range1_Low]],Validation[[#This Row],[Test Reading]]&lt;=Validation[[#This Row],[Range1_High]])</f>
        <v>1</v>
      </c>
      <c r="AE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">
        <f>Validation[[#This Row],[Range1_High]]-Validation[[#This Row],[Range1_Low]]</f>
        <v>0.9</v>
      </c>
      <c r="AG32">
        <f>Validation[[#This Row],[Range2_High]]-Validation[[#This Row],[Range2_Low]]</f>
        <v>0</v>
      </c>
      <c r="AK32"/>
    </row>
    <row r="33" spans="1:37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2643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2643</v>
      </c>
      <c r="Q33" t="s">
        <v>2643</v>
      </c>
      <c r="R33" t="s">
        <v>229</v>
      </c>
      <c r="S33">
        <f ca="1">$AK$2*Validation[[#This Row],[Range1_Range]]+Validation[[#This Row],[Range1_Low]]</f>
        <v>4.0247366708664334</v>
      </c>
      <c r="T33">
        <f ca="1">$AK$2*Validation[[#This Row],[Range2_Range]]+Validation[[#This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1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" t="b">
        <f ca="1">AND(Validation[[#This Row],[Test Reading]]&gt;=Validation[[#This Row],[Range1_Low]],Validation[[#This Row],[Test Reading]]&lt;=Validation[[#This Row],[Range1_High]])</f>
        <v>1</v>
      </c>
      <c r="AE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">
        <f>Validation[[#This Row],[Range1_High]]-Validation[[#This Row],[Range1_Low]]</f>
        <v>9</v>
      </c>
      <c r="AG33">
        <f>Validation[[#This Row],[Range2_High]]-Validation[[#This Row],[Range2_Low]]</f>
        <v>0</v>
      </c>
      <c r="AK33"/>
    </row>
    <row r="34" spans="1:37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2643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2643</v>
      </c>
      <c r="Q34" t="s">
        <v>2643</v>
      </c>
      <c r="R34" t="s">
        <v>234</v>
      </c>
      <c r="S34">
        <f ca="1">$AK$2*Validation[[#This Row],[Range1_Range]]+Validation[[#This Row],[Range1_Low]]</f>
        <v>40.247366708664337</v>
      </c>
      <c r="T34">
        <f ca="1">$AK$2*Validation[[#This Row],[Range2_Range]]+Validation[[#This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" t="b">
        <f ca="1">AND(Validation[[#This Row],[Test Reading]]&gt;=Validation[[#This Row],[Range1_Low]],Validation[[#This Row],[Test Reading]]&lt;=Validation[[#This Row],[Range1_High]])</f>
        <v>1</v>
      </c>
      <c r="AE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">
        <f>Validation[[#This Row],[Range1_High]]-Validation[[#This Row],[Range1_Low]]</f>
        <v>90</v>
      </c>
      <c r="AG34">
        <f>Validation[[#This Row],[Range2_High]]-Validation[[#This Row],[Range2_Low]]</f>
        <v>0</v>
      </c>
      <c r="AK34"/>
    </row>
    <row r="35" spans="1:37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2643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2643</v>
      </c>
      <c r="Q35" t="s">
        <v>2643</v>
      </c>
      <c r="R35" t="s">
        <v>230</v>
      </c>
      <c r="S35">
        <f ca="1">$AK$2*Validation[[#This Row],[Range1_Range]]+Validation[[#This Row],[Range1_Low]]</f>
        <v>4.0247366708664334</v>
      </c>
      <c r="T35">
        <f ca="1">$AK$2*Validation[[#This Row],[Range2_Range]]+Validation[[#This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" t="b">
        <f ca="1">AND(Validation[[#This Row],[Test Reading]]&gt;=Validation[[#This Row],[Range1_Low]],Validation[[#This Row],[Test Reading]]&lt;=Validation[[#This Row],[Range1_High]])</f>
        <v>1</v>
      </c>
      <c r="AE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">
        <f>Validation[[#This Row],[Range1_High]]-Validation[[#This Row],[Range1_Low]]</f>
        <v>9</v>
      </c>
      <c r="AG35">
        <f>Validation[[#This Row],[Range2_High]]-Validation[[#This Row],[Range2_Low]]</f>
        <v>0</v>
      </c>
      <c r="AK35"/>
    </row>
    <row r="36" spans="1:37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2643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2643</v>
      </c>
      <c r="Q36" t="s">
        <v>2643</v>
      </c>
      <c r="R36" t="s">
        <v>5691</v>
      </c>
      <c r="S36">
        <f ca="1">$AK$2*Validation[[#This Row],[Range1_Range]]+Validation[[#This Row],[Range1_Low]]</f>
        <v>40.247366708664337</v>
      </c>
      <c r="T36">
        <f ca="1">$AK$2*Validation[[#This Row],[Range2_Range]]+Validation[[#This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0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" t="b">
        <f ca="1">AND(Validation[[#This Row],[Test Reading]]&gt;=Validation[[#This Row],[Range1_Low]],Validation[[#This Row],[Test Reading]]&lt;=Validation[[#This Row],[Range1_High]])</f>
        <v>1</v>
      </c>
      <c r="AE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">
        <f>Validation[[#This Row],[Range1_High]]-Validation[[#This Row],[Range1_Low]]</f>
        <v>90</v>
      </c>
      <c r="AG36">
        <f>Validation[[#This Row],[Range2_High]]-Validation[[#This Row],[Range2_Low]]</f>
        <v>0</v>
      </c>
      <c r="AK36"/>
    </row>
    <row r="37" spans="1:37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2643</v>
      </c>
      <c r="K37">
        <v>3</v>
      </c>
      <c r="L37">
        <v>0.12</v>
      </c>
      <c r="M37">
        <v>2.3273220000000001</v>
      </c>
      <c r="N37">
        <v>8.0813122000000001E-2</v>
      </c>
      <c r="O37" t="s">
        <v>2643</v>
      </c>
      <c r="P37" t="s">
        <v>2643</v>
      </c>
      <c r="Q37" t="s">
        <v>2643</v>
      </c>
      <c r="R37" t="s">
        <v>176</v>
      </c>
      <c r="S37">
        <f ca="1">$AK$2*Validation[[#This Row],[Range1_Range]]+Validation[[#This Row],[Range1_Low]]</f>
        <v>336.08185231849262</v>
      </c>
      <c r="T37">
        <f ca="1">$AK$2*Validation[[#This Row],[Range2_Range]]+Validation[[#This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43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" t="b">
        <f ca="1">AND(Validation[[#This Row],[Test Reading]]&gt;=Validation[[#This Row],[Range1_Low]],Validation[[#This Row],[Test Reading]]&lt;=Validation[[#This Row],[Range1_High]])</f>
        <v>1</v>
      </c>
      <c r="AE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">
        <f>Validation[[#This Row],[Range1_High]]-Validation[[#This Row],[Range1_Low]]</f>
        <v>1000</v>
      </c>
      <c r="AG37">
        <f>Validation[[#This Row],[Range2_High]]-Validation[[#This Row],[Range2_Low]]</f>
        <v>0</v>
      </c>
      <c r="AK37"/>
    </row>
    <row r="38" spans="1:37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2643</v>
      </c>
      <c r="K38">
        <v>3</v>
      </c>
      <c r="L38">
        <v>0.12</v>
      </c>
      <c r="M38">
        <v>3.963721</v>
      </c>
      <c r="N38">
        <v>7.9376769999999999E-2</v>
      </c>
      <c r="O38" t="s">
        <v>2643</v>
      </c>
      <c r="P38" t="s">
        <v>2643</v>
      </c>
      <c r="Q38" t="s">
        <v>2643</v>
      </c>
      <c r="R38" t="s">
        <v>177</v>
      </c>
      <c r="S38">
        <f ca="1">$AK$2*Validation[[#This Row],[Range1_Range]]+Validation[[#This Row],[Range1_Low]]</f>
        <v>336.08185231849262</v>
      </c>
      <c r="T38">
        <f ca="1">$AK$2*Validation[[#This Row],[Range2_Range]]+Validation[[#This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43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" t="b">
        <f ca="1">AND(Validation[[#This Row],[Test Reading]]&gt;=Validation[[#This Row],[Range1_Low]],Validation[[#This Row],[Test Reading]]&lt;=Validation[[#This Row],[Range1_High]])</f>
        <v>1</v>
      </c>
      <c r="AE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">
        <f>Validation[[#This Row],[Range1_High]]-Validation[[#This Row],[Range1_Low]]</f>
        <v>1000</v>
      </c>
      <c r="AG38">
        <f>Validation[[#This Row],[Range2_High]]-Validation[[#This Row],[Range2_Low]]</f>
        <v>0</v>
      </c>
      <c r="AK38"/>
    </row>
    <row r="39" spans="1:37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2643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2643</v>
      </c>
      <c r="P39" t="s">
        <v>2643</v>
      </c>
      <c r="Q39" t="s">
        <v>2643</v>
      </c>
      <c r="R39" t="s">
        <v>181</v>
      </c>
      <c r="S39">
        <f ca="1">$AK$2*Validation[[#This Row],[Range1_Range]]+Validation[[#This Row],[Range1_Low]]</f>
        <v>4024.7366708664335</v>
      </c>
      <c r="T39">
        <f ca="1">$AK$2*Validation[[#This Row],[Range2_Range]]+Validation[[#This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300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" t="b">
        <f ca="1">AND(Validation[[#This Row],[Test Reading]]&gt;=Validation[[#This Row],[Range1_Low]],Validation[[#This Row],[Test Reading]]&lt;=Validation[[#This Row],[Range1_High]])</f>
        <v>1</v>
      </c>
      <c r="AE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">
        <f>Validation[[#This Row],[Range1_High]]-Validation[[#This Row],[Range1_Low]]</f>
        <v>9000</v>
      </c>
      <c r="AG39">
        <f>Validation[[#This Row],[Range2_High]]-Validation[[#This Row],[Range2_Low]]</f>
        <v>0</v>
      </c>
      <c r="AK39"/>
    </row>
    <row r="40" spans="1:37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2643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2643</v>
      </c>
      <c r="P40" t="s">
        <v>2643</v>
      </c>
      <c r="Q40" t="s">
        <v>2643</v>
      </c>
      <c r="R40" t="s">
        <v>178</v>
      </c>
      <c r="S40">
        <f ca="1">$AK$2*Validation[[#This Row],[Range1_Range]]+Validation[[#This Row],[Range1_Low]]</f>
        <v>336.08185231849262</v>
      </c>
      <c r="T40">
        <f ca="1">$AK$2*Validation[[#This Row],[Range2_Range]]+Validation[[#This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85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" t="b">
        <f ca="1">AND(Validation[[#This Row],[Test Reading]]&gt;=Validation[[#This Row],[Range1_Low]],Validation[[#This Row],[Test Reading]]&lt;=Validation[[#This Row],[Range1_High]])</f>
        <v>1</v>
      </c>
      <c r="AE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">
        <f>Validation[[#This Row],[Range1_High]]-Validation[[#This Row],[Range1_Low]]</f>
        <v>1000</v>
      </c>
      <c r="AG40">
        <f>Validation[[#This Row],[Range2_High]]-Validation[[#This Row],[Range2_Low]]</f>
        <v>0</v>
      </c>
      <c r="AK40"/>
    </row>
    <row r="41" spans="1:37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2643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2643</v>
      </c>
      <c r="P41" t="s">
        <v>2643</v>
      </c>
      <c r="Q41" t="s">
        <v>2643</v>
      </c>
      <c r="R41" t="s">
        <v>182</v>
      </c>
      <c r="S41">
        <f ca="1">$AK$2*Validation[[#This Row],[Range1_Range]]+Validation[[#This Row],[Range1_Low]]</f>
        <v>4024.7366708664335</v>
      </c>
      <c r="T41">
        <f ca="1">$AK$2*Validation[[#This Row],[Range2_Range]]+Validation[[#This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330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µΩ</v>
      </c>
      <c r="W41" t="b">
        <f ca="1">Validation[[#This Row],[Desired Result]]=Validation[[#This Row],[Result]]</f>
        <v>1</v>
      </c>
      <c r="X41" t="b">
        <v>1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" t="b">
        <f ca="1">AND(Validation[[#This Row],[Test Reading]]&gt;=Validation[[#This Row],[Range1_Low]],Validation[[#This Row],[Test Reading]]&lt;=Validation[[#This Row],[Range1_High]])</f>
        <v>1</v>
      </c>
      <c r="AE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">
        <f>Validation[[#This Row],[Range1_High]]-Validation[[#This Row],[Range1_Low]]</f>
        <v>9000</v>
      </c>
      <c r="AG41">
        <f>Validation[[#This Row],[Range2_High]]-Validation[[#This Row],[Range2_Low]]</f>
        <v>0</v>
      </c>
      <c r="AK41"/>
    </row>
    <row r="42" spans="1:37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2643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2643</v>
      </c>
      <c r="P42" t="s">
        <v>2643</v>
      </c>
      <c r="Q42" t="s">
        <v>2643</v>
      </c>
      <c r="R42" t="s">
        <v>187</v>
      </c>
      <c r="S42">
        <f ca="1">$AK$2*Validation[[#This Row],[Range1_Range]]+Validation[[#This Row],[Range1_Low]]</f>
        <v>40247.36670866434</v>
      </c>
      <c r="T42">
        <f ca="1">$AK$2*Validation[[#This Row],[Range2_Range]]+Validation[[#This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3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mΩ</v>
      </c>
      <c r="W42" t="b">
        <f ca="1">Validation[[#This Row],[Desired Result]]=Validation[[#This Row],[Result]]</f>
        <v>1</v>
      </c>
      <c r="X42" t="b">
        <v>1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" t="b">
        <f ca="1">AND(Validation[[#This Row],[Test Reading]]&gt;=Validation[[#This Row],[Range1_Low]],Validation[[#This Row],[Test Reading]]&lt;=Validation[[#This Row],[Range1_High]])</f>
        <v>1</v>
      </c>
      <c r="AE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">
        <f>Validation[[#This Row],[Range1_High]]-Validation[[#This Row],[Range1_Low]]</f>
        <v>90000</v>
      </c>
      <c r="AG42">
        <f>Validation[[#This Row],[Range2_High]]-Validation[[#This Row],[Range2_Low]]</f>
        <v>0</v>
      </c>
      <c r="AJ42" s="94"/>
      <c r="AK42"/>
    </row>
    <row r="43" spans="1:37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2643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2643</v>
      </c>
      <c r="P43" t="s">
        <v>2643</v>
      </c>
      <c r="Q43" t="s">
        <v>2643</v>
      </c>
      <c r="R43" t="s">
        <v>179</v>
      </c>
      <c r="S43">
        <f ca="1">$AK$2*Validation[[#This Row],[Range1_Range]]+Validation[[#This Row],[Range1_Low]]</f>
        <v>336.08185231849262</v>
      </c>
      <c r="T43">
        <f ca="1">$AK$2*Validation[[#This Row],[Range2_Range]]+Validation[[#This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630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" t="b">
        <f ca="1">AND(Validation[[#This Row],[Test Reading]]&gt;=Validation[[#This Row],[Range1_Low]],Validation[[#This Row],[Test Reading]]&lt;=Validation[[#This Row],[Range1_High]])</f>
        <v>1</v>
      </c>
      <c r="AE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">
        <f>Validation[[#This Row],[Range1_High]]-Validation[[#This Row],[Range1_Low]]</f>
        <v>1000</v>
      </c>
      <c r="AG43">
        <f>Validation[[#This Row],[Range2_High]]-Validation[[#This Row],[Range2_Low]]</f>
        <v>0</v>
      </c>
      <c r="AK43"/>
    </row>
    <row r="44" spans="1:37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2643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2643</v>
      </c>
      <c r="P44" t="s">
        <v>2643</v>
      </c>
      <c r="Q44" t="s">
        <v>2643</v>
      </c>
      <c r="R44" t="s">
        <v>5692</v>
      </c>
      <c r="S44">
        <f ca="1">$AK$2*Validation[[#This Row],[Range1_Range]]+Validation[[#This Row],[Range1_Low]]</f>
        <v>4024.7366708664335</v>
      </c>
      <c r="T44">
        <f ca="1">$AK$2*Validation[[#This Row],[Range2_Range]]+Validation[[#This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860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µΩ</v>
      </c>
      <c r="W44" t="b">
        <f ca="1">Validation[[#This Row],[Desired Result]]=Validation[[#This Row],[Result]]</f>
        <v>1</v>
      </c>
      <c r="X44" t="b">
        <v>1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" t="b">
        <f ca="1">AND(Validation[[#This Row],[Test Reading]]&gt;=Validation[[#This Row],[Range1_Low]],Validation[[#This Row],[Test Reading]]&lt;=Validation[[#This Row],[Range1_High]])</f>
        <v>1</v>
      </c>
      <c r="AE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">
        <f>Validation[[#This Row],[Range1_High]]-Validation[[#This Row],[Range1_Low]]</f>
        <v>9000</v>
      </c>
      <c r="AG44">
        <f>Validation[[#This Row],[Range2_High]]-Validation[[#This Row],[Range2_Low]]</f>
        <v>0</v>
      </c>
      <c r="AK44"/>
    </row>
    <row r="45" spans="1:37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2643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2643</v>
      </c>
      <c r="P45" t="s">
        <v>2643</v>
      </c>
      <c r="Q45" t="s">
        <v>2643</v>
      </c>
      <c r="R45" t="s">
        <v>188</v>
      </c>
      <c r="S45">
        <f ca="1">$AK$2*Validation[[#This Row],[Range1_Range]]+Validation[[#This Row],[Range1_Low]]</f>
        <v>40247.36670866434</v>
      </c>
      <c r="T45">
        <f ca="1">$AK$2*Validation[[#This Row],[Range2_Range]]+Validation[[#This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3.3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mΩ</v>
      </c>
      <c r="W45" t="b">
        <f ca="1">Validation[[#This Row],[Desired Result]]=Validation[[#This Row],[Result]]</f>
        <v>1</v>
      </c>
      <c r="X45" t="b">
        <v>1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" t="b">
        <f ca="1">AND(Validation[[#This Row],[Test Reading]]&gt;=Validation[[#This Row],[Range1_Low]],Validation[[#This Row],[Test Reading]]&lt;=Validation[[#This Row],[Range1_High]])</f>
        <v>1</v>
      </c>
      <c r="AE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">
        <f>Validation[[#This Row],[Range1_High]]-Validation[[#This Row],[Range1_Low]]</f>
        <v>90000</v>
      </c>
      <c r="AG45">
        <f>Validation[[#This Row],[Range2_High]]-Validation[[#This Row],[Range2_Low]]</f>
        <v>0</v>
      </c>
      <c r="AK45"/>
    </row>
    <row r="46" spans="1:37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2643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t="s">
        <v>2643</v>
      </c>
      <c r="P46" t="s">
        <v>2643</v>
      </c>
      <c r="Q46" t="s">
        <v>2643</v>
      </c>
      <c r="R46" t="s">
        <v>180</v>
      </c>
      <c r="S46">
        <f ca="1">$AK$2*Validation[[#This Row],[Range1_Range]]+Validation[[#This Row],[Range1_Low]]</f>
        <v>336.08185231849262</v>
      </c>
      <c r="T46">
        <f ca="1">$AK$2*Validation[[#This Row],[Range2_Range]]+Validation[[#This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5.9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" t="b">
        <f ca="1">AND(Validation[[#This Row],[Test Reading]]&gt;=Validation[[#This Row],[Range1_Low]],Validation[[#This Row],[Test Reading]]&lt;=Validation[[#This Row],[Range1_High]])</f>
        <v>1</v>
      </c>
      <c r="AE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">
        <f>Validation[[#This Row],[Range1_High]]-Validation[[#This Row],[Range1_Low]]</f>
        <v>1000</v>
      </c>
      <c r="AG46">
        <f>Validation[[#This Row],[Range2_High]]-Validation[[#This Row],[Range2_Low]]</f>
        <v>0</v>
      </c>
      <c r="AK46"/>
    </row>
    <row r="47" spans="1:37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2643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t="s">
        <v>2643</v>
      </c>
      <c r="P47" t="s">
        <v>2643</v>
      </c>
      <c r="Q47" t="s">
        <v>2643</v>
      </c>
      <c r="R47" t="s">
        <v>183</v>
      </c>
      <c r="S47">
        <f ca="1">$AK$2*Validation[[#This Row],[Range1_Range]]+Validation[[#This Row],[Range1_Low]]</f>
        <v>4024.7366708664335</v>
      </c>
      <c r="T47">
        <f ca="1">$AK$2*Validation[[#This Row],[Range2_Range]]+Validation[[#This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6.4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" t="b">
        <f ca="1">AND(Validation[[#This Row],[Test Reading]]&gt;=Validation[[#This Row],[Range1_Low]],Validation[[#This Row],[Test Reading]]&lt;=Validation[[#This Row],[Range1_High]])</f>
        <v>1</v>
      </c>
      <c r="AE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">
        <f>Validation[[#This Row],[Range1_High]]-Validation[[#This Row],[Range1_Low]]</f>
        <v>9000</v>
      </c>
      <c r="AG47">
        <f>Validation[[#This Row],[Range2_High]]-Validation[[#This Row],[Range2_Low]]</f>
        <v>0</v>
      </c>
      <c r="AK47"/>
    </row>
    <row r="48" spans="1:37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2643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2643</v>
      </c>
      <c r="P48" t="s">
        <v>2643</v>
      </c>
      <c r="Q48" t="s">
        <v>2643</v>
      </c>
      <c r="R48" t="s">
        <v>189</v>
      </c>
      <c r="S48">
        <f ca="1">$AK$2*Validation[[#This Row],[Range1_Range]]+Validation[[#This Row],[Range1_Low]]</f>
        <v>40247.36670866434</v>
      </c>
      <c r="T48">
        <f ca="1">$AK$2*Validation[[#This Row],[Range2_Range]]+Validation[[#This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8.6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mΩ</v>
      </c>
      <c r="W48" t="b">
        <f ca="1">Validation[[#This Row],[Desired Result]]=Validation[[#This Row],[Result]]</f>
        <v>1</v>
      </c>
      <c r="X48" t="b">
        <v>1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" t="b">
        <f ca="1">AND(Validation[[#This Row],[Test Reading]]&gt;=Validation[[#This Row],[Range1_Low]],Validation[[#This Row],[Test Reading]]&lt;=Validation[[#This Row],[Range1_High]])</f>
        <v>1</v>
      </c>
      <c r="AE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">
        <f>Validation[[#This Row],[Range1_High]]-Validation[[#This Row],[Range1_Low]]</f>
        <v>90000</v>
      </c>
      <c r="AG48">
        <f>Validation[[#This Row],[Range2_High]]-Validation[[#This Row],[Range2_Low]]</f>
        <v>0</v>
      </c>
      <c r="AK48"/>
    </row>
    <row r="49" spans="1:37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2643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t="s">
        <v>2643</v>
      </c>
      <c r="P49" t="s">
        <v>2643</v>
      </c>
      <c r="Q49" t="s">
        <v>2643</v>
      </c>
      <c r="R49" t="s">
        <v>184</v>
      </c>
      <c r="S49">
        <f ca="1">$AK$2*Validation[[#This Row],[Range1_Range]]+Validation[[#This Row],[Range1_Low]]</f>
        <v>4024.7366708664335</v>
      </c>
      <c r="T49">
        <f ca="1">$AK$2*Validation[[#This Row],[Range2_Range]]+Validation[[#This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60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49" t="b">
        <f ca="1">Validation[[#This Row],[Desired Result]]=Validation[[#This Row],[Result]]</f>
        <v>1</v>
      </c>
      <c r="X49" t="b">
        <v>1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" t="b">
        <f ca="1">AND(Validation[[#This Row],[Test Reading]]&gt;=Validation[[#This Row],[Range1_Low]],Validation[[#This Row],[Test Reading]]&lt;=Validation[[#This Row],[Range1_High]])</f>
        <v>1</v>
      </c>
      <c r="AE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">
        <f>Validation[[#This Row],[Range1_High]]-Validation[[#This Row],[Range1_Low]]</f>
        <v>9000</v>
      </c>
      <c r="AG49">
        <f>Validation[[#This Row],[Range2_High]]-Validation[[#This Row],[Range2_Low]]</f>
        <v>0</v>
      </c>
      <c r="AK49"/>
    </row>
    <row r="50" spans="1:37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2643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2643</v>
      </c>
      <c r="P50" t="s">
        <v>2643</v>
      </c>
      <c r="Q50" t="s">
        <v>2643</v>
      </c>
      <c r="R50" t="s">
        <v>5693</v>
      </c>
      <c r="S50">
        <f ca="1">$AK$2*Validation[[#This Row],[Range1_Range]]+Validation[[#This Row],[Range1_Low]]</f>
        <v>40247.36670866434</v>
      </c>
      <c r="T50">
        <f ca="1">$AK$2*Validation[[#This Row],[Range2_Range]]+Validation[[#This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64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" t="b">
        <f ca="1">AND(Validation[[#This Row],[Test Reading]]&gt;=Validation[[#This Row],[Range1_Low]],Validation[[#This Row],[Test Reading]]&lt;=Validation[[#This Row],[Range1_High]])</f>
        <v>1</v>
      </c>
      <c r="AE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">
        <f>Validation[[#This Row],[Range1_High]]-Validation[[#This Row],[Range1_Low]]</f>
        <v>90000</v>
      </c>
      <c r="AG50">
        <f>Validation[[#This Row],[Range2_High]]-Validation[[#This Row],[Range2_Low]]</f>
        <v>0</v>
      </c>
      <c r="AK50"/>
    </row>
    <row r="51" spans="1:37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2643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2643</v>
      </c>
      <c r="P51" t="s">
        <v>2643</v>
      </c>
      <c r="Q51" t="s">
        <v>2643</v>
      </c>
      <c r="R51" t="s">
        <v>5694</v>
      </c>
      <c r="S51">
        <f ca="1">$AK$2*Validation[[#This Row],[Range1_Range]]+Validation[[#This Row],[Range1_Low]]</f>
        <v>40247.36670866434</v>
      </c>
      <c r="T51">
        <f ca="1">$AK$2*Validation[[#This Row],[Range2_Range]]+Validation[[#This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600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1" t="b">
        <f ca="1">Validation[[#This Row],[Desired Result]]=Validation[[#This Row],[Result]]</f>
        <v>1</v>
      </c>
      <c r="X51" t="b">
        <v>1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" t="b">
        <f ca="1">AND(Validation[[#This Row],[Test Reading]]&gt;=Validation[[#This Row],[Range1_Low]],Validation[[#This Row],[Test Reading]]&lt;=Validation[[#This Row],[Range1_High]])</f>
        <v>1</v>
      </c>
      <c r="AE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">
        <f>Validation[[#This Row],[Range1_High]]-Validation[[#This Row],[Range1_Low]]</f>
        <v>90000</v>
      </c>
      <c r="AG51">
        <f>Validation[[#This Row],[Range2_High]]-Validation[[#This Row],[Range2_Low]]</f>
        <v>0</v>
      </c>
      <c r="AK51"/>
    </row>
    <row r="52" spans="1:37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2643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2643</v>
      </c>
      <c r="P52" t="s">
        <v>2643</v>
      </c>
      <c r="Q52" t="s">
        <v>2643</v>
      </c>
      <c r="R52" t="s">
        <v>193</v>
      </c>
      <c r="S52">
        <f ca="1">$AK$2*Validation[[#This Row],[Range1_Range]]+Validation[[#This Row],[Range1_Low]]</f>
        <v>66727.896620469226</v>
      </c>
      <c r="T52">
        <f ca="1">$AK$2*Validation[[#This Row],[Range2_Range]]+Validation[[#This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7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2" t="b">
        <f ca="1">AND(Validation[[#This Row],[Test Reading]]&gt;=Validation[[#This Row],[Range1_Low]],Validation[[#This Row],[Test Reading]]&lt;=Validation[[#This Row],[Range1_High]])</f>
        <v>0</v>
      </c>
      <c r="AE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">
        <f>Validation[[#This Row],[Range1_High]]-Validation[[#This Row],[Range1_Low]]</f>
        <v>-99000</v>
      </c>
      <c r="AG52">
        <f>Validation[[#This Row],[Range2_High]]-Validation[[#This Row],[Range2_Low]]</f>
        <v>0</v>
      </c>
      <c r="AK52"/>
    </row>
    <row r="53" spans="1:37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2643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2643</v>
      </c>
      <c r="P53" t="s">
        <v>2643</v>
      </c>
      <c r="Q53" t="s">
        <v>2643</v>
      </c>
      <c r="R53" t="s">
        <v>5695</v>
      </c>
      <c r="S53">
        <f ca="1">$AK$2*Validation[[#This Row],[Range1_Range]]+Validation[[#This Row],[Range1_Low]]</f>
        <v>4024.7366708664335</v>
      </c>
      <c r="T53">
        <f ca="1">$AK$2*Validation[[#This Row],[Range2_Range]]+Validation[[#This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1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" t="b">
        <f ca="1">AND(Validation[[#This Row],[Test Reading]]&gt;=Validation[[#This Row],[Range1_Low]],Validation[[#This Row],[Test Reading]]&lt;=Validation[[#This Row],[Range1_High]])</f>
        <v>1</v>
      </c>
      <c r="AE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">
        <f>Validation[[#This Row],[Range1_High]]-Validation[[#This Row],[Range1_Low]]</f>
        <v>9000</v>
      </c>
      <c r="AG53">
        <f>Validation[[#This Row],[Range2_High]]-Validation[[#This Row],[Range2_Low]]</f>
        <v>0</v>
      </c>
      <c r="AK53"/>
    </row>
    <row r="54" spans="1:37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2643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2643</v>
      </c>
      <c r="P54" t="s">
        <v>2643</v>
      </c>
      <c r="Q54" t="s">
        <v>2643</v>
      </c>
      <c r="R54" t="s">
        <v>194</v>
      </c>
      <c r="S54">
        <f ca="1">$AK$2*Validation[[#This Row],[Range1_Range]]+Validation[[#This Row],[Range1_Low]]</f>
        <v>66727.896620469226</v>
      </c>
      <c r="T54">
        <f ca="1">$AK$2*Validation[[#This Row],[Range2_Range]]+Validation[[#This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11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4" t="b">
        <f ca="1">AND(Validation[[#This Row],[Test Reading]]&gt;=Validation[[#This Row],[Range1_Low]],Validation[[#This Row],[Test Reading]]&lt;=Validation[[#This Row],[Range1_High]])</f>
        <v>0</v>
      </c>
      <c r="AE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">
        <f>Validation[[#This Row],[Range1_High]]-Validation[[#This Row],[Range1_Low]]</f>
        <v>-99000</v>
      </c>
      <c r="AG54">
        <f>Validation[[#This Row],[Range2_High]]-Validation[[#This Row],[Range2_Low]]</f>
        <v>0</v>
      </c>
      <c r="AK54"/>
    </row>
    <row r="55" spans="1:37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2643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2643</v>
      </c>
      <c r="P55" t="s">
        <v>2643</v>
      </c>
      <c r="Q55" t="s">
        <v>2643</v>
      </c>
      <c r="R55" t="s">
        <v>185</v>
      </c>
      <c r="S55">
        <f ca="1">$AK$2*Validation[[#This Row],[Range1_Range]]+Validation[[#This Row],[Range1_Low]]</f>
        <v>4024.7366708664335</v>
      </c>
      <c r="T55">
        <f ca="1">$AK$2*Validation[[#This Row],[Range2_Range]]+Validation[[#This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1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" t="b">
        <f ca="1">AND(Validation[[#This Row],[Test Reading]]&gt;=Validation[[#This Row],[Range1_Low]],Validation[[#This Row],[Test Reading]]&lt;=Validation[[#This Row],[Range1_High]])</f>
        <v>1</v>
      </c>
      <c r="AE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">
        <f>Validation[[#This Row],[Range1_High]]-Validation[[#This Row],[Range1_Low]]</f>
        <v>9000</v>
      </c>
      <c r="AG55">
        <f>Validation[[#This Row],[Range2_High]]-Validation[[#This Row],[Range2_Low]]</f>
        <v>0</v>
      </c>
      <c r="AK55"/>
    </row>
    <row r="56" spans="1:37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2643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2643</v>
      </c>
      <c r="P56" t="s">
        <v>2643</v>
      </c>
      <c r="Q56" t="s">
        <v>2643</v>
      </c>
      <c r="R56" t="s">
        <v>5697</v>
      </c>
      <c r="S56">
        <f ca="1">$AK$2*Validation[[#This Row],[Range1_Range]]+Validation[[#This Row],[Range1_Low]]</f>
        <v>40247.36670866434</v>
      </c>
      <c r="T56">
        <f ca="1">$AK$2*Validation[[#This Row],[Range2_Range]]+Validation[[#This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1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" t="b">
        <f ca="1">AND(Validation[[#This Row],[Test Reading]]&gt;=Validation[[#This Row],[Range1_Low]],Validation[[#This Row],[Test Reading]]&lt;=Validation[[#This Row],[Range1_High]])</f>
        <v>1</v>
      </c>
      <c r="AE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">
        <f>Validation[[#This Row],[Range1_High]]-Validation[[#This Row],[Range1_Low]]</f>
        <v>90000</v>
      </c>
      <c r="AG56">
        <f>Validation[[#This Row],[Range2_High]]-Validation[[#This Row],[Range2_Low]]</f>
        <v>0</v>
      </c>
      <c r="AJ56" s="94"/>
      <c r="AK56"/>
    </row>
    <row r="57" spans="1:37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2643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2643</v>
      </c>
      <c r="P57" t="s">
        <v>2643</v>
      </c>
      <c r="Q57" t="s">
        <v>2643</v>
      </c>
      <c r="R57" t="s">
        <v>195</v>
      </c>
      <c r="S57">
        <f ca="1">$AK$2*Validation[[#This Row],[Range1_Range]]+Validation[[#This Row],[Range1_Low]]</f>
        <v>66727.896620469226</v>
      </c>
      <c r="T57">
        <f ca="1">$AK$2*Validation[[#This Row],[Range2_Range]]+Validation[[#This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68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7" t="b">
        <f ca="1">AND(Validation[[#This Row],[Test Reading]]&gt;=Validation[[#This Row],[Range1_Low]],Validation[[#This Row],[Test Reading]]&lt;=Validation[[#This Row],[Range1_High]])</f>
        <v>0</v>
      </c>
      <c r="AE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">
        <f>Validation[[#This Row],[Range1_High]]-Validation[[#This Row],[Range1_Low]]</f>
        <v>-99000</v>
      </c>
      <c r="AG57">
        <f>Validation[[#This Row],[Range2_High]]-Validation[[#This Row],[Range2_Low]]</f>
        <v>0</v>
      </c>
      <c r="AK57"/>
    </row>
    <row r="58" spans="1:37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2643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2643</v>
      </c>
      <c r="P58" t="s">
        <v>2643</v>
      </c>
      <c r="Q58" t="s">
        <v>2643</v>
      </c>
      <c r="R58" t="s">
        <v>5696</v>
      </c>
      <c r="S58">
        <f ca="1">$AK$2*Validation[[#This Row],[Range1_Range]]+Validation[[#This Row],[Range1_Low]]</f>
        <v>4024.7366708664335</v>
      </c>
      <c r="T58">
        <f ca="1">$AK$2*Validation[[#This Row],[Range2_Range]]+Validation[[#This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" t="b">
        <f ca="1">AND(Validation[[#This Row],[Test Reading]]&gt;=Validation[[#This Row],[Range1_Low]],Validation[[#This Row],[Test Reading]]&lt;=Validation[[#This Row],[Range1_High]])</f>
        <v>1</v>
      </c>
      <c r="AE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">
        <f>Validation[[#This Row],[Range1_High]]-Validation[[#This Row],[Range1_Low]]</f>
        <v>9000</v>
      </c>
      <c r="AG58">
        <f>Validation[[#This Row],[Range2_High]]-Validation[[#This Row],[Range2_Low]]</f>
        <v>0</v>
      </c>
      <c r="AK58"/>
    </row>
    <row r="59" spans="1:37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2643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2643</v>
      </c>
      <c r="P59" t="s">
        <v>2643</v>
      </c>
      <c r="Q59" t="s">
        <v>2643</v>
      </c>
      <c r="R59" t="s">
        <v>190</v>
      </c>
      <c r="S59">
        <f ca="1">$AK$2*Validation[[#This Row],[Range1_Range]]+Validation[[#This Row],[Range1_Low]]</f>
        <v>40247.36670866434</v>
      </c>
      <c r="T59">
        <f ca="1">$AK$2*Validation[[#This Row],[Range2_Range]]+Validation[[#This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1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" t="b">
        <f ca="1">AND(Validation[[#This Row],[Test Reading]]&gt;=Validation[[#This Row],[Range1_Low]],Validation[[#This Row],[Test Reading]]&lt;=Validation[[#This Row],[Range1_High]])</f>
        <v>1</v>
      </c>
      <c r="AE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">
        <f>Validation[[#This Row],[Range1_High]]-Validation[[#This Row],[Range1_Low]]</f>
        <v>90000</v>
      </c>
      <c r="AG59">
        <f>Validation[[#This Row],[Range2_High]]-Validation[[#This Row],[Range2_Low]]</f>
        <v>0</v>
      </c>
      <c r="AK59"/>
    </row>
    <row r="60" spans="1:37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2643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2643</v>
      </c>
      <c r="P60" t="s">
        <v>2643</v>
      </c>
      <c r="Q60" t="s">
        <v>2643</v>
      </c>
      <c r="R60" t="s">
        <v>196</v>
      </c>
      <c r="S60">
        <f ca="1">$AK$2*Validation[[#This Row],[Range1_Range]]+Validation[[#This Row],[Range1_Low]]</f>
        <v>66727.896620469226</v>
      </c>
      <c r="T60">
        <f ca="1">$AK$2*Validation[[#This Row],[Range2_Range]]+Validation[[#This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0" t="b">
        <f ca="1">AND(Validation[[#This Row],[Test Reading]]&gt;=Validation[[#This Row],[Range1_Low]],Validation[[#This Row],[Test Reading]]&lt;=Validation[[#This Row],[Range1_High]])</f>
        <v>0</v>
      </c>
      <c r="AE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">
        <f>Validation[[#This Row],[Range1_High]]-Validation[[#This Row],[Range1_Low]]</f>
        <v>-99000</v>
      </c>
      <c r="AG60">
        <f>Validation[[#This Row],[Range2_High]]-Validation[[#This Row],[Range2_Low]]</f>
        <v>0</v>
      </c>
      <c r="AK60"/>
    </row>
    <row r="61" spans="1:37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2643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2643</v>
      </c>
      <c r="P61" t="s">
        <v>2643</v>
      </c>
      <c r="Q61" t="s">
        <v>2643</v>
      </c>
      <c r="R61" t="s">
        <v>1354</v>
      </c>
      <c r="S61">
        <f ca="1">$AK$2*Validation[[#This Row],[Range1_Range]]+Validation[[#This Row],[Range1_Low]]</f>
        <v>4024.7366708664335</v>
      </c>
      <c r="T61">
        <f ca="1">$AK$2*Validation[[#This Row],[Range2_Range]]+Validation[[#This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1" t="b">
        <f ca="1">Validation[[#This Row],[Desired Result]]=Validation[[#This Row],[Result]]</f>
        <v>1</v>
      </c>
      <c r="X61" t="b">
        <v>0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1" t="b">
        <f ca="1">AND(Validation[[#This Row],[Test Reading]]&gt;=Validation[[#This Row],[Range1_Low]],Validation[[#This Row],[Test Reading]]&lt;=Validation[[#This Row],[Range1_High]])</f>
        <v>1</v>
      </c>
      <c r="AE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1">
        <f>Validation[[#This Row],[Range1_High]]-Validation[[#This Row],[Range1_Low]]</f>
        <v>9000</v>
      </c>
      <c r="AG61">
        <f>Validation[[#This Row],[Range2_High]]-Validation[[#This Row],[Range2_Low]]</f>
        <v>0</v>
      </c>
      <c r="AK61"/>
    </row>
    <row r="62" spans="1:37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2643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2643</v>
      </c>
      <c r="P62" t="s">
        <v>2643</v>
      </c>
      <c r="Q62" t="s">
        <v>2643</v>
      </c>
      <c r="R62" t="s">
        <v>191</v>
      </c>
      <c r="S62">
        <f ca="1">$AK$2*Validation[[#This Row],[Range1_Range]]+Validation[[#This Row],[Range1_Low]]</f>
        <v>40247.36670866434</v>
      </c>
      <c r="T62">
        <f ca="1">$AK$2*Validation[[#This Row],[Range2_Range]]+Validation[[#This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0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" t="b">
        <f ca="1">AND(Validation[[#This Row],[Test Reading]]&gt;=Validation[[#This Row],[Range1_Low]],Validation[[#This Row],[Test Reading]]&lt;=Validation[[#This Row],[Range1_High]])</f>
        <v>1</v>
      </c>
      <c r="AE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">
        <f>Validation[[#This Row],[Range1_High]]-Validation[[#This Row],[Range1_Low]]</f>
        <v>90000</v>
      </c>
      <c r="AG62">
        <f>Validation[[#This Row],[Range2_High]]-Validation[[#This Row],[Range2_Low]]</f>
        <v>0</v>
      </c>
      <c r="AK62"/>
    </row>
    <row r="63" spans="1:37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2643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2643</v>
      </c>
      <c r="P63" t="s">
        <v>2643</v>
      </c>
      <c r="Q63" t="s">
        <v>2643</v>
      </c>
      <c r="R63" t="s">
        <v>197</v>
      </c>
      <c r="S63">
        <f ca="1">$AK$2*Validation[[#This Row],[Range1_Range]]+Validation[[#This Row],[Range1_Low]]</f>
        <v>66727.896620469226</v>
      </c>
      <c r="T63">
        <f ca="1">$AK$2*Validation[[#This Row],[Range2_Range]]+Validation[[#This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3" t="b">
        <f ca="1">AND(Validation[[#This Row],[Test Reading]]&gt;=Validation[[#This Row],[Range1_Low]],Validation[[#This Row],[Test Reading]]&lt;=Validation[[#This Row],[Range1_High]])</f>
        <v>0</v>
      </c>
      <c r="AE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">
        <f>Validation[[#This Row],[Range1_High]]-Validation[[#This Row],[Range1_Low]]</f>
        <v>-99000</v>
      </c>
      <c r="AG63">
        <f>Validation[[#This Row],[Range2_High]]-Validation[[#This Row],[Range2_Low]]</f>
        <v>0</v>
      </c>
      <c r="AK63"/>
    </row>
    <row r="64" spans="1:37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2643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2643</v>
      </c>
      <c r="P64" t="s">
        <v>2643</v>
      </c>
      <c r="Q64" t="s">
        <v>2643</v>
      </c>
      <c r="R64" t="s">
        <v>186</v>
      </c>
      <c r="S64">
        <f ca="1">$AK$2*Validation[[#This Row],[Range1_Range]]+Validation[[#This Row],[Range1_Low]]</f>
        <v>4024.7366708664335</v>
      </c>
      <c r="T64">
        <f ca="1">$AK$2*Validation[[#This Row],[Range2_Range]]+Validation[[#This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64" t="b">
        <f ca="1">Validation[[#This Row],[Desired Result]]=Validation[[#This Row],[Result]]</f>
        <v>1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4" t="b">
        <f ca="1">AND(Validation[[#This Row],[Test Reading]]&gt;=Validation[[#This Row],[Range1_Low]],Validation[[#This Row],[Test Reading]]&lt;=Validation[[#This Row],[Range1_High]])</f>
        <v>1</v>
      </c>
      <c r="AE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4">
        <f>Validation[[#This Row],[Range1_High]]-Validation[[#This Row],[Range1_Low]]</f>
        <v>9000</v>
      </c>
      <c r="AG64">
        <f>Validation[[#This Row],[Range2_High]]-Validation[[#This Row],[Range2_Low]]</f>
        <v>0</v>
      </c>
      <c r="AK64"/>
    </row>
    <row r="65" spans="1:37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2643</v>
      </c>
      <c r="K65">
        <v>60.046087</v>
      </c>
      <c r="L65">
        <v>9.53E-8</v>
      </c>
      <c r="M65">
        <v>57.96067</v>
      </c>
      <c r="N65">
        <v>5.0899999999999996E-9</v>
      </c>
      <c r="O65" t="s">
        <v>2643</v>
      </c>
      <c r="P65" t="s">
        <v>2643</v>
      </c>
      <c r="Q65" t="s">
        <v>2643</v>
      </c>
      <c r="R65" t="s">
        <v>5698</v>
      </c>
      <c r="S65">
        <f ca="1">$AK$2*Validation[[#This Row],[Range1_Range]]+Validation[[#This Row],[Range1_Low]]</f>
        <v>40247.36670866434</v>
      </c>
      <c r="T65">
        <f ca="1">$AK$2*Validation[[#This Row],[Range2_Range]]+Validation[[#This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65" t="b">
        <f ca="1">Validation[[#This Row],[Desired Result]]=Validation[[#This Row],[Result]]</f>
        <v>1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5" t="b">
        <f ca="1">AND(Validation[[#This Row],[Test Reading]]&gt;=Validation[[#This Row],[Range1_Low]],Validation[[#This Row],[Test Reading]]&lt;=Validation[[#This Row],[Range1_High]])</f>
        <v>1</v>
      </c>
      <c r="AE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5">
        <f>Validation[[#This Row],[Range1_High]]-Validation[[#This Row],[Range1_Low]]</f>
        <v>90000</v>
      </c>
      <c r="AG65">
        <f>Validation[[#This Row],[Range2_High]]-Validation[[#This Row],[Range2_Low]]</f>
        <v>0</v>
      </c>
      <c r="AK65"/>
    </row>
    <row r="66" spans="1:37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2643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2643</v>
      </c>
      <c r="P66" t="s">
        <v>2643</v>
      </c>
      <c r="Q66" t="s">
        <v>2643</v>
      </c>
      <c r="R66" t="s">
        <v>192</v>
      </c>
      <c r="S66">
        <f ca="1">$AK$2*Validation[[#This Row],[Range1_Range]]+Validation[[#This Row],[Range1_Low]]</f>
        <v>40247.36670866434</v>
      </c>
      <c r="T66">
        <f ca="1">$AK$2*Validation[[#This Row],[Range2_Range]]+Validation[[#This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66" t="b">
        <f ca="1">Validation[[#This Row],[Desired Result]]=Validation[[#This Row],[Result]]</f>
        <v>1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6" t="b">
        <f ca="1">AND(Validation[[#This Row],[Test Reading]]&gt;=Validation[[#This Row],[Range1_Low]],Validation[[#This Row],[Test Reading]]&lt;=Validation[[#This Row],[Range1_High]])</f>
        <v>1</v>
      </c>
      <c r="AE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">
        <f>Validation[[#This Row],[Range1_High]]-Validation[[#This Row],[Range1_Low]]</f>
        <v>90000</v>
      </c>
      <c r="AG66">
        <f>Validation[[#This Row],[Range2_High]]-Validation[[#This Row],[Range2_Low]]</f>
        <v>0</v>
      </c>
      <c r="AK66"/>
    </row>
    <row r="67" spans="1:37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2643</v>
      </c>
      <c r="K67">
        <v>5</v>
      </c>
      <c r="L67">
        <v>8.05E-8</v>
      </c>
      <c r="M67">
        <v>4.633432</v>
      </c>
      <c r="N67">
        <v>8.0799999999999996E-8</v>
      </c>
      <c r="O67" t="s">
        <v>2643</v>
      </c>
      <c r="P67" t="s">
        <v>2643</v>
      </c>
      <c r="Q67" t="s">
        <v>2643</v>
      </c>
      <c r="R67" t="s">
        <v>5699</v>
      </c>
      <c r="S67">
        <f ca="1">$AK$2*Validation[[#This Row],[Range1_Range]]+Validation[[#This Row],[Range1_Low]]</f>
        <v>66727.896620469226</v>
      </c>
      <c r="T67">
        <f ca="1">$AK$2*Validation[[#This Row],[Range2_Range]]+Validation[[#This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7" t="b">
        <f ca="1">AND(Validation[[#This Row],[Test Reading]]&gt;=Validation[[#This Row],[Range1_Low]],Validation[[#This Row],[Test Reading]]&lt;=Validation[[#This Row],[Range1_High]])</f>
        <v>0</v>
      </c>
      <c r="AE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">
        <f>Validation[[#This Row],[Range1_High]]-Validation[[#This Row],[Range1_Low]]</f>
        <v>-99000</v>
      </c>
      <c r="AG67">
        <f>Validation[[#This Row],[Range2_High]]-Validation[[#This Row],[Range2_Low]]</f>
        <v>0</v>
      </c>
      <c r="AJ67" s="94"/>
      <c r="AK67"/>
    </row>
    <row r="68" spans="1:37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2643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2643</v>
      </c>
      <c r="P68" t="s">
        <v>2643</v>
      </c>
      <c r="Q68" t="s">
        <v>2643</v>
      </c>
      <c r="R68" t="s">
        <v>198</v>
      </c>
      <c r="S68">
        <f ca="1">$AK$2*Validation[[#This Row],[Range1_Range]]+Validation[[#This Row],[Range1_Low]]</f>
        <v>66727.896620469226</v>
      </c>
      <c r="T68">
        <f ca="1">$AK$2*Validation[[#This Row],[Range2_Range]]+Validation[[#This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8" t="b">
        <f ca="1">AND(Validation[[#This Row],[Test Reading]]&gt;=Validation[[#This Row],[Range1_Low]],Validation[[#This Row],[Test Reading]]&lt;=Validation[[#This Row],[Range1_High]])</f>
        <v>0</v>
      </c>
      <c r="AE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">
        <f>Validation[[#This Row],[Range1_High]]-Validation[[#This Row],[Range1_Low]]</f>
        <v>-99000</v>
      </c>
      <c r="AG68">
        <f>Validation[[#This Row],[Range2_High]]-Validation[[#This Row],[Range2_Low]]</f>
        <v>0</v>
      </c>
      <c r="AK68"/>
    </row>
    <row r="69" spans="1:37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2643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2643</v>
      </c>
      <c r="P69" t="s">
        <v>2643</v>
      </c>
      <c r="Q69" t="s">
        <v>2643</v>
      </c>
      <c r="R69" t="s">
        <v>199</v>
      </c>
      <c r="S69">
        <f ca="1">$AK$2*Validation[[#This Row],[Range1_Range]]+Validation[[#This Row],[Range1_Low]]</f>
        <v>66727.896620469226</v>
      </c>
      <c r="T69">
        <f ca="1">$AK$2*Validation[[#This Row],[Range2_Range]]+Validation[[#This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9" t="b">
        <f ca="1">AND(Validation[[#This Row],[Test Reading]]&gt;=Validation[[#This Row],[Range1_Low]],Validation[[#This Row],[Test Reading]]&lt;=Validation[[#This Row],[Range1_High]])</f>
        <v>0</v>
      </c>
      <c r="AE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">
        <f>Validation[[#This Row],[Range1_High]]-Validation[[#This Row],[Range1_Low]]</f>
        <v>-99000</v>
      </c>
      <c r="AG69">
        <f>Validation[[#This Row],[Range2_High]]-Validation[[#This Row],[Range2_Low]]</f>
        <v>0</v>
      </c>
      <c r="AK69"/>
    </row>
    <row r="70" spans="1:37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2643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2643</v>
      </c>
      <c r="P70" t="s">
        <v>2643</v>
      </c>
      <c r="Q70" t="s">
        <v>2643</v>
      </c>
      <c r="R70" t="s">
        <v>5700</v>
      </c>
      <c r="S70">
        <f ca="1">$AK$2*Validation[[#This Row],[Range1_Range]]+Validation[[#This Row],[Range1_Low]]</f>
        <v>66727.896620469226</v>
      </c>
      <c r="T70">
        <f ca="1">$AK$2*Validation[[#This Row],[Range2_Range]]+Validation[[#This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0" t="b">
        <f ca="1">AND(Validation[[#This Row],[Test Reading]]&gt;=Validation[[#This Row],[Range1_Low]],Validation[[#This Row],[Test Reading]]&lt;=Validation[[#This Row],[Range1_High]])</f>
        <v>0</v>
      </c>
      <c r="AE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">
        <f>Validation[[#This Row],[Range1_High]]-Validation[[#This Row],[Range1_Low]]</f>
        <v>-99000</v>
      </c>
      <c r="AG70">
        <f>Validation[[#This Row],[Range2_High]]-Validation[[#This Row],[Range2_Low]]</f>
        <v>0</v>
      </c>
      <c r="AK70"/>
    </row>
    <row r="71" spans="1:37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2643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2643</v>
      </c>
      <c r="P71" t="s">
        <v>2643</v>
      </c>
      <c r="Q71" t="s">
        <v>2643</v>
      </c>
      <c r="R71" t="s">
        <v>200</v>
      </c>
      <c r="S71">
        <f ca="1">$AK$2*Validation[[#This Row],[Range1_Range]]+Validation[[#This Row],[Range1_Low]]</f>
        <v>66727.896620469226</v>
      </c>
      <c r="T71">
        <f ca="1">$AK$2*Validation[[#This Row],[Range2_Range]]+Validation[[#This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1" t="b">
        <f ca="1">AND(Validation[[#This Row],[Test Reading]]&gt;=Validation[[#This Row],[Range1_Low]],Validation[[#This Row],[Test Reading]]&lt;=Validation[[#This Row],[Range1_High]])</f>
        <v>0</v>
      </c>
      <c r="AE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">
        <f>Validation[[#This Row],[Range1_High]]-Validation[[#This Row],[Range1_Low]]</f>
        <v>-99000</v>
      </c>
      <c r="AG71">
        <f>Validation[[#This Row],[Range2_High]]-Validation[[#This Row],[Range2_Low]]</f>
        <v>0</v>
      </c>
      <c r="AK71"/>
    </row>
    <row r="72" spans="1:37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1E-3</v>
      </c>
      <c r="I72">
        <v>0.02</v>
      </c>
      <c r="J72" t="s">
        <v>10</v>
      </c>
      <c r="K72">
        <v>7.6999999999999999E-2</v>
      </c>
      <c r="L72">
        <v>4200</v>
      </c>
      <c r="M72">
        <v>7.6632000000000006E-2</v>
      </c>
      <c r="N72">
        <v>4198.8999999999996</v>
      </c>
      <c r="O72" t="s">
        <v>2643</v>
      </c>
      <c r="P72" t="s">
        <v>2643</v>
      </c>
      <c r="Q72" t="s">
        <v>2643</v>
      </c>
      <c r="R72" t="s">
        <v>5610</v>
      </c>
      <c r="S72">
        <f ca="1">$AK$2*Validation[[#This Row],[Range1_Range]]+Validation[[#This Row],[Range1_Low]]</f>
        <v>3.3608185231849262E-5</v>
      </c>
      <c r="T72">
        <f ca="1">$AK$2*Validation[[#This Row],[Range2_Range]]+Validation[[#This Row],[Range2_Low]]</f>
        <v>7.3855551940513603E-3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0.22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" t="b">
        <f ca="1">AND(Validation[[#This Row],[Test Reading]]&gt;=Validation[[#This Row],[Range1_Low]],Validation[[#This Row],[Test Reading]]&lt;=Validation[[#This Row],[Range1_High]])</f>
        <v>1</v>
      </c>
      <c r="AE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">
        <f>Validation[[#This Row],[Range1_High]]-Validation[[#This Row],[Range1_Low]]</f>
        <v>1E-4</v>
      </c>
      <c r="AG72">
        <f>Validation[[#This Row],[Range2_High]]-Validation[[#This Row],[Range2_Low]]</f>
        <v>1.9E-2</v>
      </c>
      <c r="AK72"/>
    </row>
    <row r="73" spans="1:37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2643</v>
      </c>
      <c r="P73" t="s">
        <v>2643</v>
      </c>
      <c r="Q73" t="s">
        <v>2643</v>
      </c>
      <c r="R73" t="s">
        <v>1652</v>
      </c>
      <c r="S73">
        <f ca="1">$AK$2*Validation[[#This Row],[Range1_Range]]+Validation[[#This Row],[Range1_Low]]</f>
        <v>3.3608185231849262E-5</v>
      </c>
      <c r="T73">
        <f ca="1">$AK$2*Validation[[#This Row],[Range2_Range]]+Validation[[#This Row],[Range2_Low]]</f>
        <v>2.8402046307962316E-2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0.095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" t="b">
        <f ca="1">AND(Validation[[#This Row],[Test Reading]]&gt;=Validation[[#This Row],[Range1_Low]],Validation[[#This Row],[Test Reading]]&lt;=Validation[[#This Row],[Range1_High]])</f>
        <v>1</v>
      </c>
      <c r="AE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">
        <f>Validation[[#This Row],[Range1_High]]-Validation[[#This Row],[Range1_Low]]</f>
        <v>1E-4</v>
      </c>
      <c r="AG73">
        <f>Validation[[#This Row],[Range2_High]]-Validation[[#This Row],[Range2_Low]]</f>
        <v>2.4999999999999998E-2</v>
      </c>
      <c r="AK73"/>
    </row>
    <row r="74" spans="1:37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4.4999999999999998E-2</v>
      </c>
      <c r="I74">
        <v>5</v>
      </c>
      <c r="J74" t="s">
        <v>10</v>
      </c>
      <c r="K74">
        <v>3.6999999999999998E-2</v>
      </c>
      <c r="L74">
        <v>700</v>
      </c>
      <c r="M74">
        <v>3.5478000000000003E-2</v>
      </c>
      <c r="N74">
        <v>705.46</v>
      </c>
      <c r="O74" t="s">
        <v>2643</v>
      </c>
      <c r="P74" t="s">
        <v>2643</v>
      </c>
      <c r="Q74" t="s">
        <v>2643</v>
      </c>
      <c r="R74" t="s">
        <v>1653</v>
      </c>
      <c r="S74">
        <f ca="1">$AK$2*Validation[[#This Row],[Range1_Range]]+Validation[[#This Row],[Range1_Low]]</f>
        <v>3.3608185231849262E-5</v>
      </c>
      <c r="T74">
        <f ca="1">$AK$2*Validation[[#This Row],[Range2_Range]]+Validation[[#This Row],[Range2_Low]]</f>
        <v>1.710285578238131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0.061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" t="b">
        <f ca="1">AND(Validation[[#This Row],[Test Reading]]&gt;=Validation[[#This Row],[Range1_Low]],Validation[[#This Row],[Test Reading]]&lt;=Validation[[#This Row],[Range1_High]])</f>
        <v>1</v>
      </c>
      <c r="AE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">
        <f>Validation[[#This Row],[Range1_High]]-Validation[[#This Row],[Range1_Low]]</f>
        <v>1E-4</v>
      </c>
      <c r="AG74">
        <f>Validation[[#This Row],[Range2_High]]-Validation[[#This Row],[Range2_Low]]</f>
        <v>4.9550000000000001</v>
      </c>
      <c r="AK74"/>
    </row>
    <row r="75" spans="1:37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1E-3</v>
      </c>
      <c r="I75">
        <v>0.02</v>
      </c>
      <c r="J75" t="s">
        <v>10</v>
      </c>
      <c r="K75">
        <v>0.25</v>
      </c>
      <c r="L75">
        <v>4600</v>
      </c>
      <c r="M75">
        <v>0.23094999999999999</v>
      </c>
      <c r="N75">
        <v>4618.8</v>
      </c>
      <c r="O75" t="s">
        <v>2643</v>
      </c>
      <c r="P75" t="s">
        <v>2643</v>
      </c>
      <c r="Q75" t="s">
        <v>2643</v>
      </c>
      <c r="R75" t="s">
        <v>1678</v>
      </c>
      <c r="S75">
        <f ca="1">$AK$2*Validation[[#This Row],[Range1_Range]]+Validation[[#This Row],[Range1_Low]]</f>
        <v>4.0247366708664334E-4</v>
      </c>
      <c r="T75">
        <f ca="1">$AK$2*Validation[[#This Row],[Range2_Range]]+Validation[[#This Row],[Range2_Low]]</f>
        <v>7.3855551940513603E-3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2.1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75" t="b">
        <f ca="1">Validation[[#This Row],[Desired Result]]=Validation[[#This Row],[Result]]</f>
        <v>1</v>
      </c>
      <c r="X75" t="b">
        <v>1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" t="b">
        <f ca="1">AND(Validation[[#This Row],[Test Reading]]&gt;=Validation[[#This Row],[Range1_Low]],Validation[[#This Row],[Test Reading]]&lt;=Validation[[#This Row],[Range1_High]])</f>
        <v>1</v>
      </c>
      <c r="AE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">
        <f>Validation[[#This Row],[Range1_High]]-Validation[[#This Row],[Range1_Low]]</f>
        <v>8.9999999999999998E-4</v>
      </c>
      <c r="AG75">
        <f>Validation[[#This Row],[Range2_High]]-Validation[[#This Row],[Range2_Low]]</f>
        <v>1.9E-2</v>
      </c>
      <c r="AK75"/>
    </row>
    <row r="76" spans="1:37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0.02</v>
      </c>
      <c r="I76">
        <v>4.4999999999999998E-2</v>
      </c>
      <c r="J76" t="s">
        <v>10</v>
      </c>
      <c r="K76">
        <v>0.27</v>
      </c>
      <c r="L76">
        <v>1700</v>
      </c>
      <c r="M76">
        <v>0.23094000000000001</v>
      </c>
      <c r="N76">
        <v>1732.1</v>
      </c>
      <c r="O76" t="s">
        <v>2643</v>
      </c>
      <c r="P76" t="s">
        <v>2643</v>
      </c>
      <c r="Q76" t="s">
        <v>2643</v>
      </c>
      <c r="R76" t="s">
        <v>1679</v>
      </c>
      <c r="S76">
        <f ca="1">$AK$2*Validation[[#This Row],[Range1_Range]]+Validation[[#This Row],[Range1_Low]]</f>
        <v>4.0247366708664334E-4</v>
      </c>
      <c r="T76">
        <f ca="1">$AK$2*Validation[[#This Row],[Range2_Range]]+Validation[[#This Row],[Range2_Low]]</f>
        <v>2.8402046307962316E-2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0.95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W76" t="b">
        <f ca="1">Validation[[#This Row],[Desired Result]]=Validation[[#This Row],[Result]]</f>
        <v>1</v>
      </c>
      <c r="X76" t="b">
        <v>1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" t="b">
        <f ca="1">AND(Validation[[#This Row],[Test Reading]]&gt;=Validation[[#This Row],[Range1_Low]],Validation[[#This Row],[Test Reading]]&lt;=Validation[[#This Row],[Range1_High]])</f>
        <v>1</v>
      </c>
      <c r="AE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">
        <f>Validation[[#This Row],[Range1_High]]-Validation[[#This Row],[Range1_Low]]</f>
        <v>8.9999999999999998E-4</v>
      </c>
      <c r="AG76">
        <f>Validation[[#This Row],[Range2_High]]-Validation[[#This Row],[Range2_Low]]</f>
        <v>2.4999999999999998E-2</v>
      </c>
      <c r="AK76"/>
    </row>
    <row r="77" spans="1:37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2643</v>
      </c>
      <c r="P77" t="s">
        <v>2643</v>
      </c>
      <c r="Q77" t="s">
        <v>2643</v>
      </c>
      <c r="R77" t="s">
        <v>1681</v>
      </c>
      <c r="S77">
        <f ca="1">$AK$2*Validation[[#This Row],[Range1_Range]]+Validation[[#This Row],[Range1_Low]]</f>
        <v>4.0247366708664334E-4</v>
      </c>
      <c r="T77">
        <f ca="1">$AK$2*Validation[[#This Row],[Range2_Range]]+Validation[[#This Row],[Range2_Low]]</f>
        <v>6.3484501877517099E-2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0.52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77" t="b">
        <f ca="1">Validation[[#This Row],[Desired Result]]=Validation[[#This Row],[Result]]</f>
        <v>1</v>
      </c>
      <c r="X77" t="b">
        <v>1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" t="b">
        <f ca="1">AND(Validation[[#This Row],[Test Reading]]&gt;=Validation[[#This Row],[Range1_Low]],Validation[[#This Row],[Test Reading]]&lt;=Validation[[#This Row],[Range1_High]])</f>
        <v>1</v>
      </c>
      <c r="AE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">
        <f>Validation[[#This Row],[Range1_High]]-Validation[[#This Row],[Range1_Low]]</f>
        <v>8.9999999999999998E-4</v>
      </c>
      <c r="AG77">
        <f>Validation[[#This Row],[Range2_High]]-Validation[[#This Row],[Range2_Low]]</f>
        <v>5.5000000000000007E-2</v>
      </c>
      <c r="AK77"/>
    </row>
    <row r="78" spans="1:37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0.1</v>
      </c>
      <c r="I78">
        <v>5</v>
      </c>
      <c r="J78" t="s">
        <v>10</v>
      </c>
      <c r="K78">
        <v>0.25</v>
      </c>
      <c r="L78">
        <v>350</v>
      </c>
      <c r="M78">
        <v>0.23000999999999999</v>
      </c>
      <c r="N78">
        <v>364.09</v>
      </c>
      <c r="O78" t="s">
        <v>2643</v>
      </c>
      <c r="P78" t="s">
        <v>2643</v>
      </c>
      <c r="Q78" t="s">
        <v>2643</v>
      </c>
      <c r="R78" t="s">
        <v>1676</v>
      </c>
      <c r="S78">
        <f ca="1">$AK$2*Validation[[#This Row],[Range1_Range]]+Validation[[#This Row],[Range1_Low]]</f>
        <v>4.0247366708664334E-4</v>
      </c>
      <c r="T78">
        <f ca="1">$AK$2*Validation[[#This Row],[Range2_Range]]+Validation[[#This Row],[Range2_Low]]</f>
        <v>1.7468010763606141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0.39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78" t="b">
        <f ca="1">Validation[[#This Row],[Desired Result]]=Validation[[#This Row],[Result]]</f>
        <v>1</v>
      </c>
      <c r="X78" t="b">
        <v>1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" t="b">
        <f ca="1">AND(Validation[[#This Row],[Test Reading]]&gt;=Validation[[#This Row],[Range1_Low]],Validation[[#This Row],[Test Reading]]&lt;=Validation[[#This Row],[Range1_High]])</f>
        <v>1</v>
      </c>
      <c r="AE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">
        <f>Validation[[#This Row],[Range1_High]]-Validation[[#This Row],[Range1_Low]]</f>
        <v>8.9999999999999998E-4</v>
      </c>
      <c r="AG78">
        <f>Validation[[#This Row],[Range2_High]]-Validation[[#This Row],[Range2_Low]]</f>
        <v>4.9000000000000004</v>
      </c>
      <c r="AK78"/>
    </row>
    <row r="79" spans="1:37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5</v>
      </c>
      <c r="I79">
        <v>20</v>
      </c>
      <c r="J79" t="s">
        <v>10</v>
      </c>
      <c r="K79">
        <v>0.25</v>
      </c>
      <c r="L79">
        <v>710</v>
      </c>
      <c r="M79">
        <v>0.23471</v>
      </c>
      <c r="N79">
        <v>715.83</v>
      </c>
      <c r="O79" t="s">
        <v>2643</v>
      </c>
      <c r="P79" t="s">
        <v>2643</v>
      </c>
      <c r="Q79" t="s">
        <v>2643</v>
      </c>
      <c r="R79" t="s">
        <v>1677</v>
      </c>
      <c r="S79">
        <f ca="1">$AK$2*Validation[[#This Row],[Range1_Range]]+Validation[[#This Row],[Range1_Low]]</f>
        <v>4.0247366708664334E-4</v>
      </c>
      <c r="T79">
        <f ca="1">$AK$2*Validation[[#This Row],[Range2_Range]]+Validation[[#This Row],[Range2_Low]]</f>
        <v>10.041227784777391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0.54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W79" t="b">
        <f ca="1">Validation[[#This Row],[Desired Result]]=Validation[[#This Row],[Result]]</f>
        <v>1</v>
      </c>
      <c r="X79" t="b">
        <v>1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" t="b">
        <f ca="1">AND(Validation[[#This Row],[Test Reading]]&gt;=Validation[[#This Row],[Range1_Low]],Validation[[#This Row],[Test Reading]]&lt;=Validation[[#This Row],[Range1_High]])</f>
        <v>1</v>
      </c>
      <c r="AE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">
        <f>Validation[[#This Row],[Range1_High]]-Validation[[#This Row],[Range1_Low]]</f>
        <v>8.9999999999999998E-4</v>
      </c>
      <c r="AG79">
        <f>Validation[[#This Row],[Range2_High]]-Validation[[#This Row],[Range2_Low]]</f>
        <v>15</v>
      </c>
      <c r="AK79"/>
    </row>
    <row r="80" spans="1:37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20</v>
      </c>
      <c r="I80">
        <v>50</v>
      </c>
      <c r="J80" t="s">
        <v>10</v>
      </c>
      <c r="K80">
        <v>0.47</v>
      </c>
      <c r="L80">
        <v>4800</v>
      </c>
      <c r="M80">
        <v>0.46627000000000002</v>
      </c>
      <c r="N80">
        <v>4761.7</v>
      </c>
      <c r="O80" t="s">
        <v>2643</v>
      </c>
      <c r="P80" t="s">
        <v>2643</v>
      </c>
      <c r="Q80" t="s">
        <v>2643</v>
      </c>
      <c r="R80" t="s">
        <v>1680</v>
      </c>
      <c r="S80">
        <f ca="1">$AK$2*Validation[[#This Row],[Range1_Range]]+Validation[[#This Row],[Range1_Low]]</f>
        <v>4.0247366708664334E-4</v>
      </c>
      <c r="T80">
        <f ca="1">$AK$2*Validation[[#This Row],[Range2_Range]]+Validation[[#This Row],[Range2_Low]]</f>
        <v>30.082455569554782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2.4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80" t="b">
        <f ca="1">Validation[[#This Row],[Desired Result]]=Validation[[#This Row],[Result]]</f>
        <v>1</v>
      </c>
      <c r="X80" t="b">
        <v>1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" t="b">
        <f ca="1">AND(Validation[[#This Row],[Test Reading]]&gt;=Validation[[#This Row],[Range1_Low]],Validation[[#This Row],[Test Reading]]&lt;=Validation[[#This Row],[Range1_High]])</f>
        <v>1</v>
      </c>
      <c r="AE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">
        <f>Validation[[#This Row],[Range1_High]]-Validation[[#This Row],[Range1_Low]]</f>
        <v>8.9999999999999998E-4</v>
      </c>
      <c r="AG80">
        <f>Validation[[#This Row],[Range2_High]]-Validation[[#This Row],[Range2_Low]]</f>
        <v>30</v>
      </c>
      <c r="AK80"/>
    </row>
    <row r="81" spans="1:37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50</v>
      </c>
      <c r="I81">
        <v>100</v>
      </c>
      <c r="J81" t="s">
        <v>10</v>
      </c>
      <c r="K81">
        <v>1.9</v>
      </c>
      <c r="L81">
        <v>6500</v>
      </c>
      <c r="M81">
        <v>1.7592000000000001</v>
      </c>
      <c r="N81">
        <v>6558</v>
      </c>
      <c r="O81" t="s">
        <v>2643</v>
      </c>
      <c r="P81" t="s">
        <v>2643</v>
      </c>
      <c r="Q81" t="s">
        <v>2643</v>
      </c>
      <c r="R81" t="s">
        <v>5620</v>
      </c>
      <c r="S81">
        <f ca="1">$AK$2*Validation[[#This Row],[Range1_Range]]+Validation[[#This Row],[Range1_Low]]</f>
        <v>4.0247366708664334E-4</v>
      </c>
      <c r="T81">
        <f ca="1">$AK$2*Validation[[#This Row],[Range2_Range]]+Validation[[#This Row],[Range2_Low]]</f>
        <v>66.804092615924631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4.5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81" t="b">
        <f ca="1">Validation[[#This Row],[Desired Result]]=Validation[[#This Row],[Result]]</f>
        <v>1</v>
      </c>
      <c r="X81" t="b">
        <v>1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" t="b">
        <f ca="1">AND(Validation[[#This Row],[Test Reading]]&gt;=Validation[[#This Row],[Range1_Low]],Validation[[#This Row],[Test Reading]]&lt;=Validation[[#This Row],[Range1_High]])</f>
        <v>1</v>
      </c>
      <c r="AE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">
        <f>Validation[[#This Row],[Range1_High]]-Validation[[#This Row],[Range1_Low]]</f>
        <v>8.9999999999999998E-4</v>
      </c>
      <c r="AG81">
        <f>Validation[[#This Row],[Range2_High]]-Validation[[#This Row],[Range2_Low]]</f>
        <v>50</v>
      </c>
      <c r="AK81"/>
    </row>
    <row r="82" spans="1:37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1E-3</v>
      </c>
      <c r="I82">
        <v>0.02</v>
      </c>
      <c r="J82" t="s">
        <v>10</v>
      </c>
      <c r="K82">
        <v>7.6999999999999999E-2</v>
      </c>
      <c r="L82">
        <v>4200</v>
      </c>
      <c r="M82">
        <v>7.6633000000000007E-2</v>
      </c>
      <c r="N82">
        <v>4198.8999999999996</v>
      </c>
      <c r="O82" t="s">
        <v>2643</v>
      </c>
      <c r="P82" t="s">
        <v>2643</v>
      </c>
      <c r="Q82" t="s">
        <v>2643</v>
      </c>
      <c r="R82" t="s">
        <v>1656</v>
      </c>
      <c r="S82">
        <f ca="1">$AK$2*Validation[[#This Row],[Range1_Range]]+Validation[[#This Row],[Range1_Low]]</f>
        <v>3.3608185231849262E-5</v>
      </c>
      <c r="T82">
        <f ca="1">$AK$2*Validation[[#This Row],[Range2_Range]]+Validation[[#This Row],[Range2_Low]]</f>
        <v>7.3855551940513603E-3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0.22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" t="b">
        <f ca="1">AND(Validation[[#This Row],[Test Reading]]&gt;=Validation[[#This Row],[Range1_Low]],Validation[[#This Row],[Test Reading]]&lt;=Validation[[#This Row],[Range1_High]])</f>
        <v>1</v>
      </c>
      <c r="AE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">
        <f>Validation[[#This Row],[Range1_High]]-Validation[[#This Row],[Range1_Low]]</f>
        <v>1E-4</v>
      </c>
      <c r="AG82">
        <f>Validation[[#This Row],[Range2_High]]-Validation[[#This Row],[Range2_Low]]</f>
        <v>1.9E-2</v>
      </c>
      <c r="AK82"/>
    </row>
    <row r="83" spans="1:37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0.02</v>
      </c>
      <c r="I83">
        <v>4.4999999999999998E-2</v>
      </c>
      <c r="J83" t="s">
        <v>10</v>
      </c>
      <c r="K83">
        <v>3.7999999999999999E-2</v>
      </c>
      <c r="L83">
        <v>1700</v>
      </c>
      <c r="M83">
        <v>3.4647999999999998E-2</v>
      </c>
      <c r="N83">
        <v>1732.1</v>
      </c>
      <c r="O83" t="s">
        <v>2643</v>
      </c>
      <c r="P83" t="s">
        <v>2643</v>
      </c>
      <c r="Q83" t="s">
        <v>2643</v>
      </c>
      <c r="R83" t="s">
        <v>1655</v>
      </c>
      <c r="S83">
        <f ca="1">$AK$2*Validation[[#This Row],[Range1_Range]]+Validation[[#This Row],[Range1_Low]]</f>
        <v>3.3608185231849262E-5</v>
      </c>
      <c r="T83">
        <f ca="1">$AK$2*Validation[[#This Row],[Range2_Range]]+Validation[[#This Row],[Range2_Low]]</f>
        <v>2.8402046307962316E-2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0.095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" t="b">
        <f ca="1">AND(Validation[[#This Row],[Test Reading]]&gt;=Validation[[#This Row],[Range1_Low]],Validation[[#This Row],[Test Reading]]&lt;=Validation[[#This Row],[Range1_High]])</f>
        <v>1</v>
      </c>
      <c r="AE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">
        <f>Validation[[#This Row],[Range1_High]]-Validation[[#This Row],[Range1_Low]]</f>
        <v>1E-4</v>
      </c>
      <c r="AG83">
        <f>Validation[[#This Row],[Range2_High]]-Validation[[#This Row],[Range2_Low]]</f>
        <v>2.4999999999999998E-2</v>
      </c>
      <c r="AK83"/>
    </row>
    <row r="84" spans="1:37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4.4999999999999998E-2</v>
      </c>
      <c r="I84">
        <v>5</v>
      </c>
      <c r="J84" t="s">
        <v>10</v>
      </c>
      <c r="K84">
        <v>3.6999999999999998E-2</v>
      </c>
      <c r="L84">
        <v>701.57</v>
      </c>
      <c r="M84">
        <v>3.5484000000000002E-2</v>
      </c>
      <c r="N84">
        <v>705.45</v>
      </c>
      <c r="O84" t="s">
        <v>2643</v>
      </c>
      <c r="P84" t="s">
        <v>2643</v>
      </c>
      <c r="Q84" t="s">
        <v>2643</v>
      </c>
      <c r="R84" t="s">
        <v>1654</v>
      </c>
      <c r="S84">
        <f ca="1">$AK$2*Validation[[#This Row],[Range1_Range]]+Validation[[#This Row],[Range1_Low]]</f>
        <v>3.3608185231849262E-5</v>
      </c>
      <c r="T84">
        <f ca="1">$AK$2*Validation[[#This Row],[Range2_Range]]+Validation[[#This Row],[Range2_Low]]</f>
        <v>1.710285578238131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0.061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" t="b">
        <f ca="1">AND(Validation[[#This Row],[Test Reading]]&gt;=Validation[[#This Row],[Range1_Low]],Validation[[#This Row],[Test Reading]]&lt;=Validation[[#This Row],[Range1_High]])</f>
        <v>1</v>
      </c>
      <c r="AE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">
        <f>Validation[[#This Row],[Range1_High]]-Validation[[#This Row],[Range1_Low]]</f>
        <v>1E-4</v>
      </c>
      <c r="AG84">
        <f>Validation[[#This Row],[Range2_High]]-Validation[[#This Row],[Range2_Low]]</f>
        <v>4.9550000000000001</v>
      </c>
      <c r="AK84"/>
    </row>
    <row r="85" spans="1:37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0.25</v>
      </c>
      <c r="L85">
        <v>4600</v>
      </c>
      <c r="M85">
        <v>0.23097999999999999</v>
      </c>
      <c r="N85">
        <v>4618.8</v>
      </c>
      <c r="O85" t="s">
        <v>2643</v>
      </c>
      <c r="P85" t="s">
        <v>2643</v>
      </c>
      <c r="Q85" t="s">
        <v>2643</v>
      </c>
      <c r="R85" t="s">
        <v>1687</v>
      </c>
      <c r="S85">
        <f ca="1">$AK$2*Validation[[#This Row],[Range1_Range]]+Validation[[#This Row],[Range1_Low]]</f>
        <v>4.0247366708664334E-4</v>
      </c>
      <c r="T85">
        <f ca="1">$AK$2*Validation[[#This Row],[Range2_Range]]+Validation[[#This Row],[Range2_Low]]</f>
        <v>7.3855551940513603E-3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2.1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85" t="b">
        <f ca="1">Validation[[#This Row],[Desired Result]]=Validation[[#This Row],[Result]]</f>
        <v>1</v>
      </c>
      <c r="X85" t="b">
        <v>1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" t="b">
        <f ca="1">AND(Validation[[#This Row],[Test Reading]]&gt;=Validation[[#This Row],[Range1_Low]],Validation[[#This Row],[Test Reading]]&lt;=Validation[[#This Row],[Range1_High]])</f>
        <v>1</v>
      </c>
      <c r="AE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">
        <f>Validation[[#This Row],[Range1_High]]-Validation[[#This Row],[Range1_Low]]</f>
        <v>8.9999999999999998E-4</v>
      </c>
      <c r="AG85">
        <f>Validation[[#This Row],[Range2_High]]-Validation[[#This Row],[Range2_Low]]</f>
        <v>1.9E-2</v>
      </c>
      <c r="AK85"/>
    </row>
    <row r="86" spans="1:37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0.02</v>
      </c>
      <c r="I86">
        <v>4.4999999999999998E-2</v>
      </c>
      <c r="J86" t="s">
        <v>10</v>
      </c>
      <c r="K86">
        <v>0.27</v>
      </c>
      <c r="L86">
        <v>1700</v>
      </c>
      <c r="M86">
        <v>0.23100000000000001</v>
      </c>
      <c r="N86">
        <v>1732.1</v>
      </c>
      <c r="O86" t="s">
        <v>2643</v>
      </c>
      <c r="P86" t="s">
        <v>2643</v>
      </c>
      <c r="Q86" t="s">
        <v>2643</v>
      </c>
      <c r="R86" t="s">
        <v>1686</v>
      </c>
      <c r="S86">
        <f ca="1">$AK$2*Validation[[#This Row],[Range1_Range]]+Validation[[#This Row],[Range1_Low]]</f>
        <v>4.0247366708664334E-4</v>
      </c>
      <c r="T86">
        <f ca="1">$AK$2*Validation[[#This Row],[Range2_Range]]+Validation[[#This Row],[Range2_Low]]</f>
        <v>2.8402046307962316E-2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0.95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W86" t="b">
        <f ca="1">Validation[[#This Row],[Desired Result]]=Validation[[#This Row],[Result]]</f>
        <v>1</v>
      </c>
      <c r="X86" t="b">
        <v>1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" t="b">
        <f ca="1">AND(Validation[[#This Row],[Test Reading]]&gt;=Validation[[#This Row],[Range1_Low]],Validation[[#This Row],[Test Reading]]&lt;=Validation[[#This Row],[Range1_High]])</f>
        <v>1</v>
      </c>
      <c r="AE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">
        <f>Validation[[#This Row],[Range1_High]]-Validation[[#This Row],[Range1_Low]]</f>
        <v>8.9999999999999998E-4</v>
      </c>
      <c r="AG86">
        <f>Validation[[#This Row],[Range2_High]]-Validation[[#This Row],[Range2_Low]]</f>
        <v>2.4999999999999998E-2</v>
      </c>
      <c r="AK86"/>
    </row>
    <row r="87" spans="1:37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4.4999999999999998E-2</v>
      </c>
      <c r="I87">
        <v>0.1</v>
      </c>
      <c r="J87" t="s">
        <v>10</v>
      </c>
      <c r="K87">
        <v>0.24</v>
      </c>
      <c r="L87">
        <v>690</v>
      </c>
      <c r="M87">
        <v>0.23102</v>
      </c>
      <c r="N87">
        <v>692.99</v>
      </c>
      <c r="O87" t="s">
        <v>2643</v>
      </c>
      <c r="P87" t="s">
        <v>2643</v>
      </c>
      <c r="Q87" t="s">
        <v>2643</v>
      </c>
      <c r="R87" t="s">
        <v>5619</v>
      </c>
      <c r="S87">
        <f ca="1">$AK$2*Validation[[#This Row],[Range1_Range]]+Validation[[#This Row],[Range1_Low]]</f>
        <v>4.0247366708664334E-4</v>
      </c>
      <c r="T87">
        <f ca="1">$AK$2*Validation[[#This Row],[Range2_Range]]+Validation[[#This Row],[Range2_Low]]</f>
        <v>6.3484501877517099E-2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0.52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87" t="b">
        <f ca="1">Validation[[#This Row],[Desired Result]]=Validation[[#This Row],[Result]]</f>
        <v>1</v>
      </c>
      <c r="X87" t="b">
        <v>1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" t="b">
        <f ca="1">AND(Validation[[#This Row],[Test Reading]]&gt;=Validation[[#This Row],[Range1_Low]],Validation[[#This Row],[Test Reading]]&lt;=Validation[[#This Row],[Range1_High]])</f>
        <v>1</v>
      </c>
      <c r="AE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">
        <f>Validation[[#This Row],[Range1_High]]-Validation[[#This Row],[Range1_Low]]</f>
        <v>8.9999999999999998E-4</v>
      </c>
      <c r="AG87">
        <f>Validation[[#This Row],[Range2_High]]-Validation[[#This Row],[Range2_Low]]</f>
        <v>5.5000000000000007E-2</v>
      </c>
      <c r="AK87"/>
    </row>
    <row r="88" spans="1:37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0.1</v>
      </c>
      <c r="I88">
        <v>5</v>
      </c>
      <c r="J88" t="s">
        <v>10</v>
      </c>
      <c r="K88">
        <v>0.25</v>
      </c>
      <c r="L88">
        <v>354.91</v>
      </c>
      <c r="M88">
        <v>0.23008999999999999</v>
      </c>
      <c r="N88">
        <v>364.09</v>
      </c>
      <c r="O88" t="s">
        <v>2643</v>
      </c>
      <c r="P88" t="s">
        <v>2643</v>
      </c>
      <c r="Q88" t="s">
        <v>2643</v>
      </c>
      <c r="R88" t="s">
        <v>1682</v>
      </c>
      <c r="S88">
        <f ca="1">$AK$2*Validation[[#This Row],[Range1_Range]]+Validation[[#This Row],[Range1_Low]]</f>
        <v>4.0247366708664334E-4</v>
      </c>
      <c r="T88">
        <f ca="1">$AK$2*Validation[[#This Row],[Range2_Range]]+Validation[[#This Row],[Range2_Low]]</f>
        <v>1.7468010763606141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0.39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88" t="b">
        <f ca="1">Validation[[#This Row],[Desired Result]]=Validation[[#This Row],[Result]]</f>
        <v>1</v>
      </c>
      <c r="X88" t="b">
        <v>1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" t="b">
        <f ca="1">AND(Validation[[#This Row],[Test Reading]]&gt;=Validation[[#This Row],[Range1_Low]],Validation[[#This Row],[Test Reading]]&lt;=Validation[[#This Row],[Range1_High]])</f>
        <v>1</v>
      </c>
      <c r="AE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">
        <f>Validation[[#This Row],[Range1_High]]-Validation[[#This Row],[Range1_Low]]</f>
        <v>8.9999999999999998E-4</v>
      </c>
      <c r="AG88">
        <f>Validation[[#This Row],[Range2_High]]-Validation[[#This Row],[Range2_Low]]</f>
        <v>4.9000000000000004</v>
      </c>
      <c r="AK88"/>
    </row>
    <row r="89" spans="1:37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5</v>
      </c>
      <c r="I89">
        <v>20</v>
      </c>
      <c r="J89" t="s">
        <v>10</v>
      </c>
      <c r="K89">
        <v>0.25</v>
      </c>
      <c r="L89">
        <v>711.93</v>
      </c>
      <c r="M89">
        <v>0.23479</v>
      </c>
      <c r="N89">
        <v>715.8</v>
      </c>
      <c r="O89" t="s">
        <v>2643</v>
      </c>
      <c r="P89" t="s">
        <v>2643</v>
      </c>
      <c r="Q89" t="s">
        <v>2643</v>
      </c>
      <c r="R89" t="s">
        <v>1684</v>
      </c>
      <c r="S89">
        <f ca="1">$AK$2*Validation[[#This Row],[Range1_Range]]+Validation[[#This Row],[Range1_Low]]</f>
        <v>4.0247366708664334E-4</v>
      </c>
      <c r="T89">
        <f ca="1">$AK$2*Validation[[#This Row],[Range2_Range]]+Validation[[#This Row],[Range2_Low]]</f>
        <v>10.041227784777391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0.54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W89" t="b">
        <f ca="1">Validation[[#This Row],[Desired Result]]=Validation[[#This Row],[Result]]</f>
        <v>1</v>
      </c>
      <c r="X89" t="b">
        <v>1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" t="b">
        <f ca="1">AND(Validation[[#This Row],[Test Reading]]&gt;=Validation[[#This Row],[Range1_Low]],Validation[[#This Row],[Test Reading]]&lt;=Validation[[#This Row],[Range1_High]])</f>
        <v>1</v>
      </c>
      <c r="AE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">
        <f>Validation[[#This Row],[Range1_High]]-Validation[[#This Row],[Range1_Low]]</f>
        <v>8.9999999999999998E-4</v>
      </c>
      <c r="AG89">
        <f>Validation[[#This Row],[Range2_High]]-Validation[[#This Row],[Range2_Low]]</f>
        <v>15</v>
      </c>
      <c r="AK89"/>
    </row>
    <row r="90" spans="1:37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20</v>
      </c>
      <c r="I90">
        <v>50</v>
      </c>
      <c r="J90" t="s">
        <v>10</v>
      </c>
      <c r="K90">
        <v>0.47</v>
      </c>
      <c r="L90">
        <v>4761.6000000000004</v>
      </c>
      <c r="M90">
        <v>0.46636</v>
      </c>
      <c r="N90">
        <v>4761.6000000000004</v>
      </c>
      <c r="O90" t="s">
        <v>2643</v>
      </c>
      <c r="P90" t="s">
        <v>2643</v>
      </c>
      <c r="Q90" t="s">
        <v>2643</v>
      </c>
      <c r="R90" t="s">
        <v>1685</v>
      </c>
      <c r="S90">
        <f ca="1">$AK$2*Validation[[#This Row],[Range1_Range]]+Validation[[#This Row],[Range1_Low]]</f>
        <v>4.0247366708664334E-4</v>
      </c>
      <c r="T90">
        <f ca="1">$AK$2*Validation[[#This Row],[Range2_Range]]+Validation[[#This Row],[Range2_Low]]</f>
        <v>30.082455569554782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2.4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90" t="b">
        <f ca="1">Validation[[#This Row],[Desired Result]]=Validation[[#This Row],[Result]]</f>
        <v>1</v>
      </c>
      <c r="X90" t="b">
        <v>1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" t="b">
        <f ca="1">AND(Validation[[#This Row],[Test Reading]]&gt;=Validation[[#This Row],[Range1_Low]],Validation[[#This Row],[Test Reading]]&lt;=Validation[[#This Row],[Range1_High]])</f>
        <v>1</v>
      </c>
      <c r="AE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">
        <f>Validation[[#This Row],[Range1_High]]-Validation[[#This Row],[Range1_Low]]</f>
        <v>8.9999999999999998E-4</v>
      </c>
      <c r="AG90">
        <f>Validation[[#This Row],[Range2_High]]-Validation[[#This Row],[Range2_Low]]</f>
        <v>30</v>
      </c>
      <c r="AK90"/>
    </row>
    <row r="91" spans="1:37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50</v>
      </c>
      <c r="I91">
        <v>100</v>
      </c>
      <c r="J91" t="s">
        <v>10</v>
      </c>
      <c r="K91">
        <v>1.9</v>
      </c>
      <c r="L91">
        <v>6531.9</v>
      </c>
      <c r="M91">
        <v>1.7594000000000001</v>
      </c>
      <c r="N91">
        <v>6558.1</v>
      </c>
      <c r="O91" t="s">
        <v>2643</v>
      </c>
      <c r="P91" t="s">
        <v>2643</v>
      </c>
      <c r="Q91" t="s">
        <v>2643</v>
      </c>
      <c r="R91" t="s">
        <v>1683</v>
      </c>
      <c r="S91">
        <f ca="1">$AK$2*Validation[[#This Row],[Range1_Range]]+Validation[[#This Row],[Range1_Low]]</f>
        <v>4.0247366708664334E-4</v>
      </c>
      <c r="T91">
        <f ca="1">$AK$2*Validation[[#This Row],[Range2_Range]]+Validation[[#This Row],[Range2_Low]]</f>
        <v>66.804092615924631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4.5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91" t="b">
        <f ca="1">Validation[[#This Row],[Desired Result]]=Validation[[#This Row],[Result]]</f>
        <v>1</v>
      </c>
      <c r="X91" t="b">
        <v>1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" t="b">
        <f ca="1">AND(Validation[[#This Row],[Test Reading]]&gt;=Validation[[#This Row],[Range1_Low]],Validation[[#This Row],[Test Reading]]&lt;=Validation[[#This Row],[Range1_High]])</f>
        <v>1</v>
      </c>
      <c r="AE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">
        <f>Validation[[#This Row],[Range1_High]]-Validation[[#This Row],[Range1_Low]]</f>
        <v>8.9999999999999998E-4</v>
      </c>
      <c r="AG91">
        <f>Validation[[#This Row],[Range2_High]]-Validation[[#This Row],[Range2_Low]]</f>
        <v>50</v>
      </c>
      <c r="AK91"/>
    </row>
    <row r="92" spans="1:37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1E-3</v>
      </c>
      <c r="I92">
        <v>0.02</v>
      </c>
      <c r="J92" t="s">
        <v>10</v>
      </c>
      <c r="K92">
        <v>7.6999999999999999E-2</v>
      </c>
      <c r="L92">
        <v>4200</v>
      </c>
      <c r="M92">
        <v>7.6839000000000005E-2</v>
      </c>
      <c r="N92">
        <v>4197.2</v>
      </c>
      <c r="O92" t="s">
        <v>2643</v>
      </c>
      <c r="P92" t="s">
        <v>2643</v>
      </c>
      <c r="Q92" t="s">
        <v>2643</v>
      </c>
      <c r="R92" t="s">
        <v>1657</v>
      </c>
      <c r="S92">
        <f ca="1">$AK$2*Validation[[#This Row],[Range1_Range]]+Validation[[#This Row],[Range1_Low]]</f>
        <v>3.3608185231849262E-5</v>
      </c>
      <c r="T92">
        <f ca="1">$AK$2*Validation[[#This Row],[Range2_Range]]+Validation[[#This Row],[Range2_Low]]</f>
        <v>7.3855551940513603E-3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0.22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" t="b">
        <f ca="1">AND(Validation[[#This Row],[Test Reading]]&gt;=Validation[[#This Row],[Range1_Low]],Validation[[#This Row],[Test Reading]]&lt;=Validation[[#This Row],[Range1_High]])</f>
        <v>1</v>
      </c>
      <c r="AE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">
        <f>Validation[[#This Row],[Range1_High]]-Validation[[#This Row],[Range1_Low]]</f>
        <v>1E-4</v>
      </c>
      <c r="AG92">
        <f>Validation[[#This Row],[Range2_High]]-Validation[[#This Row],[Range2_Low]]</f>
        <v>1.9E-2</v>
      </c>
      <c r="AK92"/>
    </row>
    <row r="93" spans="1:37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3.7999999999999999E-2</v>
      </c>
      <c r="L93">
        <v>1700</v>
      </c>
      <c r="M93">
        <v>3.4998000000000001E-2</v>
      </c>
      <c r="N93">
        <v>1729.4</v>
      </c>
      <c r="O93" t="s">
        <v>2643</v>
      </c>
      <c r="P93" t="s">
        <v>2643</v>
      </c>
      <c r="Q93" t="s">
        <v>2643</v>
      </c>
      <c r="R93" t="s">
        <v>5614</v>
      </c>
      <c r="S93">
        <f ca="1">$AK$2*Validation[[#This Row],[Range1_Range]]+Validation[[#This Row],[Range1_Low]]</f>
        <v>3.3608185231849262E-5</v>
      </c>
      <c r="T93">
        <f ca="1">$AK$2*Validation[[#This Row],[Range2_Range]]+Validation[[#This Row],[Range2_Low]]</f>
        <v>2.8402046307962316E-2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0.095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" t="b">
        <f ca="1">AND(Validation[[#This Row],[Test Reading]]&gt;=Validation[[#This Row],[Range1_Low]],Validation[[#This Row],[Test Reading]]&lt;=Validation[[#This Row],[Range1_High]])</f>
        <v>1</v>
      </c>
      <c r="AE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">
        <f>Validation[[#This Row],[Range1_High]]-Validation[[#This Row],[Range1_Low]]</f>
        <v>1E-4</v>
      </c>
      <c r="AG93">
        <f>Validation[[#This Row],[Range2_High]]-Validation[[#This Row],[Range2_Low]]</f>
        <v>2.4999999999999998E-2</v>
      </c>
      <c r="AK93"/>
    </row>
    <row r="94" spans="1:37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4.4999999999999998E-2</v>
      </c>
      <c r="I94">
        <v>5</v>
      </c>
      <c r="J94" t="s">
        <v>10</v>
      </c>
      <c r="K94">
        <v>3.6999999999999998E-2</v>
      </c>
      <c r="L94">
        <v>703.27</v>
      </c>
      <c r="M94">
        <v>3.5899E-2</v>
      </c>
      <c r="N94">
        <v>702.95</v>
      </c>
      <c r="O94" t="s">
        <v>2643</v>
      </c>
      <c r="P94" t="s">
        <v>2643</v>
      </c>
      <c r="Q94" t="s">
        <v>2643</v>
      </c>
      <c r="R94" t="s">
        <v>1658</v>
      </c>
      <c r="S94">
        <f ca="1">$AK$2*Validation[[#This Row],[Range1_Range]]+Validation[[#This Row],[Range1_Low]]</f>
        <v>3.3608185231849262E-5</v>
      </c>
      <c r="T94">
        <f ca="1">$AK$2*Validation[[#This Row],[Range2_Range]]+Validation[[#This Row],[Range2_Low]]</f>
        <v>1.710285578238131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0.061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" t="b">
        <f ca="1">AND(Validation[[#This Row],[Test Reading]]&gt;=Validation[[#This Row],[Range1_Low]],Validation[[#This Row],[Test Reading]]&lt;=Validation[[#This Row],[Range1_High]])</f>
        <v>1</v>
      </c>
      <c r="AE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">
        <f>Validation[[#This Row],[Range1_High]]-Validation[[#This Row],[Range1_Low]]</f>
        <v>1E-4</v>
      </c>
      <c r="AG94">
        <f>Validation[[#This Row],[Range2_High]]-Validation[[#This Row],[Range2_Low]]</f>
        <v>4.9550000000000001</v>
      </c>
      <c r="AK94"/>
    </row>
    <row r="95" spans="1:37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1E-3</v>
      </c>
      <c r="I95">
        <v>0.02</v>
      </c>
      <c r="J95" t="s">
        <v>10</v>
      </c>
      <c r="K95">
        <v>0.25</v>
      </c>
      <c r="L95">
        <v>4600.3</v>
      </c>
      <c r="M95">
        <v>0.23363</v>
      </c>
      <c r="N95">
        <v>4616.5</v>
      </c>
      <c r="O95" t="s">
        <v>2643</v>
      </c>
      <c r="P95" t="s">
        <v>2643</v>
      </c>
      <c r="Q95" t="s">
        <v>2643</v>
      </c>
      <c r="R95" t="s">
        <v>1692</v>
      </c>
      <c r="S95">
        <f ca="1">$AK$2*Validation[[#This Row],[Range1_Range]]+Validation[[#This Row],[Range1_Low]]</f>
        <v>4.0247366708664334E-4</v>
      </c>
      <c r="T95">
        <f ca="1">$AK$2*Validation[[#This Row],[Range2_Range]]+Validation[[#This Row],[Range2_Low]]</f>
        <v>7.3855551940513603E-3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2.1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95" t="b">
        <f ca="1">Validation[[#This Row],[Desired Result]]=Validation[[#This Row],[Result]]</f>
        <v>1</v>
      </c>
      <c r="X95" t="b">
        <v>1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" t="b">
        <f ca="1">AND(Validation[[#This Row],[Test Reading]]&gt;=Validation[[#This Row],[Range1_Low]],Validation[[#This Row],[Test Reading]]&lt;=Validation[[#This Row],[Range1_High]])</f>
        <v>1</v>
      </c>
      <c r="AE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">
        <f>Validation[[#This Row],[Range1_High]]-Validation[[#This Row],[Range1_Low]]</f>
        <v>8.9999999999999998E-4</v>
      </c>
      <c r="AG95">
        <f>Validation[[#This Row],[Range2_High]]-Validation[[#This Row],[Range2_Low]]</f>
        <v>1.9E-2</v>
      </c>
      <c r="AK95"/>
    </row>
    <row r="96" spans="1:37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0.02</v>
      </c>
      <c r="I96">
        <v>4.4999999999999998E-2</v>
      </c>
      <c r="J96" t="s">
        <v>10</v>
      </c>
      <c r="K96">
        <v>0.27</v>
      </c>
      <c r="L96">
        <v>1700</v>
      </c>
      <c r="M96">
        <v>0.23546</v>
      </c>
      <c r="N96">
        <v>1728.5</v>
      </c>
      <c r="O96" t="s">
        <v>2643</v>
      </c>
      <c r="P96" t="s">
        <v>2643</v>
      </c>
      <c r="Q96" t="s">
        <v>2643</v>
      </c>
      <c r="R96" t="s">
        <v>1693</v>
      </c>
      <c r="S96">
        <f ca="1">$AK$2*Validation[[#This Row],[Range1_Range]]+Validation[[#This Row],[Range1_Low]]</f>
        <v>4.0247366708664334E-4</v>
      </c>
      <c r="T96">
        <f ca="1">$AK$2*Validation[[#This Row],[Range2_Range]]+Validation[[#This Row],[Range2_Low]]</f>
        <v>2.8402046307962316E-2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0.95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W96" t="b">
        <f ca="1">Validation[[#This Row],[Desired Result]]=Validation[[#This Row],[Result]]</f>
        <v>1</v>
      </c>
      <c r="X96" t="b">
        <v>1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" t="b">
        <f ca="1">AND(Validation[[#This Row],[Test Reading]]&gt;=Validation[[#This Row],[Range1_Low]],Validation[[#This Row],[Test Reading]]&lt;=Validation[[#This Row],[Range1_High]])</f>
        <v>1</v>
      </c>
      <c r="AE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">
        <f>Validation[[#This Row],[Range1_High]]-Validation[[#This Row],[Range1_Low]]</f>
        <v>8.9999999999999998E-4</v>
      </c>
      <c r="AG96">
        <f>Validation[[#This Row],[Range2_High]]-Validation[[#This Row],[Range2_Low]]</f>
        <v>2.4999999999999998E-2</v>
      </c>
      <c r="AJ96" s="94"/>
      <c r="AK96"/>
    </row>
    <row r="97" spans="1:37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4.4999999999999998E-2</v>
      </c>
      <c r="I97">
        <v>0.1</v>
      </c>
      <c r="J97" t="s">
        <v>10</v>
      </c>
      <c r="K97">
        <v>0.24</v>
      </c>
      <c r="L97">
        <v>690</v>
      </c>
      <c r="M97">
        <v>0.23691000000000001</v>
      </c>
      <c r="N97">
        <v>689</v>
      </c>
      <c r="O97" t="s">
        <v>2643</v>
      </c>
      <c r="P97" t="s">
        <v>2643</v>
      </c>
      <c r="Q97" t="s">
        <v>2643</v>
      </c>
      <c r="R97" t="s">
        <v>1689</v>
      </c>
      <c r="S97">
        <f ca="1">$AK$2*Validation[[#This Row],[Range1_Range]]+Validation[[#This Row],[Range1_Low]]</f>
        <v>4.0247366708664334E-4</v>
      </c>
      <c r="T97">
        <f ca="1">$AK$2*Validation[[#This Row],[Range2_Range]]+Validation[[#This Row],[Range2_Low]]</f>
        <v>6.3484501877517099E-2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0.52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" t="b">
        <f ca="1">AND(Validation[[#This Row],[Test Reading]]&gt;=Validation[[#This Row],[Range1_Low]],Validation[[#This Row],[Test Reading]]&lt;=Validation[[#This Row],[Range1_High]])</f>
        <v>1</v>
      </c>
      <c r="AE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">
        <f>Validation[[#This Row],[Range1_High]]-Validation[[#This Row],[Range1_Low]]</f>
        <v>8.9999999999999998E-4</v>
      </c>
      <c r="AG97">
        <f>Validation[[#This Row],[Range2_High]]-Validation[[#This Row],[Range2_Low]]</f>
        <v>5.5000000000000007E-2</v>
      </c>
      <c r="AK97"/>
    </row>
    <row r="98" spans="1:37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0.1</v>
      </c>
      <c r="I98">
        <v>5</v>
      </c>
      <c r="J98" t="s">
        <v>10</v>
      </c>
      <c r="K98">
        <v>0.25</v>
      </c>
      <c r="L98">
        <v>359.01</v>
      </c>
      <c r="M98">
        <v>0.23663000000000001</v>
      </c>
      <c r="N98">
        <v>360.5</v>
      </c>
      <c r="O98" t="s">
        <v>2643</v>
      </c>
      <c r="P98" t="s">
        <v>2643</v>
      </c>
      <c r="Q98" t="s">
        <v>2643</v>
      </c>
      <c r="R98" t="s">
        <v>1690</v>
      </c>
      <c r="S98">
        <f ca="1">$AK$2*Validation[[#This Row],[Range1_Range]]+Validation[[#This Row],[Range1_Low]]</f>
        <v>4.0247366708664334E-4</v>
      </c>
      <c r="T98">
        <f ca="1">$AK$2*Validation[[#This Row],[Range2_Range]]+Validation[[#This Row],[Range2_Low]]</f>
        <v>1.7468010763606141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0.39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98" t="b">
        <f ca="1">Validation[[#This Row],[Desired Result]]=Validation[[#This Row],[Result]]</f>
        <v>1</v>
      </c>
      <c r="X98" t="b">
        <v>1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" t="b">
        <f ca="1">AND(Validation[[#This Row],[Test Reading]]&gt;=Validation[[#This Row],[Range1_Low]],Validation[[#This Row],[Test Reading]]&lt;=Validation[[#This Row],[Range1_High]])</f>
        <v>1</v>
      </c>
      <c r="AE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">
        <f>Validation[[#This Row],[Range1_High]]-Validation[[#This Row],[Range1_Low]]</f>
        <v>8.9999999999999998E-4</v>
      </c>
      <c r="AG98">
        <f>Validation[[#This Row],[Range2_High]]-Validation[[#This Row],[Range2_Low]]</f>
        <v>4.9000000000000004</v>
      </c>
      <c r="AK98"/>
    </row>
    <row r="99" spans="1:37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5</v>
      </c>
      <c r="I99">
        <v>20</v>
      </c>
      <c r="J99" t="s">
        <v>10</v>
      </c>
      <c r="K99">
        <v>0.25</v>
      </c>
      <c r="L99">
        <v>712.22</v>
      </c>
      <c r="M99">
        <v>0.24057999999999999</v>
      </c>
      <c r="N99">
        <v>711.87</v>
      </c>
      <c r="O99" t="s">
        <v>2643</v>
      </c>
      <c r="P99" t="s">
        <v>2643</v>
      </c>
      <c r="Q99" t="s">
        <v>2643</v>
      </c>
      <c r="R99" t="s">
        <v>1694</v>
      </c>
      <c r="S99">
        <f ca="1">$AK$2*Validation[[#This Row],[Range1_Range]]+Validation[[#This Row],[Range1_Low]]</f>
        <v>4.0247366708664334E-4</v>
      </c>
      <c r="T99">
        <f ca="1">$AK$2*Validation[[#This Row],[Range2_Range]]+Validation[[#This Row],[Range2_Low]]</f>
        <v>10.041227784777391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0.54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µA</v>
      </c>
      <c r="W99" t="b">
        <f ca="1">Validation[[#This Row],[Desired Result]]=Validation[[#This Row],[Result]]</f>
        <v>1</v>
      </c>
      <c r="X99" t="b">
        <v>1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" t="b">
        <f ca="1">AND(Validation[[#This Row],[Test Reading]]&gt;=Validation[[#This Row],[Range1_Low]],Validation[[#This Row],[Test Reading]]&lt;=Validation[[#This Row],[Range1_High]])</f>
        <v>1</v>
      </c>
      <c r="AE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">
        <f>Validation[[#This Row],[Range1_High]]-Validation[[#This Row],[Range1_Low]]</f>
        <v>8.9999999999999998E-4</v>
      </c>
      <c r="AG99">
        <f>Validation[[#This Row],[Range2_High]]-Validation[[#This Row],[Range2_Low]]</f>
        <v>15</v>
      </c>
      <c r="AK99"/>
    </row>
    <row r="100" spans="1:37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20</v>
      </c>
      <c r="I100">
        <v>50</v>
      </c>
      <c r="J100" t="s">
        <v>10</v>
      </c>
      <c r="K100">
        <v>0.47</v>
      </c>
      <c r="L100">
        <v>4759.8999999999996</v>
      </c>
      <c r="M100">
        <v>0.46837000000000001</v>
      </c>
      <c r="N100">
        <v>4760</v>
      </c>
      <c r="O100" t="s">
        <v>2643</v>
      </c>
      <c r="P100" t="s">
        <v>2643</v>
      </c>
      <c r="Q100" t="s">
        <v>2643</v>
      </c>
      <c r="R100" t="s">
        <v>1688</v>
      </c>
      <c r="S100">
        <f ca="1">$AK$2*Validation[[#This Row],[Range1_Range]]+Validation[[#This Row],[Range1_Low]]</f>
        <v>4.0247366708664334E-4</v>
      </c>
      <c r="T100">
        <f ca="1">$AK$2*Validation[[#This Row],[Range2_Range]]+Validation[[#This Row],[Range2_Low]]</f>
        <v>30.082455569554782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2.4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100" t="b">
        <f ca="1">Validation[[#This Row],[Desired Result]]=Validation[[#This Row],[Result]]</f>
        <v>1</v>
      </c>
      <c r="X100" t="b">
        <v>1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" t="b">
        <f ca="1">AND(Validation[[#This Row],[Test Reading]]&gt;=Validation[[#This Row],[Range1_Low]],Validation[[#This Row],[Test Reading]]&lt;=Validation[[#This Row],[Range1_High]])</f>
        <v>1</v>
      </c>
      <c r="AE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">
        <f>Validation[[#This Row],[Range1_High]]-Validation[[#This Row],[Range1_Low]]</f>
        <v>8.9999999999999998E-4</v>
      </c>
      <c r="AG100">
        <f>Validation[[#This Row],[Range2_High]]-Validation[[#This Row],[Range2_Low]]</f>
        <v>30</v>
      </c>
      <c r="AK100"/>
    </row>
    <row r="101" spans="1:37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50</v>
      </c>
      <c r="I101">
        <v>100</v>
      </c>
      <c r="J101" t="s">
        <v>10</v>
      </c>
      <c r="K101">
        <v>1.9</v>
      </c>
      <c r="L101">
        <v>6537.4</v>
      </c>
      <c r="M101">
        <v>1.7606999999999999</v>
      </c>
      <c r="N101">
        <v>6558</v>
      </c>
      <c r="O101" t="s">
        <v>2643</v>
      </c>
      <c r="P101" t="s">
        <v>2643</v>
      </c>
      <c r="Q101" t="s">
        <v>2643</v>
      </c>
      <c r="R101" t="s">
        <v>1691</v>
      </c>
      <c r="S101">
        <f ca="1">$AK$2*Validation[[#This Row],[Range1_Range]]+Validation[[#This Row],[Range1_Low]]</f>
        <v>4.0247366708664334E-4</v>
      </c>
      <c r="T101">
        <f ca="1">$AK$2*Validation[[#This Row],[Range2_Range]]+Validation[[#This Row],[Range2_Low]]</f>
        <v>66.804092615924631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4.5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101" t="b">
        <f ca="1">Validation[[#This Row],[Desired Result]]=Validation[[#This Row],[Result]]</f>
        <v>1</v>
      </c>
      <c r="X101" t="b">
        <v>1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" t="b">
        <f ca="1">AND(Validation[[#This Row],[Test Reading]]&gt;=Validation[[#This Row],[Range1_Low]],Validation[[#This Row],[Test Reading]]&lt;=Validation[[#This Row],[Range1_High]])</f>
        <v>1</v>
      </c>
      <c r="AE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">
        <f>Validation[[#This Row],[Range1_High]]-Validation[[#This Row],[Range1_Low]]</f>
        <v>8.9999999999999998E-4</v>
      </c>
      <c r="AG101">
        <f>Validation[[#This Row],[Range2_High]]-Validation[[#This Row],[Range2_Low]]</f>
        <v>50</v>
      </c>
      <c r="AK101"/>
    </row>
    <row r="102" spans="1:37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2643</v>
      </c>
      <c r="P102" t="s">
        <v>2643</v>
      </c>
      <c r="Q102" t="s">
        <v>2643</v>
      </c>
      <c r="R102" t="s">
        <v>1710</v>
      </c>
      <c r="S102">
        <f ca="1">$AK$2*Validation[[#This Row],[Range1_Range]]+Validation[[#This Row],[Range1_Low]]</f>
        <v>4.0247366708664346E-3</v>
      </c>
      <c r="T102">
        <f ca="1">$AK$2*Validation[[#This Row],[Range2_Range]]+Validation[[#This Row],[Range2_Low]]</f>
        <v>7.3855551940513603E-3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21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2" t="b">
        <f ca="1">Validation[[#This Row],[Desired Result]]=Validation[[#This Row],[Result]]</f>
        <v>1</v>
      </c>
      <c r="X102" t="b">
        <v>1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" t="b">
        <f ca="1">AND(Validation[[#This Row],[Test Reading]]&gt;=Validation[[#This Row],[Range1_Low]],Validation[[#This Row],[Test Reading]]&lt;=Validation[[#This Row],[Range1_High]])</f>
        <v>1</v>
      </c>
      <c r="AE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">
        <f>Validation[[#This Row],[Range1_High]]-Validation[[#This Row],[Range1_Low]]</f>
        <v>9.0000000000000011E-3</v>
      </c>
      <c r="AG102">
        <f>Validation[[#This Row],[Range2_High]]-Validation[[#This Row],[Range2_Low]]</f>
        <v>1.9E-2</v>
      </c>
      <c r="AK102"/>
    </row>
    <row r="103" spans="1:37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2643</v>
      </c>
      <c r="P103" t="s">
        <v>2643</v>
      </c>
      <c r="Q103" t="s">
        <v>2643</v>
      </c>
      <c r="R103" t="s">
        <v>1713</v>
      </c>
      <c r="S103">
        <f ca="1">$AK$2*Validation[[#This Row],[Range1_Range]]+Validation[[#This Row],[Range1_Low]]</f>
        <v>4.0247366708664346E-3</v>
      </c>
      <c r="T103">
        <f ca="1">$AK$2*Validation[[#This Row],[Range2_Range]]+Validation[[#This Row],[Range2_Low]]</f>
        <v>2.8402046307962316E-2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9.5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µA</v>
      </c>
      <c r="W103" t="b">
        <f ca="1">Validation[[#This Row],[Desired Result]]=Validation[[#This Row],[Result]]</f>
        <v>1</v>
      </c>
      <c r="X103" t="b">
        <v>1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3" t="b">
        <f ca="1">AND(Validation[[#This Row],[Test Reading]]&gt;=Validation[[#This Row],[Range1_Low]],Validation[[#This Row],[Test Reading]]&lt;=Validation[[#This Row],[Range1_High]])</f>
        <v>1</v>
      </c>
      <c r="AE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">
        <f>Validation[[#This Row],[Range1_High]]-Validation[[#This Row],[Range1_Low]]</f>
        <v>9.0000000000000011E-3</v>
      </c>
      <c r="AG103">
        <f>Validation[[#This Row],[Range2_High]]-Validation[[#This Row],[Range2_Low]]</f>
        <v>2.4999999999999998E-2</v>
      </c>
      <c r="AK103"/>
    </row>
    <row r="104" spans="1:37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4.4999999999999998E-2</v>
      </c>
      <c r="I104">
        <v>0.1</v>
      </c>
      <c r="J104" t="s">
        <v>10</v>
      </c>
      <c r="K104">
        <v>2.4</v>
      </c>
      <c r="L104">
        <v>690</v>
      </c>
      <c r="M104">
        <v>2.3094999999999999</v>
      </c>
      <c r="N104">
        <v>693.04</v>
      </c>
      <c r="O104" t="s">
        <v>2643</v>
      </c>
      <c r="P104" t="s">
        <v>2643</v>
      </c>
      <c r="Q104" t="s">
        <v>2643</v>
      </c>
      <c r="R104" t="s">
        <v>5625</v>
      </c>
      <c r="S104">
        <f ca="1">$AK$2*Validation[[#This Row],[Range1_Range]]+Validation[[#This Row],[Range1_Low]]</f>
        <v>4.0247366708664346E-3</v>
      </c>
      <c r="T104">
        <f ca="1">$AK$2*Validation[[#This Row],[Range2_Range]]+Validation[[#This Row],[Range2_Low]]</f>
        <v>6.3484501877517099E-2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5.2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04" t="b">
        <f ca="1">Validation[[#This Row],[Desired Result]]=Validation[[#This Row],[Result]]</f>
        <v>1</v>
      </c>
      <c r="X104" t="b">
        <v>1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4" t="b">
        <f ca="1">AND(Validation[[#This Row],[Test Reading]]&gt;=Validation[[#This Row],[Range1_Low]],Validation[[#This Row],[Test Reading]]&lt;=Validation[[#This Row],[Range1_High]])</f>
        <v>1</v>
      </c>
      <c r="AE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">
        <f>Validation[[#This Row],[Range1_High]]-Validation[[#This Row],[Range1_Low]]</f>
        <v>9.0000000000000011E-3</v>
      </c>
      <c r="AG104">
        <f>Validation[[#This Row],[Range2_High]]-Validation[[#This Row],[Range2_Low]]</f>
        <v>5.5000000000000007E-2</v>
      </c>
      <c r="AK104"/>
    </row>
    <row r="105" spans="1:37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0.1</v>
      </c>
      <c r="I105">
        <v>5</v>
      </c>
      <c r="J105" t="s">
        <v>10</v>
      </c>
      <c r="K105">
        <v>2.5</v>
      </c>
      <c r="L105">
        <v>350</v>
      </c>
      <c r="M105">
        <v>2.2951999999999999</v>
      </c>
      <c r="N105">
        <v>364.62</v>
      </c>
      <c r="O105" t="s">
        <v>2643</v>
      </c>
      <c r="P105" t="s">
        <v>2643</v>
      </c>
      <c r="Q105" t="s">
        <v>2643</v>
      </c>
      <c r="R105" t="s">
        <v>1709</v>
      </c>
      <c r="S105">
        <f ca="1">$AK$2*Validation[[#This Row],[Range1_Range]]+Validation[[#This Row],[Range1_Low]]</f>
        <v>4.0247366708664346E-3</v>
      </c>
      <c r="T105">
        <f ca="1">$AK$2*Validation[[#This Row],[Range2_Range]]+Validation[[#This Row],[Range2_Low]]</f>
        <v>1.7468010763606141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3.9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105" t="b">
        <f ca="1">Validation[[#This Row],[Desired Result]]=Validation[[#This Row],[Result]]</f>
        <v>1</v>
      </c>
      <c r="X105" t="b">
        <v>1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5" t="b">
        <f ca="1">AND(Validation[[#This Row],[Test Reading]]&gt;=Validation[[#This Row],[Range1_Low]],Validation[[#This Row],[Test Reading]]&lt;=Validation[[#This Row],[Range1_High]])</f>
        <v>1</v>
      </c>
      <c r="AE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">
        <f>Validation[[#This Row],[Range1_High]]-Validation[[#This Row],[Range1_Low]]</f>
        <v>9.0000000000000011E-3</v>
      </c>
      <c r="AG105">
        <f>Validation[[#This Row],[Range2_High]]-Validation[[#This Row],[Range2_Low]]</f>
        <v>4.9000000000000004</v>
      </c>
      <c r="AK105"/>
    </row>
    <row r="106" spans="1:37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5</v>
      </c>
      <c r="I106">
        <v>20</v>
      </c>
      <c r="J106" t="s">
        <v>10</v>
      </c>
      <c r="K106">
        <v>2.5</v>
      </c>
      <c r="L106">
        <v>710</v>
      </c>
      <c r="M106">
        <v>2.2890999999999999</v>
      </c>
      <c r="N106">
        <v>721.65</v>
      </c>
      <c r="O106" t="s">
        <v>2643</v>
      </c>
      <c r="P106" t="s">
        <v>2643</v>
      </c>
      <c r="Q106" t="s">
        <v>2643</v>
      </c>
      <c r="R106" t="s">
        <v>1711</v>
      </c>
      <c r="S106">
        <f ca="1">$AK$2*Validation[[#This Row],[Range1_Range]]+Validation[[#This Row],[Range1_Low]]</f>
        <v>4.0247366708664346E-3</v>
      </c>
      <c r="T106">
        <f ca="1">$AK$2*Validation[[#This Row],[Range2_Range]]+Validation[[#This Row],[Range2_Low]]</f>
        <v>10.041227784777391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5.4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µA</v>
      </c>
      <c r="W106" t="b">
        <f ca="1">Validation[[#This Row],[Desired Result]]=Validation[[#This Row],[Result]]</f>
        <v>1</v>
      </c>
      <c r="X106" t="b">
        <v>1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6" t="b">
        <f ca="1">AND(Validation[[#This Row],[Test Reading]]&gt;=Validation[[#This Row],[Range1_Low]],Validation[[#This Row],[Test Reading]]&lt;=Validation[[#This Row],[Range1_High]])</f>
        <v>1</v>
      </c>
      <c r="AE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">
        <f>Validation[[#This Row],[Range1_High]]-Validation[[#This Row],[Range1_Low]]</f>
        <v>9.0000000000000011E-3</v>
      </c>
      <c r="AG106">
        <f>Validation[[#This Row],[Range2_High]]-Validation[[#This Row],[Range2_Low]]</f>
        <v>15</v>
      </c>
      <c r="AK106"/>
    </row>
    <row r="107" spans="1:37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5.0999999999999996</v>
      </c>
      <c r="L107">
        <v>4700</v>
      </c>
      <c r="M107">
        <v>4.5719000000000003</v>
      </c>
      <c r="N107">
        <v>4747.8999999999996</v>
      </c>
      <c r="O107" t="s">
        <v>2643</v>
      </c>
      <c r="P107" t="s">
        <v>2643</v>
      </c>
      <c r="Q107" t="s">
        <v>2643</v>
      </c>
      <c r="R107" t="s">
        <v>1712</v>
      </c>
      <c r="S107">
        <f ca="1">$AK$2*Validation[[#This Row],[Range1_Range]]+Validation[[#This Row],[Range1_Low]]</f>
        <v>4.0247366708664346E-3</v>
      </c>
      <c r="T107">
        <f ca="1">$AK$2*Validation[[#This Row],[Range2_Range]]+Validation[[#This Row],[Range2_Low]]</f>
        <v>30.082455569554782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24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07" t="b">
        <f ca="1">Validation[[#This Row],[Desired Result]]=Validation[[#This Row],[Result]]</f>
        <v>1</v>
      </c>
      <c r="X107" t="b">
        <v>1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7" t="b">
        <f ca="1">AND(Validation[[#This Row],[Test Reading]]&gt;=Validation[[#This Row],[Range1_Low]],Validation[[#This Row],[Test Reading]]&lt;=Validation[[#This Row],[Range1_High]])</f>
        <v>1</v>
      </c>
      <c r="AE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">
        <f>Validation[[#This Row],[Range1_High]]-Validation[[#This Row],[Range1_Low]]</f>
        <v>9.0000000000000011E-3</v>
      </c>
      <c r="AG107">
        <f>Validation[[#This Row],[Range2_High]]-Validation[[#This Row],[Range2_Low]]</f>
        <v>30</v>
      </c>
      <c r="AK107"/>
    </row>
    <row r="108" spans="1:37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50</v>
      </c>
      <c r="I108">
        <v>100</v>
      </c>
      <c r="J108" t="s">
        <v>10</v>
      </c>
      <c r="K108">
        <v>19</v>
      </c>
      <c r="L108">
        <v>6500</v>
      </c>
      <c r="M108">
        <v>17.151</v>
      </c>
      <c r="N108">
        <v>6602.1</v>
      </c>
      <c r="O108" t="s">
        <v>2643</v>
      </c>
      <c r="P108" t="s">
        <v>2643</v>
      </c>
      <c r="Q108" t="s">
        <v>2643</v>
      </c>
      <c r="R108" t="s">
        <v>1714</v>
      </c>
      <c r="S108">
        <f ca="1">$AK$2*Validation[[#This Row],[Range1_Range]]+Validation[[#This Row],[Range1_Low]]</f>
        <v>4.0247366708664346E-3</v>
      </c>
      <c r="T108">
        <f ca="1">$AK$2*Validation[[#This Row],[Range2_Range]]+Validation[[#This Row],[Range2_Low]]</f>
        <v>66.804092615924631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45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08" t="b">
        <f ca="1">Validation[[#This Row],[Desired Result]]=Validation[[#This Row],[Result]]</f>
        <v>1</v>
      </c>
      <c r="X108" t="b">
        <v>1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" t="b">
        <f ca="1">AND(Validation[[#This Row],[Test Reading]]&gt;=Validation[[#This Row],[Range1_Low]],Validation[[#This Row],[Test Reading]]&lt;=Validation[[#This Row],[Range1_High]])</f>
        <v>1</v>
      </c>
      <c r="AE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">
        <f>Validation[[#This Row],[Range1_High]]-Validation[[#This Row],[Range1_Low]]</f>
        <v>9.0000000000000011E-3</v>
      </c>
      <c r="AG108">
        <f>Validation[[#This Row],[Range2_High]]-Validation[[#This Row],[Range2_Low]]</f>
        <v>50</v>
      </c>
      <c r="AK108"/>
    </row>
    <row r="109" spans="1:37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9.5325999999999994E-2</v>
      </c>
      <c r="L109">
        <v>4045.9</v>
      </c>
      <c r="M109">
        <v>9.5287999999999998E-2</v>
      </c>
      <c r="N109">
        <v>4045.8</v>
      </c>
      <c r="O109" t="s">
        <v>2643</v>
      </c>
      <c r="P109" t="s">
        <v>2643</v>
      </c>
      <c r="Q109" t="s">
        <v>2643</v>
      </c>
      <c r="R109" t="s">
        <v>5611</v>
      </c>
      <c r="S109">
        <f ca="1">$AK$2*Validation[[#This Row],[Range1_Range]]+Validation[[#This Row],[Range1_Low]]</f>
        <v>3.3608185231849262E-5</v>
      </c>
      <c r="T109">
        <f ca="1">$AK$2*Validation[[#This Row],[Range2_Range]]+Validation[[#This Row],[Range2_Low]]</f>
        <v>7.3855551940513603E-3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0.23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9" t="b">
        <f ca="1">AND(Validation[[#This Row],[Test Reading]]&gt;=Validation[[#This Row],[Range1_Low]],Validation[[#This Row],[Test Reading]]&lt;=Validation[[#This Row],[Range1_High]])</f>
        <v>1</v>
      </c>
      <c r="AE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">
        <f>Validation[[#This Row],[Range1_High]]-Validation[[#This Row],[Range1_Low]]</f>
        <v>1E-4</v>
      </c>
      <c r="AG109">
        <f>Validation[[#This Row],[Range2_High]]-Validation[[#This Row],[Range2_Low]]</f>
        <v>1.9E-2</v>
      </c>
      <c r="AK109"/>
    </row>
    <row r="110" spans="1:37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0.02</v>
      </c>
      <c r="I110">
        <v>4.4999999999999998E-2</v>
      </c>
      <c r="J110" t="s">
        <v>10</v>
      </c>
      <c r="K110">
        <v>6.2399000000000003E-2</v>
      </c>
      <c r="L110">
        <v>1534.5</v>
      </c>
      <c r="M110">
        <v>6.2349000000000002E-2</v>
      </c>
      <c r="N110">
        <v>1534</v>
      </c>
      <c r="O110" t="s">
        <v>2643</v>
      </c>
      <c r="P110" t="s">
        <v>2643</v>
      </c>
      <c r="Q110" t="s">
        <v>2643</v>
      </c>
      <c r="R110" t="s">
        <v>1660</v>
      </c>
      <c r="S110">
        <f ca="1">$AK$2*Validation[[#This Row],[Range1_Range]]+Validation[[#This Row],[Range1_Low]]</f>
        <v>3.3608185231849262E-5</v>
      </c>
      <c r="T110">
        <f ca="1">$AK$2*Validation[[#This Row],[Range2_Range]]+Validation[[#This Row],[Range2_Low]]</f>
        <v>2.8402046307962316E-2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0.11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0" t="b">
        <f ca="1">AND(Validation[[#This Row],[Test Reading]]&gt;=Validation[[#This Row],[Range1_Low]],Validation[[#This Row],[Test Reading]]&lt;=Validation[[#This Row],[Range1_High]])</f>
        <v>1</v>
      </c>
      <c r="AE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">
        <f>Validation[[#This Row],[Range1_High]]-Validation[[#This Row],[Range1_Low]]</f>
        <v>1E-4</v>
      </c>
      <c r="AG110">
        <f>Validation[[#This Row],[Range2_High]]-Validation[[#This Row],[Range2_Low]]</f>
        <v>2.4999999999999998E-2</v>
      </c>
      <c r="AK110"/>
    </row>
    <row r="111" spans="1:37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4.4999999999999998E-2</v>
      </c>
      <c r="I111">
        <v>5</v>
      </c>
      <c r="J111" t="s">
        <v>10</v>
      </c>
      <c r="K111">
        <v>6.6314999999999999E-2</v>
      </c>
      <c r="L111">
        <v>546.37</v>
      </c>
      <c r="M111">
        <v>6.6275000000000001E-2</v>
      </c>
      <c r="N111">
        <v>544.96</v>
      </c>
      <c r="O111" t="s">
        <v>2643</v>
      </c>
      <c r="P111" t="s">
        <v>2643</v>
      </c>
      <c r="Q111" t="s">
        <v>2643</v>
      </c>
      <c r="R111" t="s">
        <v>1659</v>
      </c>
      <c r="S111">
        <f ca="1">$AK$2*Validation[[#This Row],[Range1_Range]]+Validation[[#This Row],[Range1_Low]]</f>
        <v>3.3608185231849262E-5</v>
      </c>
      <c r="T111">
        <f ca="1">$AK$2*Validation[[#This Row],[Range2_Range]]+Validation[[#This Row],[Range2_Low]]</f>
        <v>1.710285578238131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0.085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0.085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" t="b">
        <f ca="1">AND(Validation[[#This Row],[Test Reading]]&gt;=Validation[[#This Row],[Range1_Low]],Validation[[#This Row],[Test Reading]]&lt;=Validation[[#This Row],[Range1_High]])</f>
        <v>1</v>
      </c>
      <c r="AE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">
        <f>Validation[[#This Row],[Range1_High]]-Validation[[#This Row],[Range1_Low]]</f>
        <v>1E-4</v>
      </c>
      <c r="AG111">
        <f>Validation[[#This Row],[Range2_High]]-Validation[[#This Row],[Range2_Low]]</f>
        <v>4.9550000000000001</v>
      </c>
      <c r="AK111"/>
    </row>
    <row r="112" spans="1:37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1E-3</v>
      </c>
      <c r="I112">
        <v>0.02</v>
      </c>
      <c r="J112" t="s">
        <v>10</v>
      </c>
      <c r="K112">
        <v>0.45989999999999998</v>
      </c>
      <c r="L112">
        <v>4424.7</v>
      </c>
      <c r="M112">
        <v>0.45951999999999998</v>
      </c>
      <c r="N112">
        <v>4424.6000000000004</v>
      </c>
      <c r="O112" t="s">
        <v>2643</v>
      </c>
      <c r="P112" t="s">
        <v>2643</v>
      </c>
      <c r="Q112" t="s">
        <v>2643</v>
      </c>
      <c r="R112" t="s">
        <v>1698</v>
      </c>
      <c r="S112">
        <f ca="1">$AK$2*Validation[[#This Row],[Range1_Range]]+Validation[[#This Row],[Range1_Low]]</f>
        <v>4.0247366708664334E-4</v>
      </c>
      <c r="T112">
        <f ca="1">$AK$2*Validation[[#This Row],[Range2_Range]]+Validation[[#This Row],[Range2_Low]]</f>
        <v>7.3855551940513603E-3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2.2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2" t="b">
        <f ca="1">AND(Validation[[#This Row],[Test Reading]]&gt;=Validation[[#This Row],[Range1_Low]],Validation[[#This Row],[Test Reading]]&lt;=Validation[[#This Row],[Range1_High]])</f>
        <v>1</v>
      </c>
      <c r="AE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">
        <f>Validation[[#This Row],[Range1_High]]-Validation[[#This Row],[Range1_Low]]</f>
        <v>8.9999999999999998E-4</v>
      </c>
      <c r="AG112">
        <f>Validation[[#This Row],[Range2_High]]-Validation[[#This Row],[Range2_Low]]</f>
        <v>1.9E-2</v>
      </c>
      <c r="AK112"/>
    </row>
    <row r="113" spans="1:37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0.02</v>
      </c>
      <c r="I113">
        <v>4.4999999999999998E-2</v>
      </c>
      <c r="J113" t="s">
        <v>10</v>
      </c>
      <c r="K113">
        <v>0.55630000000000002</v>
      </c>
      <c r="L113">
        <v>1491.3</v>
      </c>
      <c r="M113">
        <v>0.55586000000000002</v>
      </c>
      <c r="N113">
        <v>1490.6</v>
      </c>
      <c r="O113" t="s">
        <v>2643</v>
      </c>
      <c r="P113" t="s">
        <v>2643</v>
      </c>
      <c r="Q113" t="s">
        <v>2643</v>
      </c>
      <c r="R113" t="s">
        <v>1695</v>
      </c>
      <c r="S113">
        <f ca="1">$AK$2*Validation[[#This Row],[Range1_Range]]+Validation[[#This Row],[Range1_Low]]</f>
        <v>4.0247366708664334E-4</v>
      </c>
      <c r="T113">
        <f ca="1">$AK$2*Validation[[#This Row],[Range2_Range]]+Validation[[#This Row],[Range2_Low]]</f>
        <v>2.8402046307962316E-2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1.2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13" t="b">
        <f ca="1">Validation[[#This Row],[Desired Result]]=Validation[[#This Row],[Result]]</f>
        <v>1</v>
      </c>
      <c r="X113" t="b">
        <v>1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3" t="b">
        <f ca="1">AND(Validation[[#This Row],[Test Reading]]&gt;=Validation[[#This Row],[Range1_Low]],Validation[[#This Row],[Test Reading]]&lt;=Validation[[#This Row],[Range1_High]])</f>
        <v>1</v>
      </c>
      <c r="AE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">
        <f>Validation[[#This Row],[Range1_High]]-Validation[[#This Row],[Range1_Low]]</f>
        <v>8.9999999999999998E-4</v>
      </c>
      <c r="AG113">
        <f>Validation[[#This Row],[Range2_High]]-Validation[[#This Row],[Range2_Low]]</f>
        <v>2.4999999999999998E-2</v>
      </c>
      <c r="AK113"/>
    </row>
    <row r="114" spans="1:37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4.4999999999999998E-2</v>
      </c>
      <c r="I114">
        <v>0.1</v>
      </c>
      <c r="J114" t="s">
        <v>10</v>
      </c>
      <c r="K114">
        <v>0.60248999999999997</v>
      </c>
      <c r="L114">
        <v>489.7</v>
      </c>
      <c r="M114">
        <v>0.60209999999999997</v>
      </c>
      <c r="N114">
        <v>487.94</v>
      </c>
      <c r="O114" t="s">
        <v>2643</v>
      </c>
      <c r="P114" t="s">
        <v>2643</v>
      </c>
      <c r="Q114" t="s">
        <v>2643</v>
      </c>
      <c r="R114" t="s">
        <v>1700</v>
      </c>
      <c r="S114">
        <f ca="1">$AK$2*Validation[[#This Row],[Range1_Range]]+Validation[[#This Row],[Range1_Low]]</f>
        <v>4.0247366708664334E-4</v>
      </c>
      <c r="T114">
        <f ca="1">$AK$2*Validation[[#This Row],[Range2_Range]]+Validation[[#This Row],[Range2_Low]]</f>
        <v>6.3484501877517099E-2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4" t="b">
        <f ca="1">AND(Validation[[#This Row],[Test Reading]]&gt;=Validation[[#This Row],[Range1_Low]],Validation[[#This Row],[Test Reading]]&lt;=Validation[[#This Row],[Range1_High]])</f>
        <v>1</v>
      </c>
      <c r="AE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">
        <f>Validation[[#This Row],[Range1_High]]-Validation[[#This Row],[Range1_Low]]</f>
        <v>8.9999999999999998E-4</v>
      </c>
      <c r="AG114">
        <f>Validation[[#This Row],[Range2_High]]-Validation[[#This Row],[Range2_Low]]</f>
        <v>5.5000000000000007E-2</v>
      </c>
      <c r="AK114"/>
    </row>
    <row r="115" spans="1:37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2643</v>
      </c>
      <c r="P115" t="s">
        <v>2643</v>
      </c>
      <c r="Q115" t="s">
        <v>2643</v>
      </c>
      <c r="R115" t="s">
        <v>1697</v>
      </c>
      <c r="S115">
        <f ca="1">$AK$2*Validation[[#This Row],[Range1_Range]]+Validation[[#This Row],[Range1_Low]]</f>
        <v>4.0247366708664334E-4</v>
      </c>
      <c r="T115">
        <f ca="1">$AK$2*Validation[[#This Row],[Range2_Range]]+Validation[[#This Row],[Range2_Low]]</f>
        <v>1.7468010763606141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0.7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115" t="b">
        <f ca="1">Validation[[#This Row],[Desired Result]]=Validation[[#This Row],[Result]]</f>
        <v>1</v>
      </c>
      <c r="X115" t="b">
        <v>1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5" t="b">
        <f ca="1">AND(Validation[[#This Row],[Test Reading]]&gt;=Validation[[#This Row],[Range1_Low]],Validation[[#This Row],[Test Reading]]&lt;=Validation[[#This Row],[Range1_High]])</f>
        <v>1</v>
      </c>
      <c r="AE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">
        <f>Validation[[#This Row],[Range1_High]]-Validation[[#This Row],[Range1_Low]]</f>
        <v>8.9999999999999998E-4</v>
      </c>
      <c r="AG115">
        <f>Validation[[#This Row],[Range2_High]]-Validation[[#This Row],[Range2_Low]]</f>
        <v>4.9000000000000004</v>
      </c>
      <c r="AK115"/>
    </row>
    <row r="116" spans="1:37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5</v>
      </c>
      <c r="I116">
        <v>20</v>
      </c>
      <c r="J116" t="s">
        <v>10</v>
      </c>
      <c r="K116">
        <v>0.60309999999999997</v>
      </c>
      <c r="L116">
        <v>511.67</v>
      </c>
      <c r="M116">
        <v>0.60272000000000003</v>
      </c>
      <c r="N116">
        <v>509.95</v>
      </c>
      <c r="O116" t="s">
        <v>2643</v>
      </c>
      <c r="P116" t="s">
        <v>2643</v>
      </c>
      <c r="Q116" t="s">
        <v>2643</v>
      </c>
      <c r="R116" t="s">
        <v>1701</v>
      </c>
      <c r="S116">
        <f ca="1">$AK$2*Validation[[#This Row],[Range1_Range]]+Validation[[#This Row],[Range1_Low]]</f>
        <v>4.0247366708664334E-4</v>
      </c>
      <c r="T116">
        <f ca="1">$AK$2*Validation[[#This Row],[Range2_Range]]+Validation[[#This Row],[Range2_Low]]</f>
        <v>10.041227784777391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0.81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µA</v>
      </c>
      <c r="W116" t="b">
        <f ca="1">Validation[[#This Row],[Desired Result]]=Validation[[#This Row],[Result]]</f>
        <v>1</v>
      </c>
      <c r="X116" t="b">
        <v>1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6" t="b">
        <f ca="1">AND(Validation[[#This Row],[Test Reading]]&gt;=Validation[[#This Row],[Range1_Low]],Validation[[#This Row],[Test Reading]]&lt;=Validation[[#This Row],[Range1_High]])</f>
        <v>1</v>
      </c>
      <c r="AE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">
        <f>Validation[[#This Row],[Range1_High]]-Validation[[#This Row],[Range1_Low]]</f>
        <v>8.9999999999999998E-4</v>
      </c>
      <c r="AG116">
        <f>Validation[[#This Row],[Range2_High]]-Validation[[#This Row],[Range2_Low]]</f>
        <v>15</v>
      </c>
      <c r="AK116"/>
    </row>
    <row r="117" spans="1:37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20</v>
      </c>
      <c r="I117">
        <v>50</v>
      </c>
      <c r="J117" t="s">
        <v>10</v>
      </c>
      <c r="K117">
        <v>0.64627000000000001</v>
      </c>
      <c r="L117">
        <v>4616</v>
      </c>
      <c r="M117">
        <v>0.64414000000000005</v>
      </c>
      <c r="N117">
        <v>4616.1000000000004</v>
      </c>
      <c r="O117" t="s">
        <v>2643</v>
      </c>
      <c r="P117" t="s">
        <v>2643</v>
      </c>
      <c r="Q117" t="s">
        <v>2643</v>
      </c>
      <c r="R117" t="s">
        <v>1699</v>
      </c>
      <c r="S117">
        <f ca="1">$AK$2*Validation[[#This Row],[Range1_Range]]+Validation[[#This Row],[Range1_Low]]</f>
        <v>4.0247366708664334E-4</v>
      </c>
      <c r="T117">
        <f ca="1">$AK$2*Validation[[#This Row],[Range2_Range]]+Validation[[#This Row],[Range2_Low]]</f>
        <v>30.082455569554782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2.5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117" t="b">
        <f ca="1">Validation[[#This Row],[Desired Result]]=Validation[[#This Row],[Result]]</f>
        <v>1</v>
      </c>
      <c r="X117" t="b">
        <v>1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7" t="b">
        <f ca="1">AND(Validation[[#This Row],[Test Reading]]&gt;=Validation[[#This Row],[Range1_Low]],Validation[[#This Row],[Test Reading]]&lt;=Validation[[#This Row],[Range1_High]])</f>
        <v>1</v>
      </c>
      <c r="AE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">
        <f>Validation[[#This Row],[Range1_High]]-Validation[[#This Row],[Range1_Low]]</f>
        <v>8.9999999999999998E-4</v>
      </c>
      <c r="AG117">
        <f>Validation[[#This Row],[Range2_High]]-Validation[[#This Row],[Range2_Low]]</f>
        <v>30</v>
      </c>
      <c r="AK117"/>
    </row>
    <row r="118" spans="1:37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50</v>
      </c>
      <c r="I118">
        <v>100</v>
      </c>
      <c r="J118" t="s">
        <v>10</v>
      </c>
      <c r="K118">
        <v>1.9</v>
      </c>
      <c r="L118">
        <v>6516.3</v>
      </c>
      <c r="M118">
        <v>1.8353999999999999</v>
      </c>
      <c r="N118">
        <v>6506.9</v>
      </c>
      <c r="O118" t="s">
        <v>2643</v>
      </c>
      <c r="P118" t="s">
        <v>2643</v>
      </c>
      <c r="Q118" t="s">
        <v>2643</v>
      </c>
      <c r="R118" t="s">
        <v>1696</v>
      </c>
      <c r="S118">
        <f ca="1">$AK$2*Validation[[#This Row],[Range1_Range]]+Validation[[#This Row],[Range1_Low]]</f>
        <v>4.0247366708664334E-4</v>
      </c>
      <c r="T118">
        <f ca="1">$AK$2*Validation[[#This Row],[Range2_Range]]+Validation[[#This Row],[Range2_Low]]</f>
        <v>66.804092615924631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4.5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118" t="b">
        <f ca="1">Validation[[#This Row],[Desired Result]]=Validation[[#This Row],[Result]]</f>
        <v>1</v>
      </c>
      <c r="X118" t="b">
        <v>1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" t="b">
        <f ca="1">AND(Validation[[#This Row],[Test Reading]]&gt;=Validation[[#This Row],[Range1_Low]],Validation[[#This Row],[Test Reading]]&lt;=Validation[[#This Row],[Range1_High]])</f>
        <v>1</v>
      </c>
      <c r="AE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">
        <f>Validation[[#This Row],[Range1_High]]-Validation[[#This Row],[Range1_Low]]</f>
        <v>8.9999999999999998E-4</v>
      </c>
      <c r="AG118">
        <f>Validation[[#This Row],[Range2_High]]-Validation[[#This Row],[Range2_Low]]</f>
        <v>50</v>
      </c>
      <c r="AK118"/>
    </row>
    <row r="119" spans="1:37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1E-3</v>
      </c>
      <c r="I119">
        <v>0.02</v>
      </c>
      <c r="J119" t="s">
        <v>10</v>
      </c>
      <c r="K119">
        <v>2.5</v>
      </c>
      <c r="L119">
        <v>4600</v>
      </c>
      <c r="M119">
        <v>2.3100999999999998</v>
      </c>
      <c r="N119">
        <v>4618.8</v>
      </c>
      <c r="O119" t="s">
        <v>2643</v>
      </c>
      <c r="P119" t="s">
        <v>2643</v>
      </c>
      <c r="Q119" t="s">
        <v>2643</v>
      </c>
      <c r="R119" t="s">
        <v>1718</v>
      </c>
      <c r="S119">
        <f ca="1">$AK$2*Validation[[#This Row],[Range1_Range]]+Validation[[#This Row],[Range1_Low]]</f>
        <v>4.0247366708664346E-3</v>
      </c>
      <c r="T119">
        <f ca="1">$AK$2*Validation[[#This Row],[Range2_Range]]+Validation[[#This Row],[Range2_Low]]</f>
        <v>7.3855551940513603E-3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21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9" t="b">
        <f ca="1">AND(Validation[[#This Row],[Test Reading]]&gt;=Validation[[#This Row],[Range1_Low]],Validation[[#This Row],[Test Reading]]&lt;=Validation[[#This Row],[Range1_High]])</f>
        <v>1</v>
      </c>
      <c r="AE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">
        <f>Validation[[#This Row],[Range1_High]]-Validation[[#This Row],[Range1_Low]]</f>
        <v>9.0000000000000011E-3</v>
      </c>
      <c r="AG119">
        <f>Validation[[#This Row],[Range2_High]]-Validation[[#This Row],[Range2_Low]]</f>
        <v>1.9E-2</v>
      </c>
      <c r="AK119"/>
    </row>
    <row r="120" spans="1:37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0.02</v>
      </c>
      <c r="I120">
        <v>4.4999999999999998E-2</v>
      </c>
      <c r="J120" t="s">
        <v>10</v>
      </c>
      <c r="K120">
        <v>2.7</v>
      </c>
      <c r="L120">
        <v>1700</v>
      </c>
      <c r="M120">
        <v>2.3109999999999999</v>
      </c>
      <c r="N120">
        <v>1732</v>
      </c>
      <c r="O120" t="s">
        <v>2643</v>
      </c>
      <c r="P120" t="s">
        <v>2643</v>
      </c>
      <c r="Q120" t="s">
        <v>2643</v>
      </c>
      <c r="R120" t="s">
        <v>5623</v>
      </c>
      <c r="S120">
        <f ca="1">$AK$2*Validation[[#This Row],[Range1_Range]]+Validation[[#This Row],[Range1_Low]]</f>
        <v>4.0247366708664346E-3</v>
      </c>
      <c r="T120">
        <f ca="1">$AK$2*Validation[[#This Row],[Range2_Range]]+Validation[[#This Row],[Range2_Low]]</f>
        <v>2.8402046307962316E-2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9.5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µA</v>
      </c>
      <c r="W120" t="b">
        <f ca="1">Validation[[#This Row],[Desired Result]]=Validation[[#This Row],[Result]]</f>
        <v>1</v>
      </c>
      <c r="X120" t="b">
        <v>1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0" t="b">
        <f ca="1">AND(Validation[[#This Row],[Test Reading]]&gt;=Validation[[#This Row],[Range1_Low]],Validation[[#This Row],[Test Reading]]&lt;=Validation[[#This Row],[Range1_High]])</f>
        <v>1</v>
      </c>
      <c r="AE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">
        <f>Validation[[#This Row],[Range1_High]]-Validation[[#This Row],[Range1_Low]]</f>
        <v>9.0000000000000011E-3</v>
      </c>
      <c r="AG120">
        <f>Validation[[#This Row],[Range2_High]]-Validation[[#This Row],[Range2_Low]]</f>
        <v>2.4999999999999998E-2</v>
      </c>
      <c r="AK120"/>
    </row>
    <row r="121" spans="1:37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4.4999999999999998E-2</v>
      </c>
      <c r="I121">
        <v>0.1</v>
      </c>
      <c r="J121" t="s">
        <v>10</v>
      </c>
      <c r="K121">
        <v>2.4</v>
      </c>
      <c r="L121">
        <v>690</v>
      </c>
      <c r="M121">
        <v>2.3107000000000002</v>
      </c>
      <c r="N121">
        <v>693.04</v>
      </c>
      <c r="O121" t="s">
        <v>2643</v>
      </c>
      <c r="P121" t="s">
        <v>2643</v>
      </c>
      <c r="Q121" t="s">
        <v>2643</v>
      </c>
      <c r="R121" t="s">
        <v>1719</v>
      </c>
      <c r="S121">
        <f ca="1">$AK$2*Validation[[#This Row],[Range1_Range]]+Validation[[#This Row],[Range1_Low]]</f>
        <v>4.0247366708664346E-3</v>
      </c>
      <c r="T121">
        <f ca="1">$AK$2*Validation[[#This Row],[Range2_Range]]+Validation[[#This Row],[Range2_Low]]</f>
        <v>6.3484501877517099E-2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5.2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21" t="b">
        <f ca="1">Validation[[#This Row],[Desired Result]]=Validation[[#This Row],[Result]]</f>
        <v>1</v>
      </c>
      <c r="X121" t="b">
        <v>1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1" t="b">
        <f ca="1">AND(Validation[[#This Row],[Test Reading]]&gt;=Validation[[#This Row],[Range1_Low]],Validation[[#This Row],[Test Reading]]&lt;=Validation[[#This Row],[Range1_High]])</f>
        <v>1</v>
      </c>
      <c r="AE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">
        <f>Validation[[#This Row],[Range1_High]]-Validation[[#This Row],[Range1_Low]]</f>
        <v>9.0000000000000011E-3</v>
      </c>
      <c r="AG121">
        <f>Validation[[#This Row],[Range2_High]]-Validation[[#This Row],[Range2_Low]]</f>
        <v>5.5000000000000007E-2</v>
      </c>
      <c r="AK121"/>
    </row>
    <row r="122" spans="1:37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0.1</v>
      </c>
      <c r="I122">
        <v>5</v>
      </c>
      <c r="J122" t="s">
        <v>10</v>
      </c>
      <c r="K122">
        <v>2.5</v>
      </c>
      <c r="L122">
        <v>355.75</v>
      </c>
      <c r="M122">
        <v>2.2965</v>
      </c>
      <c r="N122">
        <v>364.68</v>
      </c>
      <c r="O122" t="s">
        <v>2643</v>
      </c>
      <c r="P122" t="s">
        <v>2643</v>
      </c>
      <c r="Q122" t="s">
        <v>2643</v>
      </c>
      <c r="R122" t="s">
        <v>1715</v>
      </c>
      <c r="S122">
        <f ca="1">$AK$2*Validation[[#This Row],[Range1_Range]]+Validation[[#This Row],[Range1_Low]]</f>
        <v>4.0247366708664346E-3</v>
      </c>
      <c r="T122">
        <f ca="1">$AK$2*Validation[[#This Row],[Range2_Range]]+Validation[[#This Row],[Range2_Low]]</f>
        <v>1.7468010763606141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3.9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122" t="b">
        <f ca="1">Validation[[#This Row],[Desired Result]]=Validation[[#This Row],[Result]]</f>
        <v>1</v>
      </c>
      <c r="X122" t="b">
        <v>1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2" t="b">
        <f ca="1">AND(Validation[[#This Row],[Test Reading]]&gt;=Validation[[#This Row],[Range1_Low]],Validation[[#This Row],[Test Reading]]&lt;=Validation[[#This Row],[Range1_High]])</f>
        <v>1</v>
      </c>
      <c r="AE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">
        <f>Validation[[#This Row],[Range1_High]]-Validation[[#This Row],[Range1_Low]]</f>
        <v>9.0000000000000011E-3</v>
      </c>
      <c r="AG122">
        <f>Validation[[#This Row],[Range2_High]]-Validation[[#This Row],[Range2_Low]]</f>
        <v>4.9000000000000004</v>
      </c>
      <c r="AJ122" s="94"/>
      <c r="AK122"/>
    </row>
    <row r="123" spans="1:37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5</v>
      </c>
      <c r="I123">
        <v>20</v>
      </c>
      <c r="J123" t="s">
        <v>10</v>
      </c>
      <c r="K123">
        <v>2.5</v>
      </c>
      <c r="L123">
        <v>712.46</v>
      </c>
      <c r="M123">
        <v>2.2904</v>
      </c>
      <c r="N123">
        <v>721.65</v>
      </c>
      <c r="O123" t="s">
        <v>2643</v>
      </c>
      <c r="P123" t="s">
        <v>2643</v>
      </c>
      <c r="Q123" t="s">
        <v>2643</v>
      </c>
      <c r="R123" t="s">
        <v>1720</v>
      </c>
      <c r="S123">
        <f ca="1">$AK$2*Validation[[#This Row],[Range1_Range]]+Validation[[#This Row],[Range1_Low]]</f>
        <v>4.0247366708664346E-3</v>
      </c>
      <c r="T123">
        <f ca="1">$AK$2*Validation[[#This Row],[Range2_Range]]+Validation[[#This Row],[Range2_Low]]</f>
        <v>10.041227784777391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5.4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µA</v>
      </c>
      <c r="W123" t="b">
        <f ca="1">Validation[[#This Row],[Desired Result]]=Validation[[#This Row],[Result]]</f>
        <v>1</v>
      </c>
      <c r="X123" t="b">
        <v>1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3" t="b">
        <f ca="1">AND(Validation[[#This Row],[Test Reading]]&gt;=Validation[[#This Row],[Range1_Low]],Validation[[#This Row],[Test Reading]]&lt;=Validation[[#This Row],[Range1_High]])</f>
        <v>1</v>
      </c>
      <c r="AE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">
        <f>Validation[[#This Row],[Range1_High]]-Validation[[#This Row],[Range1_Low]]</f>
        <v>9.0000000000000011E-3</v>
      </c>
      <c r="AG123">
        <f>Validation[[#This Row],[Range2_High]]-Validation[[#This Row],[Range2_Low]]</f>
        <v>15</v>
      </c>
      <c r="AK123"/>
    </row>
    <row r="124" spans="1:37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5.0999999999999996</v>
      </c>
      <c r="L124">
        <v>4739.1000000000004</v>
      </c>
      <c r="M124">
        <v>4.5721999999999996</v>
      </c>
      <c r="N124">
        <v>4747.8999999999996</v>
      </c>
      <c r="O124" t="s">
        <v>2643</v>
      </c>
      <c r="P124" t="s">
        <v>2643</v>
      </c>
      <c r="Q124" t="s">
        <v>2643</v>
      </c>
      <c r="R124" t="s">
        <v>1716</v>
      </c>
      <c r="S124">
        <f ca="1">$AK$2*Validation[[#This Row],[Range1_Range]]+Validation[[#This Row],[Range1_Low]]</f>
        <v>4.0247366708664346E-3</v>
      </c>
      <c r="T124">
        <f ca="1">$AK$2*Validation[[#This Row],[Range2_Range]]+Validation[[#This Row],[Range2_Low]]</f>
        <v>30.082455569554782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24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4" t="b">
        <f ca="1">AND(Validation[[#This Row],[Test Reading]]&gt;=Validation[[#This Row],[Range1_Low]],Validation[[#This Row],[Test Reading]]&lt;=Validation[[#This Row],[Range1_High]])</f>
        <v>1</v>
      </c>
      <c r="AE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">
        <f>Validation[[#This Row],[Range1_High]]-Validation[[#This Row],[Range1_Low]]</f>
        <v>9.0000000000000011E-3</v>
      </c>
      <c r="AG124">
        <f>Validation[[#This Row],[Range2_High]]-Validation[[#This Row],[Range2_Low]]</f>
        <v>30</v>
      </c>
      <c r="AK124"/>
    </row>
    <row r="125" spans="1:37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50</v>
      </c>
      <c r="I125">
        <v>100</v>
      </c>
      <c r="J125" t="s">
        <v>10</v>
      </c>
      <c r="K125">
        <v>19</v>
      </c>
      <c r="L125">
        <v>6531.1</v>
      </c>
      <c r="M125">
        <v>17.152999999999999</v>
      </c>
      <c r="N125">
        <v>6602.1</v>
      </c>
      <c r="O125" t="s">
        <v>2643</v>
      </c>
      <c r="P125" t="s">
        <v>2643</v>
      </c>
      <c r="Q125" t="s">
        <v>2643</v>
      </c>
      <c r="R125" t="s">
        <v>1717</v>
      </c>
      <c r="S125">
        <f ca="1">$AK$2*Validation[[#This Row],[Range1_Range]]+Validation[[#This Row],[Range1_Low]]</f>
        <v>4.0247366708664346E-3</v>
      </c>
      <c r="T125">
        <f ca="1">$AK$2*Validation[[#This Row],[Range2_Range]]+Validation[[#This Row],[Range2_Low]]</f>
        <v>66.804092615924631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45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25" t="b">
        <f ca="1">Validation[[#This Row],[Desired Result]]=Validation[[#This Row],[Result]]</f>
        <v>1</v>
      </c>
      <c r="X125" t="b">
        <v>1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5" t="b">
        <f ca="1">AND(Validation[[#This Row],[Test Reading]]&gt;=Validation[[#This Row],[Range1_Low]],Validation[[#This Row],[Test Reading]]&lt;=Validation[[#This Row],[Range1_High]])</f>
        <v>1</v>
      </c>
      <c r="AE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">
        <f>Validation[[#This Row],[Range1_High]]-Validation[[#This Row],[Range1_Low]]</f>
        <v>9.0000000000000011E-3</v>
      </c>
      <c r="AG125">
        <f>Validation[[#This Row],[Range2_High]]-Validation[[#This Row],[Range2_Low]]</f>
        <v>50</v>
      </c>
      <c r="AK125"/>
    </row>
    <row r="126" spans="1:37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1E-3</v>
      </c>
      <c r="I126">
        <v>0.02</v>
      </c>
      <c r="J126" t="s">
        <v>10</v>
      </c>
      <c r="K126">
        <v>25</v>
      </c>
      <c r="L126">
        <v>4600</v>
      </c>
      <c r="M126">
        <v>23.094999999999999</v>
      </c>
      <c r="N126">
        <v>4618.8</v>
      </c>
      <c r="O126" t="s">
        <v>2643</v>
      </c>
      <c r="P126" t="s">
        <v>2643</v>
      </c>
      <c r="Q126" t="s">
        <v>2643</v>
      </c>
      <c r="R126" t="s">
        <v>1742</v>
      </c>
      <c r="S126">
        <f ca="1">$AK$2*Validation[[#This Row],[Range1_Range]]+Validation[[#This Row],[Range1_Low]]</f>
        <v>4.0247366708664342E-2</v>
      </c>
      <c r="T126">
        <f ca="1">$AK$2*Validation[[#This Row],[Range2_Range]]+Validation[[#This Row],[Range2_Low]]</f>
        <v>7.3855551940513603E-3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210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126" t="b">
        <f ca="1">Validation[[#This Row],[Desired Result]]=Validation[[#This Row],[Result]]</f>
        <v>1</v>
      </c>
      <c r="X126" t="b">
        <v>1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6" t="b">
        <f ca="1">AND(Validation[[#This Row],[Test Reading]]&gt;=Validation[[#This Row],[Range1_Low]],Validation[[#This Row],[Test Reading]]&lt;=Validation[[#This Row],[Range1_High]])</f>
        <v>1</v>
      </c>
      <c r="AE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">
        <f>Validation[[#This Row],[Range1_High]]-Validation[[#This Row],[Range1_Low]]</f>
        <v>9.0000000000000011E-2</v>
      </c>
      <c r="AG126">
        <f>Validation[[#This Row],[Range2_High]]-Validation[[#This Row],[Range2_Low]]</f>
        <v>1.9E-2</v>
      </c>
      <c r="AK126"/>
    </row>
    <row r="127" spans="1:37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0.02</v>
      </c>
      <c r="I127">
        <v>4.4999999999999998E-2</v>
      </c>
      <c r="J127" t="s">
        <v>10</v>
      </c>
      <c r="K127">
        <v>27</v>
      </c>
      <c r="L127">
        <v>1700</v>
      </c>
      <c r="M127">
        <v>23.094999999999999</v>
      </c>
      <c r="N127">
        <v>1732.1</v>
      </c>
      <c r="O127" t="s">
        <v>2643</v>
      </c>
      <c r="P127" t="s">
        <v>2643</v>
      </c>
      <c r="Q127" t="s">
        <v>2643</v>
      </c>
      <c r="R127" t="s">
        <v>1741</v>
      </c>
      <c r="S127">
        <f ca="1">$AK$2*Validation[[#This Row],[Range1_Range]]+Validation[[#This Row],[Range1_Low]]</f>
        <v>4.0247366708664342E-2</v>
      </c>
      <c r="T127">
        <f ca="1">$AK$2*Validation[[#This Row],[Range2_Range]]+Validation[[#This Row],[Range2_Low]]</f>
        <v>2.8402046307962316E-2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95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µA</v>
      </c>
      <c r="W127" t="b">
        <f ca="1">Validation[[#This Row],[Desired Result]]=Validation[[#This Row],[Result]]</f>
        <v>1</v>
      </c>
      <c r="X127" t="b">
        <v>1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7" t="b">
        <f ca="1">AND(Validation[[#This Row],[Test Reading]]&gt;=Validation[[#This Row],[Range1_Low]],Validation[[#This Row],[Test Reading]]&lt;=Validation[[#This Row],[Range1_High]])</f>
        <v>1</v>
      </c>
      <c r="AE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">
        <f>Validation[[#This Row],[Range1_High]]-Validation[[#This Row],[Range1_Low]]</f>
        <v>9.0000000000000011E-2</v>
      </c>
      <c r="AG127">
        <f>Validation[[#This Row],[Range2_High]]-Validation[[#This Row],[Range2_Low]]</f>
        <v>2.4999999999999998E-2</v>
      </c>
      <c r="AJ127" s="94"/>
      <c r="AK127"/>
    </row>
    <row r="128" spans="1:37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4.4999999999999998E-2</v>
      </c>
      <c r="I128">
        <v>0.1</v>
      </c>
      <c r="J128" t="s">
        <v>10</v>
      </c>
      <c r="K128">
        <v>24</v>
      </c>
      <c r="L128">
        <v>690</v>
      </c>
      <c r="M128">
        <v>23.094000000000001</v>
      </c>
      <c r="N128">
        <v>693.05</v>
      </c>
      <c r="O128" t="s">
        <v>2643</v>
      </c>
      <c r="P128" t="s">
        <v>2643</v>
      </c>
      <c r="Q128" t="s">
        <v>2643</v>
      </c>
      <c r="R128" t="s">
        <v>1740</v>
      </c>
      <c r="S128">
        <f ca="1">$AK$2*Validation[[#This Row],[Range1_Range]]+Validation[[#This Row],[Range1_Low]]</f>
        <v>4.0247366708664342E-2</v>
      </c>
      <c r="T128">
        <f ca="1">$AK$2*Validation[[#This Row],[Range2_Range]]+Validation[[#This Row],[Range2_Low]]</f>
        <v>6.3484501877517099E-2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52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28" t="b">
        <f ca="1">Validation[[#This Row],[Desired Result]]=Validation[[#This Row],[Result]]</f>
        <v>1</v>
      </c>
      <c r="X128" t="b">
        <v>1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" t="b">
        <f ca="1">AND(Validation[[#This Row],[Test Reading]]&gt;=Validation[[#This Row],[Range1_Low]],Validation[[#This Row],[Test Reading]]&lt;=Validation[[#This Row],[Range1_High]])</f>
        <v>1</v>
      </c>
      <c r="AE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">
        <f>Validation[[#This Row],[Range1_High]]-Validation[[#This Row],[Range1_Low]]</f>
        <v>9.0000000000000011E-2</v>
      </c>
      <c r="AG128">
        <f>Validation[[#This Row],[Range2_High]]-Validation[[#This Row],[Range2_Low]]</f>
        <v>5.5000000000000007E-2</v>
      </c>
      <c r="AJ128" s="94"/>
      <c r="AK128"/>
    </row>
    <row r="129" spans="1:37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0.1</v>
      </c>
      <c r="I129">
        <v>5</v>
      </c>
      <c r="J129" t="s">
        <v>10</v>
      </c>
      <c r="K129">
        <v>25</v>
      </c>
      <c r="L129">
        <v>350</v>
      </c>
      <c r="M129">
        <v>22.95</v>
      </c>
      <c r="N129">
        <v>364.61</v>
      </c>
      <c r="O129" t="s">
        <v>2643</v>
      </c>
      <c r="P129" t="s">
        <v>2643</v>
      </c>
      <c r="Q129" t="s">
        <v>2643</v>
      </c>
      <c r="R129" t="s">
        <v>1738</v>
      </c>
      <c r="S129">
        <f ca="1">$AK$2*Validation[[#This Row],[Range1_Range]]+Validation[[#This Row],[Range1_Low]]</f>
        <v>4.0247366708664342E-2</v>
      </c>
      <c r="T129">
        <f ca="1">$AK$2*Validation[[#This Row],[Range2_Range]]+Validation[[#This Row],[Range2_Low]]</f>
        <v>1.7468010763606141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39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29" t="b">
        <f ca="1">Validation[[#This Row],[Desired Result]]=Validation[[#This Row],[Result]]</f>
        <v>1</v>
      </c>
      <c r="X129" t="b">
        <v>1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9" t="b">
        <f ca="1">AND(Validation[[#This Row],[Test Reading]]&gt;=Validation[[#This Row],[Range1_Low]],Validation[[#This Row],[Test Reading]]&lt;=Validation[[#This Row],[Range1_High]])</f>
        <v>1</v>
      </c>
      <c r="AE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">
        <f>Validation[[#This Row],[Range1_High]]-Validation[[#This Row],[Range1_Low]]</f>
        <v>9.0000000000000011E-2</v>
      </c>
      <c r="AG129">
        <f>Validation[[#This Row],[Range2_High]]-Validation[[#This Row],[Range2_Low]]</f>
        <v>4.9000000000000004</v>
      </c>
      <c r="AK129"/>
    </row>
    <row r="130" spans="1:37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5</v>
      </c>
      <c r="I130">
        <v>20</v>
      </c>
      <c r="J130" t="s">
        <v>10</v>
      </c>
      <c r="K130">
        <v>25</v>
      </c>
      <c r="L130">
        <v>710</v>
      </c>
      <c r="M130">
        <v>22.890999999999998</v>
      </c>
      <c r="N130">
        <v>721.64</v>
      </c>
      <c r="O130" t="s">
        <v>2643</v>
      </c>
      <c r="P130" t="s">
        <v>2643</v>
      </c>
      <c r="Q130" t="s">
        <v>2643</v>
      </c>
      <c r="R130" t="s">
        <v>1739</v>
      </c>
      <c r="S130">
        <f ca="1">$AK$2*Validation[[#This Row],[Range1_Range]]+Validation[[#This Row],[Range1_Low]]</f>
        <v>4.0247366708664342E-2</v>
      </c>
      <c r="T130">
        <f ca="1">$AK$2*Validation[[#This Row],[Range2_Range]]+Validation[[#This Row],[Range2_Low]]</f>
        <v>10.041227784777391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54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30" t="b">
        <f ca="1">Validation[[#This Row],[Desired Result]]=Validation[[#This Row],[Result]]</f>
        <v>1</v>
      </c>
      <c r="X130" t="b">
        <v>1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0" t="b">
        <f ca="1">AND(Validation[[#This Row],[Test Reading]]&gt;=Validation[[#This Row],[Range1_Low]],Validation[[#This Row],[Test Reading]]&lt;=Validation[[#This Row],[Range1_High]])</f>
        <v>1</v>
      </c>
      <c r="AE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">
        <f>Validation[[#This Row],[Range1_High]]-Validation[[#This Row],[Range1_Low]]</f>
        <v>9.0000000000000011E-2</v>
      </c>
      <c r="AG130">
        <f>Validation[[#This Row],[Range2_High]]-Validation[[#This Row],[Range2_Low]]</f>
        <v>15</v>
      </c>
      <c r="AJ130" s="94"/>
      <c r="AK130"/>
    </row>
    <row r="131" spans="1:37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20</v>
      </c>
      <c r="I131">
        <v>50</v>
      </c>
      <c r="J131" t="s">
        <v>10</v>
      </c>
      <c r="K131">
        <v>51</v>
      </c>
      <c r="L131">
        <v>4700</v>
      </c>
      <c r="M131">
        <v>45.601999999999997</v>
      </c>
      <c r="N131">
        <v>4746.8999999999996</v>
      </c>
      <c r="O131" t="s">
        <v>2643</v>
      </c>
      <c r="P131" t="s">
        <v>2643</v>
      </c>
      <c r="Q131" t="s">
        <v>2643</v>
      </c>
      <c r="R131" t="s">
        <v>1743</v>
      </c>
      <c r="S131">
        <f ca="1">$AK$2*Validation[[#This Row],[Range1_Range]]+Validation[[#This Row],[Range1_Low]]</f>
        <v>4.0247366708664342E-2</v>
      </c>
      <c r="T131">
        <f ca="1">$AK$2*Validation[[#This Row],[Range2_Range]]+Validation[[#This Row],[Range2_Low]]</f>
        <v>30.082455569554782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240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131" t="b">
        <f ca="1">Validation[[#This Row],[Desired Result]]=Validation[[#This Row],[Result]]</f>
        <v>1</v>
      </c>
      <c r="X131" t="b">
        <v>1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1" t="b">
        <f ca="1">AND(Validation[[#This Row],[Test Reading]]&gt;=Validation[[#This Row],[Range1_Low]],Validation[[#This Row],[Test Reading]]&lt;=Validation[[#This Row],[Range1_High]])</f>
        <v>1</v>
      </c>
      <c r="AE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">
        <f>Validation[[#This Row],[Range1_High]]-Validation[[#This Row],[Range1_Low]]</f>
        <v>9.0000000000000011E-2</v>
      </c>
      <c r="AG131">
        <f>Validation[[#This Row],[Range2_High]]-Validation[[#This Row],[Range2_Low]]</f>
        <v>30</v>
      </c>
      <c r="AK131"/>
    </row>
    <row r="132" spans="1:37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50</v>
      </c>
      <c r="I132">
        <v>100</v>
      </c>
      <c r="J132" t="s">
        <v>10</v>
      </c>
      <c r="K132">
        <v>190</v>
      </c>
      <c r="L132">
        <v>6500</v>
      </c>
      <c r="M132">
        <v>171.51</v>
      </c>
      <c r="N132">
        <v>6602.2</v>
      </c>
      <c r="O132" t="s">
        <v>2643</v>
      </c>
      <c r="P132" t="s">
        <v>2643</v>
      </c>
      <c r="Q132" t="s">
        <v>2643</v>
      </c>
      <c r="R132" t="s">
        <v>1737</v>
      </c>
      <c r="S132">
        <f ca="1">$AK$2*Validation[[#This Row],[Range1_Range]]+Validation[[#This Row],[Range1_Low]]</f>
        <v>4.0247366708664342E-2</v>
      </c>
      <c r="T132">
        <f ca="1">$AK$2*Validation[[#This Row],[Range2_Range]]+Validation[[#This Row],[Range2_Low]]</f>
        <v>66.804092615924631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450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µA</v>
      </c>
      <c r="W132" t="b">
        <f ca="1">Validation[[#This Row],[Desired Result]]=Validation[[#This Row],[Result]]</f>
        <v>1</v>
      </c>
      <c r="X132" t="b">
        <v>1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2" t="b">
        <f ca="1">AND(Validation[[#This Row],[Test Reading]]&gt;=Validation[[#This Row],[Range1_Low]],Validation[[#This Row],[Test Reading]]&lt;=Validation[[#This Row],[Range1_High]])</f>
        <v>1</v>
      </c>
      <c r="AE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">
        <f>Validation[[#This Row],[Range1_High]]-Validation[[#This Row],[Range1_Low]]</f>
        <v>9.0000000000000011E-2</v>
      </c>
      <c r="AG132">
        <f>Validation[[#This Row],[Range2_High]]-Validation[[#This Row],[Range2_Low]]</f>
        <v>50</v>
      </c>
      <c r="AK132"/>
    </row>
    <row r="133" spans="1:37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2643</v>
      </c>
      <c r="P133" t="s">
        <v>2643</v>
      </c>
      <c r="Q133" t="s">
        <v>2643</v>
      </c>
      <c r="R133" t="s">
        <v>5612</v>
      </c>
      <c r="S133">
        <f ca="1">$AK$2*Validation[[#This Row],[Range1_Range]]+Validation[[#This Row],[Range1_Low]]</f>
        <v>3.3608185231849262E-5</v>
      </c>
      <c r="T133">
        <f ca="1">$AK$2*Validation[[#This Row],[Range2_Range]]+Validation[[#This Row],[Range2_Low]]</f>
        <v>7.3855551940513603E-3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0.64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3" t="b">
        <f ca="1">AND(Validation[[#This Row],[Test Reading]]&gt;=Validation[[#This Row],[Range1_Low]],Validation[[#This Row],[Test Reading]]&lt;=Validation[[#This Row],[Range1_High]])</f>
        <v>1</v>
      </c>
      <c r="AE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">
        <f>Validation[[#This Row],[Range1_High]]-Validation[[#This Row],[Range1_Low]]</f>
        <v>1E-4</v>
      </c>
      <c r="AG133">
        <f>Validation[[#This Row],[Range2_High]]-Validation[[#This Row],[Range2_Low]]</f>
        <v>1.9E-2</v>
      </c>
      <c r="AK133"/>
    </row>
    <row r="134" spans="1:37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0.02</v>
      </c>
      <c r="I134">
        <v>4.4999999999999998E-2</v>
      </c>
      <c r="J134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t="s">
        <v>2643</v>
      </c>
      <c r="P134" t="s">
        <v>2643</v>
      </c>
      <c r="Q134" t="s">
        <v>2643</v>
      </c>
      <c r="R134" t="s">
        <v>1661</v>
      </c>
      <c r="S134">
        <f ca="1">$AK$2*Validation[[#This Row],[Range1_Range]]+Validation[[#This Row],[Range1_Low]]</f>
        <v>3.3608185231849262E-5</v>
      </c>
      <c r="T134">
        <f ca="1">$AK$2*Validation[[#This Row],[Range2_Range]]+Validation[[#This Row],[Range2_Low]]</f>
        <v>2.8402046307962316E-2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0.59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4" t="b">
        <f ca="1">AND(Validation[[#This Row],[Test Reading]]&gt;=Validation[[#This Row],[Range1_Low]],Validation[[#This Row],[Test Reading]]&lt;=Validation[[#This Row],[Range1_High]])</f>
        <v>1</v>
      </c>
      <c r="AE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">
        <f>Validation[[#This Row],[Range1_High]]-Validation[[#This Row],[Range1_Low]]</f>
        <v>1E-4</v>
      </c>
      <c r="AG134">
        <f>Validation[[#This Row],[Range2_High]]-Validation[[#This Row],[Range2_Low]]</f>
        <v>2.4999999999999998E-2</v>
      </c>
      <c r="AJ134" s="94"/>
      <c r="AK134"/>
    </row>
    <row r="135" spans="1:37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4.4999999999999998E-2</v>
      </c>
      <c r="I135">
        <v>5</v>
      </c>
      <c r="J135" t="s">
        <v>10</v>
      </c>
      <c r="K135">
        <v>0.57804</v>
      </c>
      <c r="L135">
        <v>91.593000000000004</v>
      </c>
      <c r="M135">
        <v>0.57801999999999998</v>
      </c>
      <c r="N135">
        <v>90.227999999999994</v>
      </c>
      <c r="O135" t="s">
        <v>2643</v>
      </c>
      <c r="P135" t="s">
        <v>2643</v>
      </c>
      <c r="Q135" t="s">
        <v>2643</v>
      </c>
      <c r="R135" t="s">
        <v>1662</v>
      </c>
      <c r="S135">
        <f ca="1">$AK$2*Validation[[#This Row],[Range1_Range]]+Validation[[#This Row],[Range1_Low]]</f>
        <v>3.3608185231849262E-5</v>
      </c>
      <c r="T135">
        <f ca="1">$AK$2*Validation[[#This Row],[Range2_Range]]+Validation[[#This Row],[Range2_Low]]</f>
        <v>1.710285578238131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0.58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5" t="b">
        <f ca="1">AND(Validation[[#This Row],[Test Reading]]&gt;=Validation[[#This Row],[Range1_Low]],Validation[[#This Row],[Test Reading]]&lt;=Validation[[#This Row],[Range1_High]])</f>
        <v>1</v>
      </c>
      <c r="AE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5">
        <f>Validation[[#This Row],[Range1_High]]-Validation[[#This Row],[Range1_Low]]</f>
        <v>1E-4</v>
      </c>
      <c r="AG135">
        <f>Validation[[#This Row],[Range2_High]]-Validation[[#This Row],[Range2_Low]]</f>
        <v>4.9550000000000001</v>
      </c>
      <c r="AK135"/>
    </row>
    <row r="136" spans="1:37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1E-3</v>
      </c>
      <c r="I136">
        <v>0.02</v>
      </c>
      <c r="J136" t="s">
        <v>10</v>
      </c>
      <c r="K136">
        <v>5.6234999999999999</v>
      </c>
      <c r="L136">
        <v>1918.3</v>
      </c>
      <c r="M136">
        <v>5.6233000000000004</v>
      </c>
      <c r="N136">
        <v>1917.2</v>
      </c>
      <c r="O136" t="s">
        <v>2643</v>
      </c>
      <c r="P136" t="s">
        <v>2643</v>
      </c>
      <c r="Q136" t="s">
        <v>2643</v>
      </c>
      <c r="R136" t="s">
        <v>1703</v>
      </c>
      <c r="S136">
        <f ca="1">$AK$2*Validation[[#This Row],[Range1_Range]]+Validation[[#This Row],[Range1_Low]]</f>
        <v>4.0247366708664334E-4</v>
      </c>
      <c r="T136">
        <f ca="1">$AK$2*Validation[[#This Row],[Range2_Range]]+Validation[[#This Row],[Range2_Low]]</f>
        <v>7.3855551940513603E-3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6.4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6" t="b">
        <f ca="1">AND(Validation[[#This Row],[Test Reading]]&gt;=Validation[[#This Row],[Range1_Low]],Validation[[#This Row],[Test Reading]]&lt;=Validation[[#This Row],[Range1_High]])</f>
        <v>1</v>
      </c>
      <c r="AE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">
        <f>Validation[[#This Row],[Range1_High]]-Validation[[#This Row],[Range1_Low]]</f>
        <v>8.9999999999999998E-4</v>
      </c>
      <c r="AG136">
        <f>Validation[[#This Row],[Range2_High]]-Validation[[#This Row],[Range2_Low]]</f>
        <v>1.9E-2</v>
      </c>
      <c r="AK136"/>
    </row>
    <row r="137" spans="1:37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0.02</v>
      </c>
      <c r="I137">
        <v>4.4999999999999998E-2</v>
      </c>
      <c r="J137" t="s">
        <v>10</v>
      </c>
      <c r="K137">
        <v>5.7533000000000003</v>
      </c>
      <c r="L137">
        <v>346.75</v>
      </c>
      <c r="M137">
        <v>5.7531999999999996</v>
      </c>
      <c r="N137">
        <v>345.32</v>
      </c>
      <c r="O137" t="s">
        <v>2643</v>
      </c>
      <c r="P137" t="s">
        <v>2643</v>
      </c>
      <c r="Q137" t="s">
        <v>2643</v>
      </c>
      <c r="R137" t="s">
        <v>1707</v>
      </c>
      <c r="S137">
        <f ca="1">$AK$2*Validation[[#This Row],[Range1_Range]]+Validation[[#This Row],[Range1_Low]]</f>
        <v>4.0247366708664334E-4</v>
      </c>
      <c r="T137">
        <f ca="1">$AK$2*Validation[[#This Row],[Range2_Range]]+Validation[[#This Row],[Range2_Low]]</f>
        <v>2.8402046307962316E-2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5.9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" t="b">
        <f ca="1">AND(Validation[[#This Row],[Test Reading]]&gt;=Validation[[#This Row],[Range1_Low]],Validation[[#This Row],[Test Reading]]&lt;=Validation[[#This Row],[Range1_High]])</f>
        <v>1</v>
      </c>
      <c r="AE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">
        <f>Validation[[#This Row],[Range1_High]]-Validation[[#This Row],[Range1_Low]]</f>
        <v>8.9999999999999998E-4</v>
      </c>
      <c r="AG137">
        <f>Validation[[#This Row],[Range2_High]]-Validation[[#This Row],[Range2_Low]]</f>
        <v>2.4999999999999998E-2</v>
      </c>
      <c r="AK137"/>
    </row>
    <row r="138" spans="1:37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4.4999999999999998E-2</v>
      </c>
      <c r="I138">
        <v>0.1</v>
      </c>
      <c r="J138" t="s">
        <v>10</v>
      </c>
      <c r="K138">
        <v>5.7742000000000004</v>
      </c>
      <c r="L138">
        <v>74.831999999999994</v>
      </c>
      <c r="M138">
        <v>5.7740999999999998</v>
      </c>
      <c r="N138">
        <v>73.332999999999998</v>
      </c>
      <c r="O138" t="s">
        <v>2643</v>
      </c>
      <c r="P138" t="s">
        <v>2643</v>
      </c>
      <c r="Q138" t="s">
        <v>2643</v>
      </c>
      <c r="R138" t="s">
        <v>1706</v>
      </c>
      <c r="S138">
        <f ca="1">$AK$2*Validation[[#This Row],[Range1_Range]]+Validation[[#This Row],[Range1_Low]]</f>
        <v>4.0247366708664334E-4</v>
      </c>
      <c r="T138">
        <f ca="1">$AK$2*Validation[[#This Row],[Range2_Range]]+Validation[[#This Row],[Range2_Low]]</f>
        <v>6.3484501877517099E-2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5.8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8" t="b">
        <f ca="1">Validation[[#This Row],[Desired Result]]=Validation[[#This Row],[Result]]</f>
        <v>1</v>
      </c>
      <c r="X138" t="b">
        <v>1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" t="b">
        <f ca="1">AND(Validation[[#This Row],[Test Reading]]&gt;=Validation[[#This Row],[Range1_Low]],Validation[[#This Row],[Test Reading]]&lt;=Validation[[#This Row],[Range1_High]])</f>
        <v>1</v>
      </c>
      <c r="AE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">
        <f>Validation[[#This Row],[Range1_High]]-Validation[[#This Row],[Range1_Low]]</f>
        <v>8.9999999999999998E-4</v>
      </c>
      <c r="AG138">
        <f>Validation[[#This Row],[Range2_High]]-Validation[[#This Row],[Range2_Low]]</f>
        <v>5.5000000000000007E-2</v>
      </c>
      <c r="AJ138" s="94"/>
      <c r="AK138"/>
    </row>
    <row r="139" spans="1:37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0.1</v>
      </c>
      <c r="I139">
        <v>5</v>
      </c>
      <c r="J139" t="s">
        <v>10</v>
      </c>
      <c r="K139">
        <v>5.7770999999999999</v>
      </c>
      <c r="L139">
        <v>28.936</v>
      </c>
      <c r="M139">
        <v>5.7770000000000001</v>
      </c>
      <c r="N139">
        <v>27.423999999999999</v>
      </c>
      <c r="O139" t="s">
        <v>2643</v>
      </c>
      <c r="P139" t="s">
        <v>2643</v>
      </c>
      <c r="Q139" t="s">
        <v>2643</v>
      </c>
      <c r="R139" t="s">
        <v>1708</v>
      </c>
      <c r="S139">
        <f ca="1">$AK$2*Validation[[#This Row],[Range1_Range]]+Validation[[#This Row],[Range1_Low]]</f>
        <v>4.0247366708664334E-4</v>
      </c>
      <c r="T139">
        <f ca="1">$AK$2*Validation[[#This Row],[Range2_Range]]+Validation[[#This Row],[Range2_Low]]</f>
        <v>1.7468010763606141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5.8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9" t="b">
        <f ca="1">Validation[[#This Row],[Desired Result]]=Validation[[#This Row],[Result]]</f>
        <v>1</v>
      </c>
      <c r="X139" t="b">
        <v>1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" t="b">
        <f ca="1">AND(Validation[[#This Row],[Test Reading]]&gt;=Validation[[#This Row],[Range1_Low]],Validation[[#This Row],[Test Reading]]&lt;=Validation[[#This Row],[Range1_High]])</f>
        <v>1</v>
      </c>
      <c r="AE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">
        <f>Validation[[#This Row],[Range1_High]]-Validation[[#This Row],[Range1_Low]]</f>
        <v>8.9999999999999998E-4</v>
      </c>
      <c r="AG139">
        <f>Validation[[#This Row],[Range2_High]]-Validation[[#This Row],[Range2_Low]]</f>
        <v>4.9000000000000004</v>
      </c>
      <c r="AK139"/>
    </row>
    <row r="140" spans="1:37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5</v>
      </c>
      <c r="I140">
        <v>20</v>
      </c>
      <c r="J140" t="s">
        <v>10</v>
      </c>
      <c r="K140">
        <v>5.7740999999999998</v>
      </c>
      <c r="L140">
        <v>79.209999999999994</v>
      </c>
      <c r="M140">
        <v>5.774</v>
      </c>
      <c r="N140">
        <v>77.712999999999994</v>
      </c>
      <c r="O140" t="s">
        <v>2643</v>
      </c>
      <c r="P140" t="s">
        <v>2643</v>
      </c>
      <c r="Q140" t="s">
        <v>2643</v>
      </c>
      <c r="R140" t="s">
        <v>1702</v>
      </c>
      <c r="S140">
        <f ca="1">$AK$2*Validation[[#This Row],[Range1_Range]]+Validation[[#This Row],[Range1_Low]]</f>
        <v>4.0247366708664334E-4</v>
      </c>
      <c r="T140">
        <f ca="1">$AK$2*Validation[[#This Row],[Range2_Range]]+Validation[[#This Row],[Range2_Low]]</f>
        <v>10.041227784777391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5.8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0" t="b">
        <f ca="1">Validation[[#This Row],[Desired Result]]=Validation[[#This Row],[Result]]</f>
        <v>1</v>
      </c>
      <c r="X140" t="b">
        <v>1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" t="b">
        <f ca="1">AND(Validation[[#This Row],[Test Reading]]&gt;=Validation[[#This Row],[Range1_Low]],Validation[[#This Row],[Test Reading]]&lt;=Validation[[#This Row],[Range1_High]])</f>
        <v>1</v>
      </c>
      <c r="AE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">
        <f>Validation[[#This Row],[Range1_High]]-Validation[[#This Row],[Range1_Low]]</f>
        <v>8.9999999999999998E-4</v>
      </c>
      <c r="AG140">
        <f>Validation[[#This Row],[Range2_High]]-Validation[[#This Row],[Range2_Low]]</f>
        <v>15</v>
      </c>
      <c r="AK140"/>
    </row>
    <row r="141" spans="1:37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20</v>
      </c>
      <c r="I141">
        <v>50</v>
      </c>
      <c r="J141" t="s">
        <v>10</v>
      </c>
      <c r="K141">
        <v>5.6360000000000001</v>
      </c>
      <c r="L141">
        <v>2159.6999999999998</v>
      </c>
      <c r="M141">
        <v>5.6349</v>
      </c>
      <c r="N141">
        <v>2155.3000000000002</v>
      </c>
      <c r="O141" t="s">
        <v>2643</v>
      </c>
      <c r="P141" t="s">
        <v>2643</v>
      </c>
      <c r="Q141" t="s">
        <v>2643</v>
      </c>
      <c r="R141" t="s">
        <v>1704</v>
      </c>
      <c r="S141">
        <f ca="1">$AK$2*Validation[[#This Row],[Range1_Range]]+Validation[[#This Row],[Range1_Low]]</f>
        <v>4.0247366708664334E-4</v>
      </c>
      <c r="T141">
        <f ca="1">$AK$2*Validation[[#This Row],[Range2_Range]]+Validation[[#This Row],[Range2_Low]]</f>
        <v>30.082455569554782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6.5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41" t="b">
        <f ca="1">Validation[[#This Row],[Desired Result]]=Validation[[#This Row],[Result]]</f>
        <v>1</v>
      </c>
      <c r="X141" t="b">
        <v>1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" t="b">
        <f ca="1">AND(Validation[[#This Row],[Test Reading]]&gt;=Validation[[#This Row],[Range1_Low]],Validation[[#This Row],[Test Reading]]&lt;=Validation[[#This Row],[Range1_High]])</f>
        <v>1</v>
      </c>
      <c r="AE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">
        <f>Validation[[#This Row],[Range1_High]]-Validation[[#This Row],[Range1_Low]]</f>
        <v>8.9999999999999998E-4</v>
      </c>
      <c r="AG141">
        <f>Validation[[#This Row],[Range2_High]]-Validation[[#This Row],[Range2_Low]]</f>
        <v>30</v>
      </c>
      <c r="AK141"/>
    </row>
    <row r="142" spans="1:37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50</v>
      </c>
      <c r="I142">
        <v>100</v>
      </c>
      <c r="J142" t="s">
        <v>10</v>
      </c>
      <c r="K142">
        <v>5.8456000000000001</v>
      </c>
      <c r="L142">
        <v>4362.3</v>
      </c>
      <c r="M142">
        <v>5.8320999999999996</v>
      </c>
      <c r="N142">
        <v>4309.3</v>
      </c>
      <c r="O142" t="s">
        <v>2643</v>
      </c>
      <c r="P142" t="s">
        <v>2643</v>
      </c>
      <c r="Q142" t="s">
        <v>2643</v>
      </c>
      <c r="R142" t="s">
        <v>1705</v>
      </c>
      <c r="S142">
        <f ca="1">$AK$2*Validation[[#This Row],[Range1_Range]]+Validation[[#This Row],[Range1_Low]]</f>
        <v>4.0247366708664334E-4</v>
      </c>
      <c r="T142">
        <f ca="1">$AK$2*Validation[[#This Row],[Range2_Range]]+Validation[[#This Row],[Range2_Low]]</f>
        <v>66.804092615924631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7.6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42" t="b">
        <f ca="1">Validation[[#This Row],[Desired Result]]=Validation[[#This Row],[Result]]</f>
        <v>1</v>
      </c>
      <c r="X142" t="b">
        <v>1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" t="b">
        <f ca="1">AND(Validation[[#This Row],[Test Reading]]&gt;=Validation[[#This Row],[Range1_Low]],Validation[[#This Row],[Test Reading]]&lt;=Validation[[#This Row],[Range1_High]])</f>
        <v>1</v>
      </c>
      <c r="AE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">
        <f>Validation[[#This Row],[Range1_High]]-Validation[[#This Row],[Range1_Low]]</f>
        <v>8.9999999999999998E-4</v>
      </c>
      <c r="AG142">
        <f>Validation[[#This Row],[Range2_High]]-Validation[[#This Row],[Range2_Low]]</f>
        <v>50</v>
      </c>
      <c r="AK142"/>
    </row>
    <row r="143" spans="1:37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1E-3</v>
      </c>
      <c r="I143">
        <v>0.02</v>
      </c>
      <c r="J143" t="s">
        <v>10</v>
      </c>
      <c r="K143">
        <v>2.5</v>
      </c>
      <c r="L143">
        <v>4600.7</v>
      </c>
      <c r="M143">
        <v>2.3372999999999999</v>
      </c>
      <c r="N143">
        <v>4616.5</v>
      </c>
      <c r="O143" t="s">
        <v>2643</v>
      </c>
      <c r="P143" t="s">
        <v>2643</v>
      </c>
      <c r="Q143" t="s">
        <v>2643</v>
      </c>
      <c r="R143" t="s">
        <v>5621</v>
      </c>
      <c r="S143">
        <f ca="1">$AK$2*Validation[[#This Row],[Range1_Range]]+Validation[[#This Row],[Range1_Low]]</f>
        <v>4.0247366708664346E-3</v>
      </c>
      <c r="T143">
        <f ca="1">$AK$2*Validation[[#This Row],[Range2_Range]]+Validation[[#This Row],[Range2_Low]]</f>
        <v>7.3855551940513603E-3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21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43" t="b">
        <f ca="1">Validation[[#This Row],[Desired Result]]=Validation[[#This Row],[Result]]</f>
        <v>1</v>
      </c>
      <c r="X143" t="b">
        <v>1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3" t="b">
        <f ca="1">AND(Validation[[#This Row],[Test Reading]]&gt;=Validation[[#This Row],[Range1_Low]],Validation[[#This Row],[Test Reading]]&lt;=Validation[[#This Row],[Range1_High]])</f>
        <v>1</v>
      </c>
      <c r="AE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">
        <f>Validation[[#This Row],[Range1_High]]-Validation[[#This Row],[Range1_Low]]</f>
        <v>9.0000000000000011E-3</v>
      </c>
      <c r="AG143">
        <f>Validation[[#This Row],[Range2_High]]-Validation[[#This Row],[Range2_Low]]</f>
        <v>1.9E-2</v>
      </c>
      <c r="AJ143" s="94"/>
      <c r="AK143"/>
    </row>
    <row r="144" spans="1:37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0.02</v>
      </c>
      <c r="I144">
        <v>4.4999999999999998E-2</v>
      </c>
      <c r="J144" t="s">
        <v>10</v>
      </c>
      <c r="K144">
        <v>2.7</v>
      </c>
      <c r="L144">
        <v>1700</v>
      </c>
      <c r="M144">
        <v>2.3565999999999998</v>
      </c>
      <c r="N144">
        <v>1728.5</v>
      </c>
      <c r="O144" t="s">
        <v>2643</v>
      </c>
      <c r="P144" t="s">
        <v>2643</v>
      </c>
      <c r="Q144" t="s">
        <v>2643</v>
      </c>
      <c r="R144" t="s">
        <v>5624</v>
      </c>
      <c r="S144">
        <f ca="1">$AK$2*Validation[[#This Row],[Range1_Range]]+Validation[[#This Row],[Range1_Low]]</f>
        <v>4.0247366708664346E-3</v>
      </c>
      <c r="T144">
        <f ca="1">$AK$2*Validation[[#This Row],[Range2_Range]]+Validation[[#This Row],[Range2_Low]]</f>
        <v>2.8402046307962316E-2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9.5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" t="b">
        <f ca="1">AND(Validation[[#This Row],[Test Reading]]&gt;=Validation[[#This Row],[Range1_Low]],Validation[[#This Row],[Test Reading]]&lt;=Validation[[#This Row],[Range1_High]])</f>
        <v>1</v>
      </c>
      <c r="AE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">
        <f>Validation[[#This Row],[Range1_High]]-Validation[[#This Row],[Range1_Low]]</f>
        <v>9.0000000000000011E-3</v>
      </c>
      <c r="AG144">
        <f>Validation[[#This Row],[Range2_High]]-Validation[[#This Row],[Range2_Low]]</f>
        <v>2.4999999999999998E-2</v>
      </c>
      <c r="AK144"/>
    </row>
    <row r="145" spans="1:37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4.4999999999999998E-2</v>
      </c>
      <c r="I145">
        <v>0.1</v>
      </c>
      <c r="J145" t="s">
        <v>10</v>
      </c>
      <c r="K145">
        <v>2.4</v>
      </c>
      <c r="L145">
        <v>690</v>
      </c>
      <c r="M145">
        <v>2.3717000000000001</v>
      </c>
      <c r="N145">
        <v>689.14</v>
      </c>
      <c r="O145" t="s">
        <v>2643</v>
      </c>
      <c r="P145" t="s">
        <v>2643</v>
      </c>
      <c r="Q145" t="s">
        <v>2643</v>
      </c>
      <c r="R145" t="s">
        <v>5626</v>
      </c>
      <c r="S145">
        <f ca="1">$AK$2*Validation[[#This Row],[Range1_Range]]+Validation[[#This Row],[Range1_Low]]</f>
        <v>4.0247366708664346E-3</v>
      </c>
      <c r="T145">
        <f ca="1">$AK$2*Validation[[#This Row],[Range2_Range]]+Validation[[#This Row],[Range2_Low]]</f>
        <v>6.3484501877517099E-2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5.2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45" t="b">
        <f ca="1">Validation[[#This Row],[Desired Result]]=Validation[[#This Row],[Result]]</f>
        <v>1</v>
      </c>
      <c r="X145" t="b">
        <v>1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" t="b">
        <f ca="1">AND(Validation[[#This Row],[Test Reading]]&gt;=Validation[[#This Row],[Range1_Low]],Validation[[#This Row],[Test Reading]]&lt;=Validation[[#This Row],[Range1_High]])</f>
        <v>1</v>
      </c>
      <c r="AE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">
        <f>Validation[[#This Row],[Range1_High]]-Validation[[#This Row],[Range1_Low]]</f>
        <v>9.0000000000000011E-3</v>
      </c>
      <c r="AG145">
        <f>Validation[[#This Row],[Range2_High]]-Validation[[#This Row],[Range2_Low]]</f>
        <v>5.5000000000000007E-2</v>
      </c>
      <c r="AK145"/>
    </row>
    <row r="146" spans="1:37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0.1</v>
      </c>
      <c r="I146">
        <v>5</v>
      </c>
      <c r="J146" t="s">
        <v>10</v>
      </c>
      <c r="K146">
        <v>2.5</v>
      </c>
      <c r="L146">
        <v>362.33</v>
      </c>
      <c r="M146">
        <v>2.3641000000000001</v>
      </c>
      <c r="N146">
        <v>361.33</v>
      </c>
      <c r="O146" t="s">
        <v>2643</v>
      </c>
      <c r="P146" t="s">
        <v>2643</v>
      </c>
      <c r="Q146" t="s">
        <v>2643</v>
      </c>
      <c r="R146" t="s">
        <v>1723</v>
      </c>
      <c r="S146">
        <f ca="1">$AK$2*Validation[[#This Row],[Range1_Range]]+Validation[[#This Row],[Range1_Low]]</f>
        <v>4.0247366708664346E-3</v>
      </c>
      <c r="T146">
        <f ca="1">$AK$2*Validation[[#This Row],[Range2_Range]]+Validation[[#This Row],[Range2_Low]]</f>
        <v>1.7468010763606141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4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" t="b">
        <f ca="1">AND(Validation[[#This Row],[Test Reading]]&gt;=Validation[[#This Row],[Range1_Low]],Validation[[#This Row],[Test Reading]]&lt;=Validation[[#This Row],[Range1_High]])</f>
        <v>1</v>
      </c>
      <c r="AE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">
        <f>Validation[[#This Row],[Range1_High]]-Validation[[#This Row],[Range1_Low]]</f>
        <v>9.0000000000000011E-3</v>
      </c>
      <c r="AG146">
        <f>Validation[[#This Row],[Range2_High]]-Validation[[#This Row],[Range2_Low]]</f>
        <v>4.9000000000000004</v>
      </c>
      <c r="AK146"/>
    </row>
    <row r="147" spans="1:37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5</v>
      </c>
      <c r="I147">
        <v>20</v>
      </c>
      <c r="J147" t="s">
        <v>10</v>
      </c>
      <c r="K147">
        <v>2.5</v>
      </c>
      <c r="L147">
        <v>716.59</v>
      </c>
      <c r="M147">
        <v>2.3512</v>
      </c>
      <c r="N147">
        <v>717.7</v>
      </c>
      <c r="O147" t="s">
        <v>2643</v>
      </c>
      <c r="P147" t="s">
        <v>2643</v>
      </c>
      <c r="Q147" t="s">
        <v>2643</v>
      </c>
      <c r="R147" t="s">
        <v>1721</v>
      </c>
      <c r="S147">
        <f ca="1">$AK$2*Validation[[#This Row],[Range1_Range]]+Validation[[#This Row],[Range1_Low]]</f>
        <v>4.0247366708664346E-3</v>
      </c>
      <c r="T147">
        <f ca="1">$AK$2*Validation[[#This Row],[Range2_Range]]+Validation[[#This Row],[Range2_Low]]</f>
        <v>10.041227784777391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5.4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µA</v>
      </c>
      <c r="W147" t="b">
        <f ca="1">Validation[[#This Row],[Desired Result]]=Validation[[#This Row],[Result]]</f>
        <v>1</v>
      </c>
      <c r="X147" t="b">
        <v>0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" t="b">
        <f ca="1">AND(Validation[[#This Row],[Test Reading]]&gt;=Validation[[#This Row],[Range1_Low]],Validation[[#This Row],[Test Reading]]&lt;=Validation[[#This Row],[Range1_High]])</f>
        <v>1</v>
      </c>
      <c r="AE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">
        <f>Validation[[#This Row],[Range1_High]]-Validation[[#This Row],[Range1_Low]]</f>
        <v>9.0000000000000011E-3</v>
      </c>
      <c r="AG147">
        <f>Validation[[#This Row],[Range2_High]]-Validation[[#This Row],[Range2_Low]]</f>
        <v>15</v>
      </c>
      <c r="AK147"/>
    </row>
    <row r="148" spans="1:37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20</v>
      </c>
      <c r="I148">
        <v>50</v>
      </c>
      <c r="J148" t="s">
        <v>10</v>
      </c>
      <c r="K148">
        <v>5.0999999999999996</v>
      </c>
      <c r="L148">
        <v>4739.8999999999996</v>
      </c>
      <c r="M148">
        <v>4.5921000000000003</v>
      </c>
      <c r="N148">
        <v>4746.3</v>
      </c>
      <c r="O148" t="s">
        <v>2643</v>
      </c>
      <c r="P148" t="s">
        <v>2643</v>
      </c>
      <c r="Q148" t="s">
        <v>2643</v>
      </c>
      <c r="R148" t="s">
        <v>5627</v>
      </c>
      <c r="S148">
        <f ca="1">$AK$2*Validation[[#This Row],[Range1_Range]]+Validation[[#This Row],[Range1_Low]]</f>
        <v>4.0247366708664346E-3</v>
      </c>
      <c r="T148">
        <f ca="1">$AK$2*Validation[[#This Row],[Range2_Range]]+Validation[[#This Row],[Range2_Low]]</f>
        <v>30.082455569554782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24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48" t="b">
        <f ca="1">Validation[[#This Row],[Desired Result]]=Validation[[#This Row],[Result]]</f>
        <v>1</v>
      </c>
      <c r="X148" t="b">
        <v>0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" t="b">
        <f ca="1">AND(Validation[[#This Row],[Test Reading]]&gt;=Validation[[#This Row],[Range1_Low]],Validation[[#This Row],[Test Reading]]&lt;=Validation[[#This Row],[Range1_High]])</f>
        <v>1</v>
      </c>
      <c r="AE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">
        <f>Validation[[#This Row],[Range1_High]]-Validation[[#This Row],[Range1_Low]]</f>
        <v>9.0000000000000011E-3</v>
      </c>
      <c r="AG148">
        <f>Validation[[#This Row],[Range2_High]]-Validation[[#This Row],[Range2_Low]]</f>
        <v>30</v>
      </c>
      <c r="AK148"/>
    </row>
    <row r="149" spans="1:37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50</v>
      </c>
      <c r="I149">
        <v>100</v>
      </c>
      <c r="J149" t="s">
        <v>10</v>
      </c>
      <c r="K149">
        <v>19</v>
      </c>
      <c r="L149">
        <v>6534.1</v>
      </c>
      <c r="M149">
        <v>17.164000000000001</v>
      </c>
      <c r="N149">
        <v>6601.7</v>
      </c>
      <c r="O149" t="s">
        <v>2643</v>
      </c>
      <c r="P149" t="s">
        <v>2643</v>
      </c>
      <c r="Q149" t="s">
        <v>2643</v>
      </c>
      <c r="R149" t="s">
        <v>1722</v>
      </c>
      <c r="S149">
        <f ca="1">$AK$2*Validation[[#This Row],[Range1_Range]]+Validation[[#This Row],[Range1_Low]]</f>
        <v>4.0247366708664346E-3</v>
      </c>
      <c r="T149">
        <f ca="1">$AK$2*Validation[[#This Row],[Range2_Range]]+Validation[[#This Row],[Range2_Low]]</f>
        <v>66.804092615924631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45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" t="b">
        <f ca="1">AND(Validation[[#This Row],[Test Reading]]&gt;=Validation[[#This Row],[Range1_Low]],Validation[[#This Row],[Test Reading]]&lt;=Validation[[#This Row],[Range1_High]])</f>
        <v>1</v>
      </c>
      <c r="AE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">
        <f>Validation[[#This Row],[Range1_High]]-Validation[[#This Row],[Range1_Low]]</f>
        <v>9.0000000000000011E-3</v>
      </c>
      <c r="AG149">
        <f>Validation[[#This Row],[Range2_High]]-Validation[[#This Row],[Range2_Low]]</f>
        <v>50</v>
      </c>
      <c r="AK149"/>
    </row>
    <row r="150" spans="1:37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1E-3</v>
      </c>
      <c r="I150">
        <v>0.02</v>
      </c>
      <c r="J150" t="s">
        <v>10</v>
      </c>
      <c r="K150">
        <v>25</v>
      </c>
      <c r="L150">
        <v>4600</v>
      </c>
      <c r="M150">
        <v>23.099</v>
      </c>
      <c r="N150">
        <v>4618.8</v>
      </c>
      <c r="O150" t="s">
        <v>2643</v>
      </c>
      <c r="P150" t="s">
        <v>2643</v>
      </c>
      <c r="Q150" t="s">
        <v>2643</v>
      </c>
      <c r="R150" t="s">
        <v>5628</v>
      </c>
      <c r="S150">
        <f ca="1">$AK$2*Validation[[#This Row],[Range1_Range]]+Validation[[#This Row],[Range1_Low]]</f>
        <v>4.0247366708664342E-2</v>
      </c>
      <c r="T150">
        <f ca="1">$AK$2*Validation[[#This Row],[Range2_Range]]+Validation[[#This Row],[Range2_Low]]</f>
        <v>7.3855551940513603E-3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210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150" t="b">
        <f ca="1">Validation[[#This Row],[Desired Result]]=Validation[[#This Row],[Result]]</f>
        <v>1</v>
      </c>
      <c r="X150" t="b">
        <v>1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0" t="b">
        <f ca="1">AND(Validation[[#This Row],[Test Reading]]&gt;=Validation[[#This Row],[Range1_Low]],Validation[[#This Row],[Test Reading]]&lt;=Validation[[#This Row],[Range1_High]])</f>
        <v>1</v>
      </c>
      <c r="AE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">
        <f>Validation[[#This Row],[Range1_High]]-Validation[[#This Row],[Range1_Low]]</f>
        <v>9.0000000000000011E-2</v>
      </c>
      <c r="AG150">
        <f>Validation[[#This Row],[Range2_High]]-Validation[[#This Row],[Range2_Low]]</f>
        <v>1.9E-2</v>
      </c>
      <c r="AK150"/>
    </row>
    <row r="151" spans="1:37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0.02</v>
      </c>
      <c r="I151">
        <v>4.4999999999999998E-2</v>
      </c>
      <c r="J151" t="s">
        <v>10</v>
      </c>
      <c r="K151">
        <v>27</v>
      </c>
      <c r="L151">
        <v>1700</v>
      </c>
      <c r="M151">
        <v>23.102</v>
      </c>
      <c r="N151">
        <v>1732.1</v>
      </c>
      <c r="O151" t="s">
        <v>2643</v>
      </c>
      <c r="P151" t="s">
        <v>2643</v>
      </c>
      <c r="Q151" t="s">
        <v>2643</v>
      </c>
      <c r="R151" t="s">
        <v>1744</v>
      </c>
      <c r="S151">
        <f ca="1">$AK$2*Validation[[#This Row],[Range1_Range]]+Validation[[#This Row],[Range1_Low]]</f>
        <v>4.0247366708664342E-2</v>
      </c>
      <c r="T151">
        <f ca="1">$AK$2*Validation[[#This Row],[Range2_Range]]+Validation[[#This Row],[Range2_Low]]</f>
        <v>2.8402046307962316E-2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95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" t="b">
        <f ca="1">AND(Validation[[#This Row],[Test Reading]]&gt;=Validation[[#This Row],[Range1_Low]],Validation[[#This Row],[Test Reading]]&lt;=Validation[[#This Row],[Range1_High]])</f>
        <v>1</v>
      </c>
      <c r="AE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">
        <f>Validation[[#This Row],[Range1_High]]-Validation[[#This Row],[Range1_Low]]</f>
        <v>9.0000000000000011E-2</v>
      </c>
      <c r="AG151">
        <f>Validation[[#This Row],[Range2_High]]-Validation[[#This Row],[Range2_Low]]</f>
        <v>2.4999999999999998E-2</v>
      </c>
      <c r="AK151"/>
    </row>
    <row r="152" spans="1:37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4.4999999999999998E-2</v>
      </c>
      <c r="I152">
        <v>0.1</v>
      </c>
      <c r="J152" t="s">
        <v>10</v>
      </c>
      <c r="K152">
        <v>24</v>
      </c>
      <c r="L152">
        <v>690</v>
      </c>
      <c r="M152">
        <v>23.103000000000002</v>
      </c>
      <c r="N152">
        <v>693.03</v>
      </c>
      <c r="O152" t="s">
        <v>2643</v>
      </c>
      <c r="P152" t="s">
        <v>2643</v>
      </c>
      <c r="Q152" t="s">
        <v>2643</v>
      </c>
      <c r="R152" t="s">
        <v>1747</v>
      </c>
      <c r="S152">
        <f ca="1">$AK$2*Validation[[#This Row],[Range1_Range]]+Validation[[#This Row],[Range1_Low]]</f>
        <v>4.0247366708664342E-2</v>
      </c>
      <c r="T152">
        <f ca="1">$AK$2*Validation[[#This Row],[Range2_Range]]+Validation[[#This Row],[Range2_Low]]</f>
        <v>6.3484501877517099E-2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52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52" t="b">
        <f ca="1">Validation[[#This Row],[Desired Result]]=Validation[[#This Row],[Result]]</f>
        <v>1</v>
      </c>
      <c r="X152" t="b">
        <v>1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" t="b">
        <f ca="1">AND(Validation[[#This Row],[Test Reading]]&gt;=Validation[[#This Row],[Range1_Low]],Validation[[#This Row],[Test Reading]]&lt;=Validation[[#This Row],[Range1_High]])</f>
        <v>1</v>
      </c>
      <c r="AE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">
        <f>Validation[[#This Row],[Range1_High]]-Validation[[#This Row],[Range1_Low]]</f>
        <v>9.0000000000000011E-2</v>
      </c>
      <c r="AG152">
        <f>Validation[[#This Row],[Range2_High]]-Validation[[#This Row],[Range2_Low]]</f>
        <v>5.5000000000000007E-2</v>
      </c>
      <c r="AK152"/>
    </row>
    <row r="153" spans="1:37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0.1</v>
      </c>
      <c r="I153">
        <v>5</v>
      </c>
      <c r="J153" t="s">
        <v>10</v>
      </c>
      <c r="K153">
        <v>25</v>
      </c>
      <c r="L153">
        <v>355.17</v>
      </c>
      <c r="M153">
        <v>22.960999999999999</v>
      </c>
      <c r="N153">
        <v>364.62</v>
      </c>
      <c r="O153" t="s">
        <v>2643</v>
      </c>
      <c r="P153" t="s">
        <v>2643</v>
      </c>
      <c r="Q153" t="s">
        <v>2643</v>
      </c>
      <c r="R153" t="s">
        <v>5632</v>
      </c>
      <c r="S153">
        <f ca="1">$AK$2*Validation[[#This Row],[Range1_Range]]+Validation[[#This Row],[Range1_Low]]</f>
        <v>4.0247366708664342E-2</v>
      </c>
      <c r="T153">
        <f ca="1">$AK$2*Validation[[#This Row],[Range2_Range]]+Validation[[#This Row],[Range2_Low]]</f>
        <v>1.7468010763606141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39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53" t="b">
        <f ca="1">Validation[[#This Row],[Desired Result]]=Validation[[#This Row],[Result]]</f>
        <v>1</v>
      </c>
      <c r="X153" t="b">
        <v>1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3" t="b">
        <f ca="1">AND(Validation[[#This Row],[Test Reading]]&gt;=Validation[[#This Row],[Range1_Low]],Validation[[#This Row],[Test Reading]]&lt;=Validation[[#This Row],[Range1_High]])</f>
        <v>1</v>
      </c>
      <c r="AE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">
        <f>Validation[[#This Row],[Range1_High]]-Validation[[#This Row],[Range1_Low]]</f>
        <v>9.0000000000000011E-2</v>
      </c>
      <c r="AG153">
        <f>Validation[[#This Row],[Range2_High]]-Validation[[#This Row],[Range2_Low]]</f>
        <v>4.9000000000000004</v>
      </c>
      <c r="AK153"/>
    </row>
    <row r="154" spans="1:37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</v>
      </c>
      <c r="I154">
        <v>20</v>
      </c>
      <c r="J154" t="s">
        <v>10</v>
      </c>
      <c r="K154">
        <v>25</v>
      </c>
      <c r="L154">
        <v>712.1</v>
      </c>
      <c r="M154">
        <v>22.9</v>
      </c>
      <c r="N154">
        <v>721.62</v>
      </c>
      <c r="O154" t="s">
        <v>2643</v>
      </c>
      <c r="P154" t="s">
        <v>2643</v>
      </c>
      <c r="Q154" t="s">
        <v>2643</v>
      </c>
      <c r="R154" t="s">
        <v>1746</v>
      </c>
      <c r="S154">
        <f ca="1">$AK$2*Validation[[#This Row],[Range1_Range]]+Validation[[#This Row],[Range1_Low]]</f>
        <v>4.0247366708664342E-2</v>
      </c>
      <c r="T154">
        <f ca="1">$AK$2*Validation[[#This Row],[Range2_Range]]+Validation[[#This Row],[Range2_Low]]</f>
        <v>10.041227784777391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54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54" t="b">
        <f ca="1">Validation[[#This Row],[Desired Result]]=Validation[[#This Row],[Result]]</f>
        <v>1</v>
      </c>
      <c r="X154" t="b">
        <v>1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4" t="b">
        <f ca="1">AND(Validation[[#This Row],[Test Reading]]&gt;=Validation[[#This Row],[Range1_Low]],Validation[[#This Row],[Test Reading]]&lt;=Validation[[#This Row],[Range1_High]])</f>
        <v>1</v>
      </c>
      <c r="AE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">
        <f>Validation[[#This Row],[Range1_High]]-Validation[[#This Row],[Range1_Low]]</f>
        <v>9.0000000000000011E-2</v>
      </c>
      <c r="AG154">
        <f>Validation[[#This Row],[Range2_High]]-Validation[[#This Row],[Range2_Low]]</f>
        <v>15</v>
      </c>
      <c r="AK154"/>
    </row>
    <row r="155" spans="1:37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20</v>
      </c>
      <c r="I155">
        <v>50</v>
      </c>
      <c r="J155" t="s">
        <v>10</v>
      </c>
      <c r="K155">
        <v>51</v>
      </c>
      <c r="L155">
        <v>4736.8</v>
      </c>
      <c r="M155">
        <v>45.606000000000002</v>
      </c>
      <c r="N155">
        <v>4746.8999999999996</v>
      </c>
      <c r="O155" t="s">
        <v>2643</v>
      </c>
      <c r="P155" t="s">
        <v>2643</v>
      </c>
      <c r="Q155" t="s">
        <v>2643</v>
      </c>
      <c r="R155" t="s">
        <v>1745</v>
      </c>
      <c r="S155">
        <f ca="1">$AK$2*Validation[[#This Row],[Range1_Range]]+Validation[[#This Row],[Range1_Low]]</f>
        <v>4.0247366708664342E-2</v>
      </c>
      <c r="T155">
        <f ca="1">$AK$2*Validation[[#This Row],[Range2_Range]]+Validation[[#This Row],[Range2_Low]]</f>
        <v>30.082455569554782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240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155" t="b">
        <f ca="1">Validation[[#This Row],[Desired Result]]=Validation[[#This Row],[Result]]</f>
        <v>1</v>
      </c>
      <c r="X155" t="b">
        <v>1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5" t="b">
        <f ca="1">AND(Validation[[#This Row],[Test Reading]]&gt;=Validation[[#This Row],[Range1_Low]],Validation[[#This Row],[Test Reading]]&lt;=Validation[[#This Row],[Range1_High]])</f>
        <v>1</v>
      </c>
      <c r="AE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">
        <f>Validation[[#This Row],[Range1_High]]-Validation[[#This Row],[Range1_Low]]</f>
        <v>9.0000000000000011E-2</v>
      </c>
      <c r="AG155">
        <f>Validation[[#This Row],[Range2_High]]-Validation[[#This Row],[Range2_Low]]</f>
        <v>30</v>
      </c>
      <c r="AK155"/>
    </row>
    <row r="156" spans="1:37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50</v>
      </c>
      <c r="I156">
        <v>100</v>
      </c>
      <c r="J156" t="s">
        <v>10</v>
      </c>
      <c r="K156">
        <v>190</v>
      </c>
      <c r="L156">
        <v>6538.1</v>
      </c>
      <c r="M156">
        <v>171.63</v>
      </c>
      <c r="N156">
        <v>6602.5</v>
      </c>
      <c r="O156" t="s">
        <v>2643</v>
      </c>
      <c r="P156" t="s">
        <v>2643</v>
      </c>
      <c r="Q156" t="s">
        <v>2643</v>
      </c>
      <c r="R156" t="s">
        <v>1748</v>
      </c>
      <c r="S156">
        <f ca="1">$AK$2*Validation[[#This Row],[Range1_Range]]+Validation[[#This Row],[Range1_Low]]</f>
        <v>4.0247366708664342E-2</v>
      </c>
      <c r="T156">
        <f ca="1">$AK$2*Validation[[#This Row],[Range2_Range]]+Validation[[#This Row],[Range2_Low]]</f>
        <v>66.804092615924631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450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µA</v>
      </c>
      <c r="W156" t="b">
        <f ca="1">Validation[[#This Row],[Desired Result]]=Validation[[#This Row],[Result]]</f>
        <v>1</v>
      </c>
      <c r="X156" t="b">
        <v>1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6" t="b">
        <f ca="1">AND(Validation[[#This Row],[Test Reading]]&gt;=Validation[[#This Row],[Range1_Low]],Validation[[#This Row],[Test Reading]]&lt;=Validation[[#This Row],[Range1_High]])</f>
        <v>1</v>
      </c>
      <c r="AE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">
        <f>Validation[[#This Row],[Range1_High]]-Validation[[#This Row],[Range1_Low]]</f>
        <v>9.0000000000000011E-2</v>
      </c>
      <c r="AG156">
        <f>Validation[[#This Row],[Range2_High]]-Validation[[#This Row],[Range2_Low]]</f>
        <v>50</v>
      </c>
      <c r="AK156"/>
    </row>
    <row r="157" spans="1:37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1E-3</v>
      </c>
      <c r="I157">
        <v>0.02</v>
      </c>
      <c r="J157" t="s">
        <v>10</v>
      </c>
      <c r="K157">
        <v>0.25</v>
      </c>
      <c r="L157">
        <v>4.5999999999999996</v>
      </c>
      <c r="M157">
        <v>0.23096</v>
      </c>
      <c r="N157">
        <v>4.6188000000000002</v>
      </c>
      <c r="O157" t="s">
        <v>2643</v>
      </c>
      <c r="P157" t="s">
        <v>2643</v>
      </c>
      <c r="Q157" t="s">
        <v>2643</v>
      </c>
      <c r="R157" t="s">
        <v>1765</v>
      </c>
      <c r="S157">
        <f ca="1">$AK$2*Validation[[#This Row],[Range1_Range]]+Validation[[#This Row],[Range1_Low]]</f>
        <v>0.40247366708664334</v>
      </c>
      <c r="T157">
        <f ca="1">$AK$2*Validation[[#This Row],[Range2_Range]]+Validation[[#This Row],[Range2_Low]]</f>
        <v>7.3855551940513603E-3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2.1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57" t="b">
        <f ca="1">Validation[[#This Row],[Desired Result]]=Validation[[#This Row],[Result]]</f>
        <v>1</v>
      </c>
      <c r="X157" t="b">
        <v>1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7" t="b">
        <f ca="1">AND(Validation[[#This Row],[Test Reading]]&gt;=Validation[[#This Row],[Range1_Low]],Validation[[#This Row],[Test Reading]]&lt;=Validation[[#This Row],[Range1_High]])</f>
        <v>1</v>
      </c>
      <c r="AE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">
        <f>Validation[[#This Row],[Range1_High]]-Validation[[#This Row],[Range1_Low]]</f>
        <v>0.9</v>
      </c>
      <c r="AG157">
        <f>Validation[[#This Row],[Range2_High]]-Validation[[#This Row],[Range2_Low]]</f>
        <v>1.9E-2</v>
      </c>
      <c r="AK157"/>
    </row>
    <row r="158" spans="1:37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0.02</v>
      </c>
      <c r="I158">
        <v>4.4999999999999998E-2</v>
      </c>
      <c r="J158" t="s">
        <v>10</v>
      </c>
      <c r="K158">
        <v>0.28000000000000003</v>
      </c>
      <c r="L158">
        <v>1.8</v>
      </c>
      <c r="M158">
        <v>0.23096</v>
      </c>
      <c r="N158">
        <v>1.8475999999999999</v>
      </c>
      <c r="O158" t="s">
        <v>2643</v>
      </c>
      <c r="P158" t="s">
        <v>2643</v>
      </c>
      <c r="Q158" t="s">
        <v>2643</v>
      </c>
      <c r="R158" t="s">
        <v>1768</v>
      </c>
      <c r="S158">
        <f ca="1">$AK$2*Validation[[#This Row],[Range1_Range]]+Validation[[#This Row],[Range1_Low]]</f>
        <v>0.40247366708664334</v>
      </c>
      <c r="T158">
        <f ca="1">$AK$2*Validation[[#This Row],[Range2_Range]]+Validation[[#This Row],[Range2_Low]]</f>
        <v>2.8402046307962316E-2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58" t="b">
        <f ca="1">Validation[[#This Row],[Desired Result]]=Validation[[#This Row],[Result]]</f>
        <v>1</v>
      </c>
      <c r="X158" t="b">
        <v>1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8" t="b">
        <f ca="1">AND(Validation[[#This Row],[Test Reading]]&gt;=Validation[[#This Row],[Range1_Low]],Validation[[#This Row],[Test Reading]]&lt;=Validation[[#This Row],[Range1_High]])</f>
        <v>1</v>
      </c>
      <c r="AE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">
        <f>Validation[[#This Row],[Range1_High]]-Validation[[#This Row],[Range1_Low]]</f>
        <v>0.9</v>
      </c>
      <c r="AG158">
        <f>Validation[[#This Row],[Range2_High]]-Validation[[#This Row],[Range2_Low]]</f>
        <v>2.4999999999999998E-2</v>
      </c>
      <c r="AK158"/>
    </row>
    <row r="159" spans="1:37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4.4999999999999998E-2</v>
      </c>
      <c r="I159">
        <v>0.1</v>
      </c>
      <c r="J159" t="s">
        <v>10</v>
      </c>
      <c r="K159">
        <v>0.24</v>
      </c>
      <c r="L159">
        <v>0.92</v>
      </c>
      <c r="M159">
        <v>0.23091</v>
      </c>
      <c r="N159">
        <v>0.92432000000000003</v>
      </c>
      <c r="O159" t="s">
        <v>2643</v>
      </c>
      <c r="P159" t="s">
        <v>2643</v>
      </c>
      <c r="Q159" t="s">
        <v>2643</v>
      </c>
      <c r="R159" t="s">
        <v>1766</v>
      </c>
      <c r="S159">
        <f ca="1">$AK$2*Validation[[#This Row],[Range1_Range]]+Validation[[#This Row],[Range1_Low]]</f>
        <v>0.40247366708664334</v>
      </c>
      <c r="T159">
        <f ca="1">$AK$2*Validation[[#This Row],[Range2_Range]]+Validation[[#This Row],[Range2_Low]]</f>
        <v>6.3484501877517099E-2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0.61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59" t="b">
        <f ca="1">Validation[[#This Row],[Desired Result]]=Validation[[#This Row],[Result]]</f>
        <v>1</v>
      </c>
      <c r="X159" t="b">
        <v>1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9" t="b">
        <f ca="1">AND(Validation[[#This Row],[Test Reading]]&gt;=Validation[[#This Row],[Range1_Low]],Validation[[#This Row],[Test Reading]]&lt;=Validation[[#This Row],[Range1_High]])</f>
        <v>1</v>
      </c>
      <c r="AE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">
        <f>Validation[[#This Row],[Range1_High]]-Validation[[#This Row],[Range1_Low]]</f>
        <v>0.9</v>
      </c>
      <c r="AG159">
        <f>Validation[[#This Row],[Range2_High]]-Validation[[#This Row],[Range2_Low]]</f>
        <v>5.5000000000000007E-2</v>
      </c>
      <c r="AK159"/>
    </row>
    <row r="160" spans="1:37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0.1</v>
      </c>
      <c r="I160">
        <v>5</v>
      </c>
      <c r="J160" t="s">
        <v>10</v>
      </c>
      <c r="K160">
        <v>0.24</v>
      </c>
      <c r="L160">
        <v>1.2</v>
      </c>
      <c r="M160">
        <v>0.22816</v>
      </c>
      <c r="N160">
        <v>1.1855</v>
      </c>
      <c r="O160" t="s">
        <v>2643</v>
      </c>
      <c r="P160" t="s">
        <v>2643</v>
      </c>
      <c r="Q160" t="s">
        <v>2643</v>
      </c>
      <c r="R160" t="s">
        <v>1769</v>
      </c>
      <c r="S160">
        <f ca="1">$AK$2*Validation[[#This Row],[Range1_Range]]+Validation[[#This Row],[Range1_Low]]</f>
        <v>0.40247366708664334</v>
      </c>
      <c r="T160">
        <f ca="1">$AK$2*Validation[[#This Row],[Range2_Range]]+Validation[[#This Row],[Range2_Low]]</f>
        <v>1.7468010763606141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0.72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mA</v>
      </c>
      <c r="W160" t="b">
        <f ca="1">Validation[[#This Row],[Desired Result]]=Validation[[#This Row],[Result]]</f>
        <v>1</v>
      </c>
      <c r="X160" t="b">
        <v>1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" t="b">
        <f ca="1">AND(Validation[[#This Row],[Test Reading]]&gt;=Validation[[#This Row],[Range1_Low]],Validation[[#This Row],[Test Reading]]&lt;=Validation[[#This Row],[Range1_High]])</f>
        <v>1</v>
      </c>
      <c r="AE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">
        <f>Validation[[#This Row],[Range1_High]]-Validation[[#This Row],[Range1_Low]]</f>
        <v>0.9</v>
      </c>
      <c r="AG160">
        <f>Validation[[#This Row],[Range2_High]]-Validation[[#This Row],[Range2_Low]]</f>
        <v>4.9000000000000004</v>
      </c>
      <c r="AJ160" s="94"/>
      <c r="AK160"/>
    </row>
    <row r="161" spans="1:37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5</v>
      </c>
      <c r="I161">
        <v>20</v>
      </c>
      <c r="J161" t="s">
        <v>10</v>
      </c>
      <c r="K161">
        <v>0.27</v>
      </c>
      <c r="L161">
        <v>3.5</v>
      </c>
      <c r="M161">
        <v>0.22313</v>
      </c>
      <c r="N161">
        <v>3.5466000000000002</v>
      </c>
      <c r="O161" t="s">
        <v>2643</v>
      </c>
      <c r="P161" t="s">
        <v>2643</v>
      </c>
      <c r="Q161" t="s">
        <v>2643</v>
      </c>
      <c r="R161" t="s">
        <v>1767</v>
      </c>
      <c r="S161">
        <f ca="1">$AK$2*Validation[[#This Row],[Range1_Range]]+Validation[[#This Row],[Range1_Low]]</f>
        <v>0.40247366708664334</v>
      </c>
      <c r="T161">
        <f ca="1">$AK$2*Validation[[#This Row],[Range2_Range]]+Validation[[#This Row],[Range2_Low]]</f>
        <v>10.041227784777391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1.7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61" t="b">
        <f ca="1">Validation[[#This Row],[Desired Result]]=Validation[[#This Row],[Result]]</f>
        <v>1</v>
      </c>
      <c r="X161" t="b">
        <v>1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" t="b">
        <f ca="1">AND(Validation[[#This Row],[Test Reading]]&gt;=Validation[[#This Row],[Range1_Low]],Validation[[#This Row],[Test Reading]]&lt;=Validation[[#This Row],[Range1_High]])</f>
        <v>1</v>
      </c>
      <c r="AE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">
        <f>Validation[[#This Row],[Range1_High]]-Validation[[#This Row],[Range1_Low]]</f>
        <v>0.9</v>
      </c>
      <c r="AG161">
        <f>Validation[[#This Row],[Range2_High]]-Validation[[#This Row],[Range2_Low]]</f>
        <v>15</v>
      </c>
      <c r="AK161"/>
    </row>
    <row r="162" spans="1:37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20</v>
      </c>
      <c r="I162">
        <v>50</v>
      </c>
      <c r="J162" t="s">
        <v>10</v>
      </c>
      <c r="K162">
        <v>0.47</v>
      </c>
      <c r="L162">
        <v>12</v>
      </c>
      <c r="M162">
        <v>0.44152000000000002</v>
      </c>
      <c r="N162">
        <v>11.792</v>
      </c>
      <c r="O162" t="s">
        <v>2643</v>
      </c>
      <c r="P162" t="s">
        <v>2643</v>
      </c>
      <c r="Q162" t="s">
        <v>2643</v>
      </c>
      <c r="R162" t="s">
        <v>1770</v>
      </c>
      <c r="S162">
        <f ca="1">$AK$2*Validation[[#This Row],[Range1_Range]]+Validation[[#This Row],[Range1_Low]]</f>
        <v>0.40247366708664334</v>
      </c>
      <c r="T162">
        <f ca="1">$AK$2*Validation[[#This Row],[Range2_Range]]+Validation[[#This Row],[Range2_Low]]</f>
        <v>30.082455569554782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5.3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62" t="b">
        <f ca="1">Validation[[#This Row],[Desired Result]]=Validation[[#This Row],[Result]]</f>
        <v>1</v>
      </c>
      <c r="X162" t="b">
        <v>1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2" t="b">
        <f ca="1">AND(Validation[[#This Row],[Test Reading]]&gt;=Validation[[#This Row],[Range1_Low]],Validation[[#This Row],[Test Reading]]&lt;=Validation[[#This Row],[Range1_High]])</f>
        <v>1</v>
      </c>
      <c r="AE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">
        <f>Validation[[#This Row],[Range1_High]]-Validation[[#This Row],[Range1_Low]]</f>
        <v>0.9</v>
      </c>
      <c r="AG162">
        <f>Validation[[#This Row],[Range2_High]]-Validation[[#This Row],[Range2_Low]]</f>
        <v>30</v>
      </c>
      <c r="AK162"/>
    </row>
    <row r="163" spans="1:37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2643</v>
      </c>
      <c r="P163" t="s">
        <v>2643</v>
      </c>
      <c r="Q163" t="s">
        <v>2643</v>
      </c>
      <c r="R163" t="s">
        <v>1663</v>
      </c>
      <c r="S163">
        <f ca="1">$AK$2*Validation[[#This Row],[Range1_Range]]+Validation[[#This Row],[Range1_Low]]</f>
        <v>3.3608185231849262E-5</v>
      </c>
      <c r="T163">
        <f ca="1">$AK$2*Validation[[#This Row],[Range2_Range]]+Validation[[#This Row],[Range2_Low]]</f>
        <v>7.3855551940513603E-3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3" t="b">
        <f ca="1">AND(Validation[[#This Row],[Test Reading]]&gt;=Validation[[#This Row],[Range1_Low]],Validation[[#This Row],[Test Reading]]&lt;=Validation[[#This Row],[Range1_High]])</f>
        <v>1</v>
      </c>
      <c r="AE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">
        <f>Validation[[#This Row],[Range1_High]]-Validation[[#This Row],[Range1_Low]]</f>
        <v>1E-4</v>
      </c>
      <c r="AG163">
        <f>Validation[[#This Row],[Range2_High]]-Validation[[#This Row],[Range2_Low]]</f>
        <v>1.9E-2</v>
      </c>
      <c r="AK163"/>
    </row>
    <row r="164" spans="1:37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0.02</v>
      </c>
      <c r="I164">
        <v>4.4999999999999998E-2</v>
      </c>
      <c r="J164" t="s">
        <v>10</v>
      </c>
      <c r="K164">
        <v>5.7733999999999996</v>
      </c>
      <c r="L164">
        <v>39.655999999999999</v>
      </c>
      <c r="M164">
        <v>5.77</v>
      </c>
      <c r="N164">
        <v>39.098999999999997</v>
      </c>
      <c r="O164" t="s">
        <v>2643</v>
      </c>
      <c r="P164" t="s">
        <v>2643</v>
      </c>
      <c r="Q164" t="s">
        <v>2643</v>
      </c>
      <c r="R164" t="s">
        <v>5615</v>
      </c>
      <c r="S164">
        <f ca="1">$AK$2*Validation[[#This Row],[Range1_Range]]+Validation[[#This Row],[Range1_Low]]</f>
        <v>3.3608185231849262E-5</v>
      </c>
      <c r="T164">
        <f ca="1">$AK$2*Validation[[#This Row],[Range2_Range]]+Validation[[#This Row],[Range2_Low]]</f>
        <v>2.8402046307962316E-2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" t="b">
        <f ca="1">AND(Validation[[#This Row],[Test Reading]]&gt;=Validation[[#This Row],[Range1_Low]],Validation[[#This Row],[Test Reading]]&lt;=Validation[[#This Row],[Range1_High]])</f>
        <v>1</v>
      </c>
      <c r="AE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">
        <f>Validation[[#This Row],[Range1_High]]-Validation[[#This Row],[Range1_Low]]</f>
        <v>1E-4</v>
      </c>
      <c r="AG164">
        <f>Validation[[#This Row],[Range2_High]]-Validation[[#This Row],[Range2_Low]]</f>
        <v>2.4999999999999998E-2</v>
      </c>
      <c r="AK164"/>
    </row>
    <row r="165" spans="1:37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4.4999999999999998E-2</v>
      </c>
      <c r="I165">
        <v>5</v>
      </c>
      <c r="J165" t="s">
        <v>10</v>
      </c>
      <c r="K165">
        <v>5.7736000000000001</v>
      </c>
      <c r="L165">
        <v>9.7714999999999996</v>
      </c>
      <c r="M165">
        <v>5.7728000000000002</v>
      </c>
      <c r="N165">
        <v>9.2142999999999997</v>
      </c>
      <c r="O165" t="s">
        <v>2643</v>
      </c>
      <c r="P165" t="s">
        <v>2643</v>
      </c>
      <c r="Q165" t="s">
        <v>2643</v>
      </c>
      <c r="R165" t="s">
        <v>5617</v>
      </c>
      <c r="S165">
        <f ca="1">$AK$2*Validation[[#This Row],[Range1_Range]]+Validation[[#This Row],[Range1_Low]]</f>
        <v>3.3608185231849262E-5</v>
      </c>
      <c r="T165">
        <f ca="1">$AK$2*Validation[[#This Row],[Range2_Range]]+Validation[[#This Row],[Range2_Low]]</f>
        <v>1.710285578238131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5" t="b">
        <f ca="1">AND(Validation[[#This Row],[Test Reading]]&gt;=Validation[[#This Row],[Range1_Low]],Validation[[#This Row],[Test Reading]]&lt;=Validation[[#This Row],[Range1_High]])</f>
        <v>1</v>
      </c>
      <c r="AE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">
        <f>Validation[[#This Row],[Range1_High]]-Validation[[#This Row],[Range1_Low]]</f>
        <v>1E-4</v>
      </c>
      <c r="AG165">
        <f>Validation[[#This Row],[Range2_High]]-Validation[[#This Row],[Range2_Low]]</f>
        <v>4.9550000000000001</v>
      </c>
      <c r="AK165"/>
    </row>
    <row r="166" spans="1:37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1E-3</v>
      </c>
      <c r="I166">
        <v>0.02</v>
      </c>
      <c r="J166" t="s">
        <v>10</v>
      </c>
      <c r="K166">
        <v>4.6177000000000001</v>
      </c>
      <c r="L166">
        <v>4424.3</v>
      </c>
      <c r="M166">
        <v>4.5991</v>
      </c>
      <c r="N166">
        <v>4424.5</v>
      </c>
      <c r="O166" t="s">
        <v>2643</v>
      </c>
      <c r="P166" t="s">
        <v>2643</v>
      </c>
      <c r="Q166" t="s">
        <v>2643</v>
      </c>
      <c r="R166" t="s">
        <v>1724</v>
      </c>
      <c r="S166">
        <f ca="1">$AK$2*Validation[[#This Row],[Range1_Range]]+Validation[[#This Row],[Range1_Low]]</f>
        <v>4.0247366708664346E-3</v>
      </c>
      <c r="T166">
        <f ca="1">$AK$2*Validation[[#This Row],[Range2_Range]]+Validation[[#This Row],[Range2_Low]]</f>
        <v>7.3855551940513603E-3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22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66" t="b">
        <f ca="1">Validation[[#This Row],[Desired Result]]=Validation[[#This Row],[Result]]</f>
        <v>1</v>
      </c>
      <c r="X166" t="b">
        <v>1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6" t="b">
        <f ca="1">AND(Validation[[#This Row],[Test Reading]]&gt;=Validation[[#This Row],[Range1_Low]],Validation[[#This Row],[Test Reading]]&lt;=Validation[[#This Row],[Range1_High]])</f>
        <v>1</v>
      </c>
      <c r="AE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">
        <f>Validation[[#This Row],[Range1_High]]-Validation[[#This Row],[Range1_Low]]</f>
        <v>9.0000000000000011E-3</v>
      </c>
      <c r="AG166">
        <f>Validation[[#This Row],[Range2_High]]-Validation[[#This Row],[Range2_Low]]</f>
        <v>1.9E-2</v>
      </c>
      <c r="AK166"/>
    </row>
    <row r="167" spans="1:37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0.02</v>
      </c>
      <c r="I167">
        <v>4.4999999999999998E-2</v>
      </c>
      <c r="J167" t="s">
        <v>10</v>
      </c>
      <c r="K167">
        <v>5.585</v>
      </c>
      <c r="L167">
        <v>1492.6</v>
      </c>
      <c r="M167">
        <v>5.5625999999999998</v>
      </c>
      <c r="N167">
        <v>1490.9</v>
      </c>
      <c r="O167" t="s">
        <v>2643</v>
      </c>
      <c r="P167" t="s">
        <v>2643</v>
      </c>
      <c r="Q167" t="s">
        <v>2643</v>
      </c>
      <c r="R167" t="s">
        <v>1729</v>
      </c>
      <c r="S167">
        <f ca="1">$AK$2*Validation[[#This Row],[Range1_Range]]+Validation[[#This Row],[Range1_Low]]</f>
        <v>4.0247366708664346E-3</v>
      </c>
      <c r="T167">
        <f ca="1">$AK$2*Validation[[#This Row],[Range2_Range]]+Validation[[#This Row],[Range2_Low]]</f>
        <v>2.8402046307962316E-2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12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67" t="b">
        <f ca="1">Validation[[#This Row],[Desired Result]]=Validation[[#This Row],[Result]]</f>
        <v>1</v>
      </c>
      <c r="X167" t="b">
        <v>1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" t="b">
        <f ca="1">AND(Validation[[#This Row],[Test Reading]]&gt;=Validation[[#This Row],[Range1_Low]],Validation[[#This Row],[Test Reading]]&lt;=Validation[[#This Row],[Range1_High]])</f>
        <v>1</v>
      </c>
      <c r="AE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">
        <f>Validation[[#This Row],[Range1_High]]-Validation[[#This Row],[Range1_Low]]</f>
        <v>9.0000000000000011E-3</v>
      </c>
      <c r="AG167">
        <f>Validation[[#This Row],[Range2_High]]-Validation[[#This Row],[Range2_Low]]</f>
        <v>2.4999999999999998E-2</v>
      </c>
      <c r="AK167"/>
    </row>
    <row r="168" spans="1:37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4.4999999999999998E-2</v>
      </c>
      <c r="I168">
        <v>0.1</v>
      </c>
      <c r="J168" t="s">
        <v>10</v>
      </c>
      <c r="K168">
        <v>6.0457999999999998</v>
      </c>
      <c r="L168">
        <v>494.17</v>
      </c>
      <c r="M168">
        <v>6.0251999999999999</v>
      </c>
      <c r="N168">
        <v>488.84</v>
      </c>
      <c r="O168" t="s">
        <v>2643</v>
      </c>
      <c r="P168" t="s">
        <v>2643</v>
      </c>
      <c r="Q168" t="s">
        <v>2643</v>
      </c>
      <c r="R168" t="s">
        <v>1727</v>
      </c>
      <c r="S168">
        <f ca="1">$AK$2*Validation[[#This Row],[Range1_Range]]+Validation[[#This Row],[Range1_Low]]</f>
        <v>4.0247366708664346E-3</v>
      </c>
      <c r="T168">
        <f ca="1">$AK$2*Validation[[#This Row],[Range2_Range]]+Validation[[#This Row],[Range2_Low]]</f>
        <v>6.3484501877517099E-2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8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µA</v>
      </c>
      <c r="W168" t="b">
        <f ca="1">Validation[[#This Row],[Desired Result]]=Validation[[#This Row],[Result]]</f>
        <v>1</v>
      </c>
      <c r="X168" t="b">
        <v>1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8" t="b">
        <f ca="1">AND(Validation[[#This Row],[Test Reading]]&gt;=Validation[[#This Row],[Range1_Low]],Validation[[#This Row],[Test Reading]]&lt;=Validation[[#This Row],[Range1_High]])</f>
        <v>1</v>
      </c>
      <c r="AE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">
        <f>Validation[[#This Row],[Range1_High]]-Validation[[#This Row],[Range1_Low]]</f>
        <v>9.0000000000000011E-3</v>
      </c>
      <c r="AG168">
        <f>Validation[[#This Row],[Range2_High]]-Validation[[#This Row],[Range2_Low]]</f>
        <v>5.5000000000000007E-2</v>
      </c>
      <c r="AK168"/>
    </row>
    <row r="169" spans="1:37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0.1</v>
      </c>
      <c r="I169">
        <v>5</v>
      </c>
      <c r="J169" t="s">
        <v>10</v>
      </c>
      <c r="K169">
        <v>6.1658999999999997</v>
      </c>
      <c r="L169">
        <v>223.94</v>
      </c>
      <c r="M169">
        <v>6.1471999999999998</v>
      </c>
      <c r="N169">
        <v>216.14</v>
      </c>
      <c r="O169" t="s">
        <v>2643</v>
      </c>
      <c r="P169" t="s">
        <v>2643</v>
      </c>
      <c r="Q169" t="s">
        <v>2643</v>
      </c>
      <c r="R169" t="s">
        <v>1728</v>
      </c>
      <c r="S169">
        <f ca="1">$AK$2*Validation[[#This Row],[Range1_Range]]+Validation[[#This Row],[Range1_Low]]</f>
        <v>4.0247366708664346E-3</v>
      </c>
      <c r="T169">
        <f ca="1">$AK$2*Validation[[#This Row],[Range2_Range]]+Validation[[#This Row],[Range2_Low]]</f>
        <v>1.7468010763606141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7.1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69" t="b">
        <f ca="1">Validation[[#This Row],[Desired Result]]=Validation[[#This Row],[Result]]</f>
        <v>1</v>
      </c>
      <c r="X169" t="b">
        <v>1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" t="b">
        <f ca="1">AND(Validation[[#This Row],[Test Reading]]&gt;=Validation[[#This Row],[Range1_Low]],Validation[[#This Row],[Test Reading]]&lt;=Validation[[#This Row],[Range1_High]])</f>
        <v>1</v>
      </c>
      <c r="AE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">
        <f>Validation[[#This Row],[Range1_High]]-Validation[[#This Row],[Range1_Low]]</f>
        <v>9.0000000000000011E-3</v>
      </c>
      <c r="AG169">
        <f>Validation[[#This Row],[Range2_High]]-Validation[[#This Row],[Range2_Low]]</f>
        <v>4.9000000000000004</v>
      </c>
      <c r="AJ169" s="94"/>
      <c r="AK169"/>
    </row>
    <row r="170" spans="1:37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5</v>
      </c>
      <c r="I170">
        <v>20</v>
      </c>
      <c r="J170" t="s">
        <v>10</v>
      </c>
      <c r="K170">
        <v>6.0251000000000001</v>
      </c>
      <c r="L170">
        <v>518.67999999999995</v>
      </c>
      <c r="M170">
        <v>6.0044000000000004</v>
      </c>
      <c r="N170">
        <v>513.52</v>
      </c>
      <c r="O170" t="s">
        <v>2643</v>
      </c>
      <c r="P170" t="s">
        <v>2643</v>
      </c>
      <c r="Q170" t="s">
        <v>2643</v>
      </c>
      <c r="R170" t="s">
        <v>1730</v>
      </c>
      <c r="S170">
        <f ca="1">$AK$2*Validation[[#This Row],[Range1_Range]]+Validation[[#This Row],[Range1_Low]]</f>
        <v>4.0247366708664346E-3</v>
      </c>
      <c r="T170">
        <f ca="1">$AK$2*Validation[[#This Row],[Range2_Range]]+Validation[[#This Row],[Range2_Low]]</f>
        <v>10.041227784777391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8.1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70" t="b">
        <f ca="1">Validation[[#This Row],[Desired Result]]=Validation[[#This Row],[Result]]</f>
        <v>1</v>
      </c>
      <c r="X170" t="b">
        <v>1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" t="b">
        <f ca="1">AND(Validation[[#This Row],[Test Reading]]&gt;=Validation[[#This Row],[Range1_Low]],Validation[[#This Row],[Test Reading]]&lt;=Validation[[#This Row],[Range1_High]])</f>
        <v>1</v>
      </c>
      <c r="AE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">
        <f>Validation[[#This Row],[Range1_High]]-Validation[[#This Row],[Range1_Low]]</f>
        <v>9.0000000000000011E-3</v>
      </c>
      <c r="AG170">
        <f>Validation[[#This Row],[Range2_High]]-Validation[[#This Row],[Range2_Low]]</f>
        <v>15</v>
      </c>
      <c r="AK170"/>
    </row>
    <row r="171" spans="1:37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20</v>
      </c>
      <c r="I171">
        <v>50</v>
      </c>
      <c r="J171" t="s">
        <v>10</v>
      </c>
      <c r="K171">
        <v>6.3814000000000002</v>
      </c>
      <c r="L171">
        <v>4600.8</v>
      </c>
      <c r="M171">
        <v>6.3659999999999997</v>
      </c>
      <c r="N171">
        <v>4600.8</v>
      </c>
      <c r="O171" t="s">
        <v>2643</v>
      </c>
      <c r="P171" t="s">
        <v>2643</v>
      </c>
      <c r="Q171" t="s">
        <v>2643</v>
      </c>
      <c r="R171" t="s">
        <v>1725</v>
      </c>
      <c r="S171">
        <f ca="1">$AK$2*Validation[[#This Row],[Range1_Range]]+Validation[[#This Row],[Range1_Low]]</f>
        <v>4.0247366708664346E-3</v>
      </c>
      <c r="T171">
        <f ca="1">$AK$2*Validation[[#This Row],[Range2_Range]]+Validation[[#This Row],[Range2_Low]]</f>
        <v>30.082455569554782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25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71" t="b">
        <f ca="1">Validation[[#This Row],[Desired Result]]=Validation[[#This Row],[Result]]</f>
        <v>1</v>
      </c>
      <c r="X171" t="b">
        <v>1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" t="b">
        <f ca="1">AND(Validation[[#This Row],[Test Reading]]&gt;=Validation[[#This Row],[Range1_Low]],Validation[[#This Row],[Test Reading]]&lt;=Validation[[#This Row],[Range1_High]])</f>
        <v>1</v>
      </c>
      <c r="AE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">
        <f>Validation[[#This Row],[Range1_High]]-Validation[[#This Row],[Range1_Low]]</f>
        <v>9.0000000000000011E-3</v>
      </c>
      <c r="AG171">
        <f>Validation[[#This Row],[Range2_High]]-Validation[[#This Row],[Range2_Low]]</f>
        <v>30</v>
      </c>
      <c r="AK171"/>
    </row>
    <row r="172" spans="1:37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50</v>
      </c>
      <c r="I172">
        <v>100</v>
      </c>
      <c r="J172" t="s">
        <v>10</v>
      </c>
      <c r="K172">
        <v>19</v>
      </c>
      <c r="L172">
        <v>6550</v>
      </c>
      <c r="M172">
        <v>17.919</v>
      </c>
      <c r="N172">
        <v>6548</v>
      </c>
      <c r="O172" t="s">
        <v>2643</v>
      </c>
      <c r="P172" t="s">
        <v>2643</v>
      </c>
      <c r="Q172" t="s">
        <v>2643</v>
      </c>
      <c r="R172" t="s">
        <v>1726</v>
      </c>
      <c r="S172">
        <f ca="1">$AK$2*Validation[[#This Row],[Range1_Range]]+Validation[[#This Row],[Range1_Low]]</f>
        <v>4.0247366708664346E-3</v>
      </c>
      <c r="T172">
        <f ca="1">$AK$2*Validation[[#This Row],[Range2_Range]]+Validation[[#This Row],[Range2_Low]]</f>
        <v>66.804092615924631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45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72" t="b">
        <f ca="1">Validation[[#This Row],[Desired Result]]=Validation[[#This Row],[Result]]</f>
        <v>1</v>
      </c>
      <c r="X172" t="b">
        <v>1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" t="b">
        <f ca="1">AND(Validation[[#This Row],[Test Reading]]&gt;=Validation[[#This Row],[Range1_Low]],Validation[[#This Row],[Test Reading]]&lt;=Validation[[#This Row],[Range1_High]])</f>
        <v>1</v>
      </c>
      <c r="AE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">
        <f>Validation[[#This Row],[Range1_High]]-Validation[[#This Row],[Range1_Low]]</f>
        <v>9.0000000000000011E-3</v>
      </c>
      <c r="AG172">
        <f>Validation[[#This Row],[Range2_High]]-Validation[[#This Row],[Range2_Low]]</f>
        <v>50</v>
      </c>
      <c r="AK172"/>
    </row>
    <row r="173" spans="1:37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1E-3</v>
      </c>
      <c r="I173">
        <v>0.02</v>
      </c>
      <c r="J173" t="s">
        <v>10</v>
      </c>
      <c r="K173">
        <v>25</v>
      </c>
      <c r="L173">
        <v>4600.3999999999996</v>
      </c>
      <c r="M173">
        <v>23.366</v>
      </c>
      <c r="N173">
        <v>4616.5</v>
      </c>
      <c r="O173" t="s">
        <v>2643</v>
      </c>
      <c r="P173" t="s">
        <v>2643</v>
      </c>
      <c r="Q173" t="s">
        <v>2643</v>
      </c>
      <c r="R173" t="s">
        <v>5629</v>
      </c>
      <c r="S173">
        <f ca="1">$AK$2*Validation[[#This Row],[Range1_Range]]+Validation[[#This Row],[Range1_Low]]</f>
        <v>4.0247366708664342E-2</v>
      </c>
      <c r="T173">
        <f ca="1">$AK$2*Validation[[#This Row],[Range2_Range]]+Validation[[#This Row],[Range2_Low]]</f>
        <v>7.3855551940513603E-3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210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3" t="b">
        <f ca="1">AND(Validation[[#This Row],[Test Reading]]&gt;=Validation[[#This Row],[Range1_Low]],Validation[[#This Row],[Test Reading]]&lt;=Validation[[#This Row],[Range1_High]])</f>
        <v>1</v>
      </c>
      <c r="AE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">
        <f>Validation[[#This Row],[Range1_High]]-Validation[[#This Row],[Range1_Low]]</f>
        <v>9.0000000000000011E-2</v>
      </c>
      <c r="AG173">
        <f>Validation[[#This Row],[Range2_High]]-Validation[[#This Row],[Range2_Low]]</f>
        <v>1.9E-2</v>
      </c>
      <c r="AK173"/>
    </row>
    <row r="174" spans="1:37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0.02</v>
      </c>
      <c r="I174">
        <v>4.4999999999999998E-2</v>
      </c>
      <c r="J174" t="s">
        <v>10</v>
      </c>
      <c r="K174">
        <v>27</v>
      </c>
      <c r="L174">
        <v>1700</v>
      </c>
      <c r="M174">
        <v>23.553999999999998</v>
      </c>
      <c r="N174">
        <v>1728.5</v>
      </c>
      <c r="O174" t="s">
        <v>2643</v>
      </c>
      <c r="P174" t="s">
        <v>2643</v>
      </c>
      <c r="Q174" t="s">
        <v>2643</v>
      </c>
      <c r="R174" t="s">
        <v>1749</v>
      </c>
      <c r="S174">
        <f ca="1">$AK$2*Validation[[#This Row],[Range1_Range]]+Validation[[#This Row],[Range1_Low]]</f>
        <v>4.0247366708664342E-2</v>
      </c>
      <c r="T174">
        <f ca="1">$AK$2*Validation[[#This Row],[Range2_Range]]+Validation[[#This Row],[Range2_Low]]</f>
        <v>2.8402046307962316E-2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95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4" t="b">
        <f ca="1">AND(Validation[[#This Row],[Test Reading]]&gt;=Validation[[#This Row],[Range1_Low]],Validation[[#This Row],[Test Reading]]&lt;=Validation[[#This Row],[Range1_High]])</f>
        <v>1</v>
      </c>
      <c r="AE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">
        <f>Validation[[#This Row],[Range1_High]]-Validation[[#This Row],[Range1_Low]]</f>
        <v>9.0000000000000011E-2</v>
      </c>
      <c r="AG174">
        <f>Validation[[#This Row],[Range2_High]]-Validation[[#This Row],[Range2_Low]]</f>
        <v>2.4999999999999998E-2</v>
      </c>
      <c r="AK174"/>
    </row>
    <row r="175" spans="1:37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4.4999999999999998E-2</v>
      </c>
      <c r="I175">
        <v>0.1</v>
      </c>
      <c r="J175" t="s">
        <v>10</v>
      </c>
      <c r="K175">
        <v>24</v>
      </c>
      <c r="L175">
        <v>690</v>
      </c>
      <c r="M175">
        <v>23.701000000000001</v>
      </c>
      <c r="N175">
        <v>689.05</v>
      </c>
      <c r="O175" t="s">
        <v>2643</v>
      </c>
      <c r="P175" t="s">
        <v>2643</v>
      </c>
      <c r="Q175" t="s">
        <v>2643</v>
      </c>
      <c r="R175" t="s">
        <v>1753</v>
      </c>
      <c r="S175">
        <f ca="1">$AK$2*Validation[[#This Row],[Range1_Range]]+Validation[[#This Row],[Range1_Low]]</f>
        <v>4.0247366708664342E-2</v>
      </c>
      <c r="T175">
        <f ca="1">$AK$2*Validation[[#This Row],[Range2_Range]]+Validation[[#This Row],[Range2_Low]]</f>
        <v>6.3484501877517099E-2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52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75" t="b">
        <f ca="1">Validation[[#This Row],[Desired Result]]=Validation[[#This Row],[Result]]</f>
        <v>1</v>
      </c>
      <c r="X175" t="b">
        <v>1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5" t="b">
        <f ca="1">AND(Validation[[#This Row],[Test Reading]]&gt;=Validation[[#This Row],[Range1_Low]],Validation[[#This Row],[Test Reading]]&lt;=Validation[[#This Row],[Range1_High]])</f>
        <v>1</v>
      </c>
      <c r="AE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">
        <f>Validation[[#This Row],[Range1_High]]-Validation[[#This Row],[Range1_Low]]</f>
        <v>9.0000000000000011E-2</v>
      </c>
      <c r="AG175">
        <f>Validation[[#This Row],[Range2_High]]-Validation[[#This Row],[Range2_Low]]</f>
        <v>5.5000000000000007E-2</v>
      </c>
      <c r="AK175"/>
    </row>
    <row r="176" spans="1:37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2643</v>
      </c>
      <c r="P176" t="s">
        <v>2643</v>
      </c>
      <c r="Q176" t="s">
        <v>2643</v>
      </c>
      <c r="R176" t="s">
        <v>1752</v>
      </c>
      <c r="S176">
        <f ca="1">$AK$2*Validation[[#This Row],[Range1_Range]]+Validation[[#This Row],[Range1_Low]]</f>
        <v>4.0247366708664342E-2</v>
      </c>
      <c r="T176">
        <f ca="1">$AK$2*Validation[[#This Row],[Range2_Range]]+Validation[[#This Row],[Range2_Low]]</f>
        <v>1.7468010763606141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39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" t="b">
        <f ca="1">AND(Validation[[#This Row],[Test Reading]]&gt;=Validation[[#This Row],[Range1_Low]],Validation[[#This Row],[Test Reading]]&lt;=Validation[[#This Row],[Range1_High]])</f>
        <v>1</v>
      </c>
      <c r="AE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">
        <f>Validation[[#This Row],[Range1_High]]-Validation[[#This Row],[Range1_Low]]</f>
        <v>9.0000000000000011E-2</v>
      </c>
      <c r="AG176">
        <f>Validation[[#This Row],[Range2_High]]-Validation[[#This Row],[Range2_Low]]</f>
        <v>4.9000000000000004</v>
      </c>
      <c r="AK176"/>
    </row>
    <row r="177" spans="1:37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5</v>
      </c>
      <c r="I177">
        <v>20</v>
      </c>
      <c r="J177" t="s">
        <v>10</v>
      </c>
      <c r="K177">
        <v>25</v>
      </c>
      <c r="L177">
        <v>715.16</v>
      </c>
      <c r="M177">
        <v>23.497</v>
      </c>
      <c r="N177">
        <v>717.59</v>
      </c>
      <c r="O177" t="s">
        <v>2643</v>
      </c>
      <c r="P177" t="s">
        <v>2643</v>
      </c>
      <c r="Q177" t="s">
        <v>2643</v>
      </c>
      <c r="R177" t="s">
        <v>5633</v>
      </c>
      <c r="S177">
        <f ca="1">$AK$2*Validation[[#This Row],[Range1_Range]]+Validation[[#This Row],[Range1_Low]]</f>
        <v>4.0247366708664342E-2</v>
      </c>
      <c r="T177">
        <f ca="1">$AK$2*Validation[[#This Row],[Range2_Range]]+Validation[[#This Row],[Range2_Low]]</f>
        <v>10.041227784777391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54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7" t="b">
        <f ca="1">AND(Validation[[#This Row],[Test Reading]]&gt;=Validation[[#This Row],[Range1_Low]],Validation[[#This Row],[Test Reading]]&lt;=Validation[[#This Row],[Range1_High]])</f>
        <v>1</v>
      </c>
      <c r="AE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">
        <f>Validation[[#This Row],[Range1_High]]-Validation[[#This Row],[Range1_Low]]</f>
        <v>9.0000000000000011E-2</v>
      </c>
      <c r="AG177">
        <f>Validation[[#This Row],[Range2_High]]-Validation[[#This Row],[Range2_Low]]</f>
        <v>15</v>
      </c>
      <c r="AK177"/>
    </row>
    <row r="178" spans="1:37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4738</v>
      </c>
      <c r="M178">
        <v>45.823</v>
      </c>
      <c r="N178">
        <v>4745.2</v>
      </c>
      <c r="O178" t="s">
        <v>2643</v>
      </c>
      <c r="P178" t="s">
        <v>2643</v>
      </c>
      <c r="Q178" t="s">
        <v>2643</v>
      </c>
      <c r="R178" t="s">
        <v>1751</v>
      </c>
      <c r="S178">
        <f ca="1">$AK$2*Validation[[#This Row],[Range1_Range]]+Validation[[#This Row],[Range1_Low]]</f>
        <v>4.0247366708664342E-2</v>
      </c>
      <c r="T178">
        <f ca="1">$AK$2*Validation[[#This Row],[Range2_Range]]+Validation[[#This Row],[Range2_Low]]</f>
        <v>30.082455569554782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240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178" t="b">
        <f ca="1">Validation[[#This Row],[Desired Result]]=Validation[[#This Row],[Result]]</f>
        <v>1</v>
      </c>
      <c r="X178" t="b">
        <v>1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" t="b">
        <f ca="1">AND(Validation[[#This Row],[Test Reading]]&gt;=Validation[[#This Row],[Range1_Low]],Validation[[#This Row],[Test Reading]]&lt;=Validation[[#This Row],[Range1_High]])</f>
        <v>1</v>
      </c>
      <c r="AE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">
        <f>Validation[[#This Row],[Range1_High]]-Validation[[#This Row],[Range1_Low]]</f>
        <v>9.0000000000000011E-2</v>
      </c>
      <c r="AG178">
        <f>Validation[[#This Row],[Range2_High]]-Validation[[#This Row],[Range2_Low]]</f>
        <v>30</v>
      </c>
      <c r="AK178"/>
    </row>
    <row r="179" spans="1:37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50</v>
      </c>
      <c r="I179">
        <v>100</v>
      </c>
      <c r="J179" t="s">
        <v>10</v>
      </c>
      <c r="K179">
        <v>190</v>
      </c>
      <c r="L179">
        <v>6565.8</v>
      </c>
      <c r="M179">
        <v>179.15</v>
      </c>
      <c r="N179">
        <v>6551.2</v>
      </c>
      <c r="O179" t="s">
        <v>2643</v>
      </c>
      <c r="P179" t="s">
        <v>2643</v>
      </c>
      <c r="Q179" t="s">
        <v>2643</v>
      </c>
      <c r="R179" t="s">
        <v>1750</v>
      </c>
      <c r="S179">
        <f ca="1">$AK$2*Validation[[#This Row],[Range1_Range]]+Validation[[#This Row],[Range1_Low]]</f>
        <v>4.0247366708664342E-2</v>
      </c>
      <c r="T179">
        <f ca="1">$AK$2*Validation[[#This Row],[Range2_Range]]+Validation[[#This Row],[Range2_Low]]</f>
        <v>66.804092615924631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450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9" t="b">
        <f ca="1">AND(Validation[[#This Row],[Test Reading]]&gt;=Validation[[#This Row],[Range1_Low]],Validation[[#This Row],[Test Reading]]&lt;=Validation[[#This Row],[Range1_High]])</f>
        <v>1</v>
      </c>
      <c r="AE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">
        <f>Validation[[#This Row],[Range1_High]]-Validation[[#This Row],[Range1_Low]]</f>
        <v>9.0000000000000011E-2</v>
      </c>
      <c r="AG179">
        <f>Validation[[#This Row],[Range2_High]]-Validation[[#This Row],[Range2_Low]]</f>
        <v>50</v>
      </c>
      <c r="AJ179" s="94"/>
      <c r="AK179"/>
    </row>
    <row r="180" spans="1:37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2643</v>
      </c>
      <c r="P180" t="s">
        <v>2643</v>
      </c>
      <c r="Q180" t="s">
        <v>2643</v>
      </c>
      <c r="R180" t="s">
        <v>1773</v>
      </c>
      <c r="S180">
        <f ca="1">$AK$2*Validation[[#This Row],[Range1_Range]]+Validation[[#This Row],[Range1_Low]]</f>
        <v>0.40247366708664334</v>
      </c>
      <c r="T180">
        <f ca="1">$AK$2*Validation[[#This Row],[Range2_Range]]+Validation[[#This Row],[Range2_Low]]</f>
        <v>7.3855551940513603E-3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2.1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80" t="b">
        <f ca="1">Validation[[#This Row],[Desired Result]]=Validation[[#This Row],[Result]]</f>
        <v>1</v>
      </c>
      <c r="X180" t="b">
        <v>1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0" t="b">
        <f ca="1">AND(Validation[[#This Row],[Test Reading]]&gt;=Validation[[#This Row],[Range1_Low]],Validation[[#This Row],[Test Reading]]&lt;=Validation[[#This Row],[Range1_High]])</f>
        <v>1</v>
      </c>
      <c r="AE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">
        <f>Validation[[#This Row],[Range1_High]]-Validation[[#This Row],[Range1_Low]]</f>
        <v>0.9</v>
      </c>
      <c r="AG180">
        <f>Validation[[#This Row],[Range2_High]]-Validation[[#This Row],[Range2_Low]]</f>
        <v>1.9E-2</v>
      </c>
      <c r="AK180"/>
    </row>
    <row r="181" spans="1:37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0.02</v>
      </c>
      <c r="I181">
        <v>4.4999999999999998E-2</v>
      </c>
      <c r="J181" t="s">
        <v>10</v>
      </c>
      <c r="K181">
        <v>0.28000000000000003</v>
      </c>
      <c r="L181">
        <v>1.8</v>
      </c>
      <c r="M181">
        <v>0.23102</v>
      </c>
      <c r="N181">
        <v>1.8475999999999999</v>
      </c>
      <c r="O181" t="s">
        <v>2643</v>
      </c>
      <c r="P181" t="s">
        <v>2643</v>
      </c>
      <c r="Q181" t="s">
        <v>2643</v>
      </c>
      <c r="R181" t="s">
        <v>1772</v>
      </c>
      <c r="S181">
        <f ca="1">$AK$2*Validation[[#This Row],[Range1_Range]]+Validation[[#This Row],[Range1_Low]]</f>
        <v>0.40247366708664334</v>
      </c>
      <c r="T181">
        <f ca="1">$AK$2*Validation[[#This Row],[Range2_Range]]+Validation[[#This Row],[Range2_Low]]</f>
        <v>2.8402046307962316E-2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1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1" t="b">
        <f ca="1">Validation[[#This Row],[Desired Result]]=Validation[[#This Row],[Result]]</f>
        <v>1</v>
      </c>
      <c r="X181" t="b">
        <v>1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1" t="b">
        <f ca="1">AND(Validation[[#This Row],[Test Reading]]&gt;=Validation[[#This Row],[Range1_Low]],Validation[[#This Row],[Test Reading]]&lt;=Validation[[#This Row],[Range1_High]])</f>
        <v>1</v>
      </c>
      <c r="AE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">
        <f>Validation[[#This Row],[Range1_High]]-Validation[[#This Row],[Range1_Low]]</f>
        <v>0.9</v>
      </c>
      <c r="AG181">
        <f>Validation[[#This Row],[Range2_High]]-Validation[[#This Row],[Range2_Low]]</f>
        <v>2.4999999999999998E-2</v>
      </c>
      <c r="AK181"/>
    </row>
    <row r="182" spans="1:37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4.4999999999999998E-2</v>
      </c>
      <c r="I182">
        <v>0.1</v>
      </c>
      <c r="J182" t="s">
        <v>10</v>
      </c>
      <c r="K182">
        <v>0.24</v>
      </c>
      <c r="L182">
        <v>0.92</v>
      </c>
      <c r="M182">
        <v>0.23100999999999999</v>
      </c>
      <c r="N182">
        <v>0.92427000000000004</v>
      </c>
      <c r="O182" t="s">
        <v>2643</v>
      </c>
      <c r="P182" t="s">
        <v>2643</v>
      </c>
      <c r="Q182" t="s">
        <v>2643</v>
      </c>
      <c r="R182" t="s">
        <v>1771</v>
      </c>
      <c r="S182">
        <f ca="1">$AK$2*Validation[[#This Row],[Range1_Range]]+Validation[[#This Row],[Range1_Low]]</f>
        <v>0.40247366708664334</v>
      </c>
      <c r="T182">
        <f ca="1">$AK$2*Validation[[#This Row],[Range2_Range]]+Validation[[#This Row],[Range2_Low]]</f>
        <v>6.3484501877517099E-2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0.61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2" t="b">
        <f ca="1">AND(Validation[[#This Row],[Test Reading]]&gt;=Validation[[#This Row],[Range1_Low]],Validation[[#This Row],[Test Reading]]&lt;=Validation[[#This Row],[Range1_High]])</f>
        <v>1</v>
      </c>
      <c r="AE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">
        <f>Validation[[#This Row],[Range1_High]]-Validation[[#This Row],[Range1_Low]]</f>
        <v>0.9</v>
      </c>
      <c r="AG182">
        <f>Validation[[#This Row],[Range2_High]]-Validation[[#This Row],[Range2_Low]]</f>
        <v>5.5000000000000007E-2</v>
      </c>
      <c r="AK182"/>
    </row>
    <row r="183" spans="1:37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2643</v>
      </c>
      <c r="P183" t="s">
        <v>2643</v>
      </c>
      <c r="Q183" t="s">
        <v>2643</v>
      </c>
      <c r="R183" t="s">
        <v>5638</v>
      </c>
      <c r="S183">
        <f ca="1">$AK$2*Validation[[#This Row],[Range1_Range]]+Validation[[#This Row],[Range1_Low]]</f>
        <v>0.40247366708664334</v>
      </c>
      <c r="T183">
        <f ca="1">$AK$2*Validation[[#This Row],[Range2_Range]]+Validation[[#This Row],[Range2_Low]]</f>
        <v>1.7468010763606141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0.72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mA</v>
      </c>
      <c r="W183" t="b">
        <f ca="1">Validation[[#This Row],[Desired Result]]=Validation[[#This Row],[Result]]</f>
        <v>1</v>
      </c>
      <c r="X183" t="b">
        <v>1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3" t="b">
        <f ca="1">AND(Validation[[#This Row],[Test Reading]]&gt;=Validation[[#This Row],[Range1_Low]],Validation[[#This Row],[Test Reading]]&lt;=Validation[[#This Row],[Range1_High]])</f>
        <v>1</v>
      </c>
      <c r="AE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">
        <f>Validation[[#This Row],[Range1_High]]-Validation[[#This Row],[Range1_Low]]</f>
        <v>0.9</v>
      </c>
      <c r="AG183">
        <f>Validation[[#This Row],[Range2_High]]-Validation[[#This Row],[Range2_Low]]</f>
        <v>4.9000000000000004</v>
      </c>
      <c r="AK183"/>
    </row>
    <row r="184" spans="1:37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5</v>
      </c>
      <c r="I184">
        <v>20</v>
      </c>
      <c r="J184" t="s">
        <v>10</v>
      </c>
      <c r="K184">
        <v>0.27</v>
      </c>
      <c r="L184">
        <v>3.5331000000000001</v>
      </c>
      <c r="M184">
        <v>0.22319</v>
      </c>
      <c r="N184">
        <v>3.5466000000000002</v>
      </c>
      <c r="O184" t="s">
        <v>2643</v>
      </c>
      <c r="P184" t="s">
        <v>2643</v>
      </c>
      <c r="Q184" t="s">
        <v>2643</v>
      </c>
      <c r="R184" t="s">
        <v>1774</v>
      </c>
      <c r="S184">
        <f ca="1">$AK$2*Validation[[#This Row],[Range1_Range]]+Validation[[#This Row],[Range1_Low]]</f>
        <v>0.40247366708664334</v>
      </c>
      <c r="T184">
        <f ca="1">$AK$2*Validation[[#This Row],[Range2_Range]]+Validation[[#This Row],[Range2_Low]]</f>
        <v>10.041227784777391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1.7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4" t="b">
        <f ca="1">AND(Validation[[#This Row],[Test Reading]]&gt;=Validation[[#This Row],[Range1_Low]],Validation[[#This Row],[Test Reading]]&lt;=Validation[[#This Row],[Range1_High]])</f>
        <v>1</v>
      </c>
      <c r="AE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">
        <f>Validation[[#This Row],[Range1_High]]-Validation[[#This Row],[Range1_Low]]</f>
        <v>0.9</v>
      </c>
      <c r="AG184">
        <f>Validation[[#This Row],[Range2_High]]-Validation[[#This Row],[Range2_Low]]</f>
        <v>15</v>
      </c>
      <c r="AK184"/>
    </row>
    <row r="185" spans="1:37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20</v>
      </c>
      <c r="I185">
        <v>50</v>
      </c>
      <c r="J185" t="s">
        <v>10</v>
      </c>
      <c r="K185">
        <v>0.47</v>
      </c>
      <c r="L185">
        <v>12</v>
      </c>
      <c r="M185">
        <v>0.44162000000000001</v>
      </c>
      <c r="N185">
        <v>11.792</v>
      </c>
      <c r="O185" t="s">
        <v>2643</v>
      </c>
      <c r="P185" t="s">
        <v>2643</v>
      </c>
      <c r="Q185" t="s">
        <v>2643</v>
      </c>
      <c r="R185" t="s">
        <v>1775</v>
      </c>
      <c r="S185">
        <f ca="1">$AK$2*Validation[[#This Row],[Range1_Range]]+Validation[[#This Row],[Range1_Low]]</f>
        <v>0.40247366708664334</v>
      </c>
      <c r="T185">
        <f ca="1">$AK$2*Validation[[#This Row],[Range2_Range]]+Validation[[#This Row],[Range2_Low]]</f>
        <v>30.082455569554782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5.3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85" t="b">
        <f ca="1">Validation[[#This Row],[Desired Result]]=Validation[[#This Row],[Result]]</f>
        <v>1</v>
      </c>
      <c r="X185" t="b">
        <v>1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5" t="b">
        <f ca="1">AND(Validation[[#This Row],[Test Reading]]&gt;=Validation[[#This Row],[Range1_Low]],Validation[[#This Row],[Test Reading]]&lt;=Validation[[#This Row],[Range1_High]])</f>
        <v>1</v>
      </c>
      <c r="AE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">
        <f>Validation[[#This Row],[Range1_High]]-Validation[[#This Row],[Range1_Low]]</f>
        <v>0.9</v>
      </c>
      <c r="AG185">
        <f>Validation[[#This Row],[Range2_High]]-Validation[[#This Row],[Range2_Low]]</f>
        <v>30</v>
      </c>
      <c r="AJ185" s="94"/>
      <c r="AK185"/>
    </row>
    <row r="186" spans="1:37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1E-3</v>
      </c>
      <c r="I186">
        <v>0.05</v>
      </c>
      <c r="J186" t="s">
        <v>10</v>
      </c>
      <c r="K186">
        <v>0.55000000000000004</v>
      </c>
      <c r="L186">
        <v>0.12</v>
      </c>
      <c r="M186">
        <v>0.51998999999999995</v>
      </c>
      <c r="N186">
        <v>9.3087000000000003E-2</v>
      </c>
      <c r="O186" t="s">
        <v>2643</v>
      </c>
      <c r="P186" t="s">
        <v>2643</v>
      </c>
      <c r="Q186" t="s">
        <v>2643</v>
      </c>
      <c r="R186" t="s">
        <v>5641</v>
      </c>
      <c r="S186">
        <f ca="1">$AK$2*Validation[[#This Row],[Range1_Range]]+Validation[[#This Row],[Range1_Low]]</f>
        <v>4.0247366708664334</v>
      </c>
      <c r="T186">
        <f ca="1">$AK$2*Validation[[#This Row],[Range2_Range]]+Validation[[#This Row],[Range2_Low]]</f>
        <v>1.7468010763606139E-2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1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6" t="b">
        <f ca="1">Validation[[#This Row],[Desired Result]]=Validation[[#This Row],[Result]]</f>
        <v>1</v>
      </c>
      <c r="X186" t="b">
        <v>1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" t="b">
        <f ca="1">AND(Validation[[#This Row],[Test Reading]]&gt;=Validation[[#This Row],[Range1_Low]],Validation[[#This Row],[Test Reading]]&lt;=Validation[[#This Row],[Range1_High]])</f>
        <v>1</v>
      </c>
      <c r="AE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">
        <f>Validation[[#This Row],[Range1_High]]-Validation[[#This Row],[Range1_Low]]</f>
        <v>9</v>
      </c>
      <c r="AG186">
        <f>Validation[[#This Row],[Range2_High]]-Validation[[#This Row],[Range2_Low]]</f>
        <v>4.9000000000000002E-2</v>
      </c>
      <c r="AK186"/>
    </row>
    <row r="187" spans="1:37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0.05</v>
      </c>
      <c r="I187">
        <v>1</v>
      </c>
      <c r="J187" t="s">
        <v>10</v>
      </c>
      <c r="K187">
        <v>0.46</v>
      </c>
      <c r="L187">
        <v>0.17</v>
      </c>
      <c r="M187">
        <v>0.49897000000000002</v>
      </c>
      <c r="N187">
        <v>0.12063</v>
      </c>
      <c r="O187" t="s">
        <v>2643</v>
      </c>
      <c r="P187" t="s">
        <v>2643</v>
      </c>
      <c r="Q187" t="s">
        <v>2643</v>
      </c>
      <c r="R187" t="s">
        <v>1790</v>
      </c>
      <c r="S187">
        <f ca="1">$AK$2*Validation[[#This Row],[Range1_Range]]+Validation[[#This Row],[Range1_Low]]</f>
        <v>4.0247366708664334</v>
      </c>
      <c r="T187">
        <f ca="1">$AK$2*Validation[[#This Row],[Range2_Range]]+Validation[[#This Row],[Range2_Low]]</f>
        <v>0.36927775970256799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1.1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87" t="b">
        <f ca="1">Validation[[#This Row],[Desired Result]]=Validation[[#This Row],[Result]]</f>
        <v>1</v>
      </c>
      <c r="X187" t="b">
        <v>1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" t="b">
        <f ca="1">AND(Validation[[#This Row],[Test Reading]]&gt;=Validation[[#This Row],[Range1_Low]],Validation[[#This Row],[Test Reading]]&lt;=Validation[[#This Row],[Range1_High]])</f>
        <v>1</v>
      </c>
      <c r="AE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">
        <f>Validation[[#This Row],[Range1_High]]-Validation[[#This Row],[Range1_Low]]</f>
        <v>9</v>
      </c>
      <c r="AG187">
        <f>Validation[[#This Row],[Range2_High]]-Validation[[#This Row],[Range2_Low]]</f>
        <v>0.95</v>
      </c>
      <c r="AK187"/>
    </row>
    <row r="188" spans="1:37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</v>
      </c>
      <c r="I188">
        <v>5</v>
      </c>
      <c r="J188" t="s">
        <v>10</v>
      </c>
      <c r="K188">
        <v>1.4</v>
      </c>
      <c r="L188">
        <v>0.66</v>
      </c>
      <c r="M188">
        <v>1.3260000000000001</v>
      </c>
      <c r="N188">
        <v>0.66217999999999999</v>
      </c>
      <c r="O188" t="s">
        <v>2643</v>
      </c>
      <c r="P188" t="s">
        <v>2643</v>
      </c>
      <c r="Q188" t="s">
        <v>2643</v>
      </c>
      <c r="R188" t="s">
        <v>1789</v>
      </c>
      <c r="S188">
        <f ca="1">$AK$2*Validation[[#This Row],[Range1_Range]]+Validation[[#This Row],[Range1_Low]]</f>
        <v>4.0247366708664334</v>
      </c>
      <c r="T188">
        <f ca="1">$AK$2*Validation[[#This Row],[Range2_Range]]+Validation[[#This Row],[Range2_Low]]</f>
        <v>2.3443274092739705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4.1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188" t="b">
        <f ca="1">Validation[[#This Row],[Desired Result]]=Validation[[#This Row],[Result]]</f>
        <v>1</v>
      </c>
      <c r="X188" t="b">
        <v>1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8" t="b">
        <f ca="1">AND(Validation[[#This Row],[Test Reading]]&gt;=Validation[[#This Row],[Range1_Low]],Validation[[#This Row],[Test Reading]]&lt;=Validation[[#This Row],[Range1_High]])</f>
        <v>1</v>
      </c>
      <c r="AE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">
        <f>Validation[[#This Row],[Range1_High]]-Validation[[#This Row],[Range1_Low]]</f>
        <v>9</v>
      </c>
      <c r="AG188">
        <f>Validation[[#This Row],[Range2_High]]-Validation[[#This Row],[Range2_Low]]</f>
        <v>4</v>
      </c>
      <c r="AK188"/>
    </row>
    <row r="189" spans="1:37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1E-3</v>
      </c>
      <c r="I189">
        <v>0.05</v>
      </c>
      <c r="J189" t="s">
        <v>10</v>
      </c>
      <c r="K189">
        <v>0.92</v>
      </c>
      <c r="L189">
        <v>0.49</v>
      </c>
      <c r="M189">
        <v>4.6374000000000004</v>
      </c>
      <c r="N189">
        <v>8.1764000000000003E-2</v>
      </c>
      <c r="O189" t="s">
        <v>2643</v>
      </c>
      <c r="P189" t="s">
        <v>2643</v>
      </c>
      <c r="Q189" t="s">
        <v>2643</v>
      </c>
      <c r="R189" t="s">
        <v>1800</v>
      </c>
      <c r="S189">
        <f ca="1">$AK$2*Validation[[#This Row],[Range1_Range]]+Validation[[#This Row],[Range1_Low]]</f>
        <v>13.360818523184927</v>
      </c>
      <c r="T189">
        <f ca="1">$AK$2*Validation[[#This Row],[Range2_Range]]+Validation[[#This Row],[Range2_Low]]</f>
        <v>1.7468010763606139E-2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7.5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189" t="b">
        <f ca="1">Validation[[#This Row],[Desired Result]]=Validation[[#This Row],[Result]]</f>
        <v>1</v>
      </c>
      <c r="X189" t="b">
        <v>1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" t="b">
        <f ca="1">AND(Validation[[#This Row],[Test Reading]]&gt;=Validation[[#This Row],[Range1_Low]],Validation[[#This Row],[Test Reading]]&lt;=Validation[[#This Row],[Range1_High]])</f>
        <v>1</v>
      </c>
      <c r="AE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">
        <f>Validation[[#This Row],[Range1_High]]-Validation[[#This Row],[Range1_Low]]</f>
        <v>10</v>
      </c>
      <c r="AG189">
        <f>Validation[[#This Row],[Range2_High]]-Validation[[#This Row],[Range2_Low]]</f>
        <v>4.9000000000000002E-2</v>
      </c>
      <c r="AJ189" s="94"/>
      <c r="AK189"/>
    </row>
    <row r="190" spans="1:37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0.05</v>
      </c>
      <c r="I190">
        <v>1</v>
      </c>
      <c r="J190" t="s">
        <v>10</v>
      </c>
      <c r="K190">
        <v>0</v>
      </c>
      <c r="L190">
        <v>0.5</v>
      </c>
      <c r="M190">
        <v>2.1831999999999998</v>
      </c>
      <c r="N190">
        <v>0.11355999999999999</v>
      </c>
      <c r="O190" t="s">
        <v>2643</v>
      </c>
      <c r="P190" t="s">
        <v>2643</v>
      </c>
      <c r="Q190" t="s">
        <v>2643</v>
      </c>
      <c r="R190" t="s">
        <v>1801</v>
      </c>
      <c r="S190">
        <f ca="1">$AK$2*Validation[[#This Row],[Range1_Range]]+Validation[[#This Row],[Range1_Low]]</f>
        <v>13.360818523184927</v>
      </c>
      <c r="T190">
        <f ca="1">$AK$2*Validation[[#This Row],[Range2_Range]]+Validation[[#This Row],[Range2_Low]]</f>
        <v>0.36927775970256799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6.7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" t="b">
        <f ca="1">AND(Validation[[#This Row],[Test Reading]]&gt;=Validation[[#This Row],[Range1_Low]],Validation[[#This Row],[Test Reading]]&lt;=Validation[[#This Row],[Range1_High]])</f>
        <v>1</v>
      </c>
      <c r="AE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">
        <f>Validation[[#This Row],[Range1_High]]-Validation[[#This Row],[Range1_Low]]</f>
        <v>10</v>
      </c>
      <c r="AG190">
        <f>Validation[[#This Row],[Range2_High]]-Validation[[#This Row],[Range2_Low]]</f>
        <v>0.95</v>
      </c>
      <c r="AK190"/>
    </row>
    <row r="191" spans="1:37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1</v>
      </c>
      <c r="I191">
        <v>5</v>
      </c>
      <c r="J191" t="s">
        <v>10</v>
      </c>
      <c r="K191">
        <v>0</v>
      </c>
      <c r="L191">
        <v>0.95</v>
      </c>
      <c r="M191">
        <v>1.0702</v>
      </c>
      <c r="N191">
        <v>0.65986999999999996</v>
      </c>
      <c r="O191" t="s">
        <v>2643</v>
      </c>
      <c r="P191" t="s">
        <v>2643</v>
      </c>
      <c r="Q191" t="s">
        <v>2643</v>
      </c>
      <c r="R191" t="s">
        <v>1802</v>
      </c>
      <c r="S191">
        <f ca="1">$AK$2*Validation[[#This Row],[Range1_Range]]+Validation[[#This Row],[Range1_Low]]</f>
        <v>13.360818523184927</v>
      </c>
      <c r="T191">
        <f ca="1">$AK$2*Validation[[#This Row],[Range2_Range]]+Validation[[#This Row],[Range2_Low]]</f>
        <v>2.3443274092739705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13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" t="b">
        <f ca="1">AND(Validation[[#This Row],[Test Reading]]&gt;=Validation[[#This Row],[Range1_Low]],Validation[[#This Row],[Test Reading]]&lt;=Validation[[#This Row],[Range1_High]])</f>
        <v>1</v>
      </c>
      <c r="AE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">
        <f>Validation[[#This Row],[Range1_High]]-Validation[[#This Row],[Range1_Low]]</f>
        <v>10</v>
      </c>
      <c r="AG191">
        <f>Validation[[#This Row],[Range2_High]]-Validation[[#This Row],[Range2_Low]]</f>
        <v>4</v>
      </c>
      <c r="AK191"/>
    </row>
    <row r="192" spans="1:37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1E-3</v>
      </c>
      <c r="I192">
        <v>0.02</v>
      </c>
      <c r="J192" t="s">
        <v>10</v>
      </c>
      <c r="K192">
        <v>57.735999999999997</v>
      </c>
      <c r="L192">
        <v>21.196999999999999</v>
      </c>
      <c r="M192">
        <v>57.734000000000002</v>
      </c>
      <c r="N192">
        <v>20.994</v>
      </c>
      <c r="O192" t="s">
        <v>2643</v>
      </c>
      <c r="P192" t="s">
        <v>2643</v>
      </c>
      <c r="Q192" t="s">
        <v>2643</v>
      </c>
      <c r="R192" t="s">
        <v>1664</v>
      </c>
      <c r="S192">
        <f ca="1">$AK$2*Validation[[#This Row],[Range1_Range]]+Validation[[#This Row],[Range1_Low]]</f>
        <v>3.3608185231849262E-5</v>
      </c>
      <c r="T192">
        <f ca="1">$AK$2*Validation[[#This Row],[Range2_Range]]+Validation[[#This Row],[Range2_Low]]</f>
        <v>7.3855551940513603E-3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2" t="b">
        <f ca="1">AND(Validation[[#This Row],[Test Reading]]&gt;=Validation[[#This Row],[Range1_Low]],Validation[[#This Row],[Test Reading]]&lt;=Validation[[#This Row],[Range1_High]])</f>
        <v>1</v>
      </c>
      <c r="AE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">
        <f>Validation[[#This Row],[Range1_High]]-Validation[[#This Row],[Range1_Low]]</f>
        <v>1E-4</v>
      </c>
      <c r="AG192">
        <f>Validation[[#This Row],[Range2_High]]-Validation[[#This Row],[Range2_Low]]</f>
        <v>1.9E-2</v>
      </c>
      <c r="AK192"/>
    </row>
    <row r="193" spans="1:37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0.02</v>
      </c>
      <c r="I193">
        <v>4.4999999999999998E-2</v>
      </c>
      <c r="J193" t="s">
        <v>10</v>
      </c>
      <c r="K193">
        <v>57.735999999999997</v>
      </c>
      <c r="L193">
        <v>4.1759000000000004</v>
      </c>
      <c r="M193">
        <v>57.731999999999999</v>
      </c>
      <c r="N193">
        <v>3.9529999999999998</v>
      </c>
      <c r="O193" t="s">
        <v>2643</v>
      </c>
      <c r="P193" t="s">
        <v>2643</v>
      </c>
      <c r="Q193" t="s">
        <v>2643</v>
      </c>
      <c r="R193" t="s">
        <v>5616</v>
      </c>
      <c r="S193">
        <f ca="1">$AK$2*Validation[[#This Row],[Range1_Range]]+Validation[[#This Row],[Range1_Low]]</f>
        <v>3.3608185231849262E-5</v>
      </c>
      <c r="T193">
        <f ca="1">$AK$2*Validation[[#This Row],[Range2_Range]]+Validation[[#This Row],[Range2_Low]]</f>
        <v>2.8402046307962316E-2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3" t="b">
        <f ca="1">AND(Validation[[#This Row],[Test Reading]]&gt;=Validation[[#This Row],[Range1_Low]],Validation[[#This Row],[Test Reading]]&lt;=Validation[[#This Row],[Range1_High]])</f>
        <v>1</v>
      </c>
      <c r="AE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">
        <f>Validation[[#This Row],[Range1_High]]-Validation[[#This Row],[Range1_Low]]</f>
        <v>1E-4</v>
      </c>
      <c r="AG193">
        <f>Validation[[#This Row],[Range2_High]]-Validation[[#This Row],[Range2_Low]]</f>
        <v>2.4999999999999998E-2</v>
      </c>
      <c r="AK193"/>
    </row>
    <row r="194" spans="1:37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2643</v>
      </c>
      <c r="P194" t="s">
        <v>2643</v>
      </c>
      <c r="Q194" t="s">
        <v>2643</v>
      </c>
      <c r="R194" t="s">
        <v>1665</v>
      </c>
      <c r="S194">
        <f ca="1">$AK$2*Validation[[#This Row],[Range1_Range]]+Validation[[#This Row],[Range1_Low]]</f>
        <v>3.3608185231849262E-5</v>
      </c>
      <c r="T194">
        <f ca="1">$AK$2*Validation[[#This Row],[Range2_Range]]+Validation[[#This Row],[Range2_Low]]</f>
        <v>1.710285578238131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4" t="b">
        <f ca="1">AND(Validation[[#This Row],[Test Reading]]&gt;=Validation[[#This Row],[Range1_Low]],Validation[[#This Row],[Test Reading]]&lt;=Validation[[#This Row],[Range1_High]])</f>
        <v>1</v>
      </c>
      <c r="AE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">
        <f>Validation[[#This Row],[Range1_High]]-Validation[[#This Row],[Range1_Low]]</f>
        <v>1E-4</v>
      </c>
      <c r="AG194">
        <f>Validation[[#This Row],[Range2_High]]-Validation[[#This Row],[Range2_Low]]</f>
        <v>4.9550000000000001</v>
      </c>
      <c r="AK194"/>
    </row>
    <row r="195" spans="1:37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1E-3</v>
      </c>
      <c r="I195">
        <v>0.02</v>
      </c>
      <c r="J195" t="s">
        <v>10</v>
      </c>
      <c r="K195">
        <v>56.243000000000002</v>
      </c>
      <c r="L195">
        <v>1921.2</v>
      </c>
      <c r="M195">
        <v>56.234999999999999</v>
      </c>
      <c r="N195">
        <v>1917.8</v>
      </c>
      <c r="O195" t="s">
        <v>2643</v>
      </c>
      <c r="P195" t="s">
        <v>2643</v>
      </c>
      <c r="Q195" t="s">
        <v>2643</v>
      </c>
      <c r="R195" t="s">
        <v>5622</v>
      </c>
      <c r="S195">
        <f ca="1">$AK$2*Validation[[#This Row],[Range1_Range]]+Validation[[#This Row],[Range1_Low]]</f>
        <v>4.0247366708664346E-3</v>
      </c>
      <c r="T195">
        <f ca="1">$AK$2*Validation[[#This Row],[Range2_Range]]+Validation[[#This Row],[Range2_Low]]</f>
        <v>7.3855551940513603E-3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64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195" t="b">
        <f ca="1">Validation[[#This Row],[Desired Result]]=Validation[[#This Row],[Result]]</f>
        <v>1</v>
      </c>
      <c r="X195" t="b">
        <v>1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" t="b">
        <f ca="1">AND(Validation[[#This Row],[Test Reading]]&gt;=Validation[[#This Row],[Range1_Low]],Validation[[#This Row],[Test Reading]]&lt;=Validation[[#This Row],[Range1_High]])</f>
        <v>1</v>
      </c>
      <c r="AE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">
        <f>Validation[[#This Row],[Range1_High]]-Validation[[#This Row],[Range1_Low]]</f>
        <v>9.0000000000000011E-3</v>
      </c>
      <c r="AG195">
        <f>Validation[[#This Row],[Range2_High]]-Validation[[#This Row],[Range2_Low]]</f>
        <v>1.9E-2</v>
      </c>
      <c r="AK195"/>
    </row>
    <row r="196" spans="1:37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0.02</v>
      </c>
      <c r="I196">
        <v>4.4999999999999998E-2</v>
      </c>
      <c r="J196" t="s">
        <v>10</v>
      </c>
      <c r="K196">
        <v>57.540999999999997</v>
      </c>
      <c r="L196">
        <v>350.7</v>
      </c>
      <c r="M196">
        <v>57.533999999999999</v>
      </c>
      <c r="N196">
        <v>346.11</v>
      </c>
      <c r="O196" t="s">
        <v>2643</v>
      </c>
      <c r="P196" t="s">
        <v>2643</v>
      </c>
      <c r="Q196" t="s">
        <v>2643</v>
      </c>
      <c r="R196" t="s">
        <v>1733</v>
      </c>
      <c r="S196">
        <f ca="1">$AK$2*Validation[[#This Row],[Range1_Range]]+Validation[[#This Row],[Range1_Low]]</f>
        <v>4.0247366708664346E-3</v>
      </c>
      <c r="T196">
        <f ca="1">$AK$2*Validation[[#This Row],[Range2_Range]]+Validation[[#This Row],[Range2_Low]]</f>
        <v>2.8402046307962316E-2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59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" t="b">
        <f ca="1">AND(Validation[[#This Row],[Test Reading]]&gt;=Validation[[#This Row],[Range1_Low]],Validation[[#This Row],[Test Reading]]&lt;=Validation[[#This Row],[Range1_High]])</f>
        <v>1</v>
      </c>
      <c r="AE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">
        <f>Validation[[#This Row],[Range1_High]]-Validation[[#This Row],[Range1_Low]]</f>
        <v>9.0000000000000011E-3</v>
      </c>
      <c r="AG196">
        <f>Validation[[#This Row],[Range2_High]]-Validation[[#This Row],[Range2_Low]]</f>
        <v>2.4999999999999998E-2</v>
      </c>
      <c r="AK196"/>
    </row>
    <row r="197" spans="1:37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4.4999999999999998E-2</v>
      </c>
      <c r="I197">
        <v>0.1</v>
      </c>
      <c r="J197" t="s">
        <v>10</v>
      </c>
      <c r="K197">
        <v>57.749000000000002</v>
      </c>
      <c r="L197">
        <v>79.009</v>
      </c>
      <c r="M197">
        <v>57.741999999999997</v>
      </c>
      <c r="N197">
        <v>74.17</v>
      </c>
      <c r="O197" t="s">
        <v>2643</v>
      </c>
      <c r="P197" t="s">
        <v>2643</v>
      </c>
      <c r="Q197" t="s">
        <v>2643</v>
      </c>
      <c r="R197" t="s">
        <v>1732</v>
      </c>
      <c r="S197">
        <f ca="1">$AK$2*Validation[[#This Row],[Range1_Range]]+Validation[[#This Row],[Range1_Low]]</f>
        <v>4.0247366708664346E-3</v>
      </c>
      <c r="T197">
        <f ca="1">$AK$2*Validation[[#This Row],[Range2_Range]]+Validation[[#This Row],[Range2_Low]]</f>
        <v>6.3484501877517099E-2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7" t="b">
        <f ca="1">AND(Validation[[#This Row],[Test Reading]]&gt;=Validation[[#This Row],[Range1_Low]],Validation[[#This Row],[Test Reading]]&lt;=Validation[[#This Row],[Range1_High]])</f>
        <v>1</v>
      </c>
      <c r="AE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">
        <f>Validation[[#This Row],[Range1_High]]-Validation[[#This Row],[Range1_Low]]</f>
        <v>9.0000000000000011E-3</v>
      </c>
      <c r="AG197">
        <f>Validation[[#This Row],[Range2_High]]-Validation[[#This Row],[Range2_Low]]</f>
        <v>5.5000000000000007E-2</v>
      </c>
      <c r="AK197"/>
    </row>
    <row r="198" spans="1:37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0.1</v>
      </c>
      <c r="I198">
        <v>5</v>
      </c>
      <c r="J198" t="s">
        <v>10</v>
      </c>
      <c r="K198">
        <v>57.777999999999999</v>
      </c>
      <c r="L198">
        <v>33.176000000000002</v>
      </c>
      <c r="M198">
        <v>57.771000000000001</v>
      </c>
      <c r="N198">
        <v>28.291</v>
      </c>
      <c r="O198" t="s">
        <v>2643</v>
      </c>
      <c r="P198" t="s">
        <v>2643</v>
      </c>
      <c r="Q198" t="s">
        <v>2643</v>
      </c>
      <c r="R198" t="s">
        <v>1734</v>
      </c>
      <c r="S198">
        <f ca="1">$AK$2*Validation[[#This Row],[Range1_Range]]+Validation[[#This Row],[Range1_Low]]</f>
        <v>4.0247366708664346E-3</v>
      </c>
      <c r="T198">
        <f ca="1">$AK$2*Validation[[#This Row],[Range2_Range]]+Validation[[#This Row],[Range2_Low]]</f>
        <v>1.7468010763606141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58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" t="b">
        <f ca="1">AND(Validation[[#This Row],[Test Reading]]&gt;=Validation[[#This Row],[Range1_Low]],Validation[[#This Row],[Test Reading]]&lt;=Validation[[#This Row],[Range1_High]])</f>
        <v>1</v>
      </c>
      <c r="AE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">
        <f>Validation[[#This Row],[Range1_High]]-Validation[[#This Row],[Range1_Low]]</f>
        <v>9.0000000000000011E-3</v>
      </c>
      <c r="AG198">
        <f>Validation[[#This Row],[Range2_High]]-Validation[[#This Row],[Range2_Low]]</f>
        <v>4.9000000000000004</v>
      </c>
      <c r="AK198"/>
    </row>
    <row r="199" spans="1:37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2643</v>
      </c>
      <c r="P199" t="s">
        <v>2643</v>
      </c>
      <c r="Q199" t="s">
        <v>2643</v>
      </c>
      <c r="R199" t="s">
        <v>1731</v>
      </c>
      <c r="S199">
        <f ca="1">$AK$2*Validation[[#This Row],[Range1_Range]]+Validation[[#This Row],[Range1_Low]]</f>
        <v>4.0247366708664346E-3</v>
      </c>
      <c r="T199">
        <f ca="1">$AK$2*Validation[[#This Row],[Range2_Range]]+Validation[[#This Row],[Range2_Low]]</f>
        <v>10.041227784777391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1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" t="b">
        <f ca="1">AND(Validation[[#This Row],[Test Reading]]&gt;=Validation[[#This Row],[Range1_Low]],Validation[[#This Row],[Test Reading]]&lt;=Validation[[#This Row],[Range1_High]])</f>
        <v>1</v>
      </c>
      <c r="AE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">
        <f>Validation[[#This Row],[Range1_High]]-Validation[[#This Row],[Range1_Low]]</f>
        <v>9.0000000000000011E-3</v>
      </c>
      <c r="AG199">
        <f>Validation[[#This Row],[Range2_High]]-Validation[[#This Row],[Range2_Low]]</f>
        <v>15</v>
      </c>
      <c r="AK199"/>
    </row>
    <row r="200" spans="1:37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20</v>
      </c>
      <c r="I200">
        <v>50</v>
      </c>
      <c r="J200" t="s">
        <v>10</v>
      </c>
      <c r="K200">
        <v>56.353999999999999</v>
      </c>
      <c r="L200">
        <v>2143.3000000000002</v>
      </c>
      <c r="M200">
        <v>56.345999999999997</v>
      </c>
      <c r="N200">
        <v>2139.9</v>
      </c>
      <c r="O200" t="s">
        <v>2643</v>
      </c>
      <c r="P200" t="s">
        <v>2643</v>
      </c>
      <c r="Q200" t="s">
        <v>2643</v>
      </c>
      <c r="R200" t="s">
        <v>1736</v>
      </c>
      <c r="S200">
        <f ca="1">$AK$2*Validation[[#This Row],[Range1_Range]]+Validation[[#This Row],[Range1_Low]]</f>
        <v>4.0247366708664346E-3</v>
      </c>
      <c r="T200">
        <f ca="1">$AK$2*Validation[[#This Row],[Range2_Range]]+Validation[[#This Row],[Range2_Low]]</f>
        <v>30.082455569554782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65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200" t="b">
        <f ca="1">Validation[[#This Row],[Desired Result]]=Validation[[#This Row],[Result]]</f>
        <v>1</v>
      </c>
      <c r="X200" t="b">
        <v>1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" t="b">
        <f ca="1">AND(Validation[[#This Row],[Test Reading]]&gt;=Validation[[#This Row],[Range1_Low]],Validation[[#This Row],[Test Reading]]&lt;=Validation[[#This Row],[Range1_High]])</f>
        <v>1</v>
      </c>
      <c r="AE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">
        <f>Validation[[#This Row],[Range1_High]]-Validation[[#This Row],[Range1_Low]]</f>
        <v>9.0000000000000011E-3</v>
      </c>
      <c r="AG200">
        <f>Validation[[#This Row],[Range2_High]]-Validation[[#This Row],[Range2_Low]]</f>
        <v>30</v>
      </c>
      <c r="AK200"/>
    </row>
    <row r="201" spans="1:37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50</v>
      </c>
      <c r="I201">
        <v>100</v>
      </c>
      <c r="J201" t="s">
        <v>10</v>
      </c>
      <c r="K201">
        <v>58.261000000000003</v>
      </c>
      <c r="L201">
        <v>4342.2</v>
      </c>
      <c r="M201">
        <v>58.146000000000001</v>
      </c>
      <c r="N201">
        <v>4318.8</v>
      </c>
      <c r="O201" t="s">
        <v>2643</v>
      </c>
      <c r="P201" t="s">
        <v>2643</v>
      </c>
      <c r="Q201" t="s">
        <v>2643</v>
      </c>
      <c r="R201" t="s">
        <v>1735</v>
      </c>
      <c r="S201">
        <f ca="1">$AK$2*Validation[[#This Row],[Range1_Range]]+Validation[[#This Row],[Range1_Low]]</f>
        <v>4.0247366708664346E-3</v>
      </c>
      <c r="T201">
        <f ca="1">$AK$2*Validation[[#This Row],[Range2_Range]]+Validation[[#This Row],[Range2_Low]]</f>
        <v>66.804092615924631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76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201" t="b">
        <f ca="1">Validation[[#This Row],[Desired Result]]=Validation[[#This Row],[Result]]</f>
        <v>1</v>
      </c>
      <c r="X201" t="b">
        <v>1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" t="b">
        <f ca="1">AND(Validation[[#This Row],[Test Reading]]&gt;=Validation[[#This Row],[Range1_Low]],Validation[[#This Row],[Test Reading]]&lt;=Validation[[#This Row],[Range1_High]])</f>
        <v>1</v>
      </c>
      <c r="AE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">
        <f>Validation[[#This Row],[Range1_High]]-Validation[[#This Row],[Range1_Low]]</f>
        <v>9.0000000000000011E-3</v>
      </c>
      <c r="AG201">
        <f>Validation[[#This Row],[Range2_High]]-Validation[[#This Row],[Range2_Low]]</f>
        <v>50</v>
      </c>
      <c r="AK201"/>
    </row>
    <row r="202" spans="1:37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1E-3</v>
      </c>
      <c r="I202">
        <v>0.02</v>
      </c>
      <c r="J202" t="s">
        <v>10</v>
      </c>
      <c r="K202">
        <v>46.067</v>
      </c>
      <c r="L202">
        <v>4424.3999999999996</v>
      </c>
      <c r="M202">
        <v>45.963999999999999</v>
      </c>
      <c r="N202">
        <v>4424.6000000000004</v>
      </c>
      <c r="O202" t="s">
        <v>2643</v>
      </c>
      <c r="P202" t="s">
        <v>2643</v>
      </c>
      <c r="Q202" t="s">
        <v>2643</v>
      </c>
      <c r="R202" t="s">
        <v>1757</v>
      </c>
      <c r="S202">
        <f ca="1">$AK$2*Validation[[#This Row],[Range1_Range]]+Validation[[#This Row],[Range1_Low]]</f>
        <v>4.0247366708664342E-2</v>
      </c>
      <c r="T202">
        <f ca="1">$AK$2*Validation[[#This Row],[Range2_Range]]+Validation[[#This Row],[Range2_Low]]</f>
        <v>7.3855551940513603E-3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220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202" t="b">
        <f ca="1">Validation[[#This Row],[Desired Result]]=Validation[[#This Row],[Result]]</f>
        <v>1</v>
      </c>
      <c r="X202" t="b">
        <v>1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2" t="b">
        <f ca="1">AND(Validation[[#This Row],[Test Reading]]&gt;=Validation[[#This Row],[Range1_Low]],Validation[[#This Row],[Test Reading]]&lt;=Validation[[#This Row],[Range1_High]])</f>
        <v>1</v>
      </c>
      <c r="AE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">
        <f>Validation[[#This Row],[Range1_High]]-Validation[[#This Row],[Range1_Low]]</f>
        <v>9.0000000000000011E-2</v>
      </c>
      <c r="AG202">
        <f>Validation[[#This Row],[Range2_High]]-Validation[[#This Row],[Range2_Low]]</f>
        <v>1.9E-2</v>
      </c>
      <c r="AJ202" s="94"/>
      <c r="AK202"/>
    </row>
    <row r="203" spans="1:37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55.716000000000001</v>
      </c>
      <c r="L203">
        <v>1491.6</v>
      </c>
      <c r="M203">
        <v>55.6</v>
      </c>
      <c r="N203">
        <v>1490.7</v>
      </c>
      <c r="O203" t="s">
        <v>2643</v>
      </c>
      <c r="P203" t="s">
        <v>2643</v>
      </c>
      <c r="Q203" t="s">
        <v>2643</v>
      </c>
      <c r="R203" t="s">
        <v>5630</v>
      </c>
      <c r="S203">
        <f ca="1">$AK$2*Validation[[#This Row],[Range1_Range]]+Validation[[#This Row],[Range1_Low]]</f>
        <v>4.0247366708664342E-2</v>
      </c>
      <c r="T203">
        <f ca="1">$AK$2*Validation[[#This Row],[Range2_Range]]+Validation[[#This Row],[Range2_Low]]</f>
        <v>2.8402046307962316E-2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120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" t="b">
        <f ca="1">AND(Validation[[#This Row],[Test Reading]]&gt;=Validation[[#This Row],[Range1_Low]],Validation[[#This Row],[Test Reading]]&lt;=Validation[[#This Row],[Range1_High]])</f>
        <v>1</v>
      </c>
      <c r="AE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">
        <f>Validation[[#This Row],[Range1_High]]-Validation[[#This Row],[Range1_Low]]</f>
        <v>9.0000000000000011E-2</v>
      </c>
      <c r="AG203">
        <f>Validation[[#This Row],[Range2_High]]-Validation[[#This Row],[Range2_Low]]</f>
        <v>2.4999999999999998E-2</v>
      </c>
      <c r="AK203"/>
    </row>
    <row r="204" spans="1:37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4.4999999999999998E-2</v>
      </c>
      <c r="I204">
        <v>0.1</v>
      </c>
      <c r="J204" t="s">
        <v>10</v>
      </c>
      <c r="K204">
        <v>60.335999999999999</v>
      </c>
      <c r="L204">
        <v>490.93</v>
      </c>
      <c r="M204">
        <v>60.226999999999997</v>
      </c>
      <c r="N204">
        <v>488.21</v>
      </c>
      <c r="O204" t="s">
        <v>2643</v>
      </c>
      <c r="P204" t="s">
        <v>2643</v>
      </c>
      <c r="Q204" t="s">
        <v>2643</v>
      </c>
      <c r="R204" t="s">
        <v>5631</v>
      </c>
      <c r="S204">
        <f ca="1">$AK$2*Validation[[#This Row],[Range1_Range]]+Validation[[#This Row],[Range1_Low]]</f>
        <v>4.0247366708664342E-2</v>
      </c>
      <c r="T204">
        <f ca="1">$AK$2*Validation[[#This Row],[Range2_Range]]+Validation[[#This Row],[Range2_Low]]</f>
        <v>6.3484501877517099E-2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80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µA</v>
      </c>
      <c r="W204" t="b">
        <f ca="1">Validation[[#This Row],[Desired Result]]=Validation[[#This Row],[Result]]</f>
        <v>1</v>
      </c>
      <c r="X204" t="b">
        <v>1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" t="b">
        <f ca="1">AND(Validation[[#This Row],[Test Reading]]&gt;=Validation[[#This Row],[Range1_Low]],Validation[[#This Row],[Test Reading]]&lt;=Validation[[#This Row],[Range1_High]])</f>
        <v>1</v>
      </c>
      <c r="AE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">
        <f>Validation[[#This Row],[Range1_High]]-Validation[[#This Row],[Range1_Low]]</f>
        <v>9.0000000000000011E-2</v>
      </c>
      <c r="AG204">
        <f>Validation[[#This Row],[Range2_High]]-Validation[[#This Row],[Range2_Low]]</f>
        <v>5.5000000000000007E-2</v>
      </c>
      <c r="AK204"/>
    </row>
    <row r="205" spans="1:37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0.1</v>
      </c>
      <c r="I205">
        <v>5</v>
      </c>
      <c r="J205" t="s">
        <v>10</v>
      </c>
      <c r="K205">
        <v>61.548000000000002</v>
      </c>
      <c r="L205">
        <v>219.19</v>
      </c>
      <c r="M205">
        <v>61.448999999999998</v>
      </c>
      <c r="N205">
        <v>215.18</v>
      </c>
      <c r="O205" t="s">
        <v>2643</v>
      </c>
      <c r="P205" t="s">
        <v>2643</v>
      </c>
      <c r="Q205" t="s">
        <v>2643</v>
      </c>
      <c r="R205" t="s">
        <v>1756</v>
      </c>
      <c r="S205">
        <f ca="1">$AK$2*Validation[[#This Row],[Range1_Range]]+Validation[[#This Row],[Range1_Low]]</f>
        <v>4.0247366708664342E-2</v>
      </c>
      <c r="T205">
        <f ca="1">$AK$2*Validation[[#This Row],[Range2_Range]]+Validation[[#This Row],[Range2_Low]]</f>
        <v>1.7468010763606141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70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" t="b">
        <f ca="1">AND(Validation[[#This Row],[Test Reading]]&gt;=Validation[[#This Row],[Range1_Low]],Validation[[#This Row],[Test Reading]]&lt;=Validation[[#This Row],[Range1_High]])</f>
        <v>1</v>
      </c>
      <c r="AE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">
        <f>Validation[[#This Row],[Range1_High]]-Validation[[#This Row],[Range1_Low]]</f>
        <v>9.0000000000000011E-2</v>
      </c>
      <c r="AG205">
        <f>Validation[[#This Row],[Range2_High]]-Validation[[#This Row],[Range2_Low]]</f>
        <v>4.9000000000000004</v>
      </c>
      <c r="AK205"/>
    </row>
    <row r="206" spans="1:37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5</v>
      </c>
      <c r="I206">
        <v>20</v>
      </c>
      <c r="J206" t="s">
        <v>10</v>
      </c>
      <c r="K206">
        <v>60.128</v>
      </c>
      <c r="L206">
        <v>515.53</v>
      </c>
      <c r="M206">
        <v>60.018000000000001</v>
      </c>
      <c r="N206">
        <v>512.89</v>
      </c>
      <c r="O206" t="s">
        <v>2643</v>
      </c>
      <c r="P206" t="s">
        <v>2643</v>
      </c>
      <c r="Q206" t="s">
        <v>2643</v>
      </c>
      <c r="R206" t="s">
        <v>1754</v>
      </c>
      <c r="S206">
        <f ca="1">$AK$2*Validation[[#This Row],[Range1_Range]]+Validation[[#This Row],[Range1_Low]]</f>
        <v>4.0247366708664342E-2</v>
      </c>
      <c r="T206">
        <f ca="1">$AK$2*Validation[[#This Row],[Range2_Range]]+Validation[[#This Row],[Range2_Low]]</f>
        <v>10.041227784777391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81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µA</v>
      </c>
      <c r="W206" t="b">
        <f ca="1">Validation[[#This Row],[Desired Result]]=Validation[[#This Row],[Result]]</f>
        <v>1</v>
      </c>
      <c r="X206" t="b">
        <v>1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" t="b">
        <f ca="1">AND(Validation[[#This Row],[Test Reading]]&gt;=Validation[[#This Row],[Range1_Low]],Validation[[#This Row],[Test Reading]]&lt;=Validation[[#This Row],[Range1_High]])</f>
        <v>1</v>
      </c>
      <c r="AE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">
        <f>Validation[[#This Row],[Range1_High]]-Validation[[#This Row],[Range1_Low]]</f>
        <v>9.0000000000000011E-2</v>
      </c>
      <c r="AG206">
        <f>Validation[[#This Row],[Range2_High]]-Validation[[#This Row],[Range2_Low]]</f>
        <v>15</v>
      </c>
      <c r="AJ206" s="94"/>
      <c r="AK206"/>
    </row>
    <row r="207" spans="1:37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2643</v>
      </c>
      <c r="P207" t="s">
        <v>2643</v>
      </c>
      <c r="Q207" t="s">
        <v>2643</v>
      </c>
      <c r="R207" t="s">
        <v>5634</v>
      </c>
      <c r="S207">
        <f ca="1">$AK$2*Validation[[#This Row],[Range1_Range]]+Validation[[#This Row],[Range1_Low]]</f>
        <v>4.0247366708664342E-2</v>
      </c>
      <c r="T207">
        <f ca="1">$AK$2*Validation[[#This Row],[Range2_Range]]+Validation[[#This Row],[Range2_Low]]</f>
        <v>30.082455569554782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250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7" t="b">
        <f ca="1">AND(Validation[[#This Row],[Test Reading]]&gt;=Validation[[#This Row],[Range1_Low]],Validation[[#This Row],[Test Reading]]&lt;=Validation[[#This Row],[Range1_High]])</f>
        <v>1</v>
      </c>
      <c r="AE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">
        <f>Validation[[#This Row],[Range1_High]]-Validation[[#This Row],[Range1_Low]]</f>
        <v>9.0000000000000011E-2</v>
      </c>
      <c r="AG207">
        <f>Validation[[#This Row],[Range2_High]]-Validation[[#This Row],[Range2_Low]]</f>
        <v>30</v>
      </c>
      <c r="AK207"/>
    </row>
    <row r="208" spans="1:37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50</v>
      </c>
      <c r="I208">
        <v>100</v>
      </c>
      <c r="J208" t="s">
        <v>10</v>
      </c>
      <c r="K208">
        <v>582.09</v>
      </c>
      <c r="L208">
        <v>4394.2</v>
      </c>
      <c r="M208">
        <v>581.36</v>
      </c>
      <c r="N208">
        <v>4329.2</v>
      </c>
      <c r="O208" t="s">
        <v>2643</v>
      </c>
      <c r="P208" t="s">
        <v>2643</v>
      </c>
      <c r="Q208" t="s">
        <v>2643</v>
      </c>
      <c r="R208" t="s">
        <v>1755</v>
      </c>
      <c r="S208">
        <f ca="1">$AK$2*Validation[[#This Row],[Range1_Range]]+Validation[[#This Row],[Range1_Low]]</f>
        <v>4.0247366708664342E-2</v>
      </c>
      <c r="T208">
        <f ca="1">$AK$2*Validation[[#This Row],[Range2_Range]]+Validation[[#This Row],[Range2_Low]]</f>
        <v>66.804092615924631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760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µA</v>
      </c>
      <c r="W208" t="b">
        <f ca="1">Validation[[#This Row],[Desired Result]]=Validation[[#This Row],[Result]]</f>
        <v>1</v>
      </c>
      <c r="X208" t="b">
        <v>0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8" t="b">
        <f ca="1">AND(Validation[[#This Row],[Test Reading]]&gt;=Validation[[#This Row],[Range1_Low]],Validation[[#This Row],[Test Reading]]&lt;=Validation[[#This Row],[Range1_High]])</f>
        <v>1</v>
      </c>
      <c r="AE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">
        <f>Validation[[#This Row],[Range1_High]]-Validation[[#This Row],[Range1_Low]]</f>
        <v>9.0000000000000011E-2</v>
      </c>
      <c r="AG208">
        <f>Validation[[#This Row],[Range2_High]]-Validation[[#This Row],[Range2_Low]]</f>
        <v>50</v>
      </c>
      <c r="AK208"/>
    </row>
    <row r="209" spans="1:37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1E-3</v>
      </c>
      <c r="I209">
        <v>0.02</v>
      </c>
      <c r="J209" t="s">
        <v>10</v>
      </c>
      <c r="K209">
        <v>0.25</v>
      </c>
      <c r="L209">
        <v>4.6002999999999998</v>
      </c>
      <c r="M209">
        <v>0.23368</v>
      </c>
      <c r="N209">
        <v>4.6165000000000003</v>
      </c>
      <c r="O209" t="s">
        <v>2643</v>
      </c>
      <c r="P209" t="s">
        <v>2643</v>
      </c>
      <c r="Q209" t="s">
        <v>2643</v>
      </c>
      <c r="R209" t="s">
        <v>5635</v>
      </c>
      <c r="S209">
        <f ca="1">$AK$2*Validation[[#This Row],[Range1_Range]]+Validation[[#This Row],[Range1_Low]]</f>
        <v>0.40247366708664334</v>
      </c>
      <c r="T209">
        <f ca="1">$AK$2*Validation[[#This Row],[Range2_Range]]+Validation[[#This Row],[Range2_Low]]</f>
        <v>7.3855551940513603E-3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2.1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209" t="b">
        <f ca="1">Validation[[#This Row],[Desired Result]]=Validation[[#This Row],[Result]]</f>
        <v>1</v>
      </c>
      <c r="X209" t="b">
        <v>1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9" t="b">
        <f ca="1">AND(Validation[[#This Row],[Test Reading]]&gt;=Validation[[#This Row],[Range1_Low]],Validation[[#This Row],[Test Reading]]&lt;=Validation[[#This Row],[Range1_High]])</f>
        <v>1</v>
      </c>
      <c r="AE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">
        <f>Validation[[#This Row],[Range1_High]]-Validation[[#This Row],[Range1_Low]]</f>
        <v>0.9</v>
      </c>
      <c r="AG209">
        <f>Validation[[#This Row],[Range2_High]]-Validation[[#This Row],[Range2_Low]]</f>
        <v>1.9E-2</v>
      </c>
      <c r="AJ209" s="94"/>
      <c r="AK209"/>
    </row>
    <row r="210" spans="1:37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0.02</v>
      </c>
      <c r="I210">
        <v>4.4999999999999998E-2</v>
      </c>
      <c r="J210" t="s">
        <v>10</v>
      </c>
      <c r="K210">
        <v>0.28000000000000003</v>
      </c>
      <c r="L210">
        <v>1.8</v>
      </c>
      <c r="M210">
        <v>0.23544999999999999</v>
      </c>
      <c r="N210">
        <v>1.8440000000000001</v>
      </c>
      <c r="O210" t="s">
        <v>2643</v>
      </c>
      <c r="P210" t="s">
        <v>2643</v>
      </c>
      <c r="Q210" t="s">
        <v>2643</v>
      </c>
      <c r="R210" t="s">
        <v>1780</v>
      </c>
      <c r="S210">
        <f ca="1">$AK$2*Validation[[#This Row],[Range1_Range]]+Validation[[#This Row],[Range1_Low]]</f>
        <v>0.40247366708664334</v>
      </c>
      <c r="T210">
        <f ca="1">$AK$2*Validation[[#This Row],[Range2_Range]]+Validation[[#This Row],[Range2_Low]]</f>
        <v>2.8402046307962316E-2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1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210" t="b">
        <f ca="1">Validation[[#This Row],[Desired Result]]=Validation[[#This Row],[Result]]</f>
        <v>1</v>
      </c>
      <c r="X210" t="b">
        <v>1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" t="b">
        <f ca="1">AND(Validation[[#This Row],[Test Reading]]&gt;=Validation[[#This Row],[Range1_Low]],Validation[[#This Row],[Test Reading]]&lt;=Validation[[#This Row],[Range1_High]])</f>
        <v>1</v>
      </c>
      <c r="AE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">
        <f>Validation[[#This Row],[Range1_High]]-Validation[[#This Row],[Range1_Low]]</f>
        <v>0.9</v>
      </c>
      <c r="AG210">
        <f>Validation[[#This Row],[Range2_High]]-Validation[[#This Row],[Range2_Low]]</f>
        <v>2.4999999999999998E-2</v>
      </c>
      <c r="AK210"/>
    </row>
    <row r="211" spans="1:37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4.4999999999999998E-2</v>
      </c>
      <c r="I211">
        <v>0.1</v>
      </c>
      <c r="J211" t="s">
        <v>10</v>
      </c>
      <c r="K211">
        <v>0.24</v>
      </c>
      <c r="L211">
        <v>0.92</v>
      </c>
      <c r="M211">
        <v>0.23663999999999999</v>
      </c>
      <c r="N211">
        <v>0.92018</v>
      </c>
      <c r="O211" t="s">
        <v>2643</v>
      </c>
      <c r="P211" t="s">
        <v>2643</v>
      </c>
      <c r="Q211" t="s">
        <v>2643</v>
      </c>
      <c r="R211" t="s">
        <v>1777</v>
      </c>
      <c r="S211">
        <f ca="1">$AK$2*Validation[[#This Row],[Range1_Range]]+Validation[[#This Row],[Range1_Low]]</f>
        <v>0.40247366708664334</v>
      </c>
      <c r="T211">
        <f ca="1">$AK$2*Validation[[#This Row],[Range2_Range]]+Validation[[#This Row],[Range2_Low]]</f>
        <v>6.3484501877517099E-2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0.61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" t="b">
        <f ca="1">AND(Validation[[#This Row],[Test Reading]]&gt;=Validation[[#This Row],[Range1_Low]],Validation[[#This Row],[Test Reading]]&lt;=Validation[[#This Row],[Range1_High]])</f>
        <v>1</v>
      </c>
      <c r="AE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">
        <f>Validation[[#This Row],[Range1_High]]-Validation[[#This Row],[Range1_Low]]</f>
        <v>0.9</v>
      </c>
      <c r="AG211">
        <f>Validation[[#This Row],[Range2_High]]-Validation[[#This Row],[Range2_Low]]</f>
        <v>5.5000000000000007E-2</v>
      </c>
      <c r="AJ211" s="94"/>
      <c r="AK211"/>
    </row>
    <row r="212" spans="1:37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0.1</v>
      </c>
      <c r="I212">
        <v>5</v>
      </c>
      <c r="J212" t="s">
        <v>10</v>
      </c>
      <c r="K212">
        <v>0.24</v>
      </c>
      <c r="L212">
        <v>1.2</v>
      </c>
      <c r="M212">
        <v>0.23355999999999999</v>
      </c>
      <c r="N212">
        <v>1.1814</v>
      </c>
      <c r="O212" t="s">
        <v>2643</v>
      </c>
      <c r="P212" t="s">
        <v>2643</v>
      </c>
      <c r="Q212" t="s">
        <v>2643</v>
      </c>
      <c r="R212" t="s">
        <v>1778</v>
      </c>
      <c r="S212">
        <f ca="1">$AK$2*Validation[[#This Row],[Range1_Range]]+Validation[[#This Row],[Range1_Low]]</f>
        <v>0.40247366708664334</v>
      </c>
      <c r="T212">
        <f ca="1">$AK$2*Validation[[#This Row],[Range2_Range]]+Validation[[#This Row],[Range2_Low]]</f>
        <v>1.7468010763606141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0.72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" t="b">
        <f ca="1">AND(Validation[[#This Row],[Test Reading]]&gt;=Validation[[#This Row],[Range1_Low]],Validation[[#This Row],[Test Reading]]&lt;=Validation[[#This Row],[Range1_High]])</f>
        <v>1</v>
      </c>
      <c r="AE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">
        <f>Validation[[#This Row],[Range1_High]]-Validation[[#This Row],[Range1_Low]]</f>
        <v>0.9</v>
      </c>
      <c r="AG212">
        <f>Validation[[#This Row],[Range2_High]]-Validation[[#This Row],[Range2_Low]]</f>
        <v>4.9000000000000004</v>
      </c>
      <c r="AK212"/>
    </row>
    <row r="213" spans="1:37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3.5337999999999998</v>
      </c>
      <c r="M213">
        <v>0.22642000000000001</v>
      </c>
      <c r="N213">
        <v>3.5438000000000001</v>
      </c>
      <c r="O213" t="s">
        <v>2643</v>
      </c>
      <c r="P213" t="s">
        <v>2643</v>
      </c>
      <c r="Q213" t="s">
        <v>2643</v>
      </c>
      <c r="R213" t="s">
        <v>1776</v>
      </c>
      <c r="S213">
        <f ca="1">$AK$2*Validation[[#This Row],[Range1_Range]]+Validation[[#This Row],[Range1_Low]]</f>
        <v>0.40247366708664334</v>
      </c>
      <c r="T213">
        <f ca="1">$AK$2*Validation[[#This Row],[Range2_Range]]+Validation[[#This Row],[Range2_Low]]</f>
        <v>10.041227784777391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1.7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13" t="b">
        <f ca="1">Validation[[#This Row],[Desired Result]]=Validation[[#This Row],[Result]]</f>
        <v>1</v>
      </c>
      <c r="X213" t="b">
        <v>1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" t="b">
        <f ca="1">AND(Validation[[#This Row],[Test Reading]]&gt;=Validation[[#This Row],[Range1_Low]],Validation[[#This Row],[Test Reading]]&lt;=Validation[[#This Row],[Range1_High]])</f>
        <v>1</v>
      </c>
      <c r="AE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">
        <f>Validation[[#This Row],[Range1_High]]-Validation[[#This Row],[Range1_Low]]</f>
        <v>0.9</v>
      </c>
      <c r="AG213">
        <f>Validation[[#This Row],[Range2_High]]-Validation[[#This Row],[Range2_Low]]</f>
        <v>15</v>
      </c>
      <c r="AK213"/>
    </row>
    <row r="214" spans="1:37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20</v>
      </c>
      <c r="I214">
        <v>50</v>
      </c>
      <c r="J214" t="s">
        <v>10</v>
      </c>
      <c r="K214">
        <v>0.47</v>
      </c>
      <c r="L214">
        <v>12</v>
      </c>
      <c r="M214">
        <v>0.44312000000000001</v>
      </c>
      <c r="N214">
        <v>11.791</v>
      </c>
      <c r="O214" t="s">
        <v>2643</v>
      </c>
      <c r="P214" t="s">
        <v>2643</v>
      </c>
      <c r="Q214" t="s">
        <v>2643</v>
      </c>
      <c r="R214" t="s">
        <v>1779</v>
      </c>
      <c r="S214">
        <f ca="1">$AK$2*Validation[[#This Row],[Range1_Range]]+Validation[[#This Row],[Range1_Low]]</f>
        <v>0.40247366708664334</v>
      </c>
      <c r="T214">
        <f ca="1">$AK$2*Validation[[#This Row],[Range2_Range]]+Validation[[#This Row],[Range2_Low]]</f>
        <v>30.082455569554782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5.3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214" t="b">
        <f ca="1">Validation[[#This Row],[Desired Result]]=Validation[[#This Row],[Result]]</f>
        <v>1</v>
      </c>
      <c r="X214" t="b">
        <v>1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4" t="b">
        <f ca="1">AND(Validation[[#This Row],[Test Reading]]&gt;=Validation[[#This Row],[Range1_Low]],Validation[[#This Row],[Test Reading]]&lt;=Validation[[#This Row],[Range1_High]])</f>
        <v>1</v>
      </c>
      <c r="AE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">
        <f>Validation[[#This Row],[Range1_High]]-Validation[[#This Row],[Range1_Low]]</f>
        <v>0.9</v>
      </c>
      <c r="AG214">
        <f>Validation[[#This Row],[Range2_High]]-Validation[[#This Row],[Range2_Low]]</f>
        <v>30</v>
      </c>
      <c r="AK214"/>
    </row>
    <row r="215" spans="1:37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1E-3</v>
      </c>
      <c r="I215">
        <v>0.05</v>
      </c>
      <c r="J215" t="s">
        <v>10</v>
      </c>
      <c r="K215">
        <v>0.55000000000000004</v>
      </c>
      <c r="L215">
        <v>0.12</v>
      </c>
      <c r="M215">
        <v>0.52375000000000005</v>
      </c>
      <c r="N215">
        <v>9.2860999999999999E-2</v>
      </c>
      <c r="O215" t="s">
        <v>2643</v>
      </c>
      <c r="P215" t="s">
        <v>2643</v>
      </c>
      <c r="Q215" t="s">
        <v>2643</v>
      </c>
      <c r="R215" t="s">
        <v>1793</v>
      </c>
      <c r="S215">
        <f ca="1">$AK$2*Validation[[#This Row],[Range1_Range]]+Validation[[#This Row],[Range1_Low]]</f>
        <v>4.0247366708664334</v>
      </c>
      <c r="T215">
        <f ca="1">$AK$2*Validation[[#This Row],[Range2_Range]]+Validation[[#This Row],[Range2_Low]]</f>
        <v>1.7468010763606139E-2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1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215" t="b">
        <f ca="1">Validation[[#This Row],[Desired Result]]=Validation[[#This Row],[Result]]</f>
        <v>1</v>
      </c>
      <c r="X215" t="b">
        <v>1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5" t="b">
        <f ca="1">AND(Validation[[#This Row],[Test Reading]]&gt;=Validation[[#This Row],[Range1_Low]],Validation[[#This Row],[Test Reading]]&lt;=Validation[[#This Row],[Range1_High]])</f>
        <v>1</v>
      </c>
      <c r="AE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">
        <f>Validation[[#This Row],[Range1_High]]-Validation[[#This Row],[Range1_Low]]</f>
        <v>9</v>
      </c>
      <c r="AG215">
        <f>Validation[[#This Row],[Range2_High]]-Validation[[#This Row],[Range2_Low]]</f>
        <v>4.9000000000000002E-2</v>
      </c>
      <c r="AK215"/>
    </row>
    <row r="216" spans="1:37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0.05</v>
      </c>
      <c r="I216">
        <v>1</v>
      </c>
      <c r="J216" t="s">
        <v>10</v>
      </c>
      <c r="K216">
        <v>0.46</v>
      </c>
      <c r="L216">
        <v>0.16805999999999999</v>
      </c>
      <c r="M216">
        <v>0.50268999999999997</v>
      </c>
      <c r="N216">
        <v>0.12039</v>
      </c>
      <c r="O216" t="s">
        <v>2643</v>
      </c>
      <c r="P216" t="s">
        <v>2643</v>
      </c>
      <c r="Q216" t="s">
        <v>2643</v>
      </c>
      <c r="R216" t="s">
        <v>1792</v>
      </c>
      <c r="S216">
        <f ca="1">$AK$2*Validation[[#This Row],[Range1_Range]]+Validation[[#This Row],[Range1_Low]]</f>
        <v>4.0247366708664334</v>
      </c>
      <c r="T216">
        <f ca="1">$AK$2*Validation[[#This Row],[Range2_Range]]+Validation[[#This Row],[Range2_Low]]</f>
        <v>0.36927775970256799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1.1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6" t="b">
        <f ca="1">Validation[[#This Row],[Desired Result]]=Validation[[#This Row],[Result]]</f>
        <v>1</v>
      </c>
      <c r="X216" t="b">
        <v>1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6" t="b">
        <f ca="1">AND(Validation[[#This Row],[Test Reading]]&gt;=Validation[[#This Row],[Range1_Low]],Validation[[#This Row],[Test Reading]]&lt;=Validation[[#This Row],[Range1_High]])</f>
        <v>1</v>
      </c>
      <c r="AE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">
        <f>Validation[[#This Row],[Range1_High]]-Validation[[#This Row],[Range1_Low]]</f>
        <v>9</v>
      </c>
      <c r="AG216">
        <f>Validation[[#This Row],[Range2_High]]-Validation[[#This Row],[Range2_Low]]</f>
        <v>0.95</v>
      </c>
      <c r="AK216"/>
    </row>
    <row r="217" spans="1:37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1</v>
      </c>
      <c r="I217">
        <v>5</v>
      </c>
      <c r="J217" t="s">
        <v>10</v>
      </c>
      <c r="K217">
        <v>1.4</v>
      </c>
      <c r="L217">
        <v>0.66168000000000005</v>
      </c>
      <c r="M217">
        <v>1.3279000000000001</v>
      </c>
      <c r="N217">
        <v>0.66195999999999999</v>
      </c>
      <c r="O217" t="s">
        <v>2643</v>
      </c>
      <c r="P217" t="s">
        <v>2643</v>
      </c>
      <c r="Q217" t="s">
        <v>2643</v>
      </c>
      <c r="R217" t="s">
        <v>1791</v>
      </c>
      <c r="S217">
        <f ca="1">$AK$2*Validation[[#This Row],[Range1_Range]]+Validation[[#This Row],[Range1_Low]]</f>
        <v>4.0247366708664334</v>
      </c>
      <c r="T217">
        <f ca="1">$AK$2*Validation[[#This Row],[Range2_Range]]+Validation[[#This Row],[Range2_Low]]</f>
        <v>2.3443274092739705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4.1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17" t="b">
        <f ca="1">Validation[[#This Row],[Desired Result]]=Validation[[#This Row],[Result]]</f>
        <v>1</v>
      </c>
      <c r="X217" t="b">
        <v>1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7" t="b">
        <f ca="1">AND(Validation[[#This Row],[Test Reading]]&gt;=Validation[[#This Row],[Range1_Low]],Validation[[#This Row],[Test Reading]]&lt;=Validation[[#This Row],[Range1_High]])</f>
        <v>1</v>
      </c>
      <c r="AE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">
        <f>Validation[[#This Row],[Range1_High]]-Validation[[#This Row],[Range1_Low]]</f>
        <v>9</v>
      </c>
      <c r="AG217">
        <f>Validation[[#This Row],[Range2_High]]-Validation[[#This Row],[Range2_Low]]</f>
        <v>4</v>
      </c>
      <c r="AK217"/>
    </row>
    <row r="218" spans="1:37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1E-3</v>
      </c>
      <c r="I218">
        <v>0.05</v>
      </c>
      <c r="J218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t="s">
        <v>2643</v>
      </c>
      <c r="P218" t="s">
        <v>2643</v>
      </c>
      <c r="Q218" t="s">
        <v>2643</v>
      </c>
      <c r="R218" t="s">
        <v>1805</v>
      </c>
      <c r="S218">
        <f ca="1">$AK$2*Validation[[#This Row],[Range1_Range]]+Validation[[#This Row],[Range1_Low]]</f>
        <v>13.360818523184927</v>
      </c>
      <c r="T218">
        <f ca="1">$AK$2*Validation[[#This Row],[Range2_Range]]+Validation[[#This Row],[Range2_Low]]</f>
        <v>1.7468010763606139E-2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7.5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218" t="b">
        <f ca="1">Validation[[#This Row],[Desired Result]]=Validation[[#This Row],[Result]]</f>
        <v>1</v>
      </c>
      <c r="X218" t="b">
        <v>1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8" t="b">
        <f ca="1">AND(Validation[[#This Row],[Test Reading]]&gt;=Validation[[#This Row],[Range1_Low]],Validation[[#This Row],[Test Reading]]&lt;=Validation[[#This Row],[Range1_High]])</f>
        <v>1</v>
      </c>
      <c r="AE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">
        <f>Validation[[#This Row],[Range1_High]]-Validation[[#This Row],[Range1_Low]]</f>
        <v>10</v>
      </c>
      <c r="AG218">
        <f>Validation[[#This Row],[Range2_High]]-Validation[[#This Row],[Range2_Low]]</f>
        <v>4.9000000000000002E-2</v>
      </c>
      <c r="AK218"/>
    </row>
    <row r="219" spans="1:37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0.05</v>
      </c>
      <c r="I219">
        <v>1</v>
      </c>
      <c r="J219" t="s">
        <v>10</v>
      </c>
      <c r="K219">
        <v>0</v>
      </c>
      <c r="L219">
        <v>0.5</v>
      </c>
      <c r="M219">
        <v>2.1840999999999999</v>
      </c>
      <c r="N219">
        <v>0.11354</v>
      </c>
      <c r="O219" t="s">
        <v>2643</v>
      </c>
      <c r="P219" t="s">
        <v>2643</v>
      </c>
      <c r="Q219" t="s">
        <v>2643</v>
      </c>
      <c r="R219" t="s">
        <v>1803</v>
      </c>
      <c r="S219">
        <f ca="1">$AK$2*Validation[[#This Row],[Range1_Range]]+Validation[[#This Row],[Range1_Low]]</f>
        <v>13.360818523184927</v>
      </c>
      <c r="T219">
        <f ca="1">$AK$2*Validation[[#This Row],[Range2_Range]]+Validation[[#This Row],[Range2_Low]]</f>
        <v>0.36927775970256799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6.7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" t="b">
        <f ca="1">AND(Validation[[#This Row],[Test Reading]]&gt;=Validation[[#This Row],[Range1_Low]],Validation[[#This Row],[Test Reading]]&lt;=Validation[[#This Row],[Range1_High]])</f>
        <v>1</v>
      </c>
      <c r="AE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">
        <f>Validation[[#This Row],[Range1_High]]-Validation[[#This Row],[Range1_Low]]</f>
        <v>10</v>
      </c>
      <c r="AG219">
        <f>Validation[[#This Row],[Range2_High]]-Validation[[#This Row],[Range2_Low]]</f>
        <v>0.95</v>
      </c>
      <c r="AK219"/>
    </row>
    <row r="220" spans="1:37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</v>
      </c>
      <c r="I220">
        <v>5</v>
      </c>
      <c r="J220" t="s">
        <v>10</v>
      </c>
      <c r="K220">
        <v>0</v>
      </c>
      <c r="L220">
        <v>0.95</v>
      </c>
      <c r="M220">
        <v>1.0706</v>
      </c>
      <c r="N220">
        <v>0.65986</v>
      </c>
      <c r="O220" t="s">
        <v>2643</v>
      </c>
      <c r="P220" t="s">
        <v>2643</v>
      </c>
      <c r="Q220" t="s">
        <v>2643</v>
      </c>
      <c r="R220" t="s">
        <v>1804</v>
      </c>
      <c r="S220">
        <f ca="1">$AK$2*Validation[[#This Row],[Range1_Range]]+Validation[[#This Row],[Range1_Low]]</f>
        <v>13.360818523184927</v>
      </c>
      <c r="T220">
        <f ca="1">$AK$2*Validation[[#This Row],[Range2_Range]]+Validation[[#This Row],[Range2_Low]]</f>
        <v>2.3443274092739705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13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" t="b">
        <f ca="1">AND(Validation[[#This Row],[Test Reading]]&gt;=Validation[[#This Row],[Range1_Low]],Validation[[#This Row],[Test Reading]]&lt;=Validation[[#This Row],[Range1_High]])</f>
        <v>1</v>
      </c>
      <c r="AE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">
        <f>Validation[[#This Row],[Range1_High]]-Validation[[#This Row],[Range1_Low]]</f>
        <v>10</v>
      </c>
      <c r="AG220">
        <f>Validation[[#This Row],[Range2_High]]-Validation[[#This Row],[Range2_Low]]</f>
        <v>4</v>
      </c>
      <c r="AK220"/>
    </row>
    <row r="221" spans="1:37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1E-3</v>
      </c>
      <c r="I221">
        <v>0.02</v>
      </c>
      <c r="J221" t="s">
        <v>10</v>
      </c>
      <c r="K221">
        <v>577.36</v>
      </c>
      <c r="L221">
        <v>2.1804999999999999</v>
      </c>
      <c r="M221">
        <v>577.35</v>
      </c>
      <c r="N221">
        <v>2.0994999999999999</v>
      </c>
      <c r="O221" t="s">
        <v>2643</v>
      </c>
      <c r="P221" t="s">
        <v>2643</v>
      </c>
      <c r="Q221" t="s">
        <v>2643</v>
      </c>
      <c r="R221" t="s">
        <v>5613</v>
      </c>
      <c r="S221">
        <f ca="1">$AK$2*Validation[[#This Row],[Range1_Range]]+Validation[[#This Row],[Range1_Low]]</f>
        <v>3.3608185231849262E-5</v>
      </c>
      <c r="T221">
        <f ca="1">$AK$2*Validation[[#This Row],[Range2_Range]]+Validation[[#This Row],[Range2_Low]]</f>
        <v>7.3855551940513603E-3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1" t="b">
        <f ca="1">AND(Validation[[#This Row],[Test Reading]]&gt;=Validation[[#This Row],[Range1_Low]],Validation[[#This Row],[Test Reading]]&lt;=Validation[[#This Row],[Range1_High]])</f>
        <v>1</v>
      </c>
      <c r="AE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">
        <f>Validation[[#This Row],[Range1_High]]-Validation[[#This Row],[Range1_Low]]</f>
        <v>1E-4</v>
      </c>
      <c r="AG221">
        <f>Validation[[#This Row],[Range2_High]]-Validation[[#This Row],[Range2_Low]]</f>
        <v>1.9E-2</v>
      </c>
      <c r="AK221"/>
    </row>
    <row r="222" spans="1:37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2643</v>
      </c>
      <c r="P222" t="s">
        <v>2643</v>
      </c>
      <c r="Q222" t="s">
        <v>2643</v>
      </c>
      <c r="R222" t="s">
        <v>1667</v>
      </c>
      <c r="S222">
        <f ca="1">$AK$2*Validation[[#This Row],[Range1_Range]]+Validation[[#This Row],[Range1_Low]]</f>
        <v>3.3608185231849262E-5</v>
      </c>
      <c r="T222">
        <f ca="1">$AK$2*Validation[[#This Row],[Range2_Range]]+Validation[[#This Row],[Range2_Low]]</f>
        <v>2.8402046307962316E-2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2" t="b">
        <f ca="1">AND(Validation[[#This Row],[Test Reading]]&gt;=Validation[[#This Row],[Range1_Low]],Validation[[#This Row],[Test Reading]]&lt;=Validation[[#This Row],[Range1_High]])</f>
        <v>1</v>
      </c>
      <c r="AE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">
        <f>Validation[[#This Row],[Range1_High]]-Validation[[#This Row],[Range1_Low]]</f>
        <v>1E-4</v>
      </c>
      <c r="AG222">
        <f>Validation[[#This Row],[Range2_High]]-Validation[[#This Row],[Range2_Low]]</f>
        <v>2.4999999999999998E-2</v>
      </c>
      <c r="AK222"/>
    </row>
    <row r="223" spans="1:37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4.4999999999999998E-2</v>
      </c>
      <c r="I223">
        <v>5</v>
      </c>
      <c r="J223" t="s">
        <v>10</v>
      </c>
      <c r="K223">
        <v>577.36</v>
      </c>
      <c r="L223">
        <v>0.20221</v>
      </c>
      <c r="M223">
        <v>577.35</v>
      </c>
      <c r="N223">
        <v>0.11305</v>
      </c>
      <c r="O223" t="s">
        <v>2643</v>
      </c>
      <c r="P223" t="s">
        <v>2643</v>
      </c>
      <c r="Q223" t="s">
        <v>2643</v>
      </c>
      <c r="R223" t="s">
        <v>1666</v>
      </c>
      <c r="S223">
        <f ca="1">$AK$2*Validation[[#This Row],[Range1_Range]]+Validation[[#This Row],[Range1_Low]]</f>
        <v>3.3608185231849262E-5</v>
      </c>
      <c r="T223">
        <f ca="1">$AK$2*Validation[[#This Row],[Range2_Range]]+Validation[[#This Row],[Range2_Low]]</f>
        <v>1.710285578238131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3" t="b">
        <f ca="1">AND(Validation[[#This Row],[Test Reading]]&gt;=Validation[[#This Row],[Range1_Low]],Validation[[#This Row],[Test Reading]]&lt;=Validation[[#This Row],[Range1_High]])</f>
        <v>1</v>
      </c>
      <c r="AE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">
        <f>Validation[[#This Row],[Range1_High]]-Validation[[#This Row],[Range1_Low]]</f>
        <v>1E-4</v>
      </c>
      <c r="AG223">
        <f>Validation[[#This Row],[Range2_High]]-Validation[[#This Row],[Range2_Low]]</f>
        <v>4.9550000000000001</v>
      </c>
      <c r="AJ223" s="94"/>
      <c r="AK223"/>
    </row>
    <row r="224" spans="1:37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1E-3</v>
      </c>
      <c r="I224">
        <v>0.02</v>
      </c>
      <c r="J224" t="s">
        <v>10</v>
      </c>
      <c r="K224">
        <v>562.38</v>
      </c>
      <c r="L224">
        <v>1919.1</v>
      </c>
      <c r="M224">
        <v>562.34</v>
      </c>
      <c r="N224">
        <v>1917.3</v>
      </c>
      <c r="O224" t="s">
        <v>2643</v>
      </c>
      <c r="P224" t="s">
        <v>2643</v>
      </c>
      <c r="Q224" t="s">
        <v>2643</v>
      </c>
      <c r="R224" t="s">
        <v>1763</v>
      </c>
      <c r="S224">
        <f ca="1">$AK$2*Validation[[#This Row],[Range1_Range]]+Validation[[#This Row],[Range1_Low]]</f>
        <v>4.0247366708664342E-2</v>
      </c>
      <c r="T224">
        <f ca="1">$AK$2*Validation[[#This Row],[Range2_Range]]+Validation[[#This Row],[Range2_Low]]</f>
        <v>7.3855551940513603E-3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640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µA</v>
      </c>
      <c r="W224" t="b">
        <f ca="1">Validation[[#This Row],[Desired Result]]=Validation[[#This Row],[Result]]</f>
        <v>1</v>
      </c>
      <c r="X224" t="b">
        <v>1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" t="b">
        <f ca="1">AND(Validation[[#This Row],[Test Reading]]&gt;=Validation[[#This Row],[Range1_Low]],Validation[[#This Row],[Test Reading]]&lt;=Validation[[#This Row],[Range1_High]])</f>
        <v>1</v>
      </c>
      <c r="AE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">
        <f>Validation[[#This Row],[Range1_High]]-Validation[[#This Row],[Range1_Low]]</f>
        <v>9.0000000000000011E-2</v>
      </c>
      <c r="AG224">
        <f>Validation[[#This Row],[Range2_High]]-Validation[[#This Row],[Range2_Low]]</f>
        <v>1.9E-2</v>
      </c>
      <c r="AK224"/>
    </row>
    <row r="225" spans="1:37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0.02</v>
      </c>
      <c r="I225">
        <v>4.4999999999999998E-2</v>
      </c>
      <c r="J225" t="s">
        <v>10</v>
      </c>
      <c r="K225">
        <v>575.37</v>
      </c>
      <c r="L225">
        <v>347.9</v>
      </c>
      <c r="M225">
        <v>575.33000000000004</v>
      </c>
      <c r="N225">
        <v>345.55</v>
      </c>
      <c r="O225" t="s">
        <v>2643</v>
      </c>
      <c r="P225" t="s">
        <v>2643</v>
      </c>
      <c r="Q225" t="s">
        <v>2643</v>
      </c>
      <c r="R225" t="s">
        <v>1762</v>
      </c>
      <c r="S225">
        <f ca="1">$AK$2*Validation[[#This Row],[Range1_Range]]+Validation[[#This Row],[Range1_Low]]</f>
        <v>4.0247366708664342E-2</v>
      </c>
      <c r="T225">
        <f ca="1">$AK$2*Validation[[#This Row],[Range2_Range]]+Validation[[#This Row],[Range2_Low]]</f>
        <v>2.8402046307962316E-2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590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" t="b">
        <f ca="1">AND(Validation[[#This Row],[Test Reading]]&gt;=Validation[[#This Row],[Range1_Low]],Validation[[#This Row],[Test Reading]]&lt;=Validation[[#This Row],[Range1_High]])</f>
        <v>1</v>
      </c>
      <c r="AE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">
        <f>Validation[[#This Row],[Range1_High]]-Validation[[#This Row],[Range1_Low]]</f>
        <v>9.0000000000000011E-2</v>
      </c>
      <c r="AG225">
        <f>Validation[[#This Row],[Range2_High]]-Validation[[#This Row],[Range2_Low]]</f>
        <v>2.4999999999999998E-2</v>
      </c>
      <c r="AK225"/>
    </row>
    <row r="226" spans="1:37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4.4999999999999998E-2</v>
      </c>
      <c r="I226">
        <v>0.1</v>
      </c>
      <c r="J226" t="s">
        <v>10</v>
      </c>
      <c r="K226">
        <v>577.45000000000005</v>
      </c>
      <c r="L226">
        <v>76.063000000000002</v>
      </c>
      <c r="M226">
        <v>577.41</v>
      </c>
      <c r="N226">
        <v>73.581999999999994</v>
      </c>
      <c r="O226" t="s">
        <v>2643</v>
      </c>
      <c r="P226" t="s">
        <v>2643</v>
      </c>
      <c r="Q226" t="s">
        <v>2643</v>
      </c>
      <c r="R226" t="s">
        <v>1759</v>
      </c>
      <c r="S226">
        <f ca="1">$AK$2*Validation[[#This Row],[Range1_Range]]+Validation[[#This Row],[Range1_Low]]</f>
        <v>4.0247366708664342E-2</v>
      </c>
      <c r="T226">
        <f ca="1">$AK$2*Validation[[#This Row],[Range2_Range]]+Validation[[#This Row],[Range2_Low]]</f>
        <v>6.3484501877517099E-2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" t="b">
        <f ca="1">AND(Validation[[#This Row],[Test Reading]]&gt;=Validation[[#This Row],[Range1_Low]],Validation[[#This Row],[Test Reading]]&lt;=Validation[[#This Row],[Range1_High]])</f>
        <v>1</v>
      </c>
      <c r="AE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">
        <f>Validation[[#This Row],[Range1_High]]-Validation[[#This Row],[Range1_Low]]</f>
        <v>9.0000000000000011E-2</v>
      </c>
      <c r="AG226">
        <f>Validation[[#This Row],[Range2_High]]-Validation[[#This Row],[Range2_Low]]</f>
        <v>5.5000000000000007E-2</v>
      </c>
      <c r="AK226"/>
    </row>
    <row r="227" spans="1:37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0.1</v>
      </c>
      <c r="I227">
        <v>5</v>
      </c>
      <c r="J227" t="s">
        <v>10</v>
      </c>
      <c r="K227">
        <v>577.74</v>
      </c>
      <c r="L227">
        <v>30.199000000000002</v>
      </c>
      <c r="M227">
        <v>577.71</v>
      </c>
      <c r="N227">
        <v>27.695</v>
      </c>
      <c r="O227" t="s">
        <v>2643</v>
      </c>
      <c r="P227" t="s">
        <v>2643</v>
      </c>
      <c r="Q227" t="s">
        <v>2643</v>
      </c>
      <c r="R227" t="s">
        <v>1764</v>
      </c>
      <c r="S227">
        <f ca="1">$AK$2*Validation[[#This Row],[Range1_Range]]+Validation[[#This Row],[Range1_Low]]</f>
        <v>4.0247366708664342E-2</v>
      </c>
      <c r="T227">
        <f ca="1">$AK$2*Validation[[#This Row],[Range2_Range]]+Validation[[#This Row],[Range2_Low]]</f>
        <v>1.7468010763606141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" t="b">
        <f ca="1">AND(Validation[[#This Row],[Test Reading]]&gt;=Validation[[#This Row],[Range1_Low]],Validation[[#This Row],[Test Reading]]&lt;=Validation[[#This Row],[Range1_High]])</f>
        <v>1</v>
      </c>
      <c r="AE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">
        <f>Validation[[#This Row],[Range1_High]]-Validation[[#This Row],[Range1_Low]]</f>
        <v>9.0000000000000011E-2</v>
      </c>
      <c r="AG227">
        <f>Validation[[#This Row],[Range2_High]]-Validation[[#This Row],[Range2_Low]]</f>
        <v>4.9000000000000004</v>
      </c>
      <c r="AK227"/>
    </row>
    <row r="228" spans="1:37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5</v>
      </c>
      <c r="I228">
        <v>20</v>
      </c>
      <c r="J228" t="s">
        <v>10</v>
      </c>
      <c r="K228">
        <v>577.41</v>
      </c>
      <c r="L228">
        <v>80.741</v>
      </c>
      <c r="M228">
        <v>577.37</v>
      </c>
      <c r="N228">
        <v>78.263000000000005</v>
      </c>
      <c r="O228" t="s">
        <v>2643</v>
      </c>
      <c r="P228" t="s">
        <v>2643</v>
      </c>
      <c r="Q228" t="s">
        <v>2643</v>
      </c>
      <c r="R228" t="s">
        <v>1758</v>
      </c>
      <c r="S228">
        <f ca="1">$AK$2*Validation[[#This Row],[Range1_Range]]+Validation[[#This Row],[Range1_Low]]</f>
        <v>4.0247366708664342E-2</v>
      </c>
      <c r="T228">
        <f ca="1">$AK$2*Validation[[#This Row],[Range2_Range]]+Validation[[#This Row],[Range2_Low]]</f>
        <v>10.041227784777391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580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8" t="b">
        <f ca="1">Validation[[#This Row],[Desired Result]]=Validation[[#This Row],[Result]]</f>
        <v>1</v>
      </c>
      <c r="X228" t="b">
        <v>1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" t="b">
        <f ca="1">AND(Validation[[#This Row],[Test Reading]]&gt;=Validation[[#This Row],[Range1_Low]],Validation[[#This Row],[Test Reading]]&lt;=Validation[[#This Row],[Range1_High]])</f>
        <v>1</v>
      </c>
      <c r="AE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">
        <f>Validation[[#This Row],[Range1_High]]-Validation[[#This Row],[Range1_Low]]</f>
        <v>9.0000000000000011E-2</v>
      </c>
      <c r="AG228">
        <f>Validation[[#This Row],[Range2_High]]-Validation[[#This Row],[Range2_Low]]</f>
        <v>15</v>
      </c>
      <c r="AK228"/>
    </row>
    <row r="229" spans="1:37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20</v>
      </c>
      <c r="I229">
        <v>50</v>
      </c>
      <c r="J229" t="s">
        <v>10</v>
      </c>
      <c r="K229">
        <v>563.71</v>
      </c>
      <c r="L229">
        <v>2145.1999999999998</v>
      </c>
      <c r="M229">
        <v>563.49</v>
      </c>
      <c r="N229">
        <v>2139.1999999999998</v>
      </c>
      <c r="O229" t="s">
        <v>2643</v>
      </c>
      <c r="P229" t="s">
        <v>2643</v>
      </c>
      <c r="Q229" t="s">
        <v>2643</v>
      </c>
      <c r="R229" t="s">
        <v>1760</v>
      </c>
      <c r="S229">
        <f ca="1">$AK$2*Validation[[#This Row],[Range1_Range]]+Validation[[#This Row],[Range1_Low]]</f>
        <v>4.0247366708664342E-2</v>
      </c>
      <c r="T229">
        <f ca="1">$AK$2*Validation[[#This Row],[Range2_Range]]+Validation[[#This Row],[Range2_Low]]</f>
        <v>30.082455569554782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650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µA</v>
      </c>
      <c r="W229" t="b">
        <f ca="1">Validation[[#This Row],[Desired Result]]=Validation[[#This Row],[Result]]</f>
        <v>1</v>
      </c>
      <c r="X229" t="b">
        <v>1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" t="b">
        <f ca="1">AND(Validation[[#This Row],[Test Reading]]&gt;=Validation[[#This Row],[Range1_Low]],Validation[[#This Row],[Test Reading]]&lt;=Validation[[#This Row],[Range1_High]])</f>
        <v>1</v>
      </c>
      <c r="AE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">
        <f>Validation[[#This Row],[Range1_High]]-Validation[[#This Row],[Range1_Low]]</f>
        <v>9.0000000000000011E-2</v>
      </c>
      <c r="AG229">
        <f>Validation[[#This Row],[Range2_High]]-Validation[[#This Row],[Range2_Low]]</f>
        <v>30</v>
      </c>
      <c r="AK229"/>
    </row>
    <row r="230" spans="1:37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50</v>
      </c>
      <c r="I230">
        <v>100</v>
      </c>
      <c r="J230" t="s">
        <v>10</v>
      </c>
      <c r="K230">
        <v>5772.5</v>
      </c>
      <c r="L230">
        <v>669.65</v>
      </c>
      <c r="M230">
        <v>5772.4</v>
      </c>
      <c r="N230">
        <v>620.29999999999995</v>
      </c>
      <c r="O230" t="s">
        <v>2643</v>
      </c>
      <c r="P230" t="s">
        <v>2643</v>
      </c>
      <c r="Q230" t="s">
        <v>2643</v>
      </c>
      <c r="R230" t="s">
        <v>1761</v>
      </c>
      <c r="S230">
        <f ca="1">$AK$2*Validation[[#This Row],[Range1_Range]]+Validation[[#This Row],[Range1_Low]]</f>
        <v>4.0247366708664342E-2</v>
      </c>
      <c r="T230">
        <f ca="1">$AK$2*Validation[[#This Row],[Range2_Range]]+Validation[[#This Row],[Range2_Low]]</f>
        <v>66.804092615924631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30" t="b">
        <f ca="1">Validation[[#This Row],[Desired Result]]=Validation[[#This Row],[Result]]</f>
        <v>1</v>
      </c>
      <c r="X230" t="b">
        <v>1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" t="b">
        <f ca="1">AND(Validation[[#This Row],[Test Reading]]&gt;=Validation[[#This Row],[Range1_Low]],Validation[[#This Row],[Test Reading]]&lt;=Validation[[#This Row],[Range1_High]])</f>
        <v>1</v>
      </c>
      <c r="AE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">
        <f>Validation[[#This Row],[Range1_High]]-Validation[[#This Row],[Range1_Low]]</f>
        <v>9.0000000000000011E-2</v>
      </c>
      <c r="AG230">
        <f>Validation[[#This Row],[Range2_High]]-Validation[[#This Row],[Range2_Low]]</f>
        <v>50</v>
      </c>
      <c r="AK230"/>
    </row>
    <row r="231" spans="1:37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1E-3</v>
      </c>
      <c r="I231">
        <v>0.02</v>
      </c>
      <c r="J231" t="s">
        <v>10</v>
      </c>
      <c r="K231">
        <v>0.46103</v>
      </c>
      <c r="L231">
        <v>4.4237000000000002</v>
      </c>
      <c r="M231">
        <v>0.45974999999999999</v>
      </c>
      <c r="N231">
        <v>4.4244000000000003</v>
      </c>
      <c r="O231" t="s">
        <v>2643</v>
      </c>
      <c r="P231" t="s">
        <v>2643</v>
      </c>
      <c r="Q231" t="s">
        <v>2643</v>
      </c>
      <c r="R231" t="s">
        <v>5636</v>
      </c>
      <c r="S231">
        <f ca="1">$AK$2*Validation[[#This Row],[Range1_Range]]+Validation[[#This Row],[Range1_Low]]</f>
        <v>0.40247366708664334</v>
      </c>
      <c r="T231">
        <f ca="1">$AK$2*Validation[[#This Row],[Range2_Range]]+Validation[[#This Row],[Range2_Low]]</f>
        <v>7.3855551940513603E-3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2.2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" t="b">
        <f ca="1">AND(Validation[[#This Row],[Test Reading]]&gt;=Validation[[#This Row],[Range1_Low]],Validation[[#This Row],[Test Reading]]&lt;=Validation[[#This Row],[Range1_High]])</f>
        <v>1</v>
      </c>
      <c r="AE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">
        <f>Validation[[#This Row],[Range1_High]]-Validation[[#This Row],[Range1_Low]]</f>
        <v>0.9</v>
      </c>
      <c r="AG231">
        <f>Validation[[#This Row],[Range2_High]]-Validation[[#This Row],[Range2_Low]]</f>
        <v>1.9E-2</v>
      </c>
      <c r="AJ231" s="94"/>
      <c r="AK231"/>
    </row>
    <row r="232" spans="1:37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0.02</v>
      </c>
      <c r="I232">
        <v>4.4999999999999998E-2</v>
      </c>
      <c r="J232" t="s">
        <v>10</v>
      </c>
      <c r="K232">
        <v>0.55279</v>
      </c>
      <c r="L232">
        <v>1.6061000000000001</v>
      </c>
      <c r="M232">
        <v>0.55118</v>
      </c>
      <c r="N232">
        <v>1.6064000000000001</v>
      </c>
      <c r="O232" t="s">
        <v>2643</v>
      </c>
      <c r="P232" t="s">
        <v>2643</v>
      </c>
      <c r="Q232" t="s">
        <v>2643</v>
      </c>
      <c r="R232" t="s">
        <v>1781</v>
      </c>
      <c r="S232">
        <f ca="1">$AK$2*Validation[[#This Row],[Range1_Range]]+Validation[[#This Row],[Range1_Low]]</f>
        <v>0.40247366708664334</v>
      </c>
      <c r="T232">
        <f ca="1">$AK$2*Validation[[#This Row],[Range2_Range]]+Validation[[#This Row],[Range2_Low]]</f>
        <v>2.8402046307962316E-2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1.2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2" t="b">
        <f ca="1">AND(Validation[[#This Row],[Test Reading]]&gt;=Validation[[#This Row],[Range1_Low]],Validation[[#This Row],[Test Reading]]&lt;=Validation[[#This Row],[Range1_High]])</f>
        <v>1</v>
      </c>
      <c r="AE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">
        <f>Validation[[#This Row],[Range1_High]]-Validation[[#This Row],[Range1_Low]]</f>
        <v>0.9</v>
      </c>
      <c r="AG232">
        <f>Validation[[#This Row],[Range2_High]]-Validation[[#This Row],[Range2_Low]]</f>
        <v>2.4999999999999998E-2</v>
      </c>
      <c r="AK232"/>
    </row>
    <row r="233" spans="1:37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4.4999999999999998E-2</v>
      </c>
      <c r="I233">
        <v>0.1</v>
      </c>
      <c r="J233" t="s">
        <v>10</v>
      </c>
      <c r="K233">
        <v>0.59375999999999995</v>
      </c>
      <c r="L233">
        <v>0.70043999999999995</v>
      </c>
      <c r="M233">
        <v>0.59214999999999995</v>
      </c>
      <c r="N233">
        <v>0.69986000000000004</v>
      </c>
      <c r="O233" t="s">
        <v>2643</v>
      </c>
      <c r="P233" t="s">
        <v>2643</v>
      </c>
      <c r="Q233" t="s">
        <v>2643</v>
      </c>
      <c r="R233" t="s">
        <v>1784</v>
      </c>
      <c r="S233">
        <f ca="1">$AK$2*Validation[[#This Row],[Range1_Range]]+Validation[[#This Row],[Range1_Low]]</f>
        <v>0.40247366708664334</v>
      </c>
      <c r="T233">
        <f ca="1">$AK$2*Validation[[#This Row],[Range2_Range]]+Validation[[#This Row],[Range2_Low]]</f>
        <v>6.3484501877517099E-2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0.88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mA</v>
      </c>
      <c r="W233" t="b">
        <f ca="1">Validation[[#This Row],[Desired Result]]=Validation[[#This Row],[Result]]</f>
        <v>1</v>
      </c>
      <c r="X233" t="b">
        <v>1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3" t="b">
        <f ca="1">AND(Validation[[#This Row],[Test Reading]]&gt;=Validation[[#This Row],[Range1_Low]],Validation[[#This Row],[Test Reading]]&lt;=Validation[[#This Row],[Range1_High]])</f>
        <v>1</v>
      </c>
      <c r="AE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">
        <f>Validation[[#This Row],[Range1_High]]-Validation[[#This Row],[Range1_Low]]</f>
        <v>0.9</v>
      </c>
      <c r="AG233">
        <f>Validation[[#This Row],[Range2_High]]-Validation[[#This Row],[Range2_Low]]</f>
        <v>5.5000000000000007E-2</v>
      </c>
      <c r="AJ233" s="94"/>
      <c r="AK233"/>
    </row>
    <row r="234" spans="1:37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0.1</v>
      </c>
      <c r="I234">
        <v>5</v>
      </c>
      <c r="J234" t="s">
        <v>10</v>
      </c>
      <c r="K234">
        <v>0.58062000000000002</v>
      </c>
      <c r="L234">
        <v>0.94869999999999999</v>
      </c>
      <c r="M234">
        <v>0.57901000000000002</v>
      </c>
      <c r="N234">
        <v>0.94845999999999997</v>
      </c>
      <c r="O234" t="s">
        <v>2643</v>
      </c>
      <c r="P234" t="s">
        <v>2643</v>
      </c>
      <c r="Q234" t="s">
        <v>2643</v>
      </c>
      <c r="R234" t="s">
        <v>1783</v>
      </c>
      <c r="S234">
        <f ca="1">$AK$2*Validation[[#This Row],[Range1_Range]]+Validation[[#This Row],[Range1_Low]]</f>
        <v>0.40247366708664334</v>
      </c>
      <c r="T234">
        <f ca="1">$AK$2*Validation[[#This Row],[Range2_Range]]+Validation[[#This Row],[Range2_Low]]</f>
        <v>1.7468010763606141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0.96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mA</v>
      </c>
      <c r="W234" t="b">
        <f ca="1">Validation[[#This Row],[Desired Result]]=Validation[[#This Row],[Result]]</f>
        <v>1</v>
      </c>
      <c r="X234" t="b">
        <v>0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" t="b">
        <f ca="1">AND(Validation[[#This Row],[Test Reading]]&gt;=Validation[[#This Row],[Range1_Low]],Validation[[#This Row],[Test Reading]]&lt;=Validation[[#This Row],[Range1_High]])</f>
        <v>1</v>
      </c>
      <c r="AE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">
        <f>Validation[[#This Row],[Range1_High]]-Validation[[#This Row],[Range1_Low]]</f>
        <v>0.9</v>
      </c>
      <c r="AG234">
        <f>Validation[[#This Row],[Range2_High]]-Validation[[#This Row],[Range2_Low]]</f>
        <v>4.9000000000000004</v>
      </c>
      <c r="AK234"/>
    </row>
    <row r="235" spans="1:37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2643</v>
      </c>
      <c r="P235" t="s">
        <v>2643</v>
      </c>
      <c r="Q235" t="s">
        <v>2643</v>
      </c>
      <c r="R235" t="s">
        <v>5639</v>
      </c>
      <c r="S235">
        <f ca="1">$AK$2*Validation[[#This Row],[Range1_Range]]+Validation[[#This Row],[Range1_Low]]</f>
        <v>0.40247366708664334</v>
      </c>
      <c r="T235">
        <f ca="1">$AK$2*Validation[[#This Row],[Range2_Range]]+Validation[[#This Row],[Range2_Low]]</f>
        <v>10.041227784777391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1.8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35" t="b">
        <f ca="1">Validation[[#This Row],[Desired Result]]=Validation[[#This Row],[Result]]</f>
        <v>1</v>
      </c>
      <c r="X235" t="b">
        <v>1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5" t="b">
        <f ca="1">AND(Validation[[#This Row],[Test Reading]]&gt;=Validation[[#This Row],[Range1_Low]],Validation[[#This Row],[Test Reading]]&lt;=Validation[[#This Row],[Range1_High]])</f>
        <v>1</v>
      </c>
      <c r="AE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">
        <f>Validation[[#This Row],[Range1_High]]-Validation[[#This Row],[Range1_Low]]</f>
        <v>0.9</v>
      </c>
      <c r="AG235">
        <f>Validation[[#This Row],[Range2_High]]-Validation[[#This Row],[Range2_Low]]</f>
        <v>15</v>
      </c>
      <c r="AJ235" s="94"/>
      <c r="AK235"/>
    </row>
    <row r="236" spans="1:37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20</v>
      </c>
      <c r="I236">
        <v>50</v>
      </c>
      <c r="J236" t="s">
        <v>10</v>
      </c>
      <c r="K236">
        <v>0.53612000000000004</v>
      </c>
      <c r="L236">
        <v>11.933999999999999</v>
      </c>
      <c r="M236">
        <v>0.5524</v>
      </c>
      <c r="N236">
        <v>11.696999999999999</v>
      </c>
      <c r="O236" t="s">
        <v>2643</v>
      </c>
      <c r="P236" t="s">
        <v>2643</v>
      </c>
      <c r="Q236" t="s">
        <v>2643</v>
      </c>
      <c r="R236" t="s">
        <v>1782</v>
      </c>
      <c r="S236">
        <f ca="1">$AK$2*Validation[[#This Row],[Range1_Range]]+Validation[[#This Row],[Range1_Low]]</f>
        <v>0.40247366708664334</v>
      </c>
      <c r="T236">
        <f ca="1">$AK$2*Validation[[#This Row],[Range2_Range]]+Validation[[#This Row],[Range2_Low]]</f>
        <v>30.082455569554782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5.3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236" t="b">
        <f ca="1">Validation[[#This Row],[Desired Result]]=Validation[[#This Row],[Result]]</f>
        <v>1</v>
      </c>
      <c r="X236" t="b">
        <v>0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6" t="b">
        <f ca="1">AND(Validation[[#This Row],[Test Reading]]&gt;=Validation[[#This Row],[Range1_Low]],Validation[[#This Row],[Test Reading]]&lt;=Validation[[#This Row],[Range1_High]])</f>
        <v>1</v>
      </c>
      <c r="AE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">
        <f>Validation[[#This Row],[Range1_High]]-Validation[[#This Row],[Range1_Low]]</f>
        <v>0.9</v>
      </c>
      <c r="AG236">
        <f>Validation[[#This Row],[Range2_High]]-Validation[[#This Row],[Range2_Low]]</f>
        <v>30</v>
      </c>
      <c r="AK236"/>
    </row>
    <row r="237" spans="1:37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1E-3</v>
      </c>
      <c r="I237">
        <v>0.05</v>
      </c>
      <c r="J237" t="s">
        <v>10</v>
      </c>
      <c r="K237">
        <v>0.75909000000000004</v>
      </c>
      <c r="L237">
        <v>9.9090999999999999E-2</v>
      </c>
      <c r="M237">
        <v>0.76541999999999999</v>
      </c>
      <c r="N237">
        <v>7.9774999999999999E-2</v>
      </c>
      <c r="O237" t="s">
        <v>2643</v>
      </c>
      <c r="P237" t="s">
        <v>2643</v>
      </c>
      <c r="Q237" t="s">
        <v>2643</v>
      </c>
      <c r="R237" t="s">
        <v>5642</v>
      </c>
      <c r="S237">
        <f ca="1">$AK$2*Validation[[#This Row],[Range1_Range]]+Validation[[#This Row],[Range1_Low]]</f>
        <v>4.0247366708664334</v>
      </c>
      <c r="T237">
        <f ca="1">$AK$2*Validation[[#This Row],[Range2_Range]]+Validation[[#This Row],[Range2_Low]]</f>
        <v>1.7468010763606139E-2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1.2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7" t="b">
        <f ca="1">Validation[[#This Row],[Desired Result]]=Validation[[#This Row],[Result]]</f>
        <v>1</v>
      </c>
      <c r="X237" t="b">
        <v>1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7" t="b">
        <f ca="1">AND(Validation[[#This Row],[Test Reading]]&gt;=Validation[[#This Row],[Range1_Low]],Validation[[#This Row],[Test Reading]]&lt;=Validation[[#This Row],[Range1_High]])</f>
        <v>1</v>
      </c>
      <c r="AE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">
        <f>Validation[[#This Row],[Range1_High]]-Validation[[#This Row],[Range1_Low]]</f>
        <v>9</v>
      </c>
      <c r="AG237">
        <f>Validation[[#This Row],[Range2_High]]-Validation[[#This Row],[Range2_Low]]</f>
        <v>4.9000000000000002E-2</v>
      </c>
      <c r="AJ237" s="94"/>
      <c r="AK237"/>
    </row>
    <row r="238" spans="1:37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2643</v>
      </c>
      <c r="P238" t="s">
        <v>2643</v>
      </c>
      <c r="Q238" t="s">
        <v>2643</v>
      </c>
      <c r="R238" t="s">
        <v>5644</v>
      </c>
      <c r="S238">
        <f ca="1">$AK$2*Validation[[#This Row],[Range1_Range]]+Validation[[#This Row],[Range1_Low]]</f>
        <v>4.0247366708664334</v>
      </c>
      <c r="T238">
        <f ca="1">$AK$2*Validation[[#This Row],[Range2_Range]]+Validation[[#This Row],[Range2_Low]]</f>
        <v>0.36927775970256799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1.3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" t="b">
        <f ca="1">AND(Validation[[#This Row],[Test Reading]]&gt;=Validation[[#This Row],[Range1_Low]],Validation[[#This Row],[Test Reading]]&lt;=Validation[[#This Row],[Range1_High]])</f>
        <v>1</v>
      </c>
      <c r="AE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">
        <f>Validation[[#This Row],[Range1_High]]-Validation[[#This Row],[Range1_Low]]</f>
        <v>9</v>
      </c>
      <c r="AG238">
        <f>Validation[[#This Row],[Range2_High]]-Validation[[#This Row],[Range2_Low]]</f>
        <v>0.95</v>
      </c>
      <c r="AK238"/>
    </row>
    <row r="239" spans="1:37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</v>
      </c>
      <c r="I239">
        <v>5</v>
      </c>
      <c r="J239" t="s">
        <v>10</v>
      </c>
      <c r="K239">
        <v>1.4676</v>
      </c>
      <c r="L239">
        <v>0.64571999999999996</v>
      </c>
      <c r="M239">
        <v>1.4594</v>
      </c>
      <c r="N239">
        <v>0.64664999999999995</v>
      </c>
      <c r="O239" t="s">
        <v>2643</v>
      </c>
      <c r="P239" t="s">
        <v>2643</v>
      </c>
      <c r="Q239" t="s">
        <v>2643</v>
      </c>
      <c r="R239" t="s">
        <v>1794</v>
      </c>
      <c r="S239">
        <f ca="1">$AK$2*Validation[[#This Row],[Range1_Range]]+Validation[[#This Row],[Range1_Low]]</f>
        <v>4.0247366708664334</v>
      </c>
      <c r="T239">
        <f ca="1">$AK$2*Validation[[#This Row],[Range2_Range]]+Validation[[#This Row],[Range2_Low]]</f>
        <v>2.3443274092739705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4.1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39" t="b">
        <f ca="1">Validation[[#This Row],[Desired Result]]=Validation[[#This Row],[Result]]</f>
        <v>1</v>
      </c>
      <c r="X239" t="b">
        <v>1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9" t="b">
        <f ca="1">AND(Validation[[#This Row],[Test Reading]]&gt;=Validation[[#This Row],[Range1_Low]],Validation[[#This Row],[Test Reading]]&lt;=Validation[[#This Row],[Range1_High]])</f>
        <v>1</v>
      </c>
      <c r="AE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">
        <f>Validation[[#This Row],[Range1_High]]-Validation[[#This Row],[Range1_Low]]</f>
        <v>9</v>
      </c>
      <c r="AG239">
        <f>Validation[[#This Row],[Range2_High]]-Validation[[#This Row],[Range2_Low]]</f>
        <v>4</v>
      </c>
      <c r="AK239"/>
    </row>
    <row r="240" spans="1:37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2643</v>
      </c>
      <c r="P240" t="s">
        <v>2643</v>
      </c>
      <c r="Q240" t="s">
        <v>2643</v>
      </c>
      <c r="R240" t="s">
        <v>1807</v>
      </c>
      <c r="S240">
        <f ca="1">$AK$2*Validation[[#This Row],[Range1_Range]]+Validation[[#This Row],[Range1_Low]]</f>
        <v>13.360818523184927</v>
      </c>
      <c r="T240">
        <f ca="1">$AK$2*Validation[[#This Row],[Range2_Range]]+Validation[[#This Row],[Range2_Low]]</f>
        <v>1.7468010763606139E-2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7.5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0" t="b">
        <f ca="1">AND(Validation[[#This Row],[Test Reading]]&gt;=Validation[[#This Row],[Range1_Low]],Validation[[#This Row],[Test Reading]]&lt;=Validation[[#This Row],[Range1_High]])</f>
        <v>1</v>
      </c>
      <c r="AE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">
        <f>Validation[[#This Row],[Range1_High]]-Validation[[#This Row],[Range1_Low]]</f>
        <v>10</v>
      </c>
      <c r="AG240">
        <f>Validation[[#This Row],[Range2_High]]-Validation[[#This Row],[Range2_Low]]</f>
        <v>4.9000000000000002E-2</v>
      </c>
      <c r="AK240"/>
    </row>
    <row r="241" spans="1:37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2643</v>
      </c>
      <c r="P241" t="s">
        <v>2643</v>
      </c>
      <c r="Q241" t="s">
        <v>2643</v>
      </c>
      <c r="R241" t="s">
        <v>1806</v>
      </c>
      <c r="S241">
        <f ca="1">$AK$2*Validation[[#This Row],[Range1_Range]]+Validation[[#This Row],[Range1_Low]]</f>
        <v>13.360818523184927</v>
      </c>
      <c r="T241">
        <f ca="1">$AK$2*Validation[[#This Row],[Range2_Range]]+Validation[[#This Row],[Range2_Low]]</f>
        <v>0.36927775970256799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6.7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mA</v>
      </c>
      <c r="W241" t="b">
        <f ca="1">Validation[[#This Row],[Desired Result]]=Validation[[#This Row],[Result]]</f>
        <v>1</v>
      </c>
      <c r="X241" t="b">
        <v>1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1" t="b">
        <f ca="1">AND(Validation[[#This Row],[Test Reading]]&gt;=Validation[[#This Row],[Range1_Low]],Validation[[#This Row],[Test Reading]]&lt;=Validation[[#This Row],[Range1_High]])</f>
        <v>1</v>
      </c>
      <c r="AE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">
        <f>Validation[[#This Row],[Range1_High]]-Validation[[#This Row],[Range1_Low]]</f>
        <v>10</v>
      </c>
      <c r="AG241">
        <f>Validation[[#This Row],[Range2_High]]-Validation[[#This Row],[Range2_Low]]</f>
        <v>0.95</v>
      </c>
      <c r="AK241"/>
    </row>
    <row r="242" spans="1:37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1.1025</v>
      </c>
      <c r="N242">
        <v>0.65885000000000005</v>
      </c>
      <c r="O242" t="s">
        <v>2643</v>
      </c>
      <c r="P242" t="s">
        <v>2643</v>
      </c>
      <c r="Q242" t="s">
        <v>2643</v>
      </c>
      <c r="R242" t="s">
        <v>1808</v>
      </c>
      <c r="S242">
        <f ca="1">$AK$2*Validation[[#This Row],[Range1_Range]]+Validation[[#This Row],[Range1_Low]]</f>
        <v>13.360818523184927</v>
      </c>
      <c r="T242">
        <f ca="1">$AK$2*Validation[[#This Row],[Range2_Range]]+Validation[[#This Row],[Range2_Low]]</f>
        <v>2.3443274092739705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13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42" t="b">
        <f ca="1">Validation[[#This Row],[Desired Result]]=Validation[[#This Row],[Result]]</f>
        <v>1</v>
      </c>
      <c r="X242" t="b">
        <v>1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" t="b">
        <f ca="1">AND(Validation[[#This Row],[Test Reading]]&gt;=Validation[[#This Row],[Range1_Low]],Validation[[#This Row],[Test Reading]]&lt;=Validation[[#This Row],[Range1_High]])</f>
        <v>1</v>
      </c>
      <c r="AE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">
        <f>Validation[[#This Row],[Range1_High]]-Validation[[#This Row],[Range1_Low]]</f>
        <v>10</v>
      </c>
      <c r="AG242">
        <f>Validation[[#This Row],[Range2_High]]-Validation[[#This Row],[Range2_Low]]</f>
        <v>4</v>
      </c>
      <c r="AJ242" s="94"/>
      <c r="AK242"/>
    </row>
    <row r="243" spans="1:37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1E-3</v>
      </c>
      <c r="I243">
        <v>0.02</v>
      </c>
      <c r="J243" t="s">
        <v>10</v>
      </c>
      <c r="K243">
        <v>5773.6</v>
      </c>
      <c r="L243">
        <v>0.24237</v>
      </c>
      <c r="M243">
        <v>5773.6</v>
      </c>
      <c r="N243">
        <v>0.20995</v>
      </c>
      <c r="O243" t="s">
        <v>2643</v>
      </c>
      <c r="P243" t="s">
        <v>2643</v>
      </c>
      <c r="Q243" t="s">
        <v>2643</v>
      </c>
      <c r="R243" t="s">
        <v>1670</v>
      </c>
      <c r="S243">
        <f ca="1">$AK$2*Validation[[#This Row],[Range1_Range]]+Validation[[#This Row],[Range1_Low]]</f>
        <v>3.3608185231849262E-5</v>
      </c>
      <c r="T243">
        <f ca="1">$AK$2*Validation[[#This Row],[Range2_Range]]+Validation[[#This Row],[Range2_Low]]</f>
        <v>7.3855551940513603E-3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3" t="b">
        <f ca="1">AND(Validation[[#This Row],[Test Reading]]&gt;=Validation[[#This Row],[Range1_Low]],Validation[[#This Row],[Test Reading]]&lt;=Validation[[#This Row],[Range1_High]])</f>
        <v>1</v>
      </c>
      <c r="AE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">
        <f>Validation[[#This Row],[Range1_High]]-Validation[[#This Row],[Range1_Low]]</f>
        <v>1E-4</v>
      </c>
      <c r="AG243">
        <f>Validation[[#This Row],[Range2_High]]-Validation[[#This Row],[Range2_Low]]</f>
        <v>1.9E-2</v>
      </c>
      <c r="AK243"/>
    </row>
    <row r="244" spans="1:37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0.02</v>
      </c>
      <c r="I244">
        <v>4.4999999999999998E-2</v>
      </c>
      <c r="J244" t="s">
        <v>10</v>
      </c>
      <c r="K244">
        <v>5773.6</v>
      </c>
      <c r="L244">
        <v>8.3554000000000003E-2</v>
      </c>
      <c r="M244">
        <v>5773.5</v>
      </c>
      <c r="N244">
        <v>4.7889000000000001E-2</v>
      </c>
      <c r="O244" t="s">
        <v>2643</v>
      </c>
      <c r="P244" t="s">
        <v>2643</v>
      </c>
      <c r="Q244" t="s">
        <v>2643</v>
      </c>
      <c r="R244" t="s">
        <v>1668</v>
      </c>
      <c r="S244">
        <f ca="1">$AK$2*Validation[[#This Row],[Range1_Range]]+Validation[[#This Row],[Range1_Low]]</f>
        <v>3.3608185231849262E-5</v>
      </c>
      <c r="T244">
        <f ca="1">$AK$2*Validation[[#This Row],[Range2_Range]]+Validation[[#This Row],[Range2_Low]]</f>
        <v>2.8402046307962316E-2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4" t="b">
        <f ca="1">AND(Validation[[#This Row],[Test Reading]]&gt;=Validation[[#This Row],[Range1_Low]],Validation[[#This Row],[Test Reading]]&lt;=Validation[[#This Row],[Range1_High]])</f>
        <v>1</v>
      </c>
      <c r="AE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">
        <f>Validation[[#This Row],[Range1_High]]-Validation[[#This Row],[Range1_Low]]</f>
        <v>1E-4</v>
      </c>
      <c r="AG244">
        <f>Validation[[#This Row],[Range2_High]]-Validation[[#This Row],[Range2_Low]]</f>
        <v>2.4999999999999998E-2</v>
      </c>
      <c r="AK244"/>
    </row>
    <row r="245" spans="1:37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4.4999999999999998E-2</v>
      </c>
      <c r="I245">
        <v>5</v>
      </c>
      <c r="J245" t="s">
        <v>10</v>
      </c>
      <c r="K245">
        <v>5773.6</v>
      </c>
      <c r="L245">
        <v>5.3657000000000003E-2</v>
      </c>
      <c r="M245">
        <v>5773.6</v>
      </c>
      <c r="N245">
        <v>1.7992000000000001E-2</v>
      </c>
      <c r="O245" t="s">
        <v>2643</v>
      </c>
      <c r="P245" t="s">
        <v>2643</v>
      </c>
      <c r="Q245" t="s">
        <v>2643</v>
      </c>
      <c r="R245" t="s">
        <v>1669</v>
      </c>
      <c r="S245">
        <f ca="1">$AK$2*Validation[[#This Row],[Range1_Range]]+Validation[[#This Row],[Range1_Low]]</f>
        <v>3.3608185231849262E-5</v>
      </c>
      <c r="T245">
        <f ca="1">$AK$2*Validation[[#This Row],[Range2_Range]]+Validation[[#This Row],[Range2_Low]]</f>
        <v>1.710285578238131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5" t="b">
        <f ca="1">AND(Validation[[#This Row],[Test Reading]]&gt;=Validation[[#This Row],[Range1_Low]],Validation[[#This Row],[Test Reading]]&lt;=Validation[[#This Row],[Range1_High]])</f>
        <v>1</v>
      </c>
      <c r="AE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">
        <f>Validation[[#This Row],[Range1_High]]-Validation[[#This Row],[Range1_Low]]</f>
        <v>1E-4</v>
      </c>
      <c r="AG245">
        <f>Validation[[#This Row],[Range2_High]]-Validation[[#This Row],[Range2_Low]]</f>
        <v>4.9550000000000001</v>
      </c>
      <c r="AK245"/>
    </row>
    <row r="246" spans="1:37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1E-3</v>
      </c>
      <c r="I246">
        <v>0.02</v>
      </c>
      <c r="J246" t="s">
        <v>10</v>
      </c>
      <c r="K246">
        <v>5.6242000000000001</v>
      </c>
      <c r="L246">
        <v>1.9178999999999999</v>
      </c>
      <c r="M246">
        <v>5.6234999999999999</v>
      </c>
      <c r="N246">
        <v>1.9171</v>
      </c>
      <c r="O246" t="s">
        <v>2643</v>
      </c>
      <c r="P246" t="s">
        <v>2643</v>
      </c>
      <c r="Q246" t="s">
        <v>2643</v>
      </c>
      <c r="R246" t="s">
        <v>5637</v>
      </c>
      <c r="S246">
        <f ca="1">$AK$2*Validation[[#This Row],[Range1_Range]]+Validation[[#This Row],[Range1_Low]]</f>
        <v>0.40247366708664334</v>
      </c>
      <c r="T246">
        <f ca="1">$AK$2*Validation[[#This Row],[Range2_Range]]+Validation[[#This Row],[Range2_Low]]</f>
        <v>7.3855551940513603E-3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6.4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6" t="b">
        <f ca="1">Validation[[#This Row],[Desired Result]]=Validation[[#This Row],[Result]]</f>
        <v>1</v>
      </c>
      <c r="X246" t="b">
        <v>1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" t="b">
        <f ca="1">AND(Validation[[#This Row],[Test Reading]]&gt;=Validation[[#This Row],[Range1_Low]],Validation[[#This Row],[Test Reading]]&lt;=Validation[[#This Row],[Range1_High]])</f>
        <v>1</v>
      </c>
      <c r="AE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">
        <f>Validation[[#This Row],[Range1_High]]-Validation[[#This Row],[Range1_Low]]</f>
        <v>0.9</v>
      </c>
      <c r="AG246">
        <f>Validation[[#This Row],[Range2_High]]-Validation[[#This Row],[Range2_Low]]</f>
        <v>1.9E-2</v>
      </c>
      <c r="AJ246" s="94"/>
      <c r="AK246"/>
    </row>
    <row r="247" spans="1:37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0.02</v>
      </c>
      <c r="I247">
        <v>4.4999999999999998E-2</v>
      </c>
      <c r="J247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t="s">
        <v>2643</v>
      </c>
      <c r="P247" t="s">
        <v>2643</v>
      </c>
      <c r="Q247" t="s">
        <v>2643</v>
      </c>
      <c r="R247" t="s">
        <v>1787</v>
      </c>
      <c r="S247">
        <f ca="1">$AK$2*Validation[[#This Row],[Range1_Range]]+Validation[[#This Row],[Range1_Low]]</f>
        <v>0.40247366708664334</v>
      </c>
      <c r="T247">
        <f ca="1">$AK$2*Validation[[#This Row],[Range2_Range]]+Validation[[#This Row],[Range2_Low]]</f>
        <v>2.8402046307962316E-2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5.9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7" t="b">
        <f ca="1">Validation[[#This Row],[Desired Result]]=Validation[[#This Row],[Result]]</f>
        <v>1</v>
      </c>
      <c r="X247" t="b">
        <v>1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" t="b">
        <f ca="1">AND(Validation[[#This Row],[Test Reading]]&gt;=Validation[[#This Row],[Range1_Low]],Validation[[#This Row],[Test Reading]]&lt;=Validation[[#This Row],[Range1_High]])</f>
        <v>1</v>
      </c>
      <c r="AE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">
        <f>Validation[[#This Row],[Range1_High]]-Validation[[#This Row],[Range1_Low]]</f>
        <v>0.9</v>
      </c>
      <c r="AG247">
        <f>Validation[[#This Row],[Range2_High]]-Validation[[#This Row],[Range2_Low]]</f>
        <v>2.4999999999999998E-2</v>
      </c>
      <c r="AK247"/>
    </row>
    <row r="248" spans="1:37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4.4999999999999998E-2</v>
      </c>
      <c r="I248">
        <v>0.1</v>
      </c>
      <c r="J248" t="s">
        <v>10</v>
      </c>
      <c r="K248">
        <v>5.7717000000000001</v>
      </c>
      <c r="L248">
        <v>0.11872000000000001</v>
      </c>
      <c r="M248">
        <v>5.7709999999999999</v>
      </c>
      <c r="N248">
        <v>0.11743000000000001</v>
      </c>
      <c r="O248" t="s">
        <v>2643</v>
      </c>
      <c r="P248" t="s">
        <v>2643</v>
      </c>
      <c r="Q248" t="s">
        <v>2643</v>
      </c>
      <c r="R248" t="s">
        <v>1786</v>
      </c>
      <c r="S248">
        <f ca="1">$AK$2*Validation[[#This Row],[Range1_Range]]+Validation[[#This Row],[Range1_Low]]</f>
        <v>0.40247366708664334</v>
      </c>
      <c r="T248">
        <f ca="1">$AK$2*Validation[[#This Row],[Range2_Range]]+Validation[[#This Row],[Range2_Low]]</f>
        <v>6.3484501877517099E-2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5.8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8" t="b">
        <f ca="1">Validation[[#This Row],[Desired Result]]=Validation[[#This Row],[Result]]</f>
        <v>1</v>
      </c>
      <c r="X248" t="b">
        <v>1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" t="b">
        <f ca="1">AND(Validation[[#This Row],[Test Reading]]&gt;=Validation[[#This Row],[Range1_Low]],Validation[[#This Row],[Test Reading]]&lt;=Validation[[#This Row],[Range1_High]])</f>
        <v>1</v>
      </c>
      <c r="AE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">
        <f>Validation[[#This Row],[Range1_High]]-Validation[[#This Row],[Range1_Low]]</f>
        <v>0.9</v>
      </c>
      <c r="AG248">
        <f>Validation[[#This Row],[Range2_High]]-Validation[[#This Row],[Range2_Low]]</f>
        <v>5.5000000000000007E-2</v>
      </c>
      <c r="AJ248" s="94"/>
      <c r="AK248"/>
    </row>
    <row r="249" spans="1:37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0.1</v>
      </c>
      <c r="I249">
        <v>5</v>
      </c>
      <c r="J249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t="s">
        <v>2643</v>
      </c>
      <c r="P249" t="s">
        <v>2643</v>
      </c>
      <c r="Q249" t="s">
        <v>2643</v>
      </c>
      <c r="R249" t="s">
        <v>1785</v>
      </c>
      <c r="S249">
        <f ca="1">$AK$2*Validation[[#This Row],[Range1_Range]]+Validation[[#This Row],[Range1_Low]]</f>
        <v>0.40247366708664334</v>
      </c>
      <c r="T249">
        <f ca="1">$AK$2*Validation[[#This Row],[Range2_Range]]+Validation[[#This Row],[Range2_Low]]</f>
        <v>1.7468010763606141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5.8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9" t="b">
        <f ca="1">Validation[[#This Row],[Desired Result]]=Validation[[#This Row],[Result]]</f>
        <v>1</v>
      </c>
      <c r="X249" t="b">
        <v>1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" t="b">
        <f ca="1">AND(Validation[[#This Row],[Test Reading]]&gt;=Validation[[#This Row],[Range1_Low]],Validation[[#This Row],[Test Reading]]&lt;=Validation[[#This Row],[Range1_High]])</f>
        <v>1</v>
      </c>
      <c r="AE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">
        <f>Validation[[#This Row],[Range1_High]]-Validation[[#This Row],[Range1_Low]]</f>
        <v>0.9</v>
      </c>
      <c r="AG249">
        <f>Validation[[#This Row],[Range2_High]]-Validation[[#This Row],[Range2_Low]]</f>
        <v>4.9000000000000004</v>
      </c>
      <c r="AK249"/>
    </row>
    <row r="250" spans="1:37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5</v>
      </c>
      <c r="I250">
        <v>20</v>
      </c>
      <c r="J250" t="s">
        <v>10</v>
      </c>
      <c r="K250">
        <v>5.6818</v>
      </c>
      <c r="L250">
        <v>1.2155</v>
      </c>
      <c r="M250">
        <v>5.6810999999999998</v>
      </c>
      <c r="N250">
        <v>1.2145999999999999</v>
      </c>
      <c r="O250" t="s">
        <v>2643</v>
      </c>
      <c r="P250" t="s">
        <v>2643</v>
      </c>
      <c r="Q250" t="s">
        <v>2643</v>
      </c>
      <c r="R250" t="s">
        <v>5640</v>
      </c>
      <c r="S250">
        <f ca="1">$AK$2*Validation[[#This Row],[Range1_Range]]+Validation[[#This Row],[Range1_Low]]</f>
        <v>0.40247366708664334</v>
      </c>
      <c r="T250">
        <f ca="1">$AK$2*Validation[[#This Row],[Range2_Range]]+Validation[[#This Row],[Range2_Low]]</f>
        <v>10.041227784777391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6.2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250" t="b">
        <f ca="1">Validation[[#This Row],[Desired Result]]=Validation[[#This Row],[Result]]</f>
        <v>1</v>
      </c>
      <c r="X250" t="b">
        <v>1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" t="b">
        <f ca="1">AND(Validation[[#This Row],[Test Reading]]&gt;=Validation[[#This Row],[Range1_Low]],Validation[[#This Row],[Test Reading]]&lt;=Validation[[#This Row],[Range1_High]])</f>
        <v>1</v>
      </c>
      <c r="AE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">
        <f>Validation[[#This Row],[Range1_High]]-Validation[[#This Row],[Range1_Low]]</f>
        <v>0.9</v>
      </c>
      <c r="AG250">
        <f>Validation[[#This Row],[Range2_High]]-Validation[[#This Row],[Range2_Low]]</f>
        <v>15</v>
      </c>
      <c r="AK250"/>
    </row>
    <row r="251" spans="1:37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20</v>
      </c>
      <c r="I251">
        <v>50</v>
      </c>
      <c r="J251" t="s">
        <v>10</v>
      </c>
      <c r="K251">
        <v>5.1677999999999997</v>
      </c>
      <c r="L251">
        <v>8.3948999999999998</v>
      </c>
      <c r="M251">
        <v>5.1615000000000002</v>
      </c>
      <c r="N251">
        <v>8.3731000000000009</v>
      </c>
      <c r="O251" t="s">
        <v>2643</v>
      </c>
      <c r="P251" t="s">
        <v>2643</v>
      </c>
      <c r="Q251" t="s">
        <v>2643</v>
      </c>
      <c r="R251" t="s">
        <v>1788</v>
      </c>
      <c r="S251">
        <f ca="1">$AK$2*Validation[[#This Row],[Range1_Range]]+Validation[[#This Row],[Range1_Low]]</f>
        <v>0.40247366708664334</v>
      </c>
      <c r="T251">
        <f ca="1">$AK$2*Validation[[#This Row],[Range2_Range]]+Validation[[#This Row],[Range2_Low]]</f>
        <v>30.082455569554782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8.5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251" t="b">
        <f ca="1">Validation[[#This Row],[Desired Result]]=Validation[[#This Row],[Result]]</f>
        <v>1</v>
      </c>
      <c r="X251" t="b">
        <v>1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" t="b">
        <f ca="1">AND(Validation[[#This Row],[Test Reading]]&gt;=Validation[[#This Row],[Range1_Low]],Validation[[#This Row],[Test Reading]]&lt;=Validation[[#This Row],[Range1_High]])</f>
        <v>1</v>
      </c>
      <c r="AE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">
        <f>Validation[[#This Row],[Range1_High]]-Validation[[#This Row],[Range1_Low]]</f>
        <v>0.9</v>
      </c>
      <c r="AG251">
        <f>Validation[[#This Row],[Range2_High]]-Validation[[#This Row],[Range2_Low]]</f>
        <v>30</v>
      </c>
      <c r="AK251"/>
    </row>
    <row r="252" spans="1:37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2643</v>
      </c>
      <c r="P252" t="s">
        <v>2643</v>
      </c>
      <c r="Q252" t="s">
        <v>2643</v>
      </c>
      <c r="R252" t="s">
        <v>1795</v>
      </c>
      <c r="S252">
        <f ca="1">$AK$2*Validation[[#This Row],[Range1_Range]]+Validation[[#This Row],[Range1_Low]]</f>
        <v>4.0247366708664334</v>
      </c>
      <c r="T252">
        <f ca="1">$AK$2*Validation[[#This Row],[Range2_Range]]+Validation[[#This Row],[Range2_Low]]</f>
        <v>1.7468010763606139E-2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" t="b">
        <f ca="1">AND(Validation[[#This Row],[Test Reading]]&gt;=Validation[[#This Row],[Range1_Low]],Validation[[#This Row],[Test Reading]]&lt;=Validation[[#This Row],[Range1_High]])</f>
        <v>1</v>
      </c>
      <c r="AE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">
        <f>Validation[[#This Row],[Range1_High]]-Validation[[#This Row],[Range1_Low]]</f>
        <v>9</v>
      </c>
      <c r="AG252">
        <f>Validation[[#This Row],[Range2_High]]-Validation[[#This Row],[Range2_Low]]</f>
        <v>4.9000000000000002E-2</v>
      </c>
      <c r="AK252"/>
    </row>
    <row r="253" spans="1:37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5.7925000000000004</v>
      </c>
      <c r="L253">
        <v>2.3675999999999999E-2</v>
      </c>
      <c r="M253">
        <v>5.7849000000000004</v>
      </c>
      <c r="N253">
        <v>2.3706000000000001E-2</v>
      </c>
      <c r="O253" t="s">
        <v>2643</v>
      </c>
      <c r="P253" t="s">
        <v>2643</v>
      </c>
      <c r="Q253" t="s">
        <v>2643</v>
      </c>
      <c r="R253" t="s">
        <v>1797</v>
      </c>
      <c r="S253">
        <f ca="1">$AK$2*Validation[[#This Row],[Range1_Range]]+Validation[[#This Row],[Range1_Low]]</f>
        <v>4.0247366708664334</v>
      </c>
      <c r="T253">
        <f ca="1">$AK$2*Validation[[#This Row],[Range2_Range]]+Validation[[#This Row],[Range2_Low]]</f>
        <v>0.36927775970256799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5.9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" t="b">
        <f ca="1">AND(Validation[[#This Row],[Test Reading]]&gt;=Validation[[#This Row],[Range1_Low]],Validation[[#This Row],[Test Reading]]&lt;=Validation[[#This Row],[Range1_High]])</f>
        <v>1</v>
      </c>
      <c r="AE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">
        <f>Validation[[#This Row],[Range1_High]]-Validation[[#This Row],[Range1_Low]]</f>
        <v>9</v>
      </c>
      <c r="AG253">
        <f>Validation[[#This Row],[Range2_High]]-Validation[[#This Row],[Range2_Low]]</f>
        <v>0.95</v>
      </c>
      <c r="AK253"/>
    </row>
    <row r="254" spans="1:37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1</v>
      </c>
      <c r="I254">
        <v>5</v>
      </c>
      <c r="J254" t="s">
        <v>10</v>
      </c>
      <c r="K254">
        <v>5.82</v>
      </c>
      <c r="L254">
        <v>0.34986</v>
      </c>
      <c r="M254">
        <v>5.8127000000000004</v>
      </c>
      <c r="N254">
        <v>0.35015000000000002</v>
      </c>
      <c r="O254" t="s">
        <v>2643</v>
      </c>
      <c r="P254" t="s">
        <v>2643</v>
      </c>
      <c r="Q254" t="s">
        <v>2643</v>
      </c>
      <c r="R254" t="s">
        <v>1796</v>
      </c>
      <c r="S254">
        <f ca="1">$AK$2*Validation[[#This Row],[Range1_Range]]+Validation[[#This Row],[Range1_Low]]</f>
        <v>4.0247366708664334</v>
      </c>
      <c r="T254">
        <f ca="1">$AK$2*Validation[[#This Row],[Range2_Range]]+Validation[[#This Row],[Range2_Low]]</f>
        <v>2.3443274092739705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7.2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54" t="b">
        <f ca="1">Validation[[#This Row],[Desired Result]]=Validation[[#This Row],[Result]]</f>
        <v>1</v>
      </c>
      <c r="X254" t="b">
        <v>1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" t="b">
        <f ca="1">AND(Validation[[#This Row],[Test Reading]]&gt;=Validation[[#This Row],[Range1_Low]],Validation[[#This Row],[Test Reading]]&lt;=Validation[[#This Row],[Range1_High]])</f>
        <v>1</v>
      </c>
      <c r="AE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">
        <f>Validation[[#This Row],[Range1_High]]-Validation[[#This Row],[Range1_Low]]</f>
        <v>9</v>
      </c>
      <c r="AG254">
        <f>Validation[[#This Row],[Range2_High]]-Validation[[#This Row],[Range2_Low]]</f>
        <v>4</v>
      </c>
      <c r="AJ254" s="94"/>
      <c r="AK254"/>
    </row>
    <row r="255" spans="1:37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1E-3</v>
      </c>
      <c r="I255">
        <v>0.05</v>
      </c>
      <c r="J255" t="s">
        <v>10</v>
      </c>
      <c r="K255">
        <v>5.1798999999999999</v>
      </c>
      <c r="L255">
        <v>0.27700999999999998</v>
      </c>
      <c r="M255">
        <v>7.3621999999999996</v>
      </c>
      <c r="N255">
        <v>5.8217999999999999E-2</v>
      </c>
      <c r="O255" t="s">
        <v>2643</v>
      </c>
      <c r="P255" t="s">
        <v>2643</v>
      </c>
      <c r="Q255" t="s">
        <v>2643</v>
      </c>
      <c r="R255" t="s">
        <v>1810</v>
      </c>
      <c r="S255">
        <f ca="1">$AK$2*Validation[[#This Row],[Range1_Range]]+Validation[[#This Row],[Range1_Low]]</f>
        <v>13.360818523184927</v>
      </c>
      <c r="T255">
        <f ca="1">$AK$2*Validation[[#This Row],[Range2_Range]]+Validation[[#This Row],[Range2_Low]]</f>
        <v>1.7468010763606139E-2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8.9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" t="b">
        <f ca="1">AND(Validation[[#This Row],[Test Reading]]&gt;=Validation[[#This Row],[Range1_Low]],Validation[[#This Row],[Test Reading]]&lt;=Validation[[#This Row],[Range1_High]])</f>
        <v>1</v>
      </c>
      <c r="AE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">
        <f>Validation[[#This Row],[Range1_High]]-Validation[[#This Row],[Range1_Low]]</f>
        <v>10</v>
      </c>
      <c r="AG255">
        <f>Validation[[#This Row],[Range2_High]]-Validation[[#This Row],[Range2_Low]]</f>
        <v>4.9000000000000002E-2</v>
      </c>
      <c r="AK255"/>
    </row>
    <row r="256" spans="1:37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0.05</v>
      </c>
      <c r="I256">
        <v>1</v>
      </c>
      <c r="J256" t="s">
        <v>10</v>
      </c>
      <c r="K256">
        <v>3.3353999999999999</v>
      </c>
      <c r="L256">
        <v>0.33323000000000003</v>
      </c>
      <c r="M256">
        <v>6.0285000000000002</v>
      </c>
      <c r="N256">
        <v>6.3256000000000007E-2</v>
      </c>
      <c r="O256" t="s">
        <v>2643</v>
      </c>
      <c r="P256" t="s">
        <v>2643</v>
      </c>
      <c r="Q256" t="s">
        <v>2643</v>
      </c>
      <c r="R256" t="s">
        <v>5645</v>
      </c>
      <c r="S256">
        <f ca="1">$AK$2*Validation[[#This Row],[Range1_Range]]+Validation[[#This Row],[Range1_Low]]</f>
        <v>13.360818523184927</v>
      </c>
      <c r="T256">
        <f ca="1">$AK$2*Validation[[#This Row],[Range2_Range]]+Validation[[#This Row],[Range2_Low]]</f>
        <v>0.36927775970256799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7.8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256" t="b">
        <f ca="1">Validation[[#This Row],[Desired Result]]=Validation[[#This Row],[Result]]</f>
        <v>1</v>
      </c>
      <c r="X256" t="b">
        <v>0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" t="b">
        <f ca="1">AND(Validation[[#This Row],[Test Reading]]&gt;=Validation[[#This Row],[Range1_Low]],Validation[[#This Row],[Test Reading]]&lt;=Validation[[#This Row],[Range1_High]])</f>
        <v>1</v>
      </c>
      <c r="AE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">
        <f>Validation[[#This Row],[Range1_High]]-Validation[[#This Row],[Range1_Low]]</f>
        <v>10</v>
      </c>
      <c r="AG256">
        <f>Validation[[#This Row],[Range2_High]]-Validation[[#This Row],[Range2_Low]]</f>
        <v>0.95</v>
      </c>
      <c r="AK256"/>
    </row>
    <row r="257" spans="1:37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1</v>
      </c>
      <c r="I257">
        <v>5</v>
      </c>
      <c r="J257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t="s">
        <v>2643</v>
      </c>
      <c r="P257" t="s">
        <v>2643</v>
      </c>
      <c r="Q257" t="s">
        <v>2643</v>
      </c>
      <c r="R257" t="s">
        <v>1809</v>
      </c>
      <c r="S257">
        <f ca="1">$AK$2*Validation[[#This Row],[Range1_Range]]+Validation[[#This Row],[Range1_Low]]</f>
        <v>13.360818523184927</v>
      </c>
      <c r="T257">
        <f ca="1">$AK$2*Validation[[#This Row],[Range2_Range]]+Validation[[#This Row],[Range2_Low]]</f>
        <v>2.3443274092739705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13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57" t="b">
        <f ca="1">Validation[[#This Row],[Desired Result]]=Validation[[#This Row],[Result]]</f>
        <v>1</v>
      </c>
      <c r="X257" t="b">
        <v>1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" t="b">
        <f ca="1">AND(Validation[[#This Row],[Test Reading]]&gt;=Validation[[#This Row],[Range1_Low]],Validation[[#This Row],[Test Reading]]&lt;=Validation[[#This Row],[Range1_High]])</f>
        <v>1</v>
      </c>
      <c r="AE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">
        <f>Validation[[#This Row],[Range1_High]]-Validation[[#This Row],[Range1_Low]]</f>
        <v>10</v>
      </c>
      <c r="AG257">
        <f>Validation[[#This Row],[Range2_High]]-Validation[[#This Row],[Range2_Low]]</f>
        <v>4</v>
      </c>
      <c r="AK257"/>
    </row>
    <row r="258" spans="1:37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1E-3</v>
      </c>
      <c r="I258">
        <v>0.02</v>
      </c>
      <c r="J258" t="s">
        <v>10</v>
      </c>
      <c r="K258">
        <v>57736</v>
      </c>
      <c r="L258">
        <v>3.3964000000000001E-2</v>
      </c>
      <c r="M258">
        <v>57736</v>
      </c>
      <c r="N258">
        <v>2.0995E-2</v>
      </c>
      <c r="O258" t="s">
        <v>2643</v>
      </c>
      <c r="P258" t="s">
        <v>2643</v>
      </c>
      <c r="Q258" t="s">
        <v>2643</v>
      </c>
      <c r="R258" t="s">
        <v>1671</v>
      </c>
      <c r="S258">
        <f ca="1">$AK$2*Validation[[#This Row],[Range1_Range]]+Validation[[#This Row],[Range1_Low]]</f>
        <v>3.3608185231849262E-5</v>
      </c>
      <c r="T258">
        <f ca="1">$AK$2*Validation[[#This Row],[Range2_Range]]+Validation[[#This Row],[Range2_Low]]</f>
        <v>7.3855551940513603E-3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8" t="b">
        <f ca="1">AND(Validation[[#This Row],[Test Reading]]&gt;=Validation[[#This Row],[Range1_Low]],Validation[[#This Row],[Test Reading]]&lt;=Validation[[#This Row],[Range1_High]])</f>
        <v>1</v>
      </c>
      <c r="AE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">
        <f>Validation[[#This Row],[Range1_High]]-Validation[[#This Row],[Range1_Low]]</f>
        <v>1E-4</v>
      </c>
      <c r="AG258">
        <f>Validation[[#This Row],[Range2_High]]-Validation[[#This Row],[Range2_Low]]</f>
        <v>1.9E-2</v>
      </c>
      <c r="AK258"/>
    </row>
    <row r="259" spans="1:37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0.02</v>
      </c>
      <c r="I259">
        <v>4.4999999999999998E-2</v>
      </c>
      <c r="J259" t="s">
        <v>10</v>
      </c>
      <c r="K259">
        <v>57736</v>
      </c>
      <c r="L259">
        <v>2.1729999999999999E-2</v>
      </c>
      <c r="M259">
        <v>57736</v>
      </c>
      <c r="N259">
        <v>7.4637999999999996E-3</v>
      </c>
      <c r="O259" t="s">
        <v>2643</v>
      </c>
      <c r="P259" t="s">
        <v>2643</v>
      </c>
      <c r="Q259" t="s">
        <v>2643</v>
      </c>
      <c r="R259" t="s">
        <v>1672</v>
      </c>
      <c r="S259">
        <f ca="1">$AK$2*Validation[[#This Row],[Range1_Range]]+Validation[[#This Row],[Range1_Low]]</f>
        <v>3.3608185231849262E-5</v>
      </c>
      <c r="T259">
        <f ca="1">$AK$2*Validation[[#This Row],[Range2_Range]]+Validation[[#This Row],[Range2_Low]]</f>
        <v>2.8402046307962316E-2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9" t="b">
        <f ca="1">AND(Validation[[#This Row],[Test Reading]]&gt;=Validation[[#This Row],[Range1_Low]],Validation[[#This Row],[Test Reading]]&lt;=Validation[[#This Row],[Range1_High]])</f>
        <v>1</v>
      </c>
      <c r="AE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">
        <f>Validation[[#This Row],[Range1_High]]-Validation[[#This Row],[Range1_Low]]</f>
        <v>1E-4</v>
      </c>
      <c r="AG259">
        <f>Validation[[#This Row],[Range2_High]]-Validation[[#This Row],[Range2_Low]]</f>
        <v>2.4999999999999998E-2</v>
      </c>
      <c r="AK259"/>
    </row>
    <row r="260" spans="1:37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4.4999999999999998E-2</v>
      </c>
      <c r="I260">
        <v>5</v>
      </c>
      <c r="J260" t="s">
        <v>10</v>
      </c>
      <c r="K260">
        <v>57736</v>
      </c>
      <c r="L260">
        <v>1.874E-2</v>
      </c>
      <c r="M260">
        <v>57736</v>
      </c>
      <c r="N260">
        <v>4.4741E-3</v>
      </c>
      <c r="O260" t="s">
        <v>2643</v>
      </c>
      <c r="P260" t="s">
        <v>2643</v>
      </c>
      <c r="Q260" t="s">
        <v>2643</v>
      </c>
      <c r="R260" t="s">
        <v>5618</v>
      </c>
      <c r="S260">
        <f ca="1">$AK$2*Validation[[#This Row],[Range1_Range]]+Validation[[#This Row],[Range1_Low]]</f>
        <v>3.3608185231849262E-5</v>
      </c>
      <c r="T260">
        <f ca="1">$AK$2*Validation[[#This Row],[Range2_Range]]+Validation[[#This Row],[Range2_Low]]</f>
        <v>1.710285578238131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0" t="b">
        <f ca="1">AND(Validation[[#This Row],[Test Reading]]&gt;=Validation[[#This Row],[Range1_Low]],Validation[[#This Row],[Test Reading]]&lt;=Validation[[#This Row],[Range1_High]])</f>
        <v>1</v>
      </c>
      <c r="AE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">
        <f>Validation[[#This Row],[Range1_High]]-Validation[[#This Row],[Range1_Low]]</f>
        <v>1E-4</v>
      </c>
      <c r="AG260">
        <f>Validation[[#This Row],[Range2_High]]-Validation[[#This Row],[Range2_Low]]</f>
        <v>4.9550000000000001</v>
      </c>
      <c r="AK260"/>
    </row>
    <row r="261" spans="1:37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1E-3</v>
      </c>
      <c r="I261">
        <v>0.05</v>
      </c>
      <c r="J261" t="s">
        <v>10</v>
      </c>
      <c r="K261">
        <v>57.741</v>
      </c>
      <c r="L261">
        <v>1.6634E-3</v>
      </c>
      <c r="M261">
        <v>57.738</v>
      </c>
      <c r="N261">
        <v>1.6635E-3</v>
      </c>
      <c r="O261" t="s">
        <v>2643</v>
      </c>
      <c r="P261" t="s">
        <v>2643</v>
      </c>
      <c r="Q261" t="s">
        <v>2643</v>
      </c>
      <c r="R261" t="s">
        <v>5643</v>
      </c>
      <c r="S261">
        <f ca="1">$AK$2*Validation[[#This Row],[Range1_Range]]+Validation[[#This Row],[Range1_Low]]</f>
        <v>4.0247366708664334</v>
      </c>
      <c r="T261">
        <f ca="1">$AK$2*Validation[[#This Row],[Range2_Range]]+Validation[[#This Row],[Range2_Low]]</f>
        <v>1.7468010763606139E-2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1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" t="b">
        <f ca="1">AND(Validation[[#This Row],[Test Reading]]&gt;=Validation[[#This Row],[Range1_Low]],Validation[[#This Row],[Test Reading]]&lt;=Validation[[#This Row],[Range1_High]])</f>
        <v>1</v>
      </c>
      <c r="AE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">
        <f>Validation[[#This Row],[Range1_High]]-Validation[[#This Row],[Range1_Low]]</f>
        <v>9</v>
      </c>
      <c r="AG261">
        <f>Validation[[#This Row],[Range2_High]]-Validation[[#This Row],[Range2_Low]]</f>
        <v>4.9000000000000002E-2</v>
      </c>
      <c r="AJ261" s="94"/>
      <c r="AK261"/>
    </row>
    <row r="262" spans="1:37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0.05</v>
      </c>
      <c r="I262">
        <v>1</v>
      </c>
      <c r="J262" t="s">
        <v>10</v>
      </c>
      <c r="K262">
        <v>57.74</v>
      </c>
      <c r="L262">
        <v>2.428E-3</v>
      </c>
      <c r="M262">
        <v>57.737000000000002</v>
      </c>
      <c r="N262">
        <v>2.4282000000000001E-3</v>
      </c>
      <c r="O262" t="s">
        <v>2643</v>
      </c>
      <c r="P262" t="s">
        <v>2643</v>
      </c>
      <c r="Q262" t="s">
        <v>2643</v>
      </c>
      <c r="R262" t="s">
        <v>1798</v>
      </c>
      <c r="S262">
        <f ca="1">$AK$2*Validation[[#This Row],[Range1_Range]]+Validation[[#This Row],[Range1_Low]]</f>
        <v>4.0247366708664334</v>
      </c>
      <c r="T262">
        <f ca="1">$AK$2*Validation[[#This Row],[Range2_Range]]+Validation[[#This Row],[Range2_Low]]</f>
        <v>0.36927775970256799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1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" t="b">
        <f ca="1">AND(Validation[[#This Row],[Test Reading]]&gt;=Validation[[#This Row],[Range1_Low]],Validation[[#This Row],[Test Reading]]&lt;=Validation[[#This Row],[Range1_High]])</f>
        <v>1</v>
      </c>
      <c r="AE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">
        <f>Validation[[#This Row],[Range1_High]]-Validation[[#This Row],[Range1_Low]]</f>
        <v>9</v>
      </c>
      <c r="AG262">
        <f>Validation[[#This Row],[Range2_High]]-Validation[[#This Row],[Range2_Low]]</f>
        <v>0.95</v>
      </c>
      <c r="AK262"/>
    </row>
    <row r="263" spans="1:37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2643</v>
      </c>
      <c r="P263" t="s">
        <v>2643</v>
      </c>
      <c r="Q263" t="s">
        <v>2643</v>
      </c>
      <c r="R263" t="s">
        <v>1799</v>
      </c>
      <c r="S263">
        <f ca="1">$AK$2*Validation[[#This Row],[Range1_Range]]+Validation[[#This Row],[Range1_Low]]</f>
        <v>4.0247366708664334</v>
      </c>
      <c r="T263">
        <f ca="1">$AK$2*Validation[[#This Row],[Range2_Range]]+Validation[[#This Row],[Range2_Low]]</f>
        <v>2.3443274092739705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1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" t="b">
        <f ca="1">AND(Validation[[#This Row],[Test Reading]]&gt;=Validation[[#This Row],[Range1_Low]],Validation[[#This Row],[Test Reading]]&lt;=Validation[[#This Row],[Range1_High]])</f>
        <v>1</v>
      </c>
      <c r="AE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">
        <f>Validation[[#This Row],[Range1_High]]-Validation[[#This Row],[Range1_Low]]</f>
        <v>9</v>
      </c>
      <c r="AG263">
        <f>Validation[[#This Row],[Range2_High]]-Validation[[#This Row],[Range2_Low]]</f>
        <v>4</v>
      </c>
      <c r="AK263"/>
    </row>
    <row r="264" spans="1:37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2643</v>
      </c>
      <c r="P264" t="s">
        <v>2643</v>
      </c>
      <c r="Q264" t="s">
        <v>2643</v>
      </c>
      <c r="R264" t="s">
        <v>1811</v>
      </c>
      <c r="S264">
        <f ca="1">$AK$2*Validation[[#This Row],[Range1_Range]]+Validation[[#This Row],[Range1_Low]]</f>
        <v>13.360818523184927</v>
      </c>
      <c r="T264">
        <f ca="1">$AK$2*Validation[[#This Row],[Range2_Range]]+Validation[[#This Row],[Range2_Low]]</f>
        <v>1.7468010763606139E-2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1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" t="b">
        <f ca="1">AND(Validation[[#This Row],[Test Reading]]&gt;=Validation[[#This Row],[Range1_Low]],Validation[[#This Row],[Test Reading]]&lt;=Validation[[#This Row],[Range1_High]])</f>
        <v>1</v>
      </c>
      <c r="AE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">
        <f>Validation[[#This Row],[Range1_High]]-Validation[[#This Row],[Range1_Low]]</f>
        <v>10</v>
      </c>
      <c r="AG264">
        <f>Validation[[#This Row],[Range2_High]]-Validation[[#This Row],[Range2_Low]]</f>
        <v>4.9000000000000002E-2</v>
      </c>
      <c r="AK264"/>
    </row>
    <row r="265" spans="1:37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0.05</v>
      </c>
      <c r="I265">
        <v>1</v>
      </c>
      <c r="J265" t="s">
        <v>10</v>
      </c>
      <c r="K265">
        <v>57.758000000000003</v>
      </c>
      <c r="L265">
        <v>7.6264000000000002E-3</v>
      </c>
      <c r="M265">
        <v>57.755000000000003</v>
      </c>
      <c r="N265">
        <v>7.6268000000000004E-3</v>
      </c>
      <c r="O265" t="s">
        <v>2643</v>
      </c>
      <c r="P265" t="s">
        <v>2643</v>
      </c>
      <c r="Q265" t="s">
        <v>2643</v>
      </c>
      <c r="R265" t="s">
        <v>1813</v>
      </c>
      <c r="S265">
        <f ca="1">$AK$2*Validation[[#This Row],[Range1_Range]]+Validation[[#This Row],[Range1_Low]]</f>
        <v>13.360818523184927</v>
      </c>
      <c r="T265">
        <f ca="1">$AK$2*Validation[[#This Row],[Range2_Range]]+Validation[[#This Row],[Range2_Low]]</f>
        <v>0.36927775970256799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t="b">
        <f ca="1">Validation[[#This Row],[Desired Result]]=Validation[[#This Row],[Result]]</f>
        <v>1</v>
      </c>
      <c r="X265" t="b">
        <v>1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" t="b">
        <f ca="1">AND(Validation[[#This Row],[Test Reading]]&gt;=Validation[[#This Row],[Range1_Low]],Validation[[#This Row],[Test Reading]]&lt;=Validation[[#This Row],[Range1_High]])</f>
        <v>1</v>
      </c>
      <c r="AE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">
        <f>Validation[[#This Row],[Range1_High]]-Validation[[#This Row],[Range1_Low]]</f>
        <v>10</v>
      </c>
      <c r="AG265">
        <f>Validation[[#This Row],[Range2_High]]-Validation[[#This Row],[Range2_Low]]</f>
        <v>0.95</v>
      </c>
      <c r="AK265"/>
    </row>
    <row r="266" spans="1:37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1</v>
      </c>
      <c r="I266">
        <v>5</v>
      </c>
      <c r="J266" t="s">
        <v>10</v>
      </c>
      <c r="K266">
        <v>57.017000000000003</v>
      </c>
      <c r="L266">
        <v>0.12296</v>
      </c>
      <c r="M266">
        <v>57.014000000000003</v>
      </c>
      <c r="N266">
        <v>0.12297</v>
      </c>
      <c r="O266" t="s">
        <v>2643</v>
      </c>
      <c r="P266" t="s">
        <v>2643</v>
      </c>
      <c r="Q266" t="s">
        <v>2643</v>
      </c>
      <c r="R266" t="s">
        <v>1812</v>
      </c>
      <c r="S266">
        <f ca="1">$AK$2*Validation[[#This Row],[Range1_Range]]+Validation[[#This Row],[Range1_Low]]</f>
        <v>13.360818523184927</v>
      </c>
      <c r="T266">
        <f ca="1">$AK$2*Validation[[#This Row],[Range2_Range]]+Validation[[#This Row],[Range2_Low]]</f>
        <v>2.3443274092739705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59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6" t="b">
        <f ca="1">AND(Validation[[#This Row],[Test Reading]]&gt;=Validation[[#This Row],[Range1_Low]],Validation[[#This Row],[Test Reading]]&lt;=Validation[[#This Row],[Range1_High]])</f>
        <v>1</v>
      </c>
      <c r="AE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6">
        <f>Validation[[#This Row],[Range1_High]]-Validation[[#This Row],[Range1_Low]]</f>
        <v>10</v>
      </c>
      <c r="AG266">
        <f>Validation[[#This Row],[Range2_High]]-Validation[[#This Row],[Range2_Low]]</f>
        <v>4</v>
      </c>
      <c r="AK266"/>
    </row>
    <row r="267" spans="1:37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1E-3</v>
      </c>
      <c r="I267">
        <v>0.02</v>
      </c>
      <c r="J267" t="s">
        <v>10</v>
      </c>
      <c r="K267">
        <v>577360</v>
      </c>
      <c r="L267">
        <v>7.2871000000000003E-3</v>
      </c>
      <c r="M267">
        <v>577360</v>
      </c>
      <c r="N267">
        <v>2.0990000000000002E-3</v>
      </c>
      <c r="O267" t="s">
        <v>2643</v>
      </c>
      <c r="P267" t="s">
        <v>2643</v>
      </c>
      <c r="Q267" t="s">
        <v>2643</v>
      </c>
      <c r="R267" t="s">
        <v>1673</v>
      </c>
      <c r="S267">
        <f ca="1">$AK$2*Validation[[#This Row],[Range1_Range]]+Validation[[#This Row],[Range1_Low]]</f>
        <v>3.3608185231849262E-5</v>
      </c>
      <c r="T267">
        <f ca="1">$AK$2*Validation[[#This Row],[Range2_Range]]+Validation[[#This Row],[Range2_Low]]</f>
        <v>7.3855551940513603E-3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7" t="b">
        <f ca="1">AND(Validation[[#This Row],[Test Reading]]&gt;=Validation[[#This Row],[Range1_Low]],Validation[[#This Row],[Test Reading]]&lt;=Validation[[#This Row],[Range1_High]])</f>
        <v>1</v>
      </c>
      <c r="AE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7">
        <f>Validation[[#This Row],[Range1_High]]-Validation[[#This Row],[Range1_Low]]</f>
        <v>1E-4</v>
      </c>
      <c r="AG267">
        <f>Validation[[#This Row],[Range2_High]]-Validation[[#This Row],[Range2_Low]]</f>
        <v>1.9E-2</v>
      </c>
      <c r="AK267"/>
    </row>
    <row r="268" spans="1:37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0.02</v>
      </c>
      <c r="I268">
        <v>4.4999999999999998E-2</v>
      </c>
      <c r="J268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t="s">
        <v>2643</v>
      </c>
      <c r="P268" t="s">
        <v>2643</v>
      </c>
      <c r="Q268" t="s">
        <v>2643</v>
      </c>
      <c r="R268" t="s">
        <v>1675</v>
      </c>
      <c r="S268">
        <f ca="1">$AK$2*Validation[[#This Row],[Range1_Range]]+Validation[[#This Row],[Range1_Low]]</f>
        <v>3.3608185231849262E-5</v>
      </c>
      <c r="T268">
        <f ca="1">$AK$2*Validation[[#This Row],[Range2_Range]]+Validation[[#This Row],[Range2_Low]]</f>
        <v>2.8402046307962316E-2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8" t="b">
        <f ca="1">AND(Validation[[#This Row],[Test Reading]]&gt;=Validation[[#This Row],[Range1_Low]],Validation[[#This Row],[Test Reading]]&lt;=Validation[[#This Row],[Range1_High]])</f>
        <v>1</v>
      </c>
      <c r="AE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8">
        <f>Validation[[#This Row],[Range1_High]]-Validation[[#This Row],[Range1_Low]]</f>
        <v>1E-4</v>
      </c>
      <c r="AG268">
        <f>Validation[[#This Row],[Range2_High]]-Validation[[#This Row],[Range2_Low]]</f>
        <v>2.4999999999999998E-2</v>
      </c>
      <c r="AK268"/>
    </row>
    <row r="269" spans="1:37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4.4999999999999998E-2</v>
      </c>
      <c r="I269">
        <v>5</v>
      </c>
      <c r="J269" t="s">
        <v>10</v>
      </c>
      <c r="K269">
        <v>577360</v>
      </c>
      <c r="L269">
        <v>7.2242000000000001E-3</v>
      </c>
      <c r="M269">
        <v>577360</v>
      </c>
      <c r="N269">
        <v>1.5173000000000001E-3</v>
      </c>
      <c r="O269" t="s">
        <v>2643</v>
      </c>
      <c r="P269" t="s">
        <v>2643</v>
      </c>
      <c r="Q269" t="s">
        <v>2643</v>
      </c>
      <c r="R269" t="s">
        <v>1674</v>
      </c>
      <c r="S269">
        <f ca="1">$AK$2*Validation[[#This Row],[Range1_Range]]+Validation[[#This Row],[Range1_Low]]</f>
        <v>3.3608185231849262E-5</v>
      </c>
      <c r="T269">
        <f ca="1">$AK$2*Validation[[#This Row],[Range2_Range]]+Validation[[#This Row],[Range2_Low]]</f>
        <v>1.710285578238131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9" t="b">
        <f ca="1">AND(Validation[[#This Row],[Test Reading]]&gt;=Validation[[#This Row],[Range1_Low]],Validation[[#This Row],[Test Reading]]&lt;=Validation[[#This Row],[Range1_High]])</f>
        <v>1</v>
      </c>
      <c r="AE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9">
        <f>Validation[[#This Row],[Range1_High]]-Validation[[#This Row],[Range1_Low]]</f>
        <v>1E-4</v>
      </c>
      <c r="AG269">
        <f>Validation[[#This Row],[Range2_High]]-Validation[[#This Row],[Range2_Low]]</f>
        <v>4.9550000000000001</v>
      </c>
      <c r="AK269"/>
    </row>
    <row r="270" spans="1:37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1E-3</v>
      </c>
      <c r="I270">
        <v>0.04</v>
      </c>
      <c r="J270" t="s">
        <v>10</v>
      </c>
      <c r="K270">
        <v>4.5</v>
      </c>
      <c r="L270">
        <v>310</v>
      </c>
      <c r="M270">
        <v>4.3849</v>
      </c>
      <c r="N270">
        <v>312.12</v>
      </c>
      <c r="O270" t="s">
        <v>2643</v>
      </c>
      <c r="P270" t="s">
        <v>2643</v>
      </c>
      <c r="Q270" t="s">
        <v>2643</v>
      </c>
      <c r="R270" t="s">
        <v>1359</v>
      </c>
      <c r="S270">
        <f ca="1">$AK$2*Validation[[#This Row],[Range1_Range]]+Validation[[#This Row],[Range1_Low]]</f>
        <v>3.3608185231849266E-3</v>
      </c>
      <c r="T270">
        <f ca="1">$AK$2*Validation[[#This Row],[Range2_Range]]+Validation[[#This Row],[Range2_Low]]</f>
        <v>1.4107192240421212E-2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5.5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0" t="b">
        <f ca="1">AND(Validation[[#This Row],[Test Reading]]&gt;=Validation[[#This Row],[Range1_Low]],Validation[[#This Row],[Test Reading]]&lt;=Validation[[#This Row],[Range1_High]])</f>
        <v>1</v>
      </c>
      <c r="AE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0">
        <f>Validation[[#This Row],[Range1_High]]-Validation[[#This Row],[Range1_Low]]</f>
        <v>0.01</v>
      </c>
      <c r="AG270">
        <f>Validation[[#This Row],[Range2_High]]-Validation[[#This Row],[Range2_Low]]</f>
        <v>3.9E-2</v>
      </c>
      <c r="AK270"/>
    </row>
    <row r="271" spans="1:37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0.04</v>
      </c>
      <c r="I271">
        <v>1</v>
      </c>
      <c r="J271" t="s">
        <v>10</v>
      </c>
      <c r="K271">
        <v>3</v>
      </c>
      <c r="L271">
        <v>160</v>
      </c>
      <c r="M271">
        <v>2.9725000000000001</v>
      </c>
      <c r="N271">
        <v>162.69</v>
      </c>
      <c r="O271" t="s">
        <v>2643</v>
      </c>
      <c r="P271" t="s">
        <v>2643</v>
      </c>
      <c r="Q271" t="s">
        <v>2643</v>
      </c>
      <c r="R271" t="s">
        <v>1361</v>
      </c>
      <c r="S271">
        <f ca="1">$AK$2*Validation[[#This Row],[Range1_Range]]+Validation[[#This Row],[Range1_Low]]</f>
        <v>3.3608185231849266E-3</v>
      </c>
      <c r="T271">
        <f ca="1">$AK$2*Validation[[#This Row],[Range2_Range]]+Validation[[#This Row],[Range2_Low]]</f>
        <v>0.36263857822575291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3.5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1" t="b">
        <f ca="1">AND(Validation[[#This Row],[Test Reading]]&gt;=Validation[[#This Row],[Range1_Low]],Validation[[#This Row],[Test Reading]]&lt;=Validation[[#This Row],[Range1_High]])</f>
        <v>1</v>
      </c>
      <c r="AE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1">
        <f>Validation[[#This Row],[Range1_High]]-Validation[[#This Row],[Range1_Low]]</f>
        <v>0.01</v>
      </c>
      <c r="AG271">
        <f>Validation[[#This Row],[Range2_High]]-Validation[[#This Row],[Range2_Low]]</f>
        <v>0.96</v>
      </c>
      <c r="AK271"/>
    </row>
    <row r="272" spans="1:37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3.1</v>
      </c>
      <c r="L272">
        <v>254.16</v>
      </c>
      <c r="M272">
        <v>3.0562999999999998</v>
      </c>
      <c r="N272">
        <v>254.09</v>
      </c>
      <c r="O272" t="s">
        <v>2643</v>
      </c>
      <c r="P272" t="s">
        <v>2643</v>
      </c>
      <c r="Q272" t="s">
        <v>2643</v>
      </c>
      <c r="R272" t="s">
        <v>5538</v>
      </c>
      <c r="S272">
        <f ca="1">$AK$2*Validation[[#This Row],[Range1_Range]]+Validation[[#This Row],[Range1_Low]]</f>
        <v>3.3608185231849266E-3</v>
      </c>
      <c r="T272">
        <f ca="1">$AK$2*Validation[[#This Row],[Range2_Range]]+Validation[[#This Row],[Range2_Low]]</f>
        <v>7.38555519405136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4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2" t="b">
        <f ca="1">AND(Validation[[#This Row],[Test Reading]]&gt;=Validation[[#This Row],[Range1_Low]],Validation[[#This Row],[Test Reading]]&lt;=Validation[[#This Row],[Range1_High]])</f>
        <v>1</v>
      </c>
      <c r="AE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2">
        <f>Validation[[#This Row],[Range1_High]]-Validation[[#This Row],[Range1_Low]]</f>
        <v>0.01</v>
      </c>
      <c r="AG272">
        <f>Validation[[#This Row],[Range2_High]]-Validation[[#This Row],[Range2_Low]]</f>
        <v>19</v>
      </c>
      <c r="AK272"/>
    </row>
    <row r="273" spans="1:37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20</v>
      </c>
      <c r="I273">
        <v>50</v>
      </c>
      <c r="J273" t="s">
        <v>10</v>
      </c>
      <c r="K273">
        <v>5.6</v>
      </c>
      <c r="L273">
        <v>840</v>
      </c>
      <c r="M273">
        <v>5.5358000000000001</v>
      </c>
      <c r="N273">
        <v>839.05</v>
      </c>
      <c r="O273" t="s">
        <v>2643</v>
      </c>
      <c r="P273" t="s">
        <v>2643</v>
      </c>
      <c r="Q273" t="s">
        <v>2643</v>
      </c>
      <c r="R273" t="s">
        <v>1362</v>
      </c>
      <c r="S273">
        <f ca="1">$AK$2*Validation[[#This Row],[Range1_Range]]+Validation[[#This Row],[Range1_Low]]</f>
        <v>3.3608185231849266E-3</v>
      </c>
      <c r="T273">
        <f ca="1">$AK$2*Validation[[#This Row],[Range2_Range]]+Validation[[#This Row],[Range2_Low]]</f>
        <v>30.082455569554782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8.4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3" t="b">
        <f ca="1">AND(Validation[[#This Row],[Test Reading]]&gt;=Validation[[#This Row],[Range1_Low]],Validation[[#This Row],[Test Reading]]&lt;=Validation[[#This Row],[Range1_High]])</f>
        <v>1</v>
      </c>
      <c r="AE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3">
        <f>Validation[[#This Row],[Range1_High]]-Validation[[#This Row],[Range1_Low]]</f>
        <v>0.01</v>
      </c>
      <c r="AG273">
        <f>Validation[[#This Row],[Range2_High]]-Validation[[#This Row],[Range2_Low]]</f>
        <v>30</v>
      </c>
      <c r="AK273"/>
    </row>
    <row r="274" spans="1:37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50</v>
      </c>
      <c r="I274">
        <v>100</v>
      </c>
      <c r="J274" t="s">
        <v>10</v>
      </c>
      <c r="K274">
        <v>8.8000000000000007</v>
      </c>
      <c r="L274">
        <v>5100</v>
      </c>
      <c r="M274">
        <v>8.3102999999999998</v>
      </c>
      <c r="N274">
        <v>5147.5</v>
      </c>
      <c r="O274" t="s">
        <v>2643</v>
      </c>
      <c r="P274" t="s">
        <v>2643</v>
      </c>
      <c r="Q274" t="s">
        <v>2643</v>
      </c>
      <c r="R274" t="s">
        <v>1360</v>
      </c>
      <c r="S274">
        <f ca="1">$AK$2*Validation[[#This Row],[Range1_Range]]+Validation[[#This Row],[Range1_Low]]</f>
        <v>3.3608185231849266E-3</v>
      </c>
      <c r="T274">
        <f ca="1">$AK$2*Validation[[#This Row],[Range2_Range]]+Validation[[#This Row],[Range2_Low]]</f>
        <v>66.804092615924631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26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4" t="b">
        <f ca="1">AND(Validation[[#This Row],[Test Reading]]&gt;=Validation[[#This Row],[Range1_Low]],Validation[[#This Row],[Test Reading]]&lt;=Validation[[#This Row],[Range1_High]])</f>
        <v>1</v>
      </c>
      <c r="AE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4">
        <f>Validation[[#This Row],[Range1_High]]-Validation[[#This Row],[Range1_Low]]</f>
        <v>0.01</v>
      </c>
      <c r="AG274">
        <f>Validation[[#This Row],[Range2_High]]-Validation[[#This Row],[Range2_Low]]</f>
        <v>50</v>
      </c>
      <c r="AK274"/>
    </row>
    <row r="275" spans="1:37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100</v>
      </c>
      <c r="I275">
        <v>300</v>
      </c>
      <c r="J275" t="s">
        <v>10</v>
      </c>
      <c r="K275">
        <v>4.2</v>
      </c>
      <c r="L275">
        <v>46000</v>
      </c>
      <c r="M275">
        <v>2.8932000000000002</v>
      </c>
      <c r="N275">
        <v>46131</v>
      </c>
      <c r="O275" t="s">
        <v>2643</v>
      </c>
      <c r="P275" t="s">
        <v>2643</v>
      </c>
      <c r="Q275" t="s">
        <v>2643</v>
      </c>
      <c r="R275" t="s">
        <v>5541</v>
      </c>
      <c r="S275">
        <f ca="1">$AK$2*Validation[[#This Row],[Range1_Range]]+Validation[[#This Row],[Range1_Low]]</f>
        <v>3.3608185231849266E-3</v>
      </c>
      <c r="T275">
        <f ca="1">$AK$2*Validation[[#This Row],[Range2_Range]]+Validation[[#This Row],[Range2_Low]]</f>
        <v>167.21637046369852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160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5" t="b">
        <f ca="1">AND(Validation[[#This Row],[Test Reading]]&gt;=Validation[[#This Row],[Range1_Low]],Validation[[#This Row],[Test Reading]]&lt;=Validation[[#This Row],[Range1_High]])</f>
        <v>1</v>
      </c>
      <c r="AE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5">
        <f>Validation[[#This Row],[Range1_High]]-Validation[[#This Row],[Range1_Low]]</f>
        <v>0.01</v>
      </c>
      <c r="AG275">
        <f>Validation[[#This Row],[Range2_High]]-Validation[[#This Row],[Range2_Low]]</f>
        <v>200</v>
      </c>
      <c r="AK275"/>
    </row>
    <row r="276" spans="1:37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300</v>
      </c>
      <c r="I276">
        <v>1000</v>
      </c>
      <c r="J276" t="s">
        <v>10</v>
      </c>
      <c r="K276">
        <v>18</v>
      </c>
      <c r="L276">
        <v>45000</v>
      </c>
      <c r="M276">
        <v>12.904</v>
      </c>
      <c r="N276">
        <v>45496</v>
      </c>
      <c r="O276" t="s">
        <v>2643</v>
      </c>
      <c r="P276" t="s">
        <v>2643</v>
      </c>
      <c r="Q276" t="s">
        <v>2643</v>
      </c>
      <c r="R276" t="s">
        <v>1357</v>
      </c>
      <c r="S276">
        <f ca="1">$AK$2*Validation[[#This Row],[Range1_Range]]+Validation[[#This Row],[Range1_Low]]</f>
        <v>3.3608185231849266E-3</v>
      </c>
      <c r="T276">
        <f ca="1">$AK$2*Validation[[#This Row],[Range2_Range]]+Validation[[#This Row],[Range2_Low]]</f>
        <v>535.25729662294486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170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6" t="b">
        <f ca="1">AND(Validation[[#This Row],[Test Reading]]&gt;=Validation[[#This Row],[Range1_Low]],Validation[[#This Row],[Test Reading]]&lt;=Validation[[#This Row],[Range1_High]])</f>
        <v>1</v>
      </c>
      <c r="AE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6">
        <f>Validation[[#This Row],[Range1_High]]-Validation[[#This Row],[Range1_Low]]</f>
        <v>0.01</v>
      </c>
      <c r="AG276">
        <f>Validation[[#This Row],[Range2_High]]-Validation[[#This Row],[Range2_Low]]</f>
        <v>700</v>
      </c>
      <c r="AK276"/>
    </row>
    <row r="277" spans="1:37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2643</v>
      </c>
      <c r="P277" t="s">
        <v>2643</v>
      </c>
      <c r="Q277" t="s">
        <v>2643</v>
      </c>
      <c r="R277" t="s">
        <v>1356</v>
      </c>
      <c r="S277">
        <f ca="1">$AK$2*Validation[[#This Row],[Range1_Range]]+Validation[[#This Row],[Range1_Low]]</f>
        <v>3.3608185231849266E-3</v>
      </c>
      <c r="T277">
        <f ca="1">$AK$2*Validation[[#This Row],[Range2_Range]]+Validation[[#This Row],[Range2_Low]]</f>
        <v>2008.2455569554779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290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7" t="b">
        <f ca="1">AND(Validation[[#This Row],[Test Reading]]&gt;=Validation[[#This Row],[Range1_Low]],Validation[[#This Row],[Test Reading]]&lt;=Validation[[#This Row],[Range1_High]])</f>
        <v>1</v>
      </c>
      <c r="AE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7">
        <f>Validation[[#This Row],[Range1_High]]-Validation[[#This Row],[Range1_Low]]</f>
        <v>0.01</v>
      </c>
      <c r="AG277">
        <f>Validation[[#This Row],[Range2_High]]-Validation[[#This Row],[Range2_Low]]</f>
        <v>3000</v>
      </c>
      <c r="AK277"/>
    </row>
    <row r="278" spans="1:37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2643</v>
      </c>
      <c r="P278" t="s">
        <v>2643</v>
      </c>
      <c r="Q278" t="s">
        <v>2643</v>
      </c>
      <c r="R278" t="s">
        <v>1358</v>
      </c>
      <c r="S278">
        <f ca="1">$AK$2*Validation[[#This Row],[Range1_Range]]+Validation[[#This Row],[Range1_Low]]</f>
        <v>3.3608185231849266E-3</v>
      </c>
      <c r="T278">
        <f ca="1">$AK$2*Validation[[#This Row],[Range2_Range]]+Validation[[#This Row],[Range2_Low]]</f>
        <v>5344.3274092739703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800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8" t="b">
        <f ca="1">AND(Validation[[#This Row],[Test Reading]]&gt;=Validation[[#This Row],[Range1_Low]],Validation[[#This Row],[Test Reading]]&lt;=Validation[[#This Row],[Range1_High]])</f>
        <v>1</v>
      </c>
      <c r="AE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8">
        <f>Validation[[#This Row],[Range1_High]]-Validation[[#This Row],[Range1_Low]]</f>
        <v>0.01</v>
      </c>
      <c r="AG278">
        <f>Validation[[#This Row],[Range2_High]]-Validation[[#This Row],[Range2_Low]]</f>
        <v>4000</v>
      </c>
      <c r="AK278"/>
    </row>
    <row r="279" spans="1:37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1E-3</v>
      </c>
      <c r="I279">
        <v>0.04</v>
      </c>
      <c r="J279" t="s">
        <v>10</v>
      </c>
      <c r="K279">
        <v>5.4</v>
      </c>
      <c r="L279">
        <v>83</v>
      </c>
      <c r="M279">
        <v>5.3159999999999998</v>
      </c>
      <c r="N279">
        <v>83.165000000000006</v>
      </c>
      <c r="O279" t="s">
        <v>2643</v>
      </c>
      <c r="P279" t="s">
        <v>2643</v>
      </c>
      <c r="Q279" t="s">
        <v>2643</v>
      </c>
      <c r="R279" t="s">
        <v>1405</v>
      </c>
      <c r="S279">
        <f ca="1">$AK$2*Validation[[#This Row],[Range1_Range]]+Validation[[#This Row],[Range1_Low]]</f>
        <v>4.0247366708664342E-2</v>
      </c>
      <c r="T279">
        <f ca="1">$AK$2*Validation[[#This Row],[Range2_Range]]+Validation[[#This Row],[Range2_Low]]</f>
        <v>1.4107192240421212E-2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8.7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µV</v>
      </c>
      <c r="W279" t="b">
        <f ca="1">Validation[[#This Row],[Desired Result]]=Validation[[#This Row],[Result]]</f>
        <v>1</v>
      </c>
      <c r="X279" t="b">
        <v>1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9" t="b">
        <f ca="1">AND(Validation[[#This Row],[Test Reading]]&gt;=Validation[[#This Row],[Range1_Low]],Validation[[#This Row],[Test Reading]]&lt;=Validation[[#This Row],[Range1_High]])</f>
        <v>1</v>
      </c>
      <c r="AE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9">
        <f>Validation[[#This Row],[Range1_High]]-Validation[[#This Row],[Range1_Low]]</f>
        <v>9.0000000000000011E-2</v>
      </c>
      <c r="AG279">
        <f>Validation[[#This Row],[Range2_High]]-Validation[[#This Row],[Range2_Low]]</f>
        <v>3.9E-2</v>
      </c>
      <c r="AK279"/>
    </row>
    <row r="280" spans="1:37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0.04</v>
      </c>
      <c r="I280">
        <v>1</v>
      </c>
      <c r="J280" t="s">
        <v>10</v>
      </c>
      <c r="K280">
        <v>3.5</v>
      </c>
      <c r="L280">
        <v>81</v>
      </c>
      <c r="M280">
        <v>3.4428999999999998</v>
      </c>
      <c r="N280">
        <v>80.683999999999997</v>
      </c>
      <c r="O280" t="s">
        <v>2643</v>
      </c>
      <c r="P280" t="s">
        <v>2643</v>
      </c>
      <c r="Q280" t="s">
        <v>2643</v>
      </c>
      <c r="R280" t="s">
        <v>5545</v>
      </c>
      <c r="S280">
        <f ca="1">$AK$2*Validation[[#This Row],[Range1_Range]]+Validation[[#This Row],[Range1_Low]]</f>
        <v>4.0247366708664342E-2</v>
      </c>
      <c r="T280">
        <f ca="1">$AK$2*Validation[[#This Row],[Range2_Range]]+Validation[[#This Row],[Range2_Low]]</f>
        <v>0.36263857822575291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6.8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0" t="b">
        <f ca="1">AND(Validation[[#This Row],[Test Reading]]&gt;=Validation[[#This Row],[Range1_Low]],Validation[[#This Row],[Test Reading]]&lt;=Validation[[#This Row],[Range1_High]])</f>
        <v>1</v>
      </c>
      <c r="AE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0">
        <f>Validation[[#This Row],[Range1_High]]-Validation[[#This Row],[Range1_Low]]</f>
        <v>9.0000000000000011E-2</v>
      </c>
      <c r="AG280">
        <f>Validation[[#This Row],[Range2_High]]-Validation[[#This Row],[Range2_Low]]</f>
        <v>0.96</v>
      </c>
      <c r="AJ280" s="94"/>
      <c r="AK280"/>
    </row>
    <row r="281" spans="1:37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1</v>
      </c>
      <c r="I281">
        <v>20</v>
      </c>
      <c r="J281" t="s">
        <v>10</v>
      </c>
      <c r="K281">
        <v>3.4</v>
      </c>
      <c r="L281">
        <v>160</v>
      </c>
      <c r="M281">
        <v>3.3551000000000002</v>
      </c>
      <c r="N281">
        <v>157.72</v>
      </c>
      <c r="O281" t="s">
        <v>2643</v>
      </c>
      <c r="P281" t="s">
        <v>2643</v>
      </c>
      <c r="Q281" t="s">
        <v>2643</v>
      </c>
      <c r="R281" t="s">
        <v>5549</v>
      </c>
      <c r="S281">
        <f ca="1">$AK$2*Validation[[#This Row],[Range1_Range]]+Validation[[#This Row],[Range1_Low]]</f>
        <v>4.0247366708664342E-2</v>
      </c>
      <c r="T281">
        <f ca="1">$AK$2*Validation[[#This Row],[Range2_Range]]+Validation[[#This Row],[Range2_Low]]</f>
        <v>7.38555519405136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9.8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1" t="b">
        <f ca="1">AND(Validation[[#This Row],[Test Reading]]&gt;=Validation[[#This Row],[Range1_Low]],Validation[[#This Row],[Test Reading]]&lt;=Validation[[#This Row],[Range1_High]])</f>
        <v>1</v>
      </c>
      <c r="AE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1">
        <f>Validation[[#This Row],[Range1_High]]-Validation[[#This Row],[Range1_Low]]</f>
        <v>9.0000000000000011E-2</v>
      </c>
      <c r="AG281">
        <f>Validation[[#This Row],[Range2_High]]-Validation[[#This Row],[Range2_Low]]</f>
        <v>19</v>
      </c>
      <c r="AK281"/>
    </row>
    <row r="282" spans="1:37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20</v>
      </c>
      <c r="I282">
        <v>50</v>
      </c>
      <c r="J282" t="s">
        <v>10</v>
      </c>
      <c r="K282">
        <v>4.7</v>
      </c>
      <c r="L282">
        <v>330</v>
      </c>
      <c r="M282">
        <v>4.6688000000000001</v>
      </c>
      <c r="N282">
        <v>326.81</v>
      </c>
      <c r="O282" t="s">
        <v>2643</v>
      </c>
      <c r="P282" t="s">
        <v>2643</v>
      </c>
      <c r="Q282" t="s">
        <v>2643</v>
      </c>
      <c r="R282" t="s">
        <v>1410</v>
      </c>
      <c r="S282">
        <f ca="1">$AK$2*Validation[[#This Row],[Range1_Range]]+Validation[[#This Row],[Range1_Low]]</f>
        <v>4.0247366708664342E-2</v>
      </c>
      <c r="T282">
        <f ca="1">$AK$2*Validation[[#This Row],[Range2_Range]]+Validation[[#This Row],[Range2_Low]]</f>
        <v>30.082455569554782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18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82" t="b">
        <f ca="1">Validation[[#This Row],[Desired Result]]=Validation[[#This Row],[Result]]</f>
        <v>1</v>
      </c>
      <c r="X282" t="b">
        <v>1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2" t="b">
        <f ca="1">AND(Validation[[#This Row],[Test Reading]]&gt;=Validation[[#This Row],[Range1_Low]],Validation[[#This Row],[Test Reading]]&lt;=Validation[[#This Row],[Range1_High]])</f>
        <v>1</v>
      </c>
      <c r="AE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2">
        <f>Validation[[#This Row],[Range1_High]]-Validation[[#This Row],[Range1_Low]]</f>
        <v>9.0000000000000011E-2</v>
      </c>
      <c r="AG282">
        <f>Validation[[#This Row],[Range2_High]]-Validation[[#This Row],[Range2_Low]]</f>
        <v>30</v>
      </c>
      <c r="AK282"/>
    </row>
    <row r="283" spans="1:37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50</v>
      </c>
      <c r="I283">
        <v>100</v>
      </c>
      <c r="J283" t="s">
        <v>10</v>
      </c>
      <c r="K283">
        <v>6</v>
      </c>
      <c r="L283">
        <v>910</v>
      </c>
      <c r="M283">
        <v>5.9729000000000001</v>
      </c>
      <c r="N283">
        <v>906.03</v>
      </c>
      <c r="O283" t="s">
        <v>2643</v>
      </c>
      <c r="P283" t="s">
        <v>2643</v>
      </c>
      <c r="Q283" t="s">
        <v>2643</v>
      </c>
      <c r="R283" t="s">
        <v>1407</v>
      </c>
      <c r="S283">
        <f ca="1">$AK$2*Validation[[#This Row],[Range1_Range]]+Validation[[#This Row],[Range1_Low]]</f>
        <v>4.0247366708664342E-2</v>
      </c>
      <c r="T283">
        <f ca="1">$AK$2*Validation[[#This Row],[Range2_Range]]+Validation[[#This Row],[Range2_Low]]</f>
        <v>66.804092615924631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43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µV</v>
      </c>
      <c r="W283" t="b">
        <f ca="1">Validation[[#This Row],[Desired Result]]=Validation[[#This Row],[Result]]</f>
        <v>1</v>
      </c>
      <c r="X283" t="b">
        <v>1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3" t="b">
        <f ca="1">AND(Validation[[#This Row],[Test Reading]]&gt;=Validation[[#This Row],[Range1_Low]],Validation[[#This Row],[Test Reading]]&lt;=Validation[[#This Row],[Range1_High]])</f>
        <v>1</v>
      </c>
      <c r="AE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3">
        <f>Validation[[#This Row],[Range1_High]]-Validation[[#This Row],[Range1_Low]]</f>
        <v>9.0000000000000011E-2</v>
      </c>
      <c r="AG283">
        <f>Validation[[#This Row],[Range2_High]]-Validation[[#This Row],[Range2_Low]]</f>
        <v>50</v>
      </c>
      <c r="AK283"/>
    </row>
    <row r="284" spans="1:37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2643</v>
      </c>
      <c r="P284" t="s">
        <v>2643</v>
      </c>
      <c r="Q284" t="s">
        <v>2643</v>
      </c>
      <c r="R284" t="s">
        <v>5553</v>
      </c>
      <c r="S284">
        <f ca="1">$AK$2*Validation[[#This Row],[Range1_Range]]+Validation[[#This Row],[Range1_Low]]</f>
        <v>4.0247366708664342E-2</v>
      </c>
      <c r="T284">
        <f ca="1">$AK$2*Validation[[#This Row],[Range2_Range]]+Validation[[#This Row],[Range2_Low]]</f>
        <v>167.21637046369852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150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284" t="b">
        <f ca="1">Validation[[#This Row],[Desired Result]]=Validation[[#This Row],[Result]]</f>
        <v>1</v>
      </c>
      <c r="X284" t="b">
        <v>1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4" t="b">
        <f ca="1">AND(Validation[[#This Row],[Test Reading]]&gt;=Validation[[#This Row],[Range1_Low]],Validation[[#This Row],[Test Reading]]&lt;=Validation[[#This Row],[Range1_High]])</f>
        <v>1</v>
      </c>
      <c r="AE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4">
        <f>Validation[[#This Row],[Range1_High]]-Validation[[#This Row],[Range1_Low]]</f>
        <v>9.0000000000000011E-2</v>
      </c>
      <c r="AG284">
        <f>Validation[[#This Row],[Range2_High]]-Validation[[#This Row],[Range2_Low]]</f>
        <v>200</v>
      </c>
      <c r="AK284"/>
    </row>
    <row r="285" spans="1:37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300</v>
      </c>
      <c r="I285">
        <v>1000</v>
      </c>
      <c r="J285" t="s">
        <v>10</v>
      </c>
      <c r="K285">
        <v>12</v>
      </c>
      <c r="L285">
        <v>12000</v>
      </c>
      <c r="M285">
        <v>11.521000000000001</v>
      </c>
      <c r="N285">
        <v>11631</v>
      </c>
      <c r="O285" t="s">
        <v>2643</v>
      </c>
      <c r="P285" t="s">
        <v>2643</v>
      </c>
      <c r="Q285" t="s">
        <v>2643</v>
      </c>
      <c r="R285" t="s">
        <v>1408</v>
      </c>
      <c r="S285">
        <f ca="1">$AK$2*Validation[[#This Row],[Range1_Range]]+Validation[[#This Row],[Range1_Low]]</f>
        <v>4.0247366708664342E-2</v>
      </c>
      <c r="T285">
        <f ca="1">$AK$2*Validation[[#This Row],[Range2_Range]]+Validation[[#This Row],[Range2_Low]]</f>
        <v>535.25729662294486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490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µV</v>
      </c>
      <c r="W285" t="b">
        <f ca="1">Validation[[#This Row],[Desired Result]]=Validation[[#This Row],[Result]]</f>
        <v>1</v>
      </c>
      <c r="X285" t="b">
        <v>1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5" t="b">
        <f ca="1">AND(Validation[[#This Row],[Test Reading]]&gt;=Validation[[#This Row],[Range1_Low]],Validation[[#This Row],[Test Reading]]&lt;=Validation[[#This Row],[Range1_High]])</f>
        <v>1</v>
      </c>
      <c r="AE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5">
        <f>Validation[[#This Row],[Range1_High]]-Validation[[#This Row],[Range1_Low]]</f>
        <v>9.0000000000000011E-2</v>
      </c>
      <c r="AG285">
        <f>Validation[[#This Row],[Range2_High]]-Validation[[#This Row],[Range2_Low]]</f>
        <v>700</v>
      </c>
      <c r="AK285"/>
    </row>
    <row r="286" spans="1:37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1000</v>
      </c>
      <c r="I286">
        <v>2000</v>
      </c>
      <c r="J286" t="s">
        <v>10</v>
      </c>
      <c r="K286">
        <v>53</v>
      </c>
      <c r="L286">
        <v>17000</v>
      </c>
      <c r="M286">
        <v>11.488</v>
      </c>
      <c r="N286">
        <v>17414</v>
      </c>
      <c r="O286" t="s">
        <v>2643</v>
      </c>
      <c r="P286" t="s">
        <v>2643</v>
      </c>
      <c r="Q286" t="s">
        <v>2643</v>
      </c>
      <c r="R286" t="s">
        <v>1409</v>
      </c>
      <c r="S286">
        <f ca="1">$AK$2*Validation[[#This Row],[Range1_Range]]+Validation[[#This Row],[Range1_Low]]</f>
        <v>4.0247366708664342E-2</v>
      </c>
      <c r="T286">
        <f ca="1">$AK$2*Validation[[#This Row],[Range2_Range]]+Validation[[#This Row],[Range2_Low]]</f>
        <v>1336.0818523184926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740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286" t="b">
        <f ca="1">Validation[[#This Row],[Desired Result]]=Validation[[#This Row],[Result]]</f>
        <v>1</v>
      </c>
      <c r="X286" t="b">
        <v>1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6" t="b">
        <f ca="1">AND(Validation[[#This Row],[Test Reading]]&gt;=Validation[[#This Row],[Range1_Low]],Validation[[#This Row],[Test Reading]]&lt;=Validation[[#This Row],[Range1_High]])</f>
        <v>1</v>
      </c>
      <c r="AE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6">
        <f>Validation[[#This Row],[Range1_High]]-Validation[[#This Row],[Range1_Low]]</f>
        <v>9.0000000000000011E-2</v>
      </c>
      <c r="AG286">
        <f>Validation[[#This Row],[Range2_High]]-Validation[[#This Row],[Range2_Low]]</f>
        <v>1000</v>
      </c>
      <c r="AK286"/>
    </row>
    <row r="287" spans="1:37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2000</v>
      </c>
      <c r="I287">
        <v>4000</v>
      </c>
      <c r="J287" t="s">
        <v>10</v>
      </c>
      <c r="K287">
        <v>110</v>
      </c>
      <c r="L287">
        <v>46000</v>
      </c>
      <c r="M287">
        <v>80.778000000000006</v>
      </c>
      <c r="N287">
        <v>46223</v>
      </c>
      <c r="O287" t="s">
        <v>2643</v>
      </c>
      <c r="P287" t="s">
        <v>2643</v>
      </c>
      <c r="Q287" t="s">
        <v>2643</v>
      </c>
      <c r="R287" t="s">
        <v>1404</v>
      </c>
      <c r="S287">
        <f ca="1">$AK$2*Validation[[#This Row],[Range1_Range]]+Validation[[#This Row],[Range1_Low]]</f>
        <v>4.0247366708664342E-2</v>
      </c>
      <c r="T287">
        <f ca="1">$AK$2*Validation[[#This Row],[Range2_Range]]+Validation[[#This Row],[Range2_Low]]</f>
        <v>2672.1637046369851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2000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7" t="b">
        <f ca="1">AND(Validation[[#This Row],[Test Reading]]&gt;=Validation[[#This Row],[Range1_Low]],Validation[[#This Row],[Test Reading]]&lt;=Validation[[#This Row],[Range1_High]])</f>
        <v>1</v>
      </c>
      <c r="AE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7">
        <f>Validation[[#This Row],[Range1_High]]-Validation[[#This Row],[Range1_Low]]</f>
        <v>9.0000000000000011E-2</v>
      </c>
      <c r="AG287">
        <f>Validation[[#This Row],[Range2_High]]-Validation[[#This Row],[Range2_Low]]</f>
        <v>2000</v>
      </c>
      <c r="AK287"/>
    </row>
    <row r="288" spans="1:37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2643</v>
      </c>
      <c r="P288" t="s">
        <v>2643</v>
      </c>
      <c r="Q288" t="s">
        <v>2643</v>
      </c>
      <c r="R288" t="s">
        <v>1403</v>
      </c>
      <c r="S288">
        <f ca="1">$AK$2*Validation[[#This Row],[Range1_Range]]+Validation[[#This Row],[Range1_Low]]</f>
        <v>4.0247366708664342E-2</v>
      </c>
      <c r="T288">
        <f ca="1">$AK$2*Validation[[#This Row],[Range2_Range]]+Validation[[#This Row],[Range2_Low]]</f>
        <v>5344.3274092739703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2000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88" t="b">
        <f ca="1">Validation[[#This Row],[Desired Result]]=Validation[[#This Row],[Result]]</f>
        <v>1</v>
      </c>
      <c r="X288" t="b">
        <v>1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8" t="b">
        <f ca="1">AND(Validation[[#This Row],[Test Reading]]&gt;=Validation[[#This Row],[Range1_Low]],Validation[[#This Row],[Test Reading]]&lt;=Validation[[#This Row],[Range1_High]])</f>
        <v>1</v>
      </c>
      <c r="AE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8">
        <f>Validation[[#This Row],[Range1_High]]-Validation[[#This Row],[Range1_Low]]</f>
        <v>9.0000000000000011E-2</v>
      </c>
      <c r="AG288">
        <f>Validation[[#This Row],[Range2_High]]-Validation[[#This Row],[Range2_Low]]</f>
        <v>4000</v>
      </c>
      <c r="AK288"/>
    </row>
    <row r="289" spans="1:37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2643</v>
      </c>
      <c r="P289" t="s">
        <v>2643</v>
      </c>
      <c r="Q289" t="s">
        <v>2643</v>
      </c>
      <c r="R289" t="s">
        <v>1406</v>
      </c>
      <c r="S289">
        <f ca="1">$AK$2*Validation[[#This Row],[Range1_Range]]+Validation[[#This Row],[Range1_Low]]</f>
        <v>4.0247366708664342E-2</v>
      </c>
      <c r="T289">
        <f ca="1">$AK$2*Validation[[#This Row],[Range2_Range]]+Validation[[#This Row],[Range2_Low]]</f>
        <v>8672.1637046369851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7300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289" t="b">
        <f ca="1">Validation[[#This Row],[Desired Result]]=Validation[[#This Row],[Result]]</f>
        <v>1</v>
      </c>
      <c r="X289" t="b">
        <v>1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9" t="b">
        <f ca="1">AND(Validation[[#This Row],[Test Reading]]&gt;=Validation[[#This Row],[Range1_Low]],Validation[[#This Row],[Test Reading]]&lt;=Validation[[#This Row],[Range1_High]])</f>
        <v>1</v>
      </c>
      <c r="AE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9">
        <f>Validation[[#This Row],[Range1_High]]-Validation[[#This Row],[Range1_Low]]</f>
        <v>9.0000000000000011E-2</v>
      </c>
      <c r="AG289">
        <f>Validation[[#This Row],[Range2_High]]-Validation[[#This Row],[Range2_Low]]</f>
        <v>2000</v>
      </c>
      <c r="AJ289" s="94"/>
      <c r="AK289"/>
    </row>
    <row r="290" spans="1:37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1E-3</v>
      </c>
      <c r="I290">
        <v>0.04</v>
      </c>
      <c r="J290" t="s">
        <v>10</v>
      </c>
      <c r="K290">
        <v>4.5</v>
      </c>
      <c r="L290">
        <v>312.16000000000003</v>
      </c>
      <c r="M290">
        <v>4.3853</v>
      </c>
      <c r="N290">
        <v>312.11</v>
      </c>
      <c r="O290" t="s">
        <v>2643</v>
      </c>
      <c r="P290" t="s">
        <v>2643</v>
      </c>
      <c r="Q290" t="s">
        <v>2643</v>
      </c>
      <c r="R290" t="s">
        <v>1365</v>
      </c>
      <c r="S290">
        <f ca="1">$AK$2*Validation[[#This Row],[Range1_Range]]+Validation[[#This Row],[Range1_Low]]</f>
        <v>3.3608185231849266E-3</v>
      </c>
      <c r="T290">
        <f ca="1">$AK$2*Validation[[#This Row],[Range2_Range]]+Validation[[#This Row],[Range2_Low]]</f>
        <v>1.4107192240421212E-2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5.5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0" t="b">
        <f ca="1">AND(Validation[[#This Row],[Test Reading]]&gt;=Validation[[#This Row],[Range1_Low]],Validation[[#This Row],[Test Reading]]&lt;=Validation[[#This Row],[Range1_High]])</f>
        <v>1</v>
      </c>
      <c r="AE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0">
        <f>Validation[[#This Row],[Range1_High]]-Validation[[#This Row],[Range1_Low]]</f>
        <v>0.01</v>
      </c>
      <c r="AG290">
        <f>Validation[[#This Row],[Range2_High]]-Validation[[#This Row],[Range2_Low]]</f>
        <v>3.9E-2</v>
      </c>
      <c r="AK290"/>
    </row>
    <row r="291" spans="1:37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0.04</v>
      </c>
      <c r="I291">
        <v>1</v>
      </c>
      <c r="J291" t="s">
        <v>10</v>
      </c>
      <c r="K291">
        <v>3</v>
      </c>
      <c r="L291">
        <v>162.76</v>
      </c>
      <c r="M291">
        <v>2.9731000000000001</v>
      </c>
      <c r="N291">
        <v>162.66999999999999</v>
      </c>
      <c r="O291" t="s">
        <v>2643</v>
      </c>
      <c r="P291" t="s">
        <v>2643</v>
      </c>
      <c r="Q291" t="s">
        <v>2643</v>
      </c>
      <c r="R291" t="s">
        <v>1370</v>
      </c>
      <c r="S291">
        <f ca="1">$AK$2*Validation[[#This Row],[Range1_Range]]+Validation[[#This Row],[Range1_Low]]</f>
        <v>3.3608185231849266E-3</v>
      </c>
      <c r="T291">
        <f ca="1">$AK$2*Validation[[#This Row],[Range2_Range]]+Validation[[#This Row],[Range2_Low]]</f>
        <v>0.36263857822575291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3.5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1" t="b">
        <f ca="1">AND(Validation[[#This Row],[Test Reading]]&gt;=Validation[[#This Row],[Range1_Low]],Validation[[#This Row],[Test Reading]]&lt;=Validation[[#This Row],[Range1_High]])</f>
        <v>1</v>
      </c>
      <c r="AE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1">
        <f>Validation[[#This Row],[Range1_High]]-Validation[[#This Row],[Range1_Low]]</f>
        <v>0.01</v>
      </c>
      <c r="AG291">
        <f>Validation[[#This Row],[Range2_High]]-Validation[[#This Row],[Range2_Low]]</f>
        <v>0.96</v>
      </c>
      <c r="AK291"/>
    </row>
    <row r="292" spans="1:37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</v>
      </c>
      <c r="I292">
        <v>20</v>
      </c>
      <c r="J292" t="s">
        <v>10</v>
      </c>
      <c r="K292">
        <v>3.1</v>
      </c>
      <c r="L292">
        <v>250</v>
      </c>
      <c r="M292">
        <v>3.0556000000000001</v>
      </c>
      <c r="N292">
        <v>254.12</v>
      </c>
      <c r="O292" t="s">
        <v>2643</v>
      </c>
      <c r="P292" t="s">
        <v>2643</v>
      </c>
      <c r="Q292" t="s">
        <v>2643</v>
      </c>
      <c r="R292" t="s">
        <v>1367</v>
      </c>
      <c r="S292">
        <f ca="1">$AK$2*Validation[[#This Row],[Range1_Range]]+Validation[[#This Row],[Range1_Low]]</f>
        <v>3.3608185231849266E-3</v>
      </c>
      <c r="T292">
        <f ca="1">$AK$2*Validation[[#This Row],[Range2_Range]]+Validation[[#This Row],[Range2_Low]]</f>
        <v>7.38555519405136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3.9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2" t="b">
        <f ca="1">AND(Validation[[#This Row],[Test Reading]]&gt;=Validation[[#This Row],[Range1_Low]],Validation[[#This Row],[Test Reading]]&lt;=Validation[[#This Row],[Range1_High]])</f>
        <v>1</v>
      </c>
      <c r="AE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2">
        <f>Validation[[#This Row],[Range1_High]]-Validation[[#This Row],[Range1_Low]]</f>
        <v>0.01</v>
      </c>
      <c r="AG292">
        <f>Validation[[#This Row],[Range2_High]]-Validation[[#This Row],[Range2_Low]]</f>
        <v>19</v>
      </c>
      <c r="AK292"/>
    </row>
    <row r="293" spans="1:37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20</v>
      </c>
      <c r="I293">
        <v>50</v>
      </c>
      <c r="J293" t="s">
        <v>10</v>
      </c>
      <c r="K293">
        <v>5.6</v>
      </c>
      <c r="L293">
        <v>839.02</v>
      </c>
      <c r="M293">
        <v>5.5362</v>
      </c>
      <c r="N293">
        <v>839.03</v>
      </c>
      <c r="O293" t="s">
        <v>2643</v>
      </c>
      <c r="P293" t="s">
        <v>2643</v>
      </c>
      <c r="Q293" t="s">
        <v>2643</v>
      </c>
      <c r="R293" t="s">
        <v>1369</v>
      </c>
      <c r="S293">
        <f ca="1">$AK$2*Validation[[#This Row],[Range1_Range]]+Validation[[#This Row],[Range1_Low]]</f>
        <v>3.3608185231849266E-3</v>
      </c>
      <c r="T293">
        <f ca="1">$AK$2*Validation[[#This Row],[Range2_Range]]+Validation[[#This Row],[Range2_Low]]</f>
        <v>30.082455569554782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8.4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3" t="b">
        <f ca="1">AND(Validation[[#This Row],[Test Reading]]&gt;=Validation[[#This Row],[Range1_Low]],Validation[[#This Row],[Test Reading]]&lt;=Validation[[#This Row],[Range1_High]])</f>
        <v>1</v>
      </c>
      <c r="AE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3">
        <f>Validation[[#This Row],[Range1_High]]-Validation[[#This Row],[Range1_Low]]</f>
        <v>0.01</v>
      </c>
      <c r="AG293">
        <f>Validation[[#This Row],[Range2_High]]-Validation[[#This Row],[Range2_Low]]</f>
        <v>30</v>
      </c>
      <c r="AK293"/>
    </row>
    <row r="294" spans="1:37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50</v>
      </c>
      <c r="I294">
        <v>100</v>
      </c>
      <c r="J294" t="s">
        <v>10</v>
      </c>
      <c r="K294">
        <v>8.8000000000000007</v>
      </c>
      <c r="L294">
        <v>5147.5</v>
      </c>
      <c r="M294">
        <v>8.3102999999999998</v>
      </c>
      <c r="N294">
        <v>5147.5</v>
      </c>
      <c r="O294" t="s">
        <v>2643</v>
      </c>
      <c r="P294" t="s">
        <v>2643</v>
      </c>
      <c r="Q294" t="s">
        <v>2643</v>
      </c>
      <c r="R294" t="s">
        <v>1368</v>
      </c>
      <c r="S294">
        <f ca="1">$AK$2*Validation[[#This Row],[Range1_Range]]+Validation[[#This Row],[Range1_Low]]</f>
        <v>3.3608185231849266E-3</v>
      </c>
      <c r="T294">
        <f ca="1">$AK$2*Validation[[#This Row],[Range2_Range]]+Validation[[#This Row],[Range2_Low]]</f>
        <v>66.804092615924631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26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4" t="b">
        <f ca="1">AND(Validation[[#This Row],[Test Reading]]&gt;=Validation[[#This Row],[Range1_Low]],Validation[[#This Row],[Test Reading]]&lt;=Validation[[#This Row],[Range1_High]])</f>
        <v>1</v>
      </c>
      <c r="AE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4">
        <f>Validation[[#This Row],[Range1_High]]-Validation[[#This Row],[Range1_Low]]</f>
        <v>0.01</v>
      </c>
      <c r="AG294">
        <f>Validation[[#This Row],[Range2_High]]-Validation[[#This Row],[Range2_Low]]</f>
        <v>50</v>
      </c>
      <c r="AK294"/>
    </row>
    <row r="295" spans="1:37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100</v>
      </c>
      <c r="I295">
        <v>300</v>
      </c>
      <c r="J295" t="s">
        <v>10</v>
      </c>
      <c r="K295">
        <v>4.2</v>
      </c>
      <c r="L295">
        <v>46000</v>
      </c>
      <c r="M295">
        <v>2.8935</v>
      </c>
      <c r="N295">
        <v>46131</v>
      </c>
      <c r="O295" t="s">
        <v>2643</v>
      </c>
      <c r="P295" t="s">
        <v>2643</v>
      </c>
      <c r="Q295" t="s">
        <v>2643</v>
      </c>
      <c r="R295" t="s">
        <v>1363</v>
      </c>
      <c r="S295">
        <f ca="1">$AK$2*Validation[[#This Row],[Range1_Range]]+Validation[[#This Row],[Range1_Low]]</f>
        <v>3.3608185231849266E-3</v>
      </c>
      <c r="T295">
        <f ca="1">$AK$2*Validation[[#This Row],[Range2_Range]]+Validation[[#This Row],[Range2_Low]]</f>
        <v>167.21637046369852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160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5" t="b">
        <f ca="1">AND(Validation[[#This Row],[Test Reading]]&gt;=Validation[[#This Row],[Range1_Low]],Validation[[#This Row],[Test Reading]]&lt;=Validation[[#This Row],[Range1_High]])</f>
        <v>1</v>
      </c>
      <c r="AE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5">
        <f>Validation[[#This Row],[Range1_High]]-Validation[[#This Row],[Range1_Low]]</f>
        <v>0.01</v>
      </c>
      <c r="AG295">
        <f>Validation[[#This Row],[Range2_High]]-Validation[[#This Row],[Range2_Low]]</f>
        <v>200</v>
      </c>
      <c r="AK295"/>
    </row>
    <row r="296" spans="1:37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300</v>
      </c>
      <c r="I296">
        <v>1000</v>
      </c>
      <c r="J296" t="s">
        <v>10</v>
      </c>
      <c r="K296">
        <v>18</v>
      </c>
      <c r="L296">
        <v>45496</v>
      </c>
      <c r="M296">
        <v>12.904</v>
      </c>
      <c r="N296">
        <v>45496</v>
      </c>
      <c r="O296" t="s">
        <v>2643</v>
      </c>
      <c r="P296" t="s">
        <v>2643</v>
      </c>
      <c r="Q296" t="s">
        <v>2643</v>
      </c>
      <c r="R296" t="s">
        <v>1366</v>
      </c>
      <c r="S296">
        <f ca="1">$AK$2*Validation[[#This Row],[Range1_Range]]+Validation[[#This Row],[Range1_Low]]</f>
        <v>3.3608185231849266E-3</v>
      </c>
      <c r="T296">
        <f ca="1">$AK$2*Validation[[#This Row],[Range2_Range]]+Validation[[#This Row],[Range2_Low]]</f>
        <v>535.25729662294486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170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6" t="b">
        <f ca="1">AND(Validation[[#This Row],[Test Reading]]&gt;=Validation[[#This Row],[Range1_Low]],Validation[[#This Row],[Test Reading]]&lt;=Validation[[#This Row],[Range1_High]])</f>
        <v>1</v>
      </c>
      <c r="AE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6">
        <f>Validation[[#This Row],[Range1_High]]-Validation[[#This Row],[Range1_Low]]</f>
        <v>0.01</v>
      </c>
      <c r="AG296">
        <f>Validation[[#This Row],[Range2_High]]-Validation[[#This Row],[Range2_Low]]</f>
        <v>700</v>
      </c>
      <c r="AK296"/>
    </row>
    <row r="297" spans="1:37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1000</v>
      </c>
      <c r="I297">
        <v>4000</v>
      </c>
      <c r="J297" t="s">
        <v>10</v>
      </c>
      <c r="K297">
        <v>23</v>
      </c>
      <c r="L297">
        <v>79583</v>
      </c>
      <c r="M297">
        <v>22.678999999999998</v>
      </c>
      <c r="N297">
        <v>79411</v>
      </c>
      <c r="O297" t="s">
        <v>2643</v>
      </c>
      <c r="P297" t="s">
        <v>2643</v>
      </c>
      <c r="Q297" t="s">
        <v>2643</v>
      </c>
      <c r="R297" t="s">
        <v>1371</v>
      </c>
      <c r="S297">
        <f ca="1">$AK$2*Validation[[#This Row],[Range1_Range]]+Validation[[#This Row],[Range1_Low]]</f>
        <v>3.3608185231849266E-3</v>
      </c>
      <c r="T297">
        <f ca="1">$AK$2*Validation[[#This Row],[Range2_Range]]+Validation[[#This Row],[Range2_Low]]</f>
        <v>2008.2455569554779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290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7" t="b">
        <f ca="1">AND(Validation[[#This Row],[Test Reading]]&gt;=Validation[[#This Row],[Range1_Low]],Validation[[#This Row],[Test Reading]]&lt;=Validation[[#This Row],[Range1_High]])</f>
        <v>1</v>
      </c>
      <c r="AE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7">
        <f>Validation[[#This Row],[Range1_High]]-Validation[[#This Row],[Range1_Low]]</f>
        <v>0.01</v>
      </c>
      <c r="AG297">
        <f>Validation[[#This Row],[Range2_High]]-Validation[[#This Row],[Range2_Low]]</f>
        <v>3000</v>
      </c>
      <c r="AK297"/>
    </row>
    <row r="298" spans="1:37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4000</v>
      </c>
      <c r="I298">
        <v>8000</v>
      </c>
      <c r="J298" t="s">
        <v>10</v>
      </c>
      <c r="K298">
        <v>31</v>
      </c>
      <c r="L298">
        <v>228990</v>
      </c>
      <c r="M298">
        <v>30.12</v>
      </c>
      <c r="N298">
        <v>228890</v>
      </c>
      <c r="O298" t="s">
        <v>2643</v>
      </c>
      <c r="P298" t="s">
        <v>2643</v>
      </c>
      <c r="Q298" t="s">
        <v>2643</v>
      </c>
      <c r="R298" t="s">
        <v>1364</v>
      </c>
      <c r="S298">
        <f ca="1">$AK$2*Validation[[#This Row],[Range1_Range]]+Validation[[#This Row],[Range1_Low]]</f>
        <v>3.3608185231849266E-3</v>
      </c>
      <c r="T298">
        <f ca="1">$AK$2*Validation[[#This Row],[Range2_Range]]+Validation[[#This Row],[Range2_Low]]</f>
        <v>5344.3274092739703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800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8" t="b">
        <f ca="1">AND(Validation[[#This Row],[Test Reading]]&gt;=Validation[[#This Row],[Range1_Low]],Validation[[#This Row],[Test Reading]]&lt;=Validation[[#This Row],[Range1_High]])</f>
        <v>1</v>
      </c>
      <c r="AE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8">
        <f>Validation[[#This Row],[Range1_High]]-Validation[[#This Row],[Range1_Low]]</f>
        <v>0.01</v>
      </c>
      <c r="AG298">
        <f>Validation[[#This Row],[Range2_High]]-Validation[[#This Row],[Range2_Low]]</f>
        <v>4000</v>
      </c>
      <c r="AK298"/>
    </row>
    <row r="299" spans="1:37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t="s">
        <v>2643</v>
      </c>
      <c r="P299" t="s">
        <v>2643</v>
      </c>
      <c r="Q299" t="s">
        <v>2643</v>
      </c>
      <c r="R299" t="s">
        <v>1411</v>
      </c>
      <c r="S299">
        <f ca="1">$AK$2*Validation[[#This Row],[Range1_Range]]+Validation[[#This Row],[Range1_Low]]</f>
        <v>4.0247366708664342E-2</v>
      </c>
      <c r="T299">
        <f ca="1">$AK$2*Validation[[#This Row],[Range2_Range]]+Validation[[#This Row],[Range2_Low]]</f>
        <v>1.4107192240421212E-2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8.7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9" t="b">
        <f ca="1">AND(Validation[[#This Row],[Test Reading]]&gt;=Validation[[#This Row],[Range1_Low]],Validation[[#This Row],[Test Reading]]&lt;=Validation[[#This Row],[Range1_High]])</f>
        <v>1</v>
      </c>
      <c r="AE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9">
        <f>Validation[[#This Row],[Range1_High]]-Validation[[#This Row],[Range1_Low]]</f>
        <v>9.0000000000000011E-2</v>
      </c>
      <c r="AG299">
        <f>Validation[[#This Row],[Range2_High]]-Validation[[#This Row],[Range2_Low]]</f>
        <v>3.9E-2</v>
      </c>
      <c r="AK299"/>
    </row>
    <row r="300" spans="1:37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0.04</v>
      </c>
      <c r="I300">
        <v>1</v>
      </c>
      <c r="J300" t="s">
        <v>10</v>
      </c>
      <c r="K300">
        <v>3.5</v>
      </c>
      <c r="L300">
        <v>80.683999999999997</v>
      </c>
      <c r="M300">
        <v>3.4434</v>
      </c>
      <c r="N300">
        <v>80.682000000000002</v>
      </c>
      <c r="O300" t="s">
        <v>2643</v>
      </c>
      <c r="P300" t="s">
        <v>2643</v>
      </c>
      <c r="Q300" t="s">
        <v>2643</v>
      </c>
      <c r="R300" t="s">
        <v>1413</v>
      </c>
      <c r="S300">
        <f ca="1">$AK$2*Validation[[#This Row],[Range1_Range]]+Validation[[#This Row],[Range1_Low]]</f>
        <v>4.0247366708664342E-2</v>
      </c>
      <c r="T300">
        <f ca="1">$AK$2*Validation[[#This Row],[Range2_Range]]+Validation[[#This Row],[Range2_Low]]</f>
        <v>0.36263857822575291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6.7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0" t="b">
        <f ca="1">AND(Validation[[#This Row],[Test Reading]]&gt;=Validation[[#This Row],[Range1_Low]],Validation[[#This Row],[Test Reading]]&lt;=Validation[[#This Row],[Range1_High]])</f>
        <v>1</v>
      </c>
      <c r="AE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0">
        <f>Validation[[#This Row],[Range1_High]]-Validation[[#This Row],[Range1_Low]]</f>
        <v>9.0000000000000011E-2</v>
      </c>
      <c r="AG300">
        <f>Validation[[#This Row],[Range2_High]]-Validation[[#This Row],[Range2_Low]]</f>
        <v>0.96</v>
      </c>
      <c r="AK300"/>
    </row>
    <row r="301" spans="1:37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</v>
      </c>
      <c r="I301">
        <v>20</v>
      </c>
      <c r="J301" t="s">
        <v>10</v>
      </c>
      <c r="K301">
        <v>3.4</v>
      </c>
      <c r="L301">
        <v>157.72</v>
      </c>
      <c r="M301">
        <v>3.3552</v>
      </c>
      <c r="N301">
        <v>157.72</v>
      </c>
      <c r="O301" t="s">
        <v>2643</v>
      </c>
      <c r="P301" t="s">
        <v>2643</v>
      </c>
      <c r="Q301" t="s">
        <v>2643</v>
      </c>
      <c r="R301" t="s">
        <v>1415</v>
      </c>
      <c r="S301">
        <f ca="1">$AK$2*Validation[[#This Row],[Range1_Range]]+Validation[[#This Row],[Range1_Low]]</f>
        <v>4.0247366708664342E-2</v>
      </c>
      <c r="T301">
        <f ca="1">$AK$2*Validation[[#This Row],[Range2_Range]]+Validation[[#This Row],[Range2_Low]]</f>
        <v>7.38555519405136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9.7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µV</v>
      </c>
      <c r="W301" t="b">
        <f ca="1">Validation[[#This Row],[Desired Result]]=Validation[[#This Row],[Result]]</f>
        <v>1</v>
      </c>
      <c r="X301" t="b">
        <v>1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1" t="b">
        <f ca="1">AND(Validation[[#This Row],[Test Reading]]&gt;=Validation[[#This Row],[Range1_Low]],Validation[[#This Row],[Test Reading]]&lt;=Validation[[#This Row],[Range1_High]])</f>
        <v>1</v>
      </c>
      <c r="AE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1">
        <f>Validation[[#This Row],[Range1_High]]-Validation[[#This Row],[Range1_Low]]</f>
        <v>9.0000000000000011E-2</v>
      </c>
      <c r="AG301">
        <f>Validation[[#This Row],[Range2_High]]-Validation[[#This Row],[Range2_Low]]</f>
        <v>19</v>
      </c>
      <c r="AK301"/>
    </row>
    <row r="302" spans="1:37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20</v>
      </c>
      <c r="I302">
        <v>50</v>
      </c>
      <c r="J302" t="s">
        <v>10</v>
      </c>
      <c r="K302">
        <v>4.7</v>
      </c>
      <c r="L302">
        <v>327.36</v>
      </c>
      <c r="M302">
        <v>4.6691000000000003</v>
      </c>
      <c r="N302">
        <v>326.81</v>
      </c>
      <c r="O302" t="s">
        <v>2643</v>
      </c>
      <c r="P302" t="s">
        <v>2643</v>
      </c>
      <c r="Q302" t="s">
        <v>2643</v>
      </c>
      <c r="R302" t="s">
        <v>1412</v>
      </c>
      <c r="S302">
        <f ca="1">$AK$2*Validation[[#This Row],[Range1_Range]]+Validation[[#This Row],[Range1_Low]]</f>
        <v>4.0247366708664342E-2</v>
      </c>
      <c r="T302">
        <f ca="1">$AK$2*Validation[[#This Row],[Range2_Range]]+Validation[[#This Row],[Range2_Low]]</f>
        <v>30.082455569554782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18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302" t="b">
        <f ca="1">Validation[[#This Row],[Desired Result]]=Validation[[#This Row],[Result]]</f>
        <v>1</v>
      </c>
      <c r="X302" t="b">
        <v>1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2" t="b">
        <f ca="1">AND(Validation[[#This Row],[Test Reading]]&gt;=Validation[[#This Row],[Range1_Low]],Validation[[#This Row],[Test Reading]]&lt;=Validation[[#This Row],[Range1_High]])</f>
        <v>1</v>
      </c>
      <c r="AE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2">
        <f>Validation[[#This Row],[Range1_High]]-Validation[[#This Row],[Range1_Low]]</f>
        <v>9.0000000000000011E-2</v>
      </c>
      <c r="AG302">
        <f>Validation[[#This Row],[Range2_High]]-Validation[[#This Row],[Range2_Low]]</f>
        <v>30</v>
      </c>
      <c r="AJ302" s="94"/>
      <c r="AK302"/>
    </row>
    <row r="303" spans="1:37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50</v>
      </c>
      <c r="I303">
        <v>100</v>
      </c>
      <c r="J303" t="s">
        <v>10</v>
      </c>
      <c r="K303">
        <v>6</v>
      </c>
      <c r="L303">
        <v>906.02</v>
      </c>
      <c r="M303">
        <v>5.9729999999999999</v>
      </c>
      <c r="N303">
        <v>906.03</v>
      </c>
      <c r="O303" t="s">
        <v>2643</v>
      </c>
      <c r="P303" t="s">
        <v>2643</v>
      </c>
      <c r="Q303" t="s">
        <v>2643</v>
      </c>
      <c r="R303" t="s">
        <v>1417</v>
      </c>
      <c r="S303">
        <f ca="1">$AK$2*Validation[[#This Row],[Range1_Range]]+Validation[[#This Row],[Range1_Low]]</f>
        <v>4.0247366708664342E-2</v>
      </c>
      <c r="T303">
        <f ca="1">$AK$2*Validation[[#This Row],[Range2_Range]]+Validation[[#This Row],[Range2_Low]]</f>
        <v>66.804092615924631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42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303" t="b">
        <f ca="1">Validation[[#This Row],[Desired Result]]=Validation[[#This Row],[Result]]</f>
        <v>1</v>
      </c>
      <c r="X303" t="b">
        <v>1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3" t="b">
        <f ca="1">AND(Validation[[#This Row],[Test Reading]]&gt;=Validation[[#This Row],[Range1_Low]],Validation[[#This Row],[Test Reading]]&lt;=Validation[[#This Row],[Range1_High]])</f>
        <v>1</v>
      </c>
      <c r="AE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3">
        <f>Validation[[#This Row],[Range1_High]]-Validation[[#This Row],[Range1_Low]]</f>
        <v>9.0000000000000011E-2</v>
      </c>
      <c r="AG303">
        <f>Validation[[#This Row],[Range2_High]]-Validation[[#This Row],[Range2_Low]]</f>
        <v>50</v>
      </c>
      <c r="AK303"/>
    </row>
    <row r="304" spans="1:37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12</v>
      </c>
      <c r="L304">
        <v>3500</v>
      </c>
      <c r="M304">
        <v>11.521000000000001</v>
      </c>
      <c r="N304">
        <v>3476.1</v>
      </c>
      <c r="O304" t="s">
        <v>2643</v>
      </c>
      <c r="P304" t="s">
        <v>2643</v>
      </c>
      <c r="Q304" t="s">
        <v>2643</v>
      </c>
      <c r="R304" t="s">
        <v>5554</v>
      </c>
      <c r="S304">
        <f ca="1">$AK$2*Validation[[#This Row],[Range1_Range]]+Validation[[#This Row],[Range1_Low]]</f>
        <v>4.0247366708664342E-2</v>
      </c>
      <c r="T304">
        <f ca="1">$AK$2*Validation[[#This Row],[Range2_Range]]+Validation[[#This Row],[Range2_Low]]</f>
        <v>167.21637046369852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150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04" t="b">
        <f ca="1">Validation[[#This Row],[Desired Result]]=Validation[[#This Row],[Result]]</f>
        <v>1</v>
      </c>
      <c r="X304" t="b">
        <v>1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4" t="b">
        <f ca="1">AND(Validation[[#This Row],[Test Reading]]&gt;=Validation[[#This Row],[Range1_Low]],Validation[[#This Row],[Test Reading]]&lt;=Validation[[#This Row],[Range1_High]])</f>
        <v>1</v>
      </c>
      <c r="AE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4">
        <f>Validation[[#This Row],[Range1_High]]-Validation[[#This Row],[Range1_Low]]</f>
        <v>9.0000000000000011E-2</v>
      </c>
      <c r="AG304">
        <f>Validation[[#This Row],[Range2_High]]-Validation[[#This Row],[Range2_Low]]</f>
        <v>200</v>
      </c>
      <c r="AJ304" s="94"/>
      <c r="AK304"/>
    </row>
    <row r="305" spans="1:37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300</v>
      </c>
      <c r="I305">
        <v>1000</v>
      </c>
      <c r="J305" t="s">
        <v>10</v>
      </c>
      <c r="K305">
        <v>12</v>
      </c>
      <c r="L305">
        <v>12000</v>
      </c>
      <c r="M305">
        <v>11.521000000000001</v>
      </c>
      <c r="N305">
        <v>11631</v>
      </c>
      <c r="O305" t="s">
        <v>2643</v>
      </c>
      <c r="P305" t="s">
        <v>2643</v>
      </c>
      <c r="Q305" t="s">
        <v>2643</v>
      </c>
      <c r="R305" t="s">
        <v>1418</v>
      </c>
      <c r="S305">
        <f ca="1">$AK$2*Validation[[#This Row],[Range1_Range]]+Validation[[#This Row],[Range1_Low]]</f>
        <v>4.0247366708664342E-2</v>
      </c>
      <c r="T305">
        <f ca="1">$AK$2*Validation[[#This Row],[Range2_Range]]+Validation[[#This Row],[Range2_Low]]</f>
        <v>535.25729662294486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490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µV</v>
      </c>
      <c r="W305" t="b">
        <f ca="1">Validation[[#This Row],[Desired Result]]=Validation[[#This Row],[Result]]</f>
        <v>1</v>
      </c>
      <c r="X305" t="b">
        <v>1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5" t="b">
        <f ca="1">AND(Validation[[#This Row],[Test Reading]]&gt;=Validation[[#This Row],[Range1_Low]],Validation[[#This Row],[Test Reading]]&lt;=Validation[[#This Row],[Range1_High]])</f>
        <v>1</v>
      </c>
      <c r="AE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5">
        <f>Validation[[#This Row],[Range1_High]]-Validation[[#This Row],[Range1_Low]]</f>
        <v>9.0000000000000011E-2</v>
      </c>
      <c r="AG305">
        <f>Validation[[#This Row],[Range2_High]]-Validation[[#This Row],[Range2_Low]]</f>
        <v>700</v>
      </c>
      <c r="AK305"/>
    </row>
    <row r="306" spans="1:37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1000</v>
      </c>
      <c r="I306">
        <v>2000</v>
      </c>
      <c r="J306" t="s">
        <v>10</v>
      </c>
      <c r="K306">
        <v>53</v>
      </c>
      <c r="L306">
        <v>17054</v>
      </c>
      <c r="M306">
        <v>11.488</v>
      </c>
      <c r="N306">
        <v>17414</v>
      </c>
      <c r="O306" t="s">
        <v>2643</v>
      </c>
      <c r="P306" t="s">
        <v>2643</v>
      </c>
      <c r="Q306" t="s">
        <v>2643</v>
      </c>
      <c r="R306" t="s">
        <v>1420</v>
      </c>
      <c r="S306">
        <f ca="1">$AK$2*Validation[[#This Row],[Range1_Range]]+Validation[[#This Row],[Range1_Low]]</f>
        <v>4.0247366708664342E-2</v>
      </c>
      <c r="T306">
        <f ca="1">$AK$2*Validation[[#This Row],[Range2_Range]]+Validation[[#This Row],[Range2_Low]]</f>
        <v>1336.0818523184926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740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306" t="b">
        <f ca="1">Validation[[#This Row],[Desired Result]]=Validation[[#This Row],[Result]]</f>
        <v>1</v>
      </c>
      <c r="X306" t="b">
        <v>1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6" t="b">
        <f ca="1">AND(Validation[[#This Row],[Test Reading]]&gt;=Validation[[#This Row],[Range1_Low]],Validation[[#This Row],[Test Reading]]&lt;=Validation[[#This Row],[Range1_High]])</f>
        <v>1</v>
      </c>
      <c r="AE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6">
        <f>Validation[[#This Row],[Range1_High]]-Validation[[#This Row],[Range1_Low]]</f>
        <v>9.0000000000000011E-2</v>
      </c>
      <c r="AG306">
        <f>Validation[[#This Row],[Range2_High]]-Validation[[#This Row],[Range2_Low]]</f>
        <v>1000</v>
      </c>
      <c r="AK306"/>
    </row>
    <row r="307" spans="1:37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2000</v>
      </c>
      <c r="I307">
        <v>4000</v>
      </c>
      <c r="J307" t="s">
        <v>10</v>
      </c>
      <c r="K307">
        <v>110</v>
      </c>
      <c r="L307">
        <v>46000</v>
      </c>
      <c r="M307">
        <v>80.778000000000006</v>
      </c>
      <c r="N307">
        <v>46223</v>
      </c>
      <c r="O307" t="s">
        <v>2643</v>
      </c>
      <c r="P307" t="s">
        <v>2643</v>
      </c>
      <c r="Q307" t="s">
        <v>2643</v>
      </c>
      <c r="R307" t="s">
        <v>1414</v>
      </c>
      <c r="S307">
        <f ca="1">$AK$2*Validation[[#This Row],[Range1_Range]]+Validation[[#This Row],[Range1_Low]]</f>
        <v>4.0247366708664342E-2</v>
      </c>
      <c r="T307">
        <f ca="1">$AK$2*Validation[[#This Row],[Range2_Range]]+Validation[[#This Row],[Range2_Low]]</f>
        <v>2672.1637046369851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2000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7" t="b">
        <f ca="1">AND(Validation[[#This Row],[Test Reading]]&gt;=Validation[[#This Row],[Range1_Low]],Validation[[#This Row],[Test Reading]]&lt;=Validation[[#This Row],[Range1_High]])</f>
        <v>1</v>
      </c>
      <c r="AE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7">
        <f>Validation[[#This Row],[Range1_High]]-Validation[[#This Row],[Range1_Low]]</f>
        <v>9.0000000000000011E-2</v>
      </c>
      <c r="AG307">
        <f>Validation[[#This Row],[Range2_High]]-Validation[[#This Row],[Range2_Low]]</f>
        <v>2000</v>
      </c>
      <c r="AK307"/>
    </row>
    <row r="308" spans="1:37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4000</v>
      </c>
      <c r="I308">
        <v>8000</v>
      </c>
      <c r="J308" t="s">
        <v>10</v>
      </c>
      <c r="K308">
        <v>120</v>
      </c>
      <c r="L308">
        <v>46000</v>
      </c>
      <c r="M308">
        <v>92.256</v>
      </c>
      <c r="N308">
        <v>46261</v>
      </c>
      <c r="O308" t="s">
        <v>2643</v>
      </c>
      <c r="P308" t="s">
        <v>2643</v>
      </c>
      <c r="Q308" t="s">
        <v>2643</v>
      </c>
      <c r="R308" t="s">
        <v>1419</v>
      </c>
      <c r="S308">
        <f ca="1">$AK$2*Validation[[#This Row],[Range1_Range]]+Validation[[#This Row],[Range1_Low]]</f>
        <v>4.0247366708664342E-2</v>
      </c>
      <c r="T308">
        <f ca="1">$AK$2*Validation[[#This Row],[Range2_Range]]+Validation[[#This Row],[Range2_Low]]</f>
        <v>5344.3274092739703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2000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08" t="b">
        <f ca="1">Validation[[#This Row],[Desired Result]]=Validation[[#This Row],[Result]]</f>
        <v>1</v>
      </c>
      <c r="X308" t="b">
        <v>1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8" t="b">
        <f ca="1">AND(Validation[[#This Row],[Test Reading]]&gt;=Validation[[#This Row],[Range1_Low]],Validation[[#This Row],[Test Reading]]&lt;=Validation[[#This Row],[Range1_High]])</f>
        <v>1</v>
      </c>
      <c r="AE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8">
        <f>Validation[[#This Row],[Range1_High]]-Validation[[#This Row],[Range1_Low]]</f>
        <v>9.0000000000000011E-2</v>
      </c>
      <c r="AG308">
        <f>Validation[[#This Row],[Range2_High]]-Validation[[#This Row],[Range2_Low]]</f>
        <v>4000</v>
      </c>
      <c r="AK308"/>
    </row>
    <row r="309" spans="1:37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8000</v>
      </c>
      <c r="I309">
        <v>10000</v>
      </c>
      <c r="J309" t="s">
        <v>10</v>
      </c>
      <c r="K309">
        <v>450</v>
      </c>
      <c r="L309">
        <v>170030</v>
      </c>
      <c r="M309">
        <v>115.4</v>
      </c>
      <c r="N309">
        <v>173280</v>
      </c>
      <c r="O309" t="s">
        <v>2643</v>
      </c>
      <c r="P309" t="s">
        <v>2643</v>
      </c>
      <c r="Q309" t="s">
        <v>2643</v>
      </c>
      <c r="R309" t="s">
        <v>1416</v>
      </c>
      <c r="S309">
        <f ca="1">$AK$2*Validation[[#This Row],[Range1_Range]]+Validation[[#This Row],[Range1_Low]]</f>
        <v>4.0247366708664342E-2</v>
      </c>
      <c r="T309">
        <f ca="1">$AK$2*Validation[[#This Row],[Range2_Range]]+Validation[[#This Row],[Range2_Low]]</f>
        <v>8672.1637046369851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7300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309" t="b">
        <f ca="1">Validation[[#This Row],[Desired Result]]=Validation[[#This Row],[Result]]</f>
        <v>1</v>
      </c>
      <c r="X309" t="b">
        <v>1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9" t="b">
        <f ca="1">AND(Validation[[#This Row],[Test Reading]]&gt;=Validation[[#This Row],[Range1_Low]],Validation[[#This Row],[Test Reading]]&lt;=Validation[[#This Row],[Range1_High]])</f>
        <v>1</v>
      </c>
      <c r="AE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9">
        <f>Validation[[#This Row],[Range1_High]]-Validation[[#This Row],[Range1_Low]]</f>
        <v>9.0000000000000011E-2</v>
      </c>
      <c r="AG309">
        <f>Validation[[#This Row],[Range2_High]]-Validation[[#This Row],[Range2_Low]]</f>
        <v>2000</v>
      </c>
      <c r="AK309"/>
    </row>
    <row r="310" spans="1:37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1E-3</v>
      </c>
      <c r="I310">
        <v>0.04</v>
      </c>
      <c r="J310" t="s">
        <v>10</v>
      </c>
      <c r="K310">
        <v>47</v>
      </c>
      <c r="L310">
        <v>82</v>
      </c>
      <c r="M310">
        <v>80.62</v>
      </c>
      <c r="N310">
        <v>80.62</v>
      </c>
      <c r="O310" t="s">
        <v>2643</v>
      </c>
      <c r="P310" t="s">
        <v>2643</v>
      </c>
      <c r="Q310" t="s">
        <v>2643</v>
      </c>
      <c r="R310" t="s">
        <v>5556</v>
      </c>
      <c r="S310">
        <f ca="1">$AK$2*Validation[[#This Row],[Range1_Range]]+Validation[[#This Row],[Range1_Low]]</f>
        <v>0.40247366708664334</v>
      </c>
      <c r="T310">
        <f ca="1">$AK$2*Validation[[#This Row],[Range2_Range]]+Validation[[#This Row],[Range2_Low]]</f>
        <v>1.4107192240421212E-2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80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310" t="b">
        <f ca="1">Validation[[#This Row],[Desired Result]]=Validation[[#This Row],[Result]]</f>
        <v>1</v>
      </c>
      <c r="X310" t="b">
        <v>1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0" t="b">
        <f ca="1">AND(Validation[[#This Row],[Test Reading]]&gt;=Validation[[#This Row],[Range1_Low]],Validation[[#This Row],[Test Reading]]&lt;=Validation[[#This Row],[Range1_High]])</f>
        <v>1</v>
      </c>
      <c r="AE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0">
        <f>Validation[[#This Row],[Range1_High]]-Validation[[#This Row],[Range1_Low]]</f>
        <v>0.9</v>
      </c>
      <c r="AG310">
        <f>Validation[[#This Row],[Range2_High]]-Validation[[#This Row],[Range2_Low]]</f>
        <v>3.9E-2</v>
      </c>
      <c r="AK310"/>
    </row>
    <row r="311" spans="1:37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0.04</v>
      </c>
      <c r="I311">
        <v>1</v>
      </c>
      <c r="J311" t="s">
        <v>10</v>
      </c>
      <c r="K311">
        <v>24</v>
      </c>
      <c r="L311">
        <v>82</v>
      </c>
      <c r="M311">
        <v>23.524000000000001</v>
      </c>
      <c r="N311">
        <v>80.444999999999993</v>
      </c>
      <c r="O311" t="s">
        <v>2643</v>
      </c>
      <c r="P311" t="s">
        <v>2643</v>
      </c>
      <c r="Q311" t="s">
        <v>2643</v>
      </c>
      <c r="R311" t="s">
        <v>1459</v>
      </c>
      <c r="S311">
        <f ca="1">$AK$2*Validation[[#This Row],[Range1_Range]]+Validation[[#This Row],[Range1_Low]]</f>
        <v>0.40247366708664334</v>
      </c>
      <c r="T311">
        <f ca="1">$AK$2*Validation[[#This Row],[Range2_Range]]+Validation[[#This Row],[Range2_Low]]</f>
        <v>0.36263857822575291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57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11" t="b">
        <f ca="1">Validation[[#This Row],[Desired Result]]=Validation[[#This Row],[Result]]</f>
        <v>1</v>
      </c>
      <c r="X311" t="b">
        <v>1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1" t="b">
        <f ca="1">AND(Validation[[#This Row],[Test Reading]]&gt;=Validation[[#This Row],[Range1_Low]],Validation[[#This Row],[Test Reading]]&lt;=Validation[[#This Row],[Range1_High]])</f>
        <v>1</v>
      </c>
      <c r="AE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1">
        <f>Validation[[#This Row],[Range1_High]]-Validation[[#This Row],[Range1_Low]]</f>
        <v>0.9</v>
      </c>
      <c r="AG311">
        <f>Validation[[#This Row],[Range2_High]]-Validation[[#This Row],[Range2_Low]]</f>
        <v>0.96</v>
      </c>
      <c r="AK311"/>
    </row>
    <row r="312" spans="1:37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1</v>
      </c>
      <c r="I312">
        <v>20</v>
      </c>
      <c r="J312" t="s">
        <v>10</v>
      </c>
      <c r="K312">
        <v>26</v>
      </c>
      <c r="L312">
        <v>160</v>
      </c>
      <c r="M312">
        <v>23.437999999999999</v>
      </c>
      <c r="N312">
        <v>161.34</v>
      </c>
      <c r="O312" t="s">
        <v>2643</v>
      </c>
      <c r="P312" t="s">
        <v>2643</v>
      </c>
      <c r="Q312" t="s">
        <v>2643</v>
      </c>
      <c r="R312" t="s">
        <v>1453</v>
      </c>
      <c r="S312">
        <f ca="1">$AK$2*Validation[[#This Row],[Range1_Range]]+Validation[[#This Row],[Range1_Low]]</f>
        <v>0.40247366708664334</v>
      </c>
      <c r="T312">
        <f ca="1">$AK$2*Validation[[#This Row],[Range2_Range]]+Validation[[#This Row],[Range2_Low]]</f>
        <v>7.38555519405136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90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312" t="b">
        <f ca="1">Validation[[#This Row],[Desired Result]]=Validation[[#This Row],[Result]]</f>
        <v>1</v>
      </c>
      <c r="X312" t="b">
        <v>1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2" t="b">
        <f ca="1">AND(Validation[[#This Row],[Test Reading]]&gt;=Validation[[#This Row],[Range1_Low]],Validation[[#This Row],[Test Reading]]&lt;=Validation[[#This Row],[Range1_High]])</f>
        <v>1</v>
      </c>
      <c r="AE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2">
        <f>Validation[[#This Row],[Range1_High]]-Validation[[#This Row],[Range1_Low]]</f>
        <v>0.9</v>
      </c>
      <c r="AG312">
        <f>Validation[[#This Row],[Range2_High]]-Validation[[#This Row],[Range2_Low]]</f>
        <v>19</v>
      </c>
      <c r="AK312"/>
    </row>
    <row r="313" spans="1:37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20</v>
      </c>
      <c r="I313">
        <v>50</v>
      </c>
      <c r="J313" t="s">
        <v>10</v>
      </c>
      <c r="K313">
        <v>24</v>
      </c>
      <c r="L313">
        <v>350</v>
      </c>
      <c r="M313">
        <v>23.379000000000001</v>
      </c>
      <c r="N313">
        <v>346.14</v>
      </c>
      <c r="O313" t="s">
        <v>2643</v>
      </c>
      <c r="P313" t="s">
        <v>2643</v>
      </c>
      <c r="Q313" t="s">
        <v>2643</v>
      </c>
      <c r="R313" t="s">
        <v>1455</v>
      </c>
      <c r="S313">
        <f ca="1">$AK$2*Validation[[#This Row],[Range1_Range]]+Validation[[#This Row],[Range1_Low]]</f>
        <v>0.40247366708664334</v>
      </c>
      <c r="T313">
        <f ca="1">$AK$2*Validation[[#This Row],[Range2_Range]]+Validation[[#This Row],[Range2_Low]]</f>
        <v>30.082455569554782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160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13" t="b">
        <f ca="1">Validation[[#This Row],[Desired Result]]=Validation[[#This Row],[Result]]</f>
        <v>1</v>
      </c>
      <c r="X313" t="b">
        <v>1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3" t="b">
        <f ca="1">AND(Validation[[#This Row],[Test Reading]]&gt;=Validation[[#This Row],[Range1_Low]],Validation[[#This Row],[Test Reading]]&lt;=Validation[[#This Row],[Range1_High]])</f>
        <v>1</v>
      </c>
      <c r="AE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3">
        <f>Validation[[#This Row],[Range1_High]]-Validation[[#This Row],[Range1_Low]]</f>
        <v>0.9</v>
      </c>
      <c r="AG313">
        <f>Validation[[#This Row],[Range2_High]]-Validation[[#This Row],[Range2_Low]]</f>
        <v>30</v>
      </c>
      <c r="AJ313" s="93"/>
      <c r="AK313"/>
    </row>
    <row r="314" spans="1:37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5</v>
      </c>
      <c r="H314">
        <v>50</v>
      </c>
      <c r="I314">
        <v>100</v>
      </c>
      <c r="J314" t="s">
        <v>10</v>
      </c>
      <c r="K314">
        <v>27</v>
      </c>
      <c r="L314">
        <v>940</v>
      </c>
      <c r="M314">
        <v>23.140999999999998</v>
      </c>
      <c r="N314">
        <v>938.86</v>
      </c>
      <c r="O314" t="s">
        <v>2643</v>
      </c>
      <c r="P314" t="s">
        <v>2643</v>
      </c>
      <c r="Q314" t="s">
        <v>2643</v>
      </c>
      <c r="R314" t="s">
        <v>5560</v>
      </c>
      <c r="S314">
        <f ca="1">$AK$2*Validation[[#This Row],[Range1_Range]]+Validation[[#This Row],[Range1_Low]]</f>
        <v>0.40247366708664334</v>
      </c>
      <c r="T314">
        <f ca="1">$AK$2*Validation[[#This Row],[Range2_Range]]+Validation[[#This Row],[Range2_Low]]</f>
        <v>66.804092615924631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410 µV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314" t="b">
        <f ca="1">Validation[[#This Row],[Desired Result]]=Validation[[#This Row],[Result]]</f>
        <v>1</v>
      </c>
      <c r="X314" t="b">
        <v>1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4" t="b">
        <f ca="1">AND(Validation[[#This Row],[Test Reading]]&gt;=Validation[[#This Row],[Range1_Low]],Validation[[#This Row],[Test Reading]]&lt;=Validation[[#This Row],[Range1_High]])</f>
        <v>1</v>
      </c>
      <c r="AE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4">
        <f>Validation[[#This Row],[Range1_High]]-Validation[[#This Row],[Range1_Low]]</f>
        <v>0.9</v>
      </c>
      <c r="AG314">
        <f>Validation[[#This Row],[Range2_High]]-Validation[[#This Row],[Range2_Low]]</f>
        <v>50</v>
      </c>
      <c r="AK314"/>
    </row>
    <row r="315" spans="1:37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5</v>
      </c>
      <c r="H315">
        <v>100</v>
      </c>
      <c r="I315">
        <v>300</v>
      </c>
      <c r="J315" t="s">
        <v>10</v>
      </c>
      <c r="K315">
        <v>120</v>
      </c>
      <c r="L315">
        <v>3500</v>
      </c>
      <c r="M315">
        <v>116.46</v>
      </c>
      <c r="N315">
        <v>3463.3</v>
      </c>
      <c r="O315" t="s">
        <v>2643</v>
      </c>
      <c r="P315" t="s">
        <v>2643</v>
      </c>
      <c r="Q315" t="s">
        <v>2643</v>
      </c>
      <c r="R315" t="s">
        <v>1456</v>
      </c>
      <c r="S315">
        <f ca="1">$AK$2*Validation[[#This Row],[Range1_Range]]+Validation[[#This Row],[Range1_Low]]</f>
        <v>0.40247366708664334</v>
      </c>
      <c r="T315">
        <f ca="1">$AK$2*Validation[[#This Row],[Range2_Range]]+Validation[[#This Row],[Range2_Low]]</f>
        <v>167.21637046369852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1500 µV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15" t="b">
        <f ca="1">Validation[[#This Row],[Desired Result]]=Validation[[#This Row],[Result]]</f>
        <v>1</v>
      </c>
      <c r="X315" t="b">
        <v>1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5" t="b">
        <f ca="1">AND(Validation[[#This Row],[Test Reading]]&gt;=Validation[[#This Row],[Range1_Low]],Validation[[#This Row],[Test Reading]]&lt;=Validation[[#This Row],[Range1_High]])</f>
        <v>1</v>
      </c>
      <c r="AE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5">
        <f>Validation[[#This Row],[Range1_High]]-Validation[[#This Row],[Range1_Low]]</f>
        <v>0.9</v>
      </c>
      <c r="AG315">
        <f>Validation[[#This Row],[Range2_High]]-Validation[[#This Row],[Range2_Low]]</f>
        <v>200</v>
      </c>
      <c r="AK315"/>
    </row>
    <row r="316" spans="1:37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1000</v>
      </c>
      <c r="I316">
        <v>2000</v>
      </c>
      <c r="J316" t="s">
        <v>10</v>
      </c>
      <c r="K316">
        <v>590</v>
      </c>
      <c r="L316">
        <v>17000</v>
      </c>
      <c r="M316">
        <v>108.37</v>
      </c>
      <c r="N316">
        <v>17479</v>
      </c>
      <c r="O316" t="s">
        <v>2643</v>
      </c>
      <c r="P316" t="s">
        <v>2643</v>
      </c>
      <c r="Q316" t="s">
        <v>2643</v>
      </c>
      <c r="R316" t="s">
        <v>1452</v>
      </c>
      <c r="S316">
        <f ca="1">$AK$2*Validation[[#This Row],[Range1_Range]]+Validation[[#This Row],[Range1_Low]]</f>
        <v>0.40247366708664334</v>
      </c>
      <c r="T316">
        <f ca="1">$AK$2*Validation[[#This Row],[Range2_Range]]+Validation[[#This Row],[Range2_Low]]</f>
        <v>1336.0818523184926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7400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µV</v>
      </c>
      <c r="W316" t="b">
        <f ca="1">Validation[[#This Row],[Desired Result]]=Validation[[#This Row],[Result]]</f>
        <v>1</v>
      </c>
      <c r="X316" t="b">
        <v>1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6" t="b">
        <f ca="1">AND(Validation[[#This Row],[Test Reading]]&gt;=Validation[[#This Row],[Range1_Low]],Validation[[#This Row],[Test Reading]]&lt;=Validation[[#This Row],[Range1_High]])</f>
        <v>1</v>
      </c>
      <c r="AE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6">
        <f>Validation[[#This Row],[Range1_High]]-Validation[[#This Row],[Range1_Low]]</f>
        <v>0.9</v>
      </c>
      <c r="AG316">
        <f>Validation[[#This Row],[Range2_High]]-Validation[[#This Row],[Range2_Low]]</f>
        <v>1000</v>
      </c>
      <c r="AK316"/>
    </row>
    <row r="317" spans="1:37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4</v>
      </c>
      <c r="H317">
        <v>2000</v>
      </c>
      <c r="I317">
        <v>4000</v>
      </c>
      <c r="J317" t="s">
        <v>10</v>
      </c>
      <c r="K317">
        <v>1.2</v>
      </c>
      <c r="L317">
        <v>46</v>
      </c>
      <c r="M317">
        <v>0.80071999999999999</v>
      </c>
      <c r="N317">
        <v>46.326000000000001</v>
      </c>
      <c r="O317" t="s">
        <v>2643</v>
      </c>
      <c r="P317" t="s">
        <v>2643</v>
      </c>
      <c r="Q317" t="s">
        <v>2643</v>
      </c>
      <c r="R317" t="s">
        <v>1458</v>
      </c>
      <c r="S317">
        <f ca="1">$AK$2*Validation[[#This Row],[Range1_Range]]+Validation[[#This Row],[Range1_Low]]</f>
        <v>0.40247366708664334</v>
      </c>
      <c r="T317">
        <f ca="1">$AK$2*Validation[[#This Row],[Range2_Range]]+Validation[[#This Row],[Range2_Low]]</f>
        <v>2672.1637046369851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20 mV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17" t="b">
        <f ca="1">Validation[[#This Row],[Desired Result]]=Validation[[#This Row],[Result]]</f>
        <v>1</v>
      </c>
      <c r="X317" t="b">
        <v>1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7" t="b">
        <f ca="1">AND(Validation[[#This Row],[Test Reading]]&gt;=Validation[[#This Row],[Range1_Low]],Validation[[#This Row],[Test Reading]]&lt;=Validation[[#This Row],[Range1_High]])</f>
        <v>1</v>
      </c>
      <c r="AE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7">
        <f>Validation[[#This Row],[Range1_High]]-Validation[[#This Row],[Range1_Low]]</f>
        <v>0.9</v>
      </c>
      <c r="AG317">
        <f>Validation[[#This Row],[Range2_High]]-Validation[[#This Row],[Range2_Low]]</f>
        <v>2000</v>
      </c>
      <c r="AJ317" s="94"/>
      <c r="AK317"/>
    </row>
    <row r="318" spans="1:37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4</v>
      </c>
      <c r="H318">
        <v>4000</v>
      </c>
      <c r="I318">
        <v>8000</v>
      </c>
      <c r="J318" t="s">
        <v>10</v>
      </c>
      <c r="K318">
        <v>1.3</v>
      </c>
      <c r="L318">
        <v>46</v>
      </c>
      <c r="M318">
        <v>0.91605999999999999</v>
      </c>
      <c r="N318">
        <v>46.326000000000001</v>
      </c>
      <c r="O318" t="s">
        <v>2643</v>
      </c>
      <c r="P318" t="s">
        <v>2643</v>
      </c>
      <c r="Q318" t="s">
        <v>2643</v>
      </c>
      <c r="R318" t="s">
        <v>1454</v>
      </c>
      <c r="S318">
        <f ca="1">$AK$2*Validation[[#This Row],[Range1_Range]]+Validation[[#This Row],[Range1_Low]]</f>
        <v>0.40247366708664334</v>
      </c>
      <c r="T318">
        <f ca="1">$AK$2*Validation[[#This Row],[Range2_Range]]+Validation[[#This Row],[Range2_Low]]</f>
        <v>5344.3274092739703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20 mV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18" t="b">
        <f ca="1">Validation[[#This Row],[Desired Result]]=Validation[[#This Row],[Result]]</f>
        <v>1</v>
      </c>
      <c r="X318" t="b">
        <v>1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8" t="b">
        <f ca="1">AND(Validation[[#This Row],[Test Reading]]&gt;=Validation[[#This Row],[Range1_Low]],Validation[[#This Row],[Test Reading]]&lt;=Validation[[#This Row],[Range1_High]])</f>
        <v>1</v>
      </c>
      <c r="AE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8">
        <f>Validation[[#This Row],[Range1_High]]-Validation[[#This Row],[Range1_Low]]</f>
        <v>0.9</v>
      </c>
      <c r="AG318">
        <f>Validation[[#This Row],[Range2_High]]-Validation[[#This Row],[Range2_Low]]</f>
        <v>4000</v>
      </c>
      <c r="AK318"/>
    </row>
    <row r="319" spans="1:37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2643</v>
      </c>
      <c r="P319" t="s">
        <v>2643</v>
      </c>
      <c r="Q319" t="s">
        <v>2643</v>
      </c>
      <c r="R319" t="s">
        <v>1457</v>
      </c>
      <c r="S319">
        <f ca="1">$AK$2*Validation[[#This Row],[Range1_Range]]+Validation[[#This Row],[Range1_Low]]</f>
        <v>0.40247366708664334</v>
      </c>
      <c r="T319">
        <f ca="1">$AK$2*Validation[[#This Row],[Range2_Range]]+Validation[[#This Row],[Range2_Low]]</f>
        <v>8672.1637046369851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73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319" t="b">
        <f ca="1">Validation[[#This Row],[Desired Result]]=Validation[[#This Row],[Result]]</f>
        <v>1</v>
      </c>
      <c r="X319" t="b">
        <v>1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9" t="b">
        <f ca="1">AND(Validation[[#This Row],[Test Reading]]&gt;=Validation[[#This Row],[Range1_Low]],Validation[[#This Row],[Test Reading]]&lt;=Validation[[#This Row],[Range1_High]])</f>
        <v>1</v>
      </c>
      <c r="AE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9">
        <f>Validation[[#This Row],[Range1_High]]-Validation[[#This Row],[Range1_Low]]</f>
        <v>0.9</v>
      </c>
      <c r="AG319">
        <f>Validation[[#This Row],[Range2_High]]-Validation[[#This Row],[Range2_Low]]</f>
        <v>2000</v>
      </c>
      <c r="AK319"/>
    </row>
    <row r="320" spans="1:37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1E-3</v>
      </c>
      <c r="I320">
        <v>0.04</v>
      </c>
      <c r="J320" t="s">
        <v>10</v>
      </c>
      <c r="K320">
        <v>4.5</v>
      </c>
      <c r="L320">
        <v>310.77</v>
      </c>
      <c r="M320">
        <v>4.4226000000000001</v>
      </c>
      <c r="N320">
        <v>310.57</v>
      </c>
      <c r="O320" t="s">
        <v>2643</v>
      </c>
      <c r="P320" t="s">
        <v>2643</v>
      </c>
      <c r="Q320" t="s">
        <v>2643</v>
      </c>
      <c r="R320" t="s">
        <v>1375</v>
      </c>
      <c r="S320">
        <f ca="1">$AK$2*Validation[[#This Row],[Range1_Range]]+Validation[[#This Row],[Range1_Low]]</f>
        <v>3.3608185231849266E-3</v>
      </c>
      <c r="T320">
        <f ca="1">$AK$2*Validation[[#This Row],[Range2_Range]]+Validation[[#This Row],[Range2_Low]]</f>
        <v>1.4107192240421212E-2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5.5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0" t="b">
        <f ca="1">AND(Validation[[#This Row],[Test Reading]]&gt;=Validation[[#This Row],[Range1_Low]],Validation[[#This Row],[Test Reading]]&lt;=Validation[[#This Row],[Range1_High]])</f>
        <v>1</v>
      </c>
      <c r="AE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0">
        <f>Validation[[#This Row],[Range1_High]]-Validation[[#This Row],[Range1_Low]]</f>
        <v>0.01</v>
      </c>
      <c r="AG320">
        <f>Validation[[#This Row],[Range2_High]]-Validation[[#This Row],[Range2_Low]]</f>
        <v>3.9E-2</v>
      </c>
      <c r="AK320"/>
    </row>
    <row r="321" spans="1:37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0.04</v>
      </c>
      <c r="I321">
        <v>1</v>
      </c>
      <c r="J321" t="s">
        <v>10</v>
      </c>
      <c r="K321">
        <v>3.0304000000000002</v>
      </c>
      <c r="L321">
        <v>161.11000000000001</v>
      </c>
      <c r="M321">
        <v>3.028</v>
      </c>
      <c r="N321">
        <v>160.75</v>
      </c>
      <c r="O321" t="s">
        <v>2643</v>
      </c>
      <c r="P321" t="s">
        <v>2643</v>
      </c>
      <c r="Q321" t="s">
        <v>2643</v>
      </c>
      <c r="R321" t="s">
        <v>5537</v>
      </c>
      <c r="S321">
        <f ca="1">$AK$2*Validation[[#This Row],[Range1_Range]]+Validation[[#This Row],[Range1_Low]]</f>
        <v>3.3608185231849266E-3</v>
      </c>
      <c r="T321">
        <f ca="1">$AK$2*Validation[[#This Row],[Range2_Range]]+Validation[[#This Row],[Range2_Low]]</f>
        <v>0.36263857822575291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3.6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1" t="b">
        <f ca="1">AND(Validation[[#This Row],[Test Reading]]&gt;=Validation[[#This Row],[Range1_Low]],Validation[[#This Row],[Test Reading]]&lt;=Validation[[#This Row],[Range1_High]])</f>
        <v>1</v>
      </c>
      <c r="AE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1">
        <f>Validation[[#This Row],[Range1_High]]-Validation[[#This Row],[Range1_Low]]</f>
        <v>0.01</v>
      </c>
      <c r="AG321">
        <f>Validation[[#This Row],[Range2_High]]-Validation[[#This Row],[Range2_Low]]</f>
        <v>0.96</v>
      </c>
      <c r="AK321"/>
    </row>
    <row r="322" spans="1:37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</v>
      </c>
      <c r="I322">
        <v>20</v>
      </c>
      <c r="J322" t="s">
        <v>10</v>
      </c>
      <c r="K322">
        <v>3.1118999999999999</v>
      </c>
      <c r="L322">
        <v>251.96</v>
      </c>
      <c r="M322">
        <v>3.1095999999999999</v>
      </c>
      <c r="N322">
        <v>251.7</v>
      </c>
      <c r="O322" t="s">
        <v>2643</v>
      </c>
      <c r="P322" t="s">
        <v>2643</v>
      </c>
      <c r="Q322" t="s">
        <v>2643</v>
      </c>
      <c r="R322" t="s">
        <v>1373</v>
      </c>
      <c r="S322">
        <f ca="1">$AK$2*Validation[[#This Row],[Range1_Range]]+Validation[[#This Row],[Range1_Low]]</f>
        <v>3.3608185231849266E-3</v>
      </c>
      <c r="T322">
        <f ca="1">$AK$2*Validation[[#This Row],[Range2_Range]]+Validation[[#This Row],[Range2_Low]]</f>
        <v>7.38555519405136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4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2" t="b">
        <f ca="1">AND(Validation[[#This Row],[Test Reading]]&gt;=Validation[[#This Row],[Range1_Low]],Validation[[#This Row],[Test Reading]]&lt;=Validation[[#This Row],[Range1_High]])</f>
        <v>1</v>
      </c>
      <c r="AE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2">
        <f>Validation[[#This Row],[Range1_High]]-Validation[[#This Row],[Range1_Low]]</f>
        <v>0.01</v>
      </c>
      <c r="AG322">
        <f>Validation[[#This Row],[Range2_High]]-Validation[[#This Row],[Range2_Low]]</f>
        <v>19</v>
      </c>
      <c r="AK322"/>
    </row>
    <row r="323" spans="1:37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20</v>
      </c>
      <c r="I323">
        <v>50</v>
      </c>
      <c r="J323" t="s">
        <v>10</v>
      </c>
      <c r="K323">
        <v>5.6</v>
      </c>
      <c r="L323">
        <v>837.24</v>
      </c>
      <c r="M323">
        <v>5.5655999999999999</v>
      </c>
      <c r="N323">
        <v>837.27</v>
      </c>
      <c r="O323" t="s">
        <v>2643</v>
      </c>
      <c r="P323" t="s">
        <v>2643</v>
      </c>
      <c r="Q323" t="s">
        <v>2643</v>
      </c>
      <c r="R323" t="s">
        <v>1376</v>
      </c>
      <c r="S323">
        <f ca="1">$AK$2*Validation[[#This Row],[Range1_Range]]+Validation[[#This Row],[Range1_Low]]</f>
        <v>3.3608185231849266E-3</v>
      </c>
      <c r="T323">
        <f ca="1">$AK$2*Validation[[#This Row],[Range2_Range]]+Validation[[#This Row],[Range2_Low]]</f>
        <v>30.082455569554782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8.4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3" t="b">
        <f ca="1">AND(Validation[[#This Row],[Test Reading]]&gt;=Validation[[#This Row],[Range1_Low]],Validation[[#This Row],[Test Reading]]&lt;=Validation[[#This Row],[Range1_High]])</f>
        <v>1</v>
      </c>
      <c r="AE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3">
        <f>Validation[[#This Row],[Range1_High]]-Validation[[#This Row],[Range1_Low]]</f>
        <v>0.01</v>
      </c>
      <c r="AG323">
        <f>Validation[[#This Row],[Range2_High]]-Validation[[#This Row],[Range2_Low]]</f>
        <v>30</v>
      </c>
      <c r="AK323"/>
    </row>
    <row r="324" spans="1:37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50</v>
      </c>
      <c r="I324">
        <v>100</v>
      </c>
      <c r="J324" t="s">
        <v>10</v>
      </c>
      <c r="K324">
        <v>8.8000000000000007</v>
      </c>
      <c r="L324">
        <v>5145.7</v>
      </c>
      <c r="M324">
        <v>8.3291000000000004</v>
      </c>
      <c r="N324">
        <v>5145.8999999999996</v>
      </c>
      <c r="O324" t="s">
        <v>2643</v>
      </c>
      <c r="P324" t="s">
        <v>2643</v>
      </c>
      <c r="Q324" t="s">
        <v>2643</v>
      </c>
      <c r="R324" t="s">
        <v>5540</v>
      </c>
      <c r="S324">
        <f ca="1">$AK$2*Validation[[#This Row],[Range1_Range]]+Validation[[#This Row],[Range1_Low]]</f>
        <v>3.3608185231849266E-3</v>
      </c>
      <c r="T324">
        <f ca="1">$AK$2*Validation[[#This Row],[Range2_Range]]+Validation[[#This Row],[Range2_Low]]</f>
        <v>66.804092615924631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26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4" t="b">
        <f ca="1">AND(Validation[[#This Row],[Test Reading]]&gt;=Validation[[#This Row],[Range1_Low]],Validation[[#This Row],[Test Reading]]&lt;=Validation[[#This Row],[Range1_High]])</f>
        <v>1</v>
      </c>
      <c r="AE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4">
        <f>Validation[[#This Row],[Range1_High]]-Validation[[#This Row],[Range1_Low]]</f>
        <v>0.01</v>
      </c>
      <c r="AG324">
        <f>Validation[[#This Row],[Range2_High]]-Validation[[#This Row],[Range2_Low]]</f>
        <v>50</v>
      </c>
      <c r="AK324"/>
    </row>
    <row r="325" spans="1:37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100</v>
      </c>
      <c r="I325">
        <v>300</v>
      </c>
      <c r="J325" t="s">
        <v>10</v>
      </c>
      <c r="K325">
        <v>4.2004999999999999</v>
      </c>
      <c r="L325">
        <v>46000</v>
      </c>
      <c r="M325">
        <v>2.919</v>
      </c>
      <c r="N325">
        <v>46128</v>
      </c>
      <c r="O325" t="s">
        <v>2643</v>
      </c>
      <c r="P325" t="s">
        <v>2643</v>
      </c>
      <c r="Q325" t="s">
        <v>2643</v>
      </c>
      <c r="R325" t="s">
        <v>1374</v>
      </c>
      <c r="S325">
        <f ca="1">$AK$2*Validation[[#This Row],[Range1_Range]]+Validation[[#This Row],[Range1_Low]]</f>
        <v>3.3608185231849266E-3</v>
      </c>
      <c r="T325">
        <f ca="1">$AK$2*Validation[[#This Row],[Range2_Range]]+Validation[[#This Row],[Range2_Low]]</f>
        <v>167.21637046369852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160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5" t="b">
        <f ca="1">AND(Validation[[#This Row],[Test Reading]]&gt;=Validation[[#This Row],[Range1_Low]],Validation[[#This Row],[Test Reading]]&lt;=Validation[[#This Row],[Range1_High]])</f>
        <v>1</v>
      </c>
      <c r="AE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5">
        <f>Validation[[#This Row],[Range1_High]]-Validation[[#This Row],[Range1_Low]]</f>
        <v>0.01</v>
      </c>
      <c r="AG325">
        <f>Validation[[#This Row],[Range2_High]]-Validation[[#This Row],[Range2_Low]]</f>
        <v>200</v>
      </c>
      <c r="AJ325" s="94"/>
      <c r="AK325"/>
    </row>
    <row r="326" spans="1:37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300</v>
      </c>
      <c r="I326">
        <v>1000</v>
      </c>
      <c r="J326" t="s">
        <v>10</v>
      </c>
      <c r="K326">
        <v>18</v>
      </c>
      <c r="L326">
        <v>45495</v>
      </c>
      <c r="M326">
        <v>12.914999999999999</v>
      </c>
      <c r="N326">
        <v>45495</v>
      </c>
      <c r="O326" t="s">
        <v>2643</v>
      </c>
      <c r="P326" t="s">
        <v>2643</v>
      </c>
      <c r="Q326" t="s">
        <v>2643</v>
      </c>
      <c r="R326" t="s">
        <v>1372</v>
      </c>
      <c r="S326">
        <f ca="1">$AK$2*Validation[[#This Row],[Range1_Range]]+Validation[[#This Row],[Range1_Low]]</f>
        <v>3.3608185231849266E-3</v>
      </c>
      <c r="T326">
        <f ca="1">$AK$2*Validation[[#This Row],[Range2_Range]]+Validation[[#This Row],[Range2_Low]]</f>
        <v>535.25729662294486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170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6" t="b">
        <f ca="1">AND(Validation[[#This Row],[Test Reading]]&gt;=Validation[[#This Row],[Range1_Low]],Validation[[#This Row],[Test Reading]]&lt;=Validation[[#This Row],[Range1_High]])</f>
        <v>1</v>
      </c>
      <c r="AE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6">
        <f>Validation[[#This Row],[Range1_High]]-Validation[[#This Row],[Range1_Low]]</f>
        <v>0.01</v>
      </c>
      <c r="AG326">
        <f>Validation[[#This Row],[Range2_High]]-Validation[[#This Row],[Range2_Low]]</f>
        <v>700</v>
      </c>
      <c r="AJ326" s="94"/>
      <c r="AK326"/>
    </row>
    <row r="327" spans="1:37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1000</v>
      </c>
      <c r="I327">
        <v>4000</v>
      </c>
      <c r="J327" t="s">
        <v>10</v>
      </c>
      <c r="K327">
        <v>23</v>
      </c>
      <c r="L327">
        <v>79581</v>
      </c>
      <c r="M327">
        <v>22.687999999999999</v>
      </c>
      <c r="N327">
        <v>79410</v>
      </c>
      <c r="O327" t="s">
        <v>2643</v>
      </c>
      <c r="P327" t="s">
        <v>2643</v>
      </c>
      <c r="Q327" t="s">
        <v>2643</v>
      </c>
      <c r="R327" t="s">
        <v>1377</v>
      </c>
      <c r="S327">
        <f ca="1">$AK$2*Validation[[#This Row],[Range1_Range]]+Validation[[#This Row],[Range1_Low]]</f>
        <v>3.3608185231849266E-3</v>
      </c>
      <c r="T327">
        <f ca="1">$AK$2*Validation[[#This Row],[Range2_Range]]+Validation[[#This Row],[Range2_Low]]</f>
        <v>2008.2455569554779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290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7" t="b">
        <f ca="1">AND(Validation[[#This Row],[Test Reading]]&gt;=Validation[[#This Row],[Range1_Low]],Validation[[#This Row],[Test Reading]]&lt;=Validation[[#This Row],[Range1_High]])</f>
        <v>1</v>
      </c>
      <c r="AE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7">
        <f>Validation[[#This Row],[Range1_High]]-Validation[[#This Row],[Range1_Low]]</f>
        <v>0.01</v>
      </c>
      <c r="AG327">
        <f>Validation[[#This Row],[Range2_High]]-Validation[[#This Row],[Range2_Low]]</f>
        <v>3000</v>
      </c>
      <c r="AK327"/>
    </row>
    <row r="328" spans="1:37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4000</v>
      </c>
      <c r="I328">
        <v>8000</v>
      </c>
      <c r="J328" t="s">
        <v>10</v>
      </c>
      <c r="K328">
        <v>31</v>
      </c>
      <c r="L328">
        <v>228990</v>
      </c>
      <c r="M328">
        <v>30.12</v>
      </c>
      <c r="N328">
        <v>228890</v>
      </c>
      <c r="O328" t="s">
        <v>2643</v>
      </c>
      <c r="P328" t="s">
        <v>2643</v>
      </c>
      <c r="Q328" t="s">
        <v>2643</v>
      </c>
      <c r="R328" t="s">
        <v>5511</v>
      </c>
      <c r="S328">
        <f ca="1">$AK$2*Validation[[#This Row],[Range1_Range]]+Validation[[#This Row],[Range1_Low]]</f>
        <v>3.3608185231849266E-3</v>
      </c>
      <c r="T328">
        <f ca="1">$AK$2*Validation[[#This Row],[Range2_Range]]+Validation[[#This Row],[Range2_Low]]</f>
        <v>5344.3274092739703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800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8" t="b">
        <f ca="1">AND(Validation[[#This Row],[Test Reading]]&gt;=Validation[[#This Row],[Range1_Low]],Validation[[#This Row],[Test Reading]]&lt;=Validation[[#This Row],[Range1_High]])</f>
        <v>1</v>
      </c>
      <c r="AE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8">
        <f>Validation[[#This Row],[Range1_High]]-Validation[[#This Row],[Range1_Low]]</f>
        <v>0.01</v>
      </c>
      <c r="AG328">
        <f>Validation[[#This Row],[Range2_High]]-Validation[[#This Row],[Range2_Low]]</f>
        <v>4000</v>
      </c>
      <c r="AK328"/>
    </row>
    <row r="329" spans="1:37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1E-3</v>
      </c>
      <c r="I329">
        <v>0.04</v>
      </c>
      <c r="J329" t="s">
        <v>10</v>
      </c>
      <c r="K329">
        <v>5.4</v>
      </c>
      <c r="L329">
        <v>83.01</v>
      </c>
      <c r="M329">
        <v>5.3446999999999996</v>
      </c>
      <c r="N329">
        <v>83</v>
      </c>
      <c r="O329" t="s">
        <v>2643</v>
      </c>
      <c r="P329" t="s">
        <v>2643</v>
      </c>
      <c r="Q329" t="s">
        <v>2643</v>
      </c>
      <c r="R329" t="s">
        <v>1422</v>
      </c>
      <c r="S329">
        <f ca="1">$AK$2*Validation[[#This Row],[Range1_Range]]+Validation[[#This Row],[Range1_Low]]</f>
        <v>4.0247366708664342E-2</v>
      </c>
      <c r="T329">
        <f ca="1">$AK$2*Validation[[#This Row],[Range2_Range]]+Validation[[#This Row],[Range2_Low]]</f>
        <v>1.4107192240421212E-2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8.7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µV</v>
      </c>
      <c r="W329" t="b">
        <f ca="1">Validation[[#This Row],[Desired Result]]=Validation[[#This Row],[Result]]</f>
        <v>1</v>
      </c>
      <c r="X329" t="b">
        <v>1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9" t="b">
        <f ca="1">AND(Validation[[#This Row],[Test Reading]]&gt;=Validation[[#This Row],[Range1_Low]],Validation[[#This Row],[Test Reading]]&lt;=Validation[[#This Row],[Range1_High]])</f>
        <v>1</v>
      </c>
      <c r="AE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9">
        <f>Validation[[#This Row],[Range1_High]]-Validation[[#This Row],[Range1_Low]]</f>
        <v>9.0000000000000011E-2</v>
      </c>
      <c r="AG329">
        <f>Validation[[#This Row],[Range2_High]]-Validation[[#This Row],[Range2_Low]]</f>
        <v>3.9E-2</v>
      </c>
      <c r="AK329"/>
    </row>
    <row r="330" spans="1:37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0.04</v>
      </c>
      <c r="I330">
        <v>1</v>
      </c>
      <c r="J330" t="s">
        <v>10</v>
      </c>
      <c r="K330">
        <v>3.5</v>
      </c>
      <c r="L330">
        <v>80.42</v>
      </c>
      <c r="M330">
        <v>3.4847999999999999</v>
      </c>
      <c r="N330">
        <v>80.411000000000001</v>
      </c>
      <c r="O330" t="s">
        <v>2643</v>
      </c>
      <c r="P330" t="s">
        <v>2643</v>
      </c>
      <c r="Q330" t="s">
        <v>2643</v>
      </c>
      <c r="R330" t="s">
        <v>1427</v>
      </c>
      <c r="S330">
        <f ca="1">$AK$2*Validation[[#This Row],[Range1_Range]]+Validation[[#This Row],[Range1_Low]]</f>
        <v>4.0247366708664342E-2</v>
      </c>
      <c r="T330">
        <f ca="1">$AK$2*Validation[[#This Row],[Range2_Range]]+Validation[[#This Row],[Range2_Low]]</f>
        <v>0.36263857822575291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6.7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330" t="b">
        <f ca="1">Validation[[#This Row],[Desired Result]]=Validation[[#This Row],[Result]]</f>
        <v>1</v>
      </c>
      <c r="X330" t="b">
        <v>1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0" t="b">
        <f ca="1">AND(Validation[[#This Row],[Test Reading]]&gt;=Validation[[#This Row],[Range1_Low]],Validation[[#This Row],[Test Reading]]&lt;=Validation[[#This Row],[Range1_High]])</f>
        <v>1</v>
      </c>
      <c r="AE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0">
        <f>Validation[[#This Row],[Range1_High]]-Validation[[#This Row],[Range1_Low]]</f>
        <v>9.0000000000000011E-2</v>
      </c>
      <c r="AG330">
        <f>Validation[[#This Row],[Range2_High]]-Validation[[#This Row],[Range2_Low]]</f>
        <v>0.96</v>
      </c>
      <c r="AJ330" s="94"/>
      <c r="AK330"/>
    </row>
    <row r="331" spans="1:37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1</v>
      </c>
      <c r="I331">
        <v>20</v>
      </c>
      <c r="J331" t="s">
        <v>10</v>
      </c>
      <c r="K331">
        <v>3.4</v>
      </c>
      <c r="L331">
        <v>157.44999999999999</v>
      </c>
      <c r="M331">
        <v>3.3910999999999998</v>
      </c>
      <c r="N331">
        <v>157.44999999999999</v>
      </c>
      <c r="O331" t="s">
        <v>2643</v>
      </c>
      <c r="P331" t="s">
        <v>2643</v>
      </c>
      <c r="Q331" t="s">
        <v>2643</v>
      </c>
      <c r="R331" t="s">
        <v>5550</v>
      </c>
      <c r="S331">
        <f ca="1">$AK$2*Validation[[#This Row],[Range1_Range]]+Validation[[#This Row],[Range1_Low]]</f>
        <v>4.0247366708664342E-2</v>
      </c>
      <c r="T331">
        <f ca="1">$AK$2*Validation[[#This Row],[Range2_Range]]+Validation[[#This Row],[Range2_Low]]</f>
        <v>7.38555519405136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9.7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µV</v>
      </c>
      <c r="W331" t="b">
        <f ca="1">Validation[[#This Row],[Desired Result]]=Validation[[#This Row],[Result]]</f>
        <v>1</v>
      </c>
      <c r="X331" t="b">
        <v>1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1" t="b">
        <f ca="1">AND(Validation[[#This Row],[Test Reading]]&gt;=Validation[[#This Row],[Range1_Low]],Validation[[#This Row],[Test Reading]]&lt;=Validation[[#This Row],[Range1_High]])</f>
        <v>1</v>
      </c>
      <c r="AE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1">
        <f>Validation[[#This Row],[Range1_High]]-Validation[[#This Row],[Range1_Low]]</f>
        <v>9.0000000000000011E-2</v>
      </c>
      <c r="AG331">
        <f>Validation[[#This Row],[Range2_High]]-Validation[[#This Row],[Range2_Low]]</f>
        <v>19</v>
      </c>
      <c r="AK331"/>
    </row>
    <row r="332" spans="1:37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2643</v>
      </c>
      <c r="P332" t="s">
        <v>2643</v>
      </c>
      <c r="Q332" t="s">
        <v>2643</v>
      </c>
      <c r="R332" t="s">
        <v>1428</v>
      </c>
      <c r="S332">
        <f ca="1">$AK$2*Validation[[#This Row],[Range1_Range]]+Validation[[#This Row],[Range1_Low]]</f>
        <v>4.0247366708664342E-2</v>
      </c>
      <c r="T332">
        <f ca="1">$AK$2*Validation[[#This Row],[Range2_Range]]+Validation[[#This Row],[Range2_Low]]</f>
        <v>30.082455569554782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18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332" t="b">
        <f ca="1">Validation[[#This Row],[Desired Result]]=Validation[[#This Row],[Result]]</f>
        <v>1</v>
      </c>
      <c r="X332" t="b">
        <v>1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2" t="b">
        <f ca="1">AND(Validation[[#This Row],[Test Reading]]&gt;=Validation[[#This Row],[Range1_Low]],Validation[[#This Row],[Test Reading]]&lt;=Validation[[#This Row],[Range1_High]])</f>
        <v>1</v>
      </c>
      <c r="AE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2">
        <f>Validation[[#This Row],[Range1_High]]-Validation[[#This Row],[Range1_Low]]</f>
        <v>9.0000000000000011E-2</v>
      </c>
      <c r="AG332">
        <f>Validation[[#This Row],[Range2_High]]-Validation[[#This Row],[Range2_Low]]</f>
        <v>30</v>
      </c>
      <c r="AK332"/>
    </row>
    <row r="333" spans="1:37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50</v>
      </c>
      <c r="I333">
        <v>100</v>
      </c>
      <c r="J333" t="s">
        <v>10</v>
      </c>
      <c r="K333">
        <v>6</v>
      </c>
      <c r="L333">
        <v>905.89</v>
      </c>
      <c r="M333">
        <v>5.9854000000000003</v>
      </c>
      <c r="N333">
        <v>905.92</v>
      </c>
      <c r="O333" t="s">
        <v>2643</v>
      </c>
      <c r="P333" t="s">
        <v>2643</v>
      </c>
      <c r="Q333" t="s">
        <v>2643</v>
      </c>
      <c r="R333" t="s">
        <v>5552</v>
      </c>
      <c r="S333">
        <f ca="1">$AK$2*Validation[[#This Row],[Range1_Range]]+Validation[[#This Row],[Range1_Low]]</f>
        <v>4.0247366708664342E-2</v>
      </c>
      <c r="T333">
        <f ca="1">$AK$2*Validation[[#This Row],[Range2_Range]]+Validation[[#This Row],[Range2_Low]]</f>
        <v>66.804092615924631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42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333" t="b">
        <f ca="1">Validation[[#This Row],[Desired Result]]=Validation[[#This Row],[Result]]</f>
        <v>1</v>
      </c>
      <c r="X333" t="b">
        <v>1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3" t="b">
        <f ca="1">AND(Validation[[#This Row],[Test Reading]]&gt;=Validation[[#This Row],[Range1_Low]],Validation[[#This Row],[Test Reading]]&lt;=Validation[[#This Row],[Range1_High]])</f>
        <v>1</v>
      </c>
      <c r="AE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3">
        <f>Validation[[#This Row],[Range1_High]]-Validation[[#This Row],[Range1_Low]]</f>
        <v>9.0000000000000011E-2</v>
      </c>
      <c r="AG333">
        <f>Validation[[#This Row],[Range2_High]]-Validation[[#This Row],[Range2_Low]]</f>
        <v>50</v>
      </c>
      <c r="AK333"/>
    </row>
    <row r="334" spans="1:37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100</v>
      </c>
      <c r="I334">
        <v>300</v>
      </c>
      <c r="J334" t="s">
        <v>10</v>
      </c>
      <c r="K334">
        <v>12</v>
      </c>
      <c r="L334">
        <v>3500</v>
      </c>
      <c r="M334">
        <v>11.522</v>
      </c>
      <c r="N334">
        <v>3476.1</v>
      </c>
      <c r="O334" t="s">
        <v>2643</v>
      </c>
      <c r="P334" t="s">
        <v>2643</v>
      </c>
      <c r="Q334" t="s">
        <v>2643</v>
      </c>
      <c r="R334" t="s">
        <v>1421</v>
      </c>
      <c r="S334">
        <f ca="1">$AK$2*Validation[[#This Row],[Range1_Range]]+Validation[[#This Row],[Range1_Low]]</f>
        <v>4.0247366708664342E-2</v>
      </c>
      <c r="T334">
        <f ca="1">$AK$2*Validation[[#This Row],[Range2_Range]]+Validation[[#This Row],[Range2_Low]]</f>
        <v>167.21637046369852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150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34" t="b">
        <f ca="1">Validation[[#This Row],[Desired Result]]=Validation[[#This Row],[Result]]</f>
        <v>1</v>
      </c>
      <c r="X334" t="b">
        <v>1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4" t="b">
        <f ca="1">AND(Validation[[#This Row],[Test Reading]]&gt;=Validation[[#This Row],[Range1_Low]],Validation[[#This Row],[Test Reading]]&lt;=Validation[[#This Row],[Range1_High]])</f>
        <v>1</v>
      </c>
      <c r="AE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4">
        <f>Validation[[#This Row],[Range1_High]]-Validation[[#This Row],[Range1_Low]]</f>
        <v>9.0000000000000011E-2</v>
      </c>
      <c r="AG334">
        <f>Validation[[#This Row],[Range2_High]]-Validation[[#This Row],[Range2_Low]]</f>
        <v>200</v>
      </c>
      <c r="AK334"/>
    </row>
    <row r="335" spans="1:37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300</v>
      </c>
      <c r="I335">
        <v>1000</v>
      </c>
      <c r="J335" t="s">
        <v>10</v>
      </c>
      <c r="K335">
        <v>12</v>
      </c>
      <c r="L335">
        <v>12000</v>
      </c>
      <c r="M335">
        <v>11.521000000000001</v>
      </c>
      <c r="N335">
        <v>11631</v>
      </c>
      <c r="O335" t="s">
        <v>2643</v>
      </c>
      <c r="P335" t="s">
        <v>2643</v>
      </c>
      <c r="Q335" t="s">
        <v>2643</v>
      </c>
      <c r="R335" t="s">
        <v>1425</v>
      </c>
      <c r="S335">
        <f ca="1">$AK$2*Validation[[#This Row],[Range1_Range]]+Validation[[#This Row],[Range1_Low]]</f>
        <v>4.0247366708664342E-2</v>
      </c>
      <c r="T335">
        <f ca="1">$AK$2*Validation[[#This Row],[Range2_Range]]+Validation[[#This Row],[Range2_Low]]</f>
        <v>535.25729662294486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490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µV</v>
      </c>
      <c r="W335" t="b">
        <f ca="1">Validation[[#This Row],[Desired Result]]=Validation[[#This Row],[Result]]</f>
        <v>1</v>
      </c>
      <c r="X335" t="b">
        <v>1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5" t="b">
        <f ca="1">AND(Validation[[#This Row],[Test Reading]]&gt;=Validation[[#This Row],[Range1_Low]],Validation[[#This Row],[Test Reading]]&lt;=Validation[[#This Row],[Range1_High]])</f>
        <v>1</v>
      </c>
      <c r="AE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5">
        <f>Validation[[#This Row],[Range1_High]]-Validation[[#This Row],[Range1_Low]]</f>
        <v>9.0000000000000011E-2</v>
      </c>
      <c r="AG335">
        <f>Validation[[#This Row],[Range2_High]]-Validation[[#This Row],[Range2_Low]]</f>
        <v>700</v>
      </c>
      <c r="AK335"/>
    </row>
    <row r="336" spans="1:37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1000</v>
      </c>
      <c r="I336">
        <v>2000</v>
      </c>
      <c r="J336" t="s">
        <v>10</v>
      </c>
      <c r="K336">
        <v>53</v>
      </c>
      <c r="L336">
        <v>17054</v>
      </c>
      <c r="M336">
        <v>11.489000000000001</v>
      </c>
      <c r="N336">
        <v>17414</v>
      </c>
      <c r="O336" t="s">
        <v>2643</v>
      </c>
      <c r="P336" t="s">
        <v>2643</v>
      </c>
      <c r="Q336" t="s">
        <v>2643</v>
      </c>
      <c r="R336" t="s">
        <v>1423</v>
      </c>
      <c r="S336">
        <f ca="1">$AK$2*Validation[[#This Row],[Range1_Range]]+Validation[[#This Row],[Range1_Low]]</f>
        <v>4.0247366708664342E-2</v>
      </c>
      <c r="T336">
        <f ca="1">$AK$2*Validation[[#This Row],[Range2_Range]]+Validation[[#This Row],[Range2_Low]]</f>
        <v>1336.0818523184926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740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336" t="b">
        <f ca="1">Validation[[#This Row],[Desired Result]]=Validation[[#This Row],[Result]]</f>
        <v>1</v>
      </c>
      <c r="X336" t="b">
        <v>1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6" t="b">
        <f ca="1">AND(Validation[[#This Row],[Test Reading]]&gt;=Validation[[#This Row],[Range1_Low]],Validation[[#This Row],[Test Reading]]&lt;=Validation[[#This Row],[Range1_High]])</f>
        <v>1</v>
      </c>
      <c r="AE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6">
        <f>Validation[[#This Row],[Range1_High]]-Validation[[#This Row],[Range1_Low]]</f>
        <v>9.0000000000000011E-2</v>
      </c>
      <c r="AG336">
        <f>Validation[[#This Row],[Range2_High]]-Validation[[#This Row],[Range2_Low]]</f>
        <v>1000</v>
      </c>
      <c r="AK336"/>
    </row>
    <row r="337" spans="1:37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2000</v>
      </c>
      <c r="I337">
        <v>4000</v>
      </c>
      <c r="J337" t="s">
        <v>10</v>
      </c>
      <c r="K337">
        <v>110</v>
      </c>
      <c r="L337">
        <v>46000</v>
      </c>
      <c r="M337">
        <v>80.778999999999996</v>
      </c>
      <c r="N337">
        <v>46223</v>
      </c>
      <c r="O337" t="s">
        <v>2643</v>
      </c>
      <c r="P337" t="s">
        <v>2643</v>
      </c>
      <c r="Q337" t="s">
        <v>2643</v>
      </c>
      <c r="R337" t="s">
        <v>1426</v>
      </c>
      <c r="S337">
        <f ca="1">$AK$2*Validation[[#This Row],[Range1_Range]]+Validation[[#This Row],[Range1_Low]]</f>
        <v>4.0247366708664342E-2</v>
      </c>
      <c r="T337">
        <f ca="1">$AK$2*Validation[[#This Row],[Range2_Range]]+Validation[[#This Row],[Range2_Low]]</f>
        <v>2672.1637046369851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2000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7" t="b">
        <f ca="1">AND(Validation[[#This Row],[Test Reading]]&gt;=Validation[[#This Row],[Range1_Low]],Validation[[#This Row],[Test Reading]]&lt;=Validation[[#This Row],[Range1_High]])</f>
        <v>1</v>
      </c>
      <c r="AE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7">
        <f>Validation[[#This Row],[Range1_High]]-Validation[[#This Row],[Range1_Low]]</f>
        <v>9.0000000000000011E-2</v>
      </c>
      <c r="AG337">
        <f>Validation[[#This Row],[Range2_High]]-Validation[[#This Row],[Range2_Low]]</f>
        <v>2000</v>
      </c>
      <c r="AJ337" s="94"/>
      <c r="AK337"/>
    </row>
    <row r="338" spans="1:37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4000</v>
      </c>
      <c r="I338">
        <v>8000</v>
      </c>
      <c r="J338" t="s">
        <v>10</v>
      </c>
      <c r="K338">
        <v>120</v>
      </c>
      <c r="L338">
        <v>46000</v>
      </c>
      <c r="M338">
        <v>92.257000000000005</v>
      </c>
      <c r="N338">
        <v>46261</v>
      </c>
      <c r="O338" t="s">
        <v>2643</v>
      </c>
      <c r="P338" t="s">
        <v>2643</v>
      </c>
      <c r="Q338" t="s">
        <v>2643</v>
      </c>
      <c r="R338" t="s">
        <v>5516</v>
      </c>
      <c r="S338">
        <f ca="1">$AK$2*Validation[[#This Row],[Range1_Range]]+Validation[[#This Row],[Range1_Low]]</f>
        <v>4.0247366708664342E-2</v>
      </c>
      <c r="T338">
        <f ca="1">$AK$2*Validation[[#This Row],[Range2_Range]]+Validation[[#This Row],[Range2_Low]]</f>
        <v>5344.3274092739703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2000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38" t="b">
        <f ca="1">Validation[[#This Row],[Desired Result]]=Validation[[#This Row],[Result]]</f>
        <v>1</v>
      </c>
      <c r="X338" t="b">
        <v>1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8" t="b">
        <f ca="1">AND(Validation[[#This Row],[Test Reading]]&gt;=Validation[[#This Row],[Range1_Low]],Validation[[#This Row],[Test Reading]]&lt;=Validation[[#This Row],[Range1_High]])</f>
        <v>1</v>
      </c>
      <c r="AE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8">
        <f>Validation[[#This Row],[Range1_High]]-Validation[[#This Row],[Range1_Low]]</f>
        <v>9.0000000000000011E-2</v>
      </c>
      <c r="AG338">
        <f>Validation[[#This Row],[Range2_High]]-Validation[[#This Row],[Range2_Low]]</f>
        <v>4000</v>
      </c>
      <c r="AK338"/>
    </row>
    <row r="339" spans="1:37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8000</v>
      </c>
      <c r="I339">
        <v>10000</v>
      </c>
      <c r="J339" t="s">
        <v>10</v>
      </c>
      <c r="K339">
        <v>450</v>
      </c>
      <c r="L339">
        <v>170040</v>
      </c>
      <c r="M339">
        <v>115.4</v>
      </c>
      <c r="N339">
        <v>173280</v>
      </c>
      <c r="O339" t="s">
        <v>2643</v>
      </c>
      <c r="P339" t="s">
        <v>2643</v>
      </c>
      <c r="Q339" t="s">
        <v>2643</v>
      </c>
      <c r="R339" t="s">
        <v>1424</v>
      </c>
      <c r="S339">
        <f ca="1">$AK$2*Validation[[#This Row],[Range1_Range]]+Validation[[#This Row],[Range1_Low]]</f>
        <v>4.0247366708664342E-2</v>
      </c>
      <c r="T339">
        <f ca="1">$AK$2*Validation[[#This Row],[Range2_Range]]+Validation[[#This Row],[Range2_Low]]</f>
        <v>8672.1637046369851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7300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339" t="b">
        <f ca="1">Validation[[#This Row],[Desired Result]]=Validation[[#This Row],[Result]]</f>
        <v>1</v>
      </c>
      <c r="X339" t="b">
        <v>1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9" t="b">
        <f ca="1">AND(Validation[[#This Row],[Test Reading]]&gt;=Validation[[#This Row],[Range1_Low]],Validation[[#This Row],[Test Reading]]&lt;=Validation[[#This Row],[Range1_High]])</f>
        <v>1</v>
      </c>
      <c r="AE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9">
        <f>Validation[[#This Row],[Range1_High]]-Validation[[#This Row],[Range1_Low]]</f>
        <v>9.0000000000000011E-2</v>
      </c>
      <c r="AG339">
        <f>Validation[[#This Row],[Range2_High]]-Validation[[#This Row],[Range2_Low]]</f>
        <v>2000</v>
      </c>
      <c r="AK339"/>
    </row>
    <row r="340" spans="1:37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1E-3</v>
      </c>
      <c r="I340">
        <v>0.04</v>
      </c>
      <c r="J340" t="s">
        <v>10</v>
      </c>
      <c r="K340">
        <v>47</v>
      </c>
      <c r="L340">
        <v>82</v>
      </c>
      <c r="M340">
        <v>80.617999999999995</v>
      </c>
      <c r="N340">
        <v>80.617999999999995</v>
      </c>
      <c r="O340" t="s">
        <v>2643</v>
      </c>
      <c r="P340" t="s">
        <v>2643</v>
      </c>
      <c r="Q340" t="s">
        <v>2643</v>
      </c>
      <c r="R340" t="s">
        <v>1464</v>
      </c>
      <c r="S340">
        <f ca="1">$AK$2*Validation[[#This Row],[Range1_Range]]+Validation[[#This Row],[Range1_Low]]</f>
        <v>0.40247366708664334</v>
      </c>
      <c r="T340">
        <f ca="1">$AK$2*Validation[[#This Row],[Range2_Range]]+Validation[[#This Row],[Range2_Low]]</f>
        <v>1.4107192240421212E-2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80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340" t="b">
        <f ca="1">Validation[[#This Row],[Desired Result]]=Validation[[#This Row],[Result]]</f>
        <v>1</v>
      </c>
      <c r="X340" t="b">
        <v>1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0" t="b">
        <f ca="1">AND(Validation[[#This Row],[Test Reading]]&gt;=Validation[[#This Row],[Range1_Low]],Validation[[#This Row],[Test Reading]]&lt;=Validation[[#This Row],[Range1_High]])</f>
        <v>1</v>
      </c>
      <c r="AE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0">
        <f>Validation[[#This Row],[Range1_High]]-Validation[[#This Row],[Range1_Low]]</f>
        <v>0.9</v>
      </c>
      <c r="AG340">
        <f>Validation[[#This Row],[Range2_High]]-Validation[[#This Row],[Range2_Low]]</f>
        <v>3.9E-2</v>
      </c>
      <c r="AK340"/>
    </row>
    <row r="341" spans="1:37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5</v>
      </c>
      <c r="H341">
        <v>0.04</v>
      </c>
      <c r="I341">
        <v>1</v>
      </c>
      <c r="J341" t="s">
        <v>10</v>
      </c>
      <c r="K341">
        <v>24</v>
      </c>
      <c r="L341">
        <v>82</v>
      </c>
      <c r="M341">
        <v>23.53</v>
      </c>
      <c r="N341">
        <v>80.441000000000003</v>
      </c>
      <c r="O341" t="s">
        <v>2643</v>
      </c>
      <c r="P341" t="s">
        <v>2643</v>
      </c>
      <c r="Q341" t="s">
        <v>2643</v>
      </c>
      <c r="R341" t="s">
        <v>1467</v>
      </c>
      <c r="S341">
        <f ca="1">$AK$2*Validation[[#This Row],[Range1_Range]]+Validation[[#This Row],[Range1_Low]]</f>
        <v>0.40247366708664334</v>
      </c>
      <c r="T341">
        <f ca="1">$AK$2*Validation[[#This Row],[Range2_Range]]+Validation[[#This Row],[Range2_Low]]</f>
        <v>0.36263857822575291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57 µV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41" t="b">
        <f ca="1">Validation[[#This Row],[Desired Result]]=Validation[[#This Row],[Result]]</f>
        <v>1</v>
      </c>
      <c r="X341" t="b">
        <v>1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1" t="b">
        <f ca="1">AND(Validation[[#This Row],[Test Reading]]&gt;=Validation[[#This Row],[Range1_Low]],Validation[[#This Row],[Test Reading]]&lt;=Validation[[#This Row],[Range1_High]])</f>
        <v>1</v>
      </c>
      <c r="AE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1">
        <f>Validation[[#This Row],[Range1_High]]-Validation[[#This Row],[Range1_Low]]</f>
        <v>0.9</v>
      </c>
      <c r="AG341">
        <f>Validation[[#This Row],[Range2_High]]-Validation[[#This Row],[Range2_Low]]</f>
        <v>0.96</v>
      </c>
      <c r="AK341"/>
    </row>
    <row r="342" spans="1:37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2643</v>
      </c>
      <c r="P342" t="s">
        <v>2643</v>
      </c>
      <c r="Q342" t="s">
        <v>2643</v>
      </c>
      <c r="R342" t="s">
        <v>1466</v>
      </c>
      <c r="S342">
        <f ca="1">$AK$2*Validation[[#This Row],[Range1_Range]]+Validation[[#This Row],[Range1_Low]]</f>
        <v>0.40247366708664334</v>
      </c>
      <c r="T342">
        <f ca="1">$AK$2*Validation[[#This Row],[Range2_Range]]+Validation[[#This Row],[Range2_Low]]</f>
        <v>7.38555519405136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90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342" t="b">
        <f ca="1">Validation[[#This Row],[Desired Result]]=Validation[[#This Row],[Result]]</f>
        <v>1</v>
      </c>
      <c r="X342" t="b">
        <v>1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2" t="b">
        <f ca="1">AND(Validation[[#This Row],[Test Reading]]&gt;=Validation[[#This Row],[Range1_Low]],Validation[[#This Row],[Test Reading]]&lt;=Validation[[#This Row],[Range1_High]])</f>
        <v>1</v>
      </c>
      <c r="AE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2">
        <f>Validation[[#This Row],[Range1_High]]-Validation[[#This Row],[Range1_Low]]</f>
        <v>0.9</v>
      </c>
      <c r="AG342">
        <f>Validation[[#This Row],[Range2_High]]-Validation[[#This Row],[Range2_Low]]</f>
        <v>19</v>
      </c>
      <c r="AK342"/>
    </row>
    <row r="343" spans="1:37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20</v>
      </c>
      <c r="I343">
        <v>50</v>
      </c>
      <c r="J343" t="s">
        <v>10</v>
      </c>
      <c r="K343">
        <v>24</v>
      </c>
      <c r="L343">
        <v>350</v>
      </c>
      <c r="M343">
        <v>23.382999999999999</v>
      </c>
      <c r="N343">
        <v>346.14</v>
      </c>
      <c r="O343" t="s">
        <v>2643</v>
      </c>
      <c r="P343" t="s">
        <v>2643</v>
      </c>
      <c r="Q343" t="s">
        <v>2643</v>
      </c>
      <c r="R343" t="s">
        <v>1468</v>
      </c>
      <c r="S343">
        <f ca="1">$AK$2*Validation[[#This Row],[Range1_Range]]+Validation[[#This Row],[Range1_Low]]</f>
        <v>0.40247366708664334</v>
      </c>
      <c r="T343">
        <f ca="1">$AK$2*Validation[[#This Row],[Range2_Range]]+Validation[[#This Row],[Range2_Low]]</f>
        <v>30.082455569554782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160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43" t="b">
        <f ca="1">Validation[[#This Row],[Desired Result]]=Validation[[#This Row],[Result]]</f>
        <v>1</v>
      </c>
      <c r="X343" t="b">
        <v>1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3" t="b">
        <f ca="1">AND(Validation[[#This Row],[Test Reading]]&gt;=Validation[[#This Row],[Range1_Low]],Validation[[#This Row],[Test Reading]]&lt;=Validation[[#This Row],[Range1_High]])</f>
        <v>1</v>
      </c>
      <c r="AE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3">
        <f>Validation[[#This Row],[Range1_High]]-Validation[[#This Row],[Range1_Low]]</f>
        <v>0.9</v>
      </c>
      <c r="AG343">
        <f>Validation[[#This Row],[Range2_High]]-Validation[[#This Row],[Range2_Low]]</f>
        <v>30</v>
      </c>
      <c r="AJ343" s="94"/>
      <c r="AK343"/>
    </row>
    <row r="344" spans="1:37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5</v>
      </c>
      <c r="H344">
        <v>50</v>
      </c>
      <c r="I344">
        <v>100</v>
      </c>
      <c r="J344" t="s">
        <v>10</v>
      </c>
      <c r="K344">
        <v>27</v>
      </c>
      <c r="L344">
        <v>935.56</v>
      </c>
      <c r="M344">
        <v>23.148</v>
      </c>
      <c r="N344">
        <v>938.85</v>
      </c>
      <c r="O344" t="s">
        <v>2643</v>
      </c>
      <c r="P344" t="s">
        <v>2643</v>
      </c>
      <c r="Q344" t="s">
        <v>2643</v>
      </c>
      <c r="R344" t="s">
        <v>1463</v>
      </c>
      <c r="S344">
        <f ca="1">$AK$2*Validation[[#This Row],[Range1_Range]]+Validation[[#This Row],[Range1_Low]]</f>
        <v>0.40247366708664334</v>
      </c>
      <c r="T344">
        <f ca="1">$AK$2*Validation[[#This Row],[Range2_Range]]+Validation[[#This Row],[Range2_Low]]</f>
        <v>66.804092615924631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400 µV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344" t="b">
        <f ca="1">Validation[[#This Row],[Desired Result]]=Validation[[#This Row],[Result]]</f>
        <v>1</v>
      </c>
      <c r="X344" t="b">
        <v>1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4" t="b">
        <f ca="1">AND(Validation[[#This Row],[Test Reading]]&gt;=Validation[[#This Row],[Range1_Low]],Validation[[#This Row],[Test Reading]]&lt;=Validation[[#This Row],[Range1_High]])</f>
        <v>1</v>
      </c>
      <c r="AE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4">
        <f>Validation[[#This Row],[Range1_High]]-Validation[[#This Row],[Range1_Low]]</f>
        <v>0.9</v>
      </c>
      <c r="AG344">
        <f>Validation[[#This Row],[Range2_High]]-Validation[[#This Row],[Range2_Low]]</f>
        <v>50</v>
      </c>
      <c r="AK344"/>
    </row>
    <row r="345" spans="1:37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100</v>
      </c>
      <c r="I345">
        <v>300</v>
      </c>
      <c r="J345" t="s">
        <v>10</v>
      </c>
      <c r="K345">
        <v>120</v>
      </c>
      <c r="L345">
        <v>3500</v>
      </c>
      <c r="M345">
        <v>116.47</v>
      </c>
      <c r="N345">
        <v>3463.3</v>
      </c>
      <c r="O345" t="s">
        <v>2643</v>
      </c>
      <c r="P345" t="s">
        <v>2643</v>
      </c>
      <c r="Q345" t="s">
        <v>2643</v>
      </c>
      <c r="R345" t="s">
        <v>1465</v>
      </c>
      <c r="S345">
        <f ca="1">$AK$2*Validation[[#This Row],[Range1_Range]]+Validation[[#This Row],[Range1_Low]]</f>
        <v>0.40247366708664334</v>
      </c>
      <c r="T345">
        <f ca="1">$AK$2*Validation[[#This Row],[Range2_Range]]+Validation[[#This Row],[Range2_Low]]</f>
        <v>167.21637046369852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1500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45" t="b">
        <f ca="1">Validation[[#This Row],[Desired Result]]=Validation[[#This Row],[Result]]</f>
        <v>1</v>
      </c>
      <c r="X345" t="b">
        <v>1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5" t="b">
        <f ca="1">AND(Validation[[#This Row],[Test Reading]]&gt;=Validation[[#This Row],[Range1_Low]],Validation[[#This Row],[Test Reading]]&lt;=Validation[[#This Row],[Range1_High]])</f>
        <v>1</v>
      </c>
      <c r="AE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5">
        <f>Validation[[#This Row],[Range1_High]]-Validation[[#This Row],[Range1_Low]]</f>
        <v>0.9</v>
      </c>
      <c r="AG345">
        <f>Validation[[#This Row],[Range2_High]]-Validation[[#This Row],[Range2_Low]]</f>
        <v>200</v>
      </c>
      <c r="AK345"/>
    </row>
    <row r="346" spans="1:37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300</v>
      </c>
      <c r="I346">
        <v>1000</v>
      </c>
      <c r="J346" t="s">
        <v>10</v>
      </c>
      <c r="K346">
        <v>120</v>
      </c>
      <c r="L346">
        <v>12000</v>
      </c>
      <c r="M346">
        <v>110.73</v>
      </c>
      <c r="N346">
        <v>11675</v>
      </c>
      <c r="O346" t="s">
        <v>2643</v>
      </c>
      <c r="P346" t="s">
        <v>2643</v>
      </c>
      <c r="Q346" t="s">
        <v>2643</v>
      </c>
      <c r="R346" t="s">
        <v>5251</v>
      </c>
      <c r="S346">
        <f ca="1">$AK$2*Validation[[#This Row],[Range1_Range]]+Validation[[#This Row],[Range1_Low]]</f>
        <v>0.40247366708664334</v>
      </c>
      <c r="T346">
        <f ca="1">$AK$2*Validation[[#This Row],[Range2_Range]]+Validation[[#This Row],[Range2_Low]]</f>
        <v>535.25729662294486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4900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µV</v>
      </c>
      <c r="W346" t="b">
        <f ca="1">Validation[[#This Row],[Desired Result]]=Validation[[#This Row],[Result]]</f>
        <v>1</v>
      </c>
      <c r="X346" t="b">
        <v>1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6" t="b">
        <f ca="1">AND(Validation[[#This Row],[Test Reading]]&gt;=Validation[[#This Row],[Range1_Low]],Validation[[#This Row],[Test Reading]]&lt;=Validation[[#This Row],[Range1_High]])</f>
        <v>1</v>
      </c>
      <c r="AE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6">
        <f>Validation[[#This Row],[Range1_High]]-Validation[[#This Row],[Range1_Low]]</f>
        <v>0.9</v>
      </c>
      <c r="AG346">
        <f>Validation[[#This Row],[Range2_High]]-Validation[[#This Row],[Range2_Low]]</f>
        <v>700</v>
      </c>
      <c r="AK346"/>
    </row>
    <row r="347" spans="1:37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1000</v>
      </c>
      <c r="I347">
        <v>2000</v>
      </c>
      <c r="J347" t="s">
        <v>10</v>
      </c>
      <c r="K347">
        <v>590</v>
      </c>
      <c r="L347">
        <v>17152</v>
      </c>
      <c r="M347">
        <v>108.37</v>
      </c>
      <c r="N347">
        <v>17479</v>
      </c>
      <c r="O347" t="s">
        <v>2643</v>
      </c>
      <c r="P347" t="s">
        <v>2643</v>
      </c>
      <c r="Q347" t="s">
        <v>2643</v>
      </c>
      <c r="R347" t="s">
        <v>5518</v>
      </c>
      <c r="S347">
        <f ca="1">$AK$2*Validation[[#This Row],[Range1_Range]]+Validation[[#This Row],[Range1_Low]]</f>
        <v>0.40247366708664334</v>
      </c>
      <c r="T347">
        <f ca="1">$AK$2*Validation[[#This Row],[Range2_Range]]+Validation[[#This Row],[Range2_Low]]</f>
        <v>1336.0818523184926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7500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347" t="b">
        <f ca="1">Validation[[#This Row],[Desired Result]]=Validation[[#This Row],[Result]]</f>
        <v>1</v>
      </c>
      <c r="X347" t="b">
        <v>1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7" t="b">
        <f ca="1">AND(Validation[[#This Row],[Test Reading]]&gt;=Validation[[#This Row],[Range1_Low]],Validation[[#This Row],[Test Reading]]&lt;=Validation[[#This Row],[Range1_High]])</f>
        <v>1</v>
      </c>
      <c r="AE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7">
        <f>Validation[[#This Row],[Range1_High]]-Validation[[#This Row],[Range1_Low]]</f>
        <v>0.9</v>
      </c>
      <c r="AG347">
        <f>Validation[[#This Row],[Range2_High]]-Validation[[#This Row],[Range2_Low]]</f>
        <v>1000</v>
      </c>
      <c r="AJ347" s="94"/>
      <c r="AK347"/>
    </row>
    <row r="348" spans="1:37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2000</v>
      </c>
      <c r="I348">
        <v>4000</v>
      </c>
      <c r="J348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t="s">
        <v>2643</v>
      </c>
      <c r="P348" t="s">
        <v>2643</v>
      </c>
      <c r="Q348" t="s">
        <v>2643</v>
      </c>
      <c r="R348" t="s">
        <v>1460</v>
      </c>
      <c r="S348">
        <f ca="1">$AK$2*Validation[[#This Row],[Range1_Range]]+Validation[[#This Row],[Range1_Low]]</f>
        <v>0.40247366708664334</v>
      </c>
      <c r="T348">
        <f ca="1">$AK$2*Validation[[#This Row],[Range2_Range]]+Validation[[#This Row],[Range2_Low]]</f>
        <v>2672.1637046369851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20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48" t="b">
        <f ca="1">Validation[[#This Row],[Desired Result]]=Validation[[#This Row],[Result]]</f>
        <v>1</v>
      </c>
      <c r="X348" t="b">
        <v>1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8" t="b">
        <f ca="1">AND(Validation[[#This Row],[Test Reading]]&gt;=Validation[[#This Row],[Range1_Low]],Validation[[#This Row],[Test Reading]]&lt;=Validation[[#This Row],[Range1_High]])</f>
        <v>1</v>
      </c>
      <c r="AE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8">
        <f>Validation[[#This Row],[Range1_High]]-Validation[[#This Row],[Range1_Low]]</f>
        <v>0.9</v>
      </c>
      <c r="AG348">
        <f>Validation[[#This Row],[Range2_High]]-Validation[[#This Row],[Range2_Low]]</f>
        <v>2000</v>
      </c>
      <c r="AK348"/>
    </row>
    <row r="349" spans="1:37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4</v>
      </c>
      <c r="H349">
        <v>4000</v>
      </c>
      <c r="I349">
        <v>8000</v>
      </c>
      <c r="J349" t="s">
        <v>10</v>
      </c>
      <c r="K349">
        <v>1.3</v>
      </c>
      <c r="L349">
        <v>46.045999999999999</v>
      </c>
      <c r="M349">
        <v>0.91605999999999999</v>
      </c>
      <c r="N349">
        <v>46.326000000000001</v>
      </c>
      <c r="O349" t="s">
        <v>2643</v>
      </c>
      <c r="P349" t="s">
        <v>2643</v>
      </c>
      <c r="Q349" t="s">
        <v>2643</v>
      </c>
      <c r="R349" t="s">
        <v>1462</v>
      </c>
      <c r="S349">
        <f ca="1">$AK$2*Validation[[#This Row],[Range1_Range]]+Validation[[#This Row],[Range1_Low]]</f>
        <v>0.40247366708664334</v>
      </c>
      <c r="T349">
        <f ca="1">$AK$2*Validation[[#This Row],[Range2_Range]]+Validation[[#This Row],[Range2_Low]]</f>
        <v>5344.3274092739703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20 mV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9" t="b">
        <f ca="1">AND(Validation[[#This Row],[Test Reading]]&gt;=Validation[[#This Row],[Range1_Low]],Validation[[#This Row],[Test Reading]]&lt;=Validation[[#This Row],[Range1_High]])</f>
        <v>1</v>
      </c>
      <c r="AE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9">
        <f>Validation[[#This Row],[Range1_High]]-Validation[[#This Row],[Range1_Low]]</f>
        <v>0.9</v>
      </c>
      <c r="AG349">
        <f>Validation[[#This Row],[Range2_High]]-Validation[[#This Row],[Range2_Low]]</f>
        <v>4000</v>
      </c>
      <c r="AK349"/>
    </row>
    <row r="350" spans="1:37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4</v>
      </c>
      <c r="H350">
        <v>8000</v>
      </c>
      <c r="I350">
        <v>10000</v>
      </c>
      <c r="J350" t="s">
        <v>10</v>
      </c>
      <c r="K350">
        <v>4.5999999999999996</v>
      </c>
      <c r="L350">
        <v>170.12</v>
      </c>
      <c r="M350">
        <v>1.1459999999999999</v>
      </c>
      <c r="N350">
        <v>173.36</v>
      </c>
      <c r="O350" t="s">
        <v>2643</v>
      </c>
      <c r="P350" t="s">
        <v>2643</v>
      </c>
      <c r="Q350" t="s">
        <v>2643</v>
      </c>
      <c r="R350" t="s">
        <v>1461</v>
      </c>
      <c r="S350">
        <f ca="1">$AK$2*Validation[[#This Row],[Range1_Range]]+Validation[[#This Row],[Range1_Low]]</f>
        <v>0.40247366708664334</v>
      </c>
      <c r="T350">
        <f ca="1">$AK$2*Validation[[#This Row],[Range2_Range]]+Validation[[#This Row],[Range2_Low]]</f>
        <v>8672.1637046369851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73 mV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350" t="b">
        <f ca="1">Validation[[#This Row],[Desired Result]]=Validation[[#This Row],[Result]]</f>
        <v>1</v>
      </c>
      <c r="X350" t="b">
        <v>1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0" t="b">
        <f ca="1">AND(Validation[[#This Row],[Test Reading]]&gt;=Validation[[#This Row],[Range1_Low]],Validation[[#This Row],[Test Reading]]&lt;=Validation[[#This Row],[Range1_High]])</f>
        <v>1</v>
      </c>
      <c r="AE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0">
        <f>Validation[[#This Row],[Range1_High]]-Validation[[#This Row],[Range1_Low]]</f>
        <v>0.9</v>
      </c>
      <c r="AG350">
        <f>Validation[[#This Row],[Range2_High]]-Validation[[#This Row],[Range2_Low]]</f>
        <v>2000</v>
      </c>
      <c r="AJ350" s="94"/>
      <c r="AK350"/>
    </row>
    <row r="351" spans="1:37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1E-3</v>
      </c>
      <c r="I351">
        <v>0.04</v>
      </c>
      <c r="J351" t="s">
        <v>10</v>
      </c>
      <c r="K351">
        <v>0.46</v>
      </c>
      <c r="L351">
        <v>9.1999999999999998E-2</v>
      </c>
      <c r="M351">
        <v>0.45052999999999999</v>
      </c>
      <c r="N351">
        <v>9.2199000000000003E-2</v>
      </c>
      <c r="O351" t="s">
        <v>2643</v>
      </c>
      <c r="P351" t="s">
        <v>2643</v>
      </c>
      <c r="Q351" t="s">
        <v>2643</v>
      </c>
      <c r="R351" t="s">
        <v>5564</v>
      </c>
      <c r="S351">
        <f ca="1">$AK$2*Validation[[#This Row],[Range1_Range]]+Validation[[#This Row],[Range1_Low]]</f>
        <v>4.0247366708664334</v>
      </c>
      <c r="T351">
        <f ca="1">$AK$2*Validation[[#This Row],[Range2_Range]]+Validation[[#This Row],[Range2_Low]]</f>
        <v>1.4107192240421212E-2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0.83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mV</v>
      </c>
      <c r="W351" t="b">
        <f ca="1">Validation[[#This Row],[Desired Result]]=Validation[[#This Row],[Result]]</f>
        <v>1</v>
      </c>
      <c r="X351" t="b">
        <v>1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1" t="b">
        <f ca="1">AND(Validation[[#This Row],[Test Reading]]&gt;=Validation[[#This Row],[Range1_Low]],Validation[[#This Row],[Test Reading]]&lt;=Validation[[#This Row],[Range1_High]])</f>
        <v>1</v>
      </c>
      <c r="AE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1">
        <f>Validation[[#This Row],[Range1_High]]-Validation[[#This Row],[Range1_Low]]</f>
        <v>9</v>
      </c>
      <c r="AG351">
        <f>Validation[[#This Row],[Range2_High]]-Validation[[#This Row],[Range2_Low]]</f>
        <v>3.9E-2</v>
      </c>
      <c r="AJ351" s="94"/>
      <c r="AK351"/>
    </row>
    <row r="352" spans="1:37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0.04</v>
      </c>
      <c r="I352">
        <v>1</v>
      </c>
      <c r="J352" t="s">
        <v>10</v>
      </c>
      <c r="K352">
        <v>0.25</v>
      </c>
      <c r="L352">
        <v>8.4000000000000005E-2</v>
      </c>
      <c r="M352">
        <v>0.22625000000000001</v>
      </c>
      <c r="N352">
        <v>8.5544999999999996E-2</v>
      </c>
      <c r="O352" t="s">
        <v>2643</v>
      </c>
      <c r="P352" t="s">
        <v>2643</v>
      </c>
      <c r="Q352" t="s">
        <v>2643</v>
      </c>
      <c r="R352" t="s">
        <v>1505</v>
      </c>
      <c r="S352">
        <f ca="1">$AK$2*Validation[[#This Row],[Range1_Range]]+Validation[[#This Row],[Range1_Low]]</f>
        <v>4.0247366708664334</v>
      </c>
      <c r="T352">
        <f ca="1">$AK$2*Validation[[#This Row],[Range2_Range]]+Validation[[#This Row],[Range2_Low]]</f>
        <v>0.36263857822575291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0.59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mV</v>
      </c>
      <c r="W352" t="b">
        <f ca="1">Validation[[#This Row],[Desired Result]]=Validation[[#This Row],[Result]]</f>
        <v>1</v>
      </c>
      <c r="X352" t="b">
        <v>1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2" t="b">
        <f ca="1">AND(Validation[[#This Row],[Test Reading]]&gt;=Validation[[#This Row],[Range1_Low]],Validation[[#This Row],[Test Reading]]&lt;=Validation[[#This Row],[Range1_High]])</f>
        <v>1</v>
      </c>
      <c r="AE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2">
        <f>Validation[[#This Row],[Range1_High]]-Validation[[#This Row],[Range1_Low]]</f>
        <v>9</v>
      </c>
      <c r="AG352">
        <f>Validation[[#This Row],[Range2_High]]-Validation[[#This Row],[Range2_Low]]</f>
        <v>0.96</v>
      </c>
      <c r="AJ352" s="94"/>
      <c r="AK352"/>
    </row>
    <row r="353" spans="1:37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</v>
      </c>
      <c r="I353">
        <v>20</v>
      </c>
      <c r="J353" t="s">
        <v>10</v>
      </c>
      <c r="K353">
        <v>0.28000000000000003</v>
      </c>
      <c r="L353">
        <v>0.16</v>
      </c>
      <c r="M353">
        <v>0.22835</v>
      </c>
      <c r="N353">
        <v>0.16434000000000001</v>
      </c>
      <c r="O353" t="s">
        <v>2643</v>
      </c>
      <c r="P353" t="s">
        <v>2643</v>
      </c>
      <c r="Q353" t="s">
        <v>2643</v>
      </c>
      <c r="R353" t="s">
        <v>5570</v>
      </c>
      <c r="S353">
        <f ca="1">$AK$2*Validation[[#This Row],[Range1_Range]]+Validation[[#This Row],[Range1_Low]]</f>
        <v>4.0247366708664334</v>
      </c>
      <c r="T353">
        <f ca="1">$AK$2*Validation[[#This Row],[Range2_Range]]+Validation[[#This Row],[Range2_Low]]</f>
        <v>7.38555519405136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0.92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mV</v>
      </c>
      <c r="W353" t="b">
        <f ca="1">Validation[[#This Row],[Desired Result]]=Validation[[#This Row],[Result]]</f>
        <v>1</v>
      </c>
      <c r="X353" t="b">
        <v>1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3" t="b">
        <f ca="1">AND(Validation[[#This Row],[Test Reading]]&gt;=Validation[[#This Row],[Range1_Low]],Validation[[#This Row],[Test Reading]]&lt;=Validation[[#This Row],[Range1_High]])</f>
        <v>1</v>
      </c>
      <c r="AE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3">
        <f>Validation[[#This Row],[Range1_High]]-Validation[[#This Row],[Range1_Low]]</f>
        <v>9</v>
      </c>
      <c r="AG353">
        <f>Validation[[#This Row],[Range2_High]]-Validation[[#This Row],[Range2_Low]]</f>
        <v>19</v>
      </c>
      <c r="AJ353" s="94"/>
      <c r="AK353"/>
    </row>
    <row r="354" spans="1:37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20</v>
      </c>
      <c r="I354">
        <v>50</v>
      </c>
      <c r="J354" t="s">
        <v>10</v>
      </c>
      <c r="K354">
        <v>0.24</v>
      </c>
      <c r="L354">
        <v>0.35</v>
      </c>
      <c r="M354">
        <v>0.22967000000000001</v>
      </c>
      <c r="N354">
        <v>0.34776000000000001</v>
      </c>
      <c r="O354" t="s">
        <v>2643</v>
      </c>
      <c r="P354" t="s">
        <v>2643</v>
      </c>
      <c r="Q354" t="s">
        <v>2643</v>
      </c>
      <c r="R354" t="s">
        <v>5572</v>
      </c>
      <c r="S354">
        <f ca="1">$AK$2*Validation[[#This Row],[Range1_Range]]+Validation[[#This Row],[Range1_Low]]</f>
        <v>4.0247366708664334</v>
      </c>
      <c r="T354">
        <f ca="1">$AK$2*Validation[[#This Row],[Range2_Range]]+Validation[[#This Row],[Range2_Low]]</f>
        <v>30.082455569554782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1.6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354" t="b">
        <f ca="1">Validation[[#This Row],[Desired Result]]=Validation[[#This Row],[Result]]</f>
        <v>1</v>
      </c>
      <c r="X354" t="b">
        <v>1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4" t="b">
        <f ca="1">AND(Validation[[#This Row],[Test Reading]]&gt;=Validation[[#This Row],[Range1_Low]],Validation[[#This Row],[Test Reading]]&lt;=Validation[[#This Row],[Range1_High]])</f>
        <v>1</v>
      </c>
      <c r="AE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4">
        <f>Validation[[#This Row],[Range1_High]]-Validation[[#This Row],[Range1_Low]]</f>
        <v>9</v>
      </c>
      <c r="AG354">
        <f>Validation[[#This Row],[Range2_High]]-Validation[[#This Row],[Range2_Low]]</f>
        <v>30</v>
      </c>
      <c r="AK354"/>
    </row>
    <row r="355" spans="1:37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2643</v>
      </c>
      <c r="P355" t="s">
        <v>2643</v>
      </c>
      <c r="Q355" t="s">
        <v>2643</v>
      </c>
      <c r="R355" t="s">
        <v>1506</v>
      </c>
      <c r="S355">
        <f ca="1">$AK$2*Validation[[#This Row],[Range1_Range]]+Validation[[#This Row],[Range1_Low]]</f>
        <v>4.0247366708664334</v>
      </c>
      <c r="T355">
        <f ca="1">$AK$2*Validation[[#This Row],[Range2_Range]]+Validation[[#This Row],[Range2_Low]]</f>
        <v>66.804092615924631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4.1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355" t="b">
        <f ca="1">Validation[[#This Row],[Desired Result]]=Validation[[#This Row],[Result]]</f>
        <v>1</v>
      </c>
      <c r="X355" t="b">
        <v>1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5" t="b">
        <f ca="1">AND(Validation[[#This Row],[Test Reading]]&gt;=Validation[[#This Row],[Range1_Low]],Validation[[#This Row],[Test Reading]]&lt;=Validation[[#This Row],[Range1_High]])</f>
        <v>1</v>
      </c>
      <c r="AE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5">
        <f>Validation[[#This Row],[Range1_High]]-Validation[[#This Row],[Range1_Low]]</f>
        <v>9</v>
      </c>
      <c r="AG355">
        <f>Validation[[#This Row],[Range2_High]]-Validation[[#This Row],[Range2_Low]]</f>
        <v>50</v>
      </c>
      <c r="AK355"/>
    </row>
    <row r="356" spans="1:37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100</v>
      </c>
      <c r="I356">
        <v>300</v>
      </c>
      <c r="J356" t="s">
        <v>10</v>
      </c>
      <c r="K356">
        <v>1.2</v>
      </c>
      <c r="L356">
        <v>3.5</v>
      </c>
      <c r="M356">
        <v>1.1358999999999999</v>
      </c>
      <c r="N356">
        <v>3.4830999999999999</v>
      </c>
      <c r="O356" t="s">
        <v>2643</v>
      </c>
      <c r="P356" t="s">
        <v>2643</v>
      </c>
      <c r="Q356" t="s">
        <v>2643</v>
      </c>
      <c r="R356" t="s">
        <v>1509</v>
      </c>
      <c r="S356">
        <f ca="1">$AK$2*Validation[[#This Row],[Range1_Range]]+Validation[[#This Row],[Range1_Low]]</f>
        <v>4.0247366708664334</v>
      </c>
      <c r="T356">
        <f ca="1">$AK$2*Validation[[#This Row],[Range2_Range]]+Validation[[#This Row],[Range2_Low]]</f>
        <v>167.21637046369852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15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356" t="b">
        <f ca="1">Validation[[#This Row],[Desired Result]]=Validation[[#This Row],[Result]]</f>
        <v>1</v>
      </c>
      <c r="X356" t="b">
        <v>1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6" t="b">
        <f ca="1">AND(Validation[[#This Row],[Test Reading]]&gt;=Validation[[#This Row],[Range1_Low]],Validation[[#This Row],[Test Reading]]&lt;=Validation[[#This Row],[Range1_High]])</f>
        <v>1</v>
      </c>
      <c r="AE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6">
        <f>Validation[[#This Row],[Range1_High]]-Validation[[#This Row],[Range1_Low]]</f>
        <v>9</v>
      </c>
      <c r="AG356">
        <f>Validation[[#This Row],[Range2_High]]-Validation[[#This Row],[Range2_Low]]</f>
        <v>200</v>
      </c>
      <c r="AJ356" s="94"/>
      <c r="AK356"/>
    </row>
    <row r="357" spans="1:37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300</v>
      </c>
      <c r="I357">
        <v>1000</v>
      </c>
      <c r="J357" t="s">
        <v>10</v>
      </c>
      <c r="K357">
        <v>0.83</v>
      </c>
      <c r="L357">
        <v>12</v>
      </c>
      <c r="M357">
        <v>1.127</v>
      </c>
      <c r="N357">
        <v>11.688000000000001</v>
      </c>
      <c r="O357" t="s">
        <v>2643</v>
      </c>
      <c r="P357" t="s">
        <v>2643</v>
      </c>
      <c r="Q357" t="s">
        <v>2643</v>
      </c>
      <c r="R357" t="s">
        <v>5578</v>
      </c>
      <c r="S357">
        <f ca="1">$AK$2*Validation[[#This Row],[Range1_Range]]+Validation[[#This Row],[Range1_Low]]</f>
        <v>4.0247366708664334</v>
      </c>
      <c r="T357">
        <f ca="1">$AK$2*Validation[[#This Row],[Range2_Range]]+Validation[[#This Row],[Range2_Low]]</f>
        <v>535.25729662294486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49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357" t="b">
        <f ca="1">Validation[[#This Row],[Desired Result]]=Validation[[#This Row],[Result]]</f>
        <v>1</v>
      </c>
      <c r="X357" t="b">
        <v>1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7" t="b">
        <f ca="1">AND(Validation[[#This Row],[Test Reading]]&gt;=Validation[[#This Row],[Range1_Low]],Validation[[#This Row],[Test Reading]]&lt;=Validation[[#This Row],[Range1_High]])</f>
        <v>1</v>
      </c>
      <c r="AE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7">
        <f>Validation[[#This Row],[Range1_High]]-Validation[[#This Row],[Range1_Low]]</f>
        <v>9</v>
      </c>
      <c r="AG357">
        <f>Validation[[#This Row],[Range2_High]]-Validation[[#This Row],[Range2_Low]]</f>
        <v>700</v>
      </c>
      <c r="AJ357" s="94"/>
      <c r="AK357"/>
    </row>
    <row r="358" spans="1:37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1000</v>
      </c>
      <c r="I358">
        <v>2000</v>
      </c>
      <c r="J358" t="s">
        <v>10</v>
      </c>
      <c r="K358">
        <v>6.1</v>
      </c>
      <c r="L358">
        <v>17</v>
      </c>
      <c r="M358">
        <v>1.1337999999999999</v>
      </c>
      <c r="N358">
        <v>17.486999999999998</v>
      </c>
      <c r="O358" t="s">
        <v>2643</v>
      </c>
      <c r="P358" t="s">
        <v>2643</v>
      </c>
      <c r="Q358" t="s">
        <v>2643</v>
      </c>
      <c r="R358" t="s">
        <v>1508</v>
      </c>
      <c r="S358">
        <f ca="1">$AK$2*Validation[[#This Row],[Range1_Range]]+Validation[[#This Row],[Range1_Low]]</f>
        <v>4.0247366708664334</v>
      </c>
      <c r="T358">
        <f ca="1">$AK$2*Validation[[#This Row],[Range2_Range]]+Validation[[#This Row],[Range2_Low]]</f>
        <v>1336.0818523184926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75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358" t="b">
        <f ca="1">Validation[[#This Row],[Desired Result]]=Validation[[#This Row],[Result]]</f>
        <v>1</v>
      </c>
      <c r="X358" t="b">
        <v>1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8" t="b">
        <f ca="1">AND(Validation[[#This Row],[Test Reading]]&gt;=Validation[[#This Row],[Range1_Low]],Validation[[#This Row],[Test Reading]]&lt;=Validation[[#This Row],[Range1_High]])</f>
        <v>1</v>
      </c>
      <c r="AE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8">
        <f>Validation[[#This Row],[Range1_High]]-Validation[[#This Row],[Range1_Low]]</f>
        <v>9</v>
      </c>
      <c r="AG358">
        <f>Validation[[#This Row],[Range2_High]]-Validation[[#This Row],[Range2_Low]]</f>
        <v>1000</v>
      </c>
      <c r="AK358"/>
    </row>
    <row r="359" spans="1:37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2000</v>
      </c>
      <c r="I359">
        <v>4000</v>
      </c>
      <c r="J359" t="s">
        <v>10</v>
      </c>
      <c r="K359">
        <v>12</v>
      </c>
      <c r="L359">
        <v>46</v>
      </c>
      <c r="M359">
        <v>8.0599000000000007</v>
      </c>
      <c r="N359">
        <v>46.328000000000003</v>
      </c>
      <c r="O359" t="s">
        <v>2643</v>
      </c>
      <c r="P359" t="s">
        <v>2643</v>
      </c>
      <c r="Q359" t="s">
        <v>2643</v>
      </c>
      <c r="R359" t="s">
        <v>1511</v>
      </c>
      <c r="S359">
        <f ca="1">$AK$2*Validation[[#This Row],[Range1_Range]]+Validation[[#This Row],[Range1_Low]]</f>
        <v>4.0247366708664334</v>
      </c>
      <c r="T359">
        <f ca="1">$AK$2*Validation[[#This Row],[Range2_Range]]+Validation[[#This Row],[Range2_Low]]</f>
        <v>2672.1637046369851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200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359" t="b">
        <f ca="1">Validation[[#This Row],[Desired Result]]=Validation[[#This Row],[Result]]</f>
        <v>1</v>
      </c>
      <c r="X359" t="b">
        <v>1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9" t="b">
        <f ca="1">AND(Validation[[#This Row],[Test Reading]]&gt;=Validation[[#This Row],[Range1_Low]],Validation[[#This Row],[Test Reading]]&lt;=Validation[[#This Row],[Range1_High]])</f>
        <v>1</v>
      </c>
      <c r="AE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9">
        <f>Validation[[#This Row],[Range1_High]]-Validation[[#This Row],[Range1_Low]]</f>
        <v>9</v>
      </c>
      <c r="AG359">
        <f>Validation[[#This Row],[Range2_High]]-Validation[[#This Row],[Range2_Low]]</f>
        <v>2000</v>
      </c>
      <c r="AK359"/>
    </row>
    <row r="360" spans="1:37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4000</v>
      </c>
      <c r="I360">
        <v>8000</v>
      </c>
      <c r="J360" t="s">
        <v>10</v>
      </c>
      <c r="K360">
        <v>15</v>
      </c>
      <c r="L360">
        <v>46</v>
      </c>
      <c r="M360">
        <v>9.1631999999999998</v>
      </c>
      <c r="N360">
        <v>46.576000000000001</v>
      </c>
      <c r="O360" t="s">
        <v>2643</v>
      </c>
      <c r="P360" t="s">
        <v>2643</v>
      </c>
      <c r="Q360" t="s">
        <v>2643</v>
      </c>
      <c r="R360" t="s">
        <v>1507</v>
      </c>
      <c r="S360">
        <f ca="1">$AK$2*Validation[[#This Row],[Range1_Range]]+Validation[[#This Row],[Range1_Low]]</f>
        <v>4.0247366708664334</v>
      </c>
      <c r="T360">
        <f ca="1">$AK$2*Validation[[#This Row],[Range2_Range]]+Validation[[#This Row],[Range2_Low]]</f>
        <v>5344.3274092739703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200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360" t="b">
        <f ca="1">Validation[[#This Row],[Desired Result]]=Validation[[#This Row],[Result]]</f>
        <v>1</v>
      </c>
      <c r="X360" t="b">
        <v>1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0" t="b">
        <f ca="1">AND(Validation[[#This Row],[Test Reading]]&gt;=Validation[[#This Row],[Range1_Low]],Validation[[#This Row],[Test Reading]]&lt;=Validation[[#This Row],[Range1_High]])</f>
        <v>1</v>
      </c>
      <c r="AE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0">
        <f>Validation[[#This Row],[Range1_High]]-Validation[[#This Row],[Range1_Low]]</f>
        <v>9</v>
      </c>
      <c r="AG360">
        <f>Validation[[#This Row],[Range2_High]]-Validation[[#This Row],[Range2_Low]]</f>
        <v>4000</v>
      </c>
      <c r="AK360"/>
    </row>
    <row r="361" spans="1:37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2643</v>
      </c>
      <c r="P361" t="s">
        <v>2643</v>
      </c>
      <c r="Q361" t="s">
        <v>2643</v>
      </c>
      <c r="R361" t="s">
        <v>1510</v>
      </c>
      <c r="S361">
        <f ca="1">$AK$2*Validation[[#This Row],[Range1_Range]]+Validation[[#This Row],[Range1_Low]]</f>
        <v>4.0247366708664334</v>
      </c>
      <c r="T361">
        <f ca="1">$AK$2*Validation[[#This Row],[Range2_Range]]+Validation[[#This Row],[Range2_Low]]</f>
        <v>8672.1637046369851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730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361" t="b">
        <f ca="1">Validation[[#This Row],[Desired Result]]=Validation[[#This Row],[Result]]</f>
        <v>1</v>
      </c>
      <c r="X361" t="b">
        <v>1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1" t="b">
        <f ca="1">AND(Validation[[#This Row],[Test Reading]]&gt;=Validation[[#This Row],[Range1_Low]],Validation[[#This Row],[Test Reading]]&lt;=Validation[[#This Row],[Range1_High]])</f>
        <v>1</v>
      </c>
      <c r="AE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1">
        <f>Validation[[#This Row],[Range1_High]]-Validation[[#This Row],[Range1_Low]]</f>
        <v>9</v>
      </c>
      <c r="AG361">
        <f>Validation[[#This Row],[Range2_High]]-Validation[[#This Row],[Range2_Low]]</f>
        <v>2000</v>
      </c>
      <c r="AK361"/>
    </row>
    <row r="362" spans="1:37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1E-3</v>
      </c>
      <c r="I362">
        <v>0.04</v>
      </c>
      <c r="J362" t="s">
        <v>10</v>
      </c>
      <c r="K362">
        <v>7.2506000000000004</v>
      </c>
      <c r="L362">
        <v>223.08</v>
      </c>
      <c r="M362">
        <v>7.2465999999999999</v>
      </c>
      <c r="N362">
        <v>222.31</v>
      </c>
      <c r="O362" t="s">
        <v>2643</v>
      </c>
      <c r="P362" t="s">
        <v>2643</v>
      </c>
      <c r="Q362" t="s">
        <v>2643</v>
      </c>
      <c r="R362" t="s">
        <v>5534</v>
      </c>
      <c r="S362">
        <f ca="1">$AK$2*Validation[[#This Row],[Range1_Range]]+Validation[[#This Row],[Range1_Low]]</f>
        <v>3.3608185231849266E-3</v>
      </c>
      <c r="T362">
        <f ca="1">$AK$2*Validation[[#This Row],[Range2_Range]]+Validation[[#This Row],[Range2_Low]]</f>
        <v>1.4107192240421212E-2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8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2" t="b">
        <f ca="1">AND(Validation[[#This Row],[Test Reading]]&gt;=Validation[[#This Row],[Range1_Low]],Validation[[#This Row],[Test Reading]]&lt;=Validation[[#This Row],[Range1_High]])</f>
        <v>1</v>
      </c>
      <c r="AE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2">
        <f>Validation[[#This Row],[Range1_High]]-Validation[[#This Row],[Range1_Low]]</f>
        <v>0.01</v>
      </c>
      <c r="AG362">
        <f>Validation[[#This Row],[Range2_High]]-Validation[[#This Row],[Range2_Low]]</f>
        <v>3.9E-2</v>
      </c>
      <c r="AK362"/>
    </row>
    <row r="363" spans="1:37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0.04</v>
      </c>
      <c r="I363">
        <v>1</v>
      </c>
      <c r="J363" t="s">
        <v>10</v>
      </c>
      <c r="K363">
        <v>6.4968000000000004</v>
      </c>
      <c r="L363">
        <v>89.968999999999994</v>
      </c>
      <c r="M363">
        <v>6.4923999999999999</v>
      </c>
      <c r="N363">
        <v>88.921999999999997</v>
      </c>
      <c r="O363" t="s">
        <v>2643</v>
      </c>
      <c r="P363" t="s">
        <v>2643</v>
      </c>
      <c r="Q363" t="s">
        <v>2643</v>
      </c>
      <c r="R363" t="s">
        <v>1381</v>
      </c>
      <c r="S363">
        <f ca="1">$AK$2*Validation[[#This Row],[Range1_Range]]+Validation[[#This Row],[Range1_Low]]</f>
        <v>3.3608185231849266E-3</v>
      </c>
      <c r="T363">
        <f ca="1">$AK$2*Validation[[#This Row],[Range2_Range]]+Validation[[#This Row],[Range2_Low]]</f>
        <v>0.36263857822575291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6.8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3" t="b">
        <f ca="1">AND(Validation[[#This Row],[Test Reading]]&gt;=Validation[[#This Row],[Range1_Low]],Validation[[#This Row],[Test Reading]]&lt;=Validation[[#This Row],[Range1_High]])</f>
        <v>1</v>
      </c>
      <c r="AE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3">
        <f>Validation[[#This Row],[Range1_High]]-Validation[[#This Row],[Range1_Low]]</f>
        <v>0.01</v>
      </c>
      <c r="AG363">
        <f>Validation[[#This Row],[Range2_High]]-Validation[[#This Row],[Range2_Low]]</f>
        <v>0.96</v>
      </c>
      <c r="AK363"/>
    </row>
    <row r="364" spans="1:37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1</v>
      </c>
      <c r="I364">
        <v>20</v>
      </c>
      <c r="J364" t="s">
        <v>10</v>
      </c>
      <c r="K364">
        <v>6.5335000000000001</v>
      </c>
      <c r="L364">
        <v>152.12</v>
      </c>
      <c r="M364">
        <v>6.5290999999999997</v>
      </c>
      <c r="N364">
        <v>151.19</v>
      </c>
      <c r="O364" t="s">
        <v>2643</v>
      </c>
      <c r="P364" t="s">
        <v>2643</v>
      </c>
      <c r="Q364" t="s">
        <v>2643</v>
      </c>
      <c r="R364" t="s">
        <v>5539</v>
      </c>
      <c r="S364">
        <f ca="1">$AK$2*Validation[[#This Row],[Range1_Range]]+Validation[[#This Row],[Range1_Low]]</f>
        <v>3.3608185231849266E-3</v>
      </c>
      <c r="T364">
        <f ca="1">$AK$2*Validation[[#This Row],[Range2_Range]]+Validation[[#This Row],[Range2_Low]]</f>
        <v>7.38555519405136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7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4" t="b">
        <f ca="1">AND(Validation[[#This Row],[Test Reading]]&gt;=Validation[[#This Row],[Range1_Low]],Validation[[#This Row],[Test Reading]]&lt;=Validation[[#This Row],[Range1_High]])</f>
        <v>1</v>
      </c>
      <c r="AE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4">
        <f>Validation[[#This Row],[Range1_High]]-Validation[[#This Row],[Range1_Low]]</f>
        <v>0.01</v>
      </c>
      <c r="AG364">
        <f>Validation[[#This Row],[Range2_High]]-Validation[[#This Row],[Range2_Low]]</f>
        <v>19</v>
      </c>
      <c r="AK364"/>
    </row>
    <row r="365" spans="1:37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20</v>
      </c>
      <c r="I365">
        <v>50</v>
      </c>
      <c r="J365" t="s">
        <v>10</v>
      </c>
      <c r="K365">
        <v>7.9955999999999996</v>
      </c>
      <c r="L365">
        <v>709.13</v>
      </c>
      <c r="M365">
        <v>7.9861000000000004</v>
      </c>
      <c r="N365">
        <v>708.96</v>
      </c>
      <c r="O365" t="s">
        <v>2643</v>
      </c>
      <c r="P365" t="s">
        <v>2643</v>
      </c>
      <c r="Q365" t="s">
        <v>2643</v>
      </c>
      <c r="R365" t="s">
        <v>1380</v>
      </c>
      <c r="S365">
        <f ca="1">$AK$2*Validation[[#This Row],[Range1_Range]]+Validation[[#This Row],[Range1_Low]]</f>
        <v>3.3608185231849266E-3</v>
      </c>
      <c r="T365">
        <f ca="1">$AK$2*Validation[[#This Row],[Range2_Range]]+Validation[[#This Row],[Range2_Low]]</f>
        <v>30.082455569554782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10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5" t="b">
        <f ca="1">AND(Validation[[#This Row],[Test Reading]]&gt;=Validation[[#This Row],[Range1_Low]],Validation[[#This Row],[Test Reading]]&lt;=Validation[[#This Row],[Range1_High]])</f>
        <v>1</v>
      </c>
      <c r="AE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5">
        <f>Validation[[#This Row],[Range1_High]]-Validation[[#This Row],[Range1_Low]]</f>
        <v>0.01</v>
      </c>
      <c r="AG365">
        <f>Validation[[#This Row],[Range2_High]]-Validation[[#This Row],[Range2_Low]]</f>
        <v>30</v>
      </c>
      <c r="AK365"/>
    </row>
    <row r="366" spans="1:37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50</v>
      </c>
      <c r="I366">
        <v>100</v>
      </c>
      <c r="J366" t="s">
        <v>10</v>
      </c>
      <c r="K366">
        <v>10.061999999999999</v>
      </c>
      <c r="L366">
        <v>5001.3</v>
      </c>
      <c r="M366">
        <v>10.045999999999999</v>
      </c>
      <c r="N366">
        <v>5001.8</v>
      </c>
      <c r="O366" t="s">
        <v>2643</v>
      </c>
      <c r="P366" t="s">
        <v>2643</v>
      </c>
      <c r="Q366" t="s">
        <v>2643</v>
      </c>
      <c r="R366" t="s">
        <v>1378</v>
      </c>
      <c r="S366">
        <f ca="1">$AK$2*Validation[[#This Row],[Range1_Range]]+Validation[[#This Row],[Range1_Low]]</f>
        <v>3.3608185231849266E-3</v>
      </c>
      <c r="T366">
        <f ca="1">$AK$2*Validation[[#This Row],[Range2_Range]]+Validation[[#This Row],[Range2_Low]]</f>
        <v>66.804092615924631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27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6" t="b">
        <f ca="1">AND(Validation[[#This Row],[Test Reading]]&gt;=Validation[[#This Row],[Range1_Low]],Validation[[#This Row],[Test Reading]]&lt;=Validation[[#This Row],[Range1_High]])</f>
        <v>1</v>
      </c>
      <c r="AE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6">
        <f>Validation[[#This Row],[Range1_High]]-Validation[[#This Row],[Range1_Low]]</f>
        <v>0.01</v>
      </c>
      <c r="AG366">
        <f>Validation[[#This Row],[Range2_High]]-Validation[[#This Row],[Range2_Low]]</f>
        <v>50</v>
      </c>
      <c r="AK366"/>
    </row>
    <row r="367" spans="1:37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</v>
      </c>
      <c r="I367">
        <v>300</v>
      </c>
      <c r="J367" t="s">
        <v>10</v>
      </c>
      <c r="K367">
        <v>4.9503000000000004</v>
      </c>
      <c r="L367">
        <v>45929</v>
      </c>
      <c r="M367">
        <v>4.8762999999999996</v>
      </c>
      <c r="N367">
        <v>45936</v>
      </c>
      <c r="O367" t="s">
        <v>2643</v>
      </c>
      <c r="P367" t="s">
        <v>2643</v>
      </c>
      <c r="Q367" t="s">
        <v>2643</v>
      </c>
      <c r="R367" t="s">
        <v>1379</v>
      </c>
      <c r="S367">
        <f ca="1">$AK$2*Validation[[#This Row],[Range1_Range]]+Validation[[#This Row],[Range1_Low]]</f>
        <v>3.3608185231849266E-3</v>
      </c>
      <c r="T367">
        <f ca="1">$AK$2*Validation[[#This Row],[Range2_Range]]+Validation[[#This Row],[Range2_Low]]</f>
        <v>167.21637046369852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160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7" t="b">
        <f ca="1">AND(Validation[[#This Row],[Test Reading]]&gt;=Validation[[#This Row],[Range1_Low]],Validation[[#This Row],[Test Reading]]&lt;=Validation[[#This Row],[Range1_High]])</f>
        <v>1</v>
      </c>
      <c r="AE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7">
        <f>Validation[[#This Row],[Range1_High]]-Validation[[#This Row],[Range1_Low]]</f>
        <v>0.01</v>
      </c>
      <c r="AG367">
        <f>Validation[[#This Row],[Range2_High]]-Validation[[#This Row],[Range2_Low]]</f>
        <v>200</v>
      </c>
      <c r="AK367"/>
    </row>
    <row r="368" spans="1:37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300</v>
      </c>
      <c r="I368">
        <v>1000</v>
      </c>
      <c r="J368" t="s">
        <v>10</v>
      </c>
      <c r="K368">
        <v>18</v>
      </c>
      <c r="L368">
        <v>45403</v>
      </c>
      <c r="M368">
        <v>13.84</v>
      </c>
      <c r="N368">
        <v>45406</v>
      </c>
      <c r="O368" t="s">
        <v>2643</v>
      </c>
      <c r="P368" t="s">
        <v>2643</v>
      </c>
      <c r="Q368" t="s">
        <v>2643</v>
      </c>
      <c r="R368" t="s">
        <v>1383</v>
      </c>
      <c r="S368">
        <f ca="1">$AK$2*Validation[[#This Row],[Range1_Range]]+Validation[[#This Row],[Range1_Low]]</f>
        <v>3.3608185231849266E-3</v>
      </c>
      <c r="T368">
        <f ca="1">$AK$2*Validation[[#This Row],[Range2_Range]]+Validation[[#This Row],[Range2_Low]]</f>
        <v>535.25729662294486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170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8" t="b">
        <f ca="1">AND(Validation[[#This Row],[Test Reading]]&gt;=Validation[[#This Row],[Range1_Low]],Validation[[#This Row],[Test Reading]]&lt;=Validation[[#This Row],[Range1_High]])</f>
        <v>1</v>
      </c>
      <c r="AE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8">
        <f>Validation[[#This Row],[Range1_High]]-Validation[[#This Row],[Range1_Low]]</f>
        <v>0.01</v>
      </c>
      <c r="AG368">
        <f>Validation[[#This Row],[Range2_High]]-Validation[[#This Row],[Range2_Low]]</f>
        <v>700</v>
      </c>
      <c r="AK368"/>
    </row>
    <row r="369" spans="1:37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1000</v>
      </c>
      <c r="I369">
        <v>4000</v>
      </c>
      <c r="J369" t="s">
        <v>10</v>
      </c>
      <c r="K369">
        <v>23.292999999999999</v>
      </c>
      <c r="L369">
        <v>79521</v>
      </c>
      <c r="M369">
        <v>23.228000000000002</v>
      </c>
      <c r="N369">
        <v>79358</v>
      </c>
      <c r="O369" t="s">
        <v>2643</v>
      </c>
      <c r="P369" t="s">
        <v>2643</v>
      </c>
      <c r="Q369" t="s">
        <v>2643</v>
      </c>
      <c r="R369" t="s">
        <v>5510</v>
      </c>
      <c r="S369">
        <f ca="1">$AK$2*Validation[[#This Row],[Range1_Range]]+Validation[[#This Row],[Range1_Low]]</f>
        <v>3.3608185231849266E-3</v>
      </c>
      <c r="T369">
        <f ca="1">$AK$2*Validation[[#This Row],[Range2_Range]]+Validation[[#This Row],[Range2_Low]]</f>
        <v>2008.2455569554779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290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9" t="b">
        <f ca="1">AND(Validation[[#This Row],[Test Reading]]&gt;=Validation[[#This Row],[Range1_Low]],Validation[[#This Row],[Test Reading]]&lt;=Validation[[#This Row],[Range1_High]])</f>
        <v>1</v>
      </c>
      <c r="AE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9">
        <f>Validation[[#This Row],[Range1_High]]-Validation[[#This Row],[Range1_Low]]</f>
        <v>0.01</v>
      </c>
      <c r="AG369">
        <f>Validation[[#This Row],[Range2_High]]-Validation[[#This Row],[Range2_Low]]</f>
        <v>3000</v>
      </c>
      <c r="AK369"/>
    </row>
    <row r="370" spans="1:37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4000</v>
      </c>
      <c r="I370">
        <v>8000</v>
      </c>
      <c r="J370" t="s">
        <v>10</v>
      </c>
      <c r="K370">
        <v>31</v>
      </c>
      <c r="L370">
        <v>228940</v>
      </c>
      <c r="M370">
        <v>30.434000000000001</v>
      </c>
      <c r="N370">
        <v>228860</v>
      </c>
      <c r="O370" t="s">
        <v>2643</v>
      </c>
      <c r="P370" t="s">
        <v>2643</v>
      </c>
      <c r="Q370" t="s">
        <v>2643</v>
      </c>
      <c r="R370" t="s">
        <v>1382</v>
      </c>
      <c r="S370">
        <f ca="1">$AK$2*Validation[[#This Row],[Range1_Range]]+Validation[[#This Row],[Range1_Low]]</f>
        <v>3.3608185231849266E-3</v>
      </c>
      <c r="T370">
        <f ca="1">$AK$2*Validation[[#This Row],[Range2_Range]]+Validation[[#This Row],[Range2_Low]]</f>
        <v>5344.3274092739703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800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0" t="b">
        <f ca="1">AND(Validation[[#This Row],[Test Reading]]&gt;=Validation[[#This Row],[Range1_Low]],Validation[[#This Row],[Test Reading]]&lt;=Validation[[#This Row],[Range1_High]])</f>
        <v>1</v>
      </c>
      <c r="AE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0">
        <f>Validation[[#This Row],[Range1_High]]-Validation[[#This Row],[Range1_Low]]</f>
        <v>0.01</v>
      </c>
      <c r="AG370">
        <f>Validation[[#This Row],[Range2_High]]-Validation[[#This Row],[Range2_Low]]</f>
        <v>4000</v>
      </c>
      <c r="AK370"/>
    </row>
    <row r="371" spans="1:37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2643</v>
      </c>
      <c r="P371" t="s">
        <v>2643</v>
      </c>
      <c r="Q371" t="s">
        <v>2643</v>
      </c>
      <c r="R371" t="s">
        <v>1432</v>
      </c>
      <c r="S371">
        <f ca="1">$AK$2*Validation[[#This Row],[Range1_Range]]+Validation[[#This Row],[Range1_Low]]</f>
        <v>4.0247366708664342E-2</v>
      </c>
      <c r="T371">
        <f ca="1">$AK$2*Validation[[#This Row],[Range2_Range]]+Validation[[#This Row],[Range2_Low]]</f>
        <v>1.4107192240421212E-2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11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1" t="b">
        <f ca="1">Validation[[#This Row],[Desired Result]]=Validation[[#This Row],[Result]]</f>
        <v>1</v>
      </c>
      <c r="X371" t="b">
        <v>1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1" t="b">
        <f ca="1">AND(Validation[[#This Row],[Test Reading]]&gt;=Validation[[#This Row],[Range1_Low]],Validation[[#This Row],[Test Reading]]&lt;=Validation[[#This Row],[Range1_High]])</f>
        <v>1</v>
      </c>
      <c r="AE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1">
        <f>Validation[[#This Row],[Range1_High]]-Validation[[#This Row],[Range1_Low]]</f>
        <v>9.0000000000000011E-2</v>
      </c>
      <c r="AG371">
        <f>Validation[[#This Row],[Range2_High]]-Validation[[#This Row],[Range2_Low]]</f>
        <v>3.9E-2</v>
      </c>
      <c r="AK371"/>
    </row>
    <row r="372" spans="1:37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0.04</v>
      </c>
      <c r="I372">
        <v>1</v>
      </c>
      <c r="J372" t="s">
        <v>10</v>
      </c>
      <c r="K372">
        <v>6.5380000000000003</v>
      </c>
      <c r="L372">
        <v>63.487000000000002</v>
      </c>
      <c r="M372">
        <v>6.5346000000000002</v>
      </c>
      <c r="N372">
        <v>63.435000000000002</v>
      </c>
      <c r="O372" t="s">
        <v>2643</v>
      </c>
      <c r="P372" t="s">
        <v>2643</v>
      </c>
      <c r="Q372" t="s">
        <v>2643</v>
      </c>
      <c r="R372" t="s">
        <v>5546</v>
      </c>
      <c r="S372">
        <f ca="1">$AK$2*Validation[[#This Row],[Range1_Range]]+Validation[[#This Row],[Range1_Low]]</f>
        <v>4.0247366708664342E-2</v>
      </c>
      <c r="T372">
        <f ca="1">$AK$2*Validation[[#This Row],[Range2_Range]]+Validation[[#This Row],[Range2_Low]]</f>
        <v>0.36263857822575291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9.1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2" t="b">
        <f ca="1">AND(Validation[[#This Row],[Test Reading]]&gt;=Validation[[#This Row],[Range1_Low]],Validation[[#This Row],[Test Reading]]&lt;=Validation[[#This Row],[Range1_High]])</f>
        <v>1</v>
      </c>
      <c r="AE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2">
        <f>Validation[[#This Row],[Range1_High]]-Validation[[#This Row],[Range1_Low]]</f>
        <v>9.0000000000000011E-2</v>
      </c>
      <c r="AG372">
        <f>Validation[[#This Row],[Range2_High]]-Validation[[#This Row],[Range2_Low]]</f>
        <v>0.96</v>
      </c>
      <c r="AK372"/>
    </row>
    <row r="373" spans="1:37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</v>
      </c>
      <c r="I373">
        <v>20</v>
      </c>
      <c r="J373" t="s">
        <v>10</v>
      </c>
      <c r="K373">
        <v>6.2203999999999997</v>
      </c>
      <c r="L373">
        <v>137.65</v>
      </c>
      <c r="M373">
        <v>6.2175000000000002</v>
      </c>
      <c r="N373">
        <v>137.62</v>
      </c>
      <c r="O373" t="s">
        <v>2643</v>
      </c>
      <c r="P373" t="s">
        <v>2643</v>
      </c>
      <c r="Q373" t="s">
        <v>2643</v>
      </c>
      <c r="R373" t="s">
        <v>1430</v>
      </c>
      <c r="S373">
        <f ca="1">$AK$2*Validation[[#This Row],[Range1_Range]]+Validation[[#This Row],[Range1_Low]]</f>
        <v>4.0247366708664342E-2</v>
      </c>
      <c r="T373">
        <f ca="1">$AK$2*Validation[[#This Row],[Range2_Range]]+Validation[[#This Row],[Range2_Low]]</f>
        <v>7.38555519405136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12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73" t="b">
        <f ca="1">Validation[[#This Row],[Desired Result]]=Validation[[#This Row],[Result]]</f>
        <v>1</v>
      </c>
      <c r="X373" t="b">
        <v>1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3" t="b">
        <f ca="1">AND(Validation[[#This Row],[Test Reading]]&gt;=Validation[[#This Row],[Range1_Low]],Validation[[#This Row],[Test Reading]]&lt;=Validation[[#This Row],[Range1_High]])</f>
        <v>1</v>
      </c>
      <c r="AE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3">
        <f>Validation[[#This Row],[Range1_High]]-Validation[[#This Row],[Range1_Low]]</f>
        <v>9.0000000000000011E-2</v>
      </c>
      <c r="AG373">
        <f>Validation[[#This Row],[Range2_High]]-Validation[[#This Row],[Range2_Low]]</f>
        <v>19</v>
      </c>
      <c r="AK373"/>
    </row>
    <row r="374" spans="1:37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20</v>
      </c>
      <c r="I374">
        <v>50</v>
      </c>
      <c r="J374" t="s">
        <v>10</v>
      </c>
      <c r="K374">
        <v>6.7172000000000001</v>
      </c>
      <c r="L374">
        <v>310.87</v>
      </c>
      <c r="M374">
        <v>6.7062999999999997</v>
      </c>
      <c r="N374">
        <v>310.87</v>
      </c>
      <c r="O374" t="s">
        <v>2643</v>
      </c>
      <c r="P374" t="s">
        <v>2643</v>
      </c>
      <c r="Q374" t="s">
        <v>2643</v>
      </c>
      <c r="R374" t="s">
        <v>1434</v>
      </c>
      <c r="S374">
        <f ca="1">$AK$2*Validation[[#This Row],[Range1_Range]]+Validation[[#This Row],[Range1_Low]]</f>
        <v>4.0247366708664342E-2</v>
      </c>
      <c r="T374">
        <f ca="1">$AK$2*Validation[[#This Row],[Range2_Range]]+Validation[[#This Row],[Range2_Low]]</f>
        <v>30.082455569554782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19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4" t="b">
        <f ca="1">AND(Validation[[#This Row],[Test Reading]]&gt;=Validation[[#This Row],[Range1_Low]],Validation[[#This Row],[Test Reading]]&lt;=Validation[[#This Row],[Range1_High]])</f>
        <v>1</v>
      </c>
      <c r="AE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4">
        <f>Validation[[#This Row],[Range1_High]]-Validation[[#This Row],[Range1_Low]]</f>
        <v>9.0000000000000011E-2</v>
      </c>
      <c r="AG374">
        <f>Validation[[#This Row],[Range2_High]]-Validation[[#This Row],[Range2_Low]]</f>
        <v>30</v>
      </c>
      <c r="AK374"/>
    </row>
    <row r="375" spans="1:37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50</v>
      </c>
      <c r="I375">
        <v>100</v>
      </c>
      <c r="J375" t="s">
        <v>10</v>
      </c>
      <c r="K375">
        <v>7.1698000000000004</v>
      </c>
      <c r="L375">
        <v>895.95</v>
      </c>
      <c r="M375">
        <v>7.1433</v>
      </c>
      <c r="N375">
        <v>896.05</v>
      </c>
      <c r="O375" t="s">
        <v>2643</v>
      </c>
      <c r="P375" t="s">
        <v>2643</v>
      </c>
      <c r="Q375" t="s">
        <v>2643</v>
      </c>
      <c r="R375" t="s">
        <v>1436</v>
      </c>
      <c r="S375">
        <f ca="1">$AK$2*Validation[[#This Row],[Range1_Range]]+Validation[[#This Row],[Range1_Low]]</f>
        <v>4.0247366708664342E-2</v>
      </c>
      <c r="T375">
        <f ca="1">$AK$2*Validation[[#This Row],[Range2_Range]]+Validation[[#This Row],[Range2_Low]]</f>
        <v>66.804092615924631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43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µV</v>
      </c>
      <c r="W375" t="b">
        <f ca="1">Validation[[#This Row],[Desired Result]]=Validation[[#This Row],[Result]]</f>
        <v>1</v>
      </c>
      <c r="X375" t="b">
        <v>1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5" t="b">
        <f ca="1">AND(Validation[[#This Row],[Test Reading]]&gt;=Validation[[#This Row],[Range1_Low]],Validation[[#This Row],[Test Reading]]&lt;=Validation[[#This Row],[Range1_High]])</f>
        <v>1</v>
      </c>
      <c r="AE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5">
        <f>Validation[[#This Row],[Range1_High]]-Validation[[#This Row],[Range1_Low]]</f>
        <v>9.0000000000000011E-2</v>
      </c>
      <c r="AG375">
        <f>Validation[[#This Row],[Range2_High]]-Validation[[#This Row],[Range2_Low]]</f>
        <v>50</v>
      </c>
      <c r="AJ375" s="94"/>
      <c r="AK375"/>
    </row>
    <row r="376" spans="1:37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100</v>
      </c>
      <c r="I376">
        <v>300</v>
      </c>
      <c r="J376" t="s">
        <v>10</v>
      </c>
      <c r="K376">
        <v>12</v>
      </c>
      <c r="L376">
        <v>3500</v>
      </c>
      <c r="M376">
        <v>11.911</v>
      </c>
      <c r="N376">
        <v>3472.7</v>
      </c>
      <c r="O376" t="s">
        <v>2643</v>
      </c>
      <c r="P376" t="s">
        <v>2643</v>
      </c>
      <c r="Q376" t="s">
        <v>2643</v>
      </c>
      <c r="R376" t="s">
        <v>1433</v>
      </c>
      <c r="S376">
        <f ca="1">$AK$2*Validation[[#This Row],[Range1_Range]]+Validation[[#This Row],[Range1_Low]]</f>
        <v>4.0247366708664342E-2</v>
      </c>
      <c r="T376">
        <f ca="1">$AK$2*Validation[[#This Row],[Range2_Range]]+Validation[[#This Row],[Range2_Low]]</f>
        <v>167.21637046369852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150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76" t="b">
        <f ca="1">Validation[[#This Row],[Desired Result]]=Validation[[#This Row],[Result]]</f>
        <v>1</v>
      </c>
      <c r="X376" t="b">
        <v>1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6" t="b">
        <f ca="1">AND(Validation[[#This Row],[Test Reading]]&gt;=Validation[[#This Row],[Range1_Low]],Validation[[#This Row],[Test Reading]]&lt;=Validation[[#This Row],[Range1_High]])</f>
        <v>1</v>
      </c>
      <c r="AE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6">
        <f>Validation[[#This Row],[Range1_High]]-Validation[[#This Row],[Range1_Low]]</f>
        <v>9.0000000000000011E-2</v>
      </c>
      <c r="AG376">
        <f>Validation[[#This Row],[Range2_High]]-Validation[[#This Row],[Range2_Low]]</f>
        <v>200</v>
      </c>
      <c r="AJ376" s="94"/>
      <c r="AK376"/>
    </row>
    <row r="377" spans="1:37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300</v>
      </c>
      <c r="I377">
        <v>1000</v>
      </c>
      <c r="J377" t="s">
        <v>10</v>
      </c>
      <c r="K377">
        <v>12</v>
      </c>
      <c r="L377">
        <v>12000</v>
      </c>
      <c r="M377">
        <v>11.635</v>
      </c>
      <c r="N377">
        <v>11630</v>
      </c>
      <c r="O377" t="s">
        <v>2643</v>
      </c>
      <c r="P377" t="s">
        <v>2643</v>
      </c>
      <c r="Q377" t="s">
        <v>2643</v>
      </c>
      <c r="R377" t="s">
        <v>1429</v>
      </c>
      <c r="S377">
        <f ca="1">$AK$2*Validation[[#This Row],[Range1_Range]]+Validation[[#This Row],[Range1_Low]]</f>
        <v>4.0247366708664342E-2</v>
      </c>
      <c r="T377">
        <f ca="1">$AK$2*Validation[[#This Row],[Range2_Range]]+Validation[[#This Row],[Range2_Low]]</f>
        <v>535.25729662294486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490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7" t="b">
        <f ca="1">AND(Validation[[#This Row],[Test Reading]]&gt;=Validation[[#This Row],[Range1_Low]],Validation[[#This Row],[Test Reading]]&lt;=Validation[[#This Row],[Range1_High]])</f>
        <v>1</v>
      </c>
      <c r="AE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7">
        <f>Validation[[#This Row],[Range1_High]]-Validation[[#This Row],[Range1_Low]]</f>
        <v>9.0000000000000011E-2</v>
      </c>
      <c r="AG377">
        <f>Validation[[#This Row],[Range2_High]]-Validation[[#This Row],[Range2_Low]]</f>
        <v>700</v>
      </c>
      <c r="AK377"/>
    </row>
    <row r="378" spans="1:37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1000</v>
      </c>
      <c r="I378">
        <v>2000</v>
      </c>
      <c r="J378" t="s">
        <v>10</v>
      </c>
      <c r="K378">
        <v>53</v>
      </c>
      <c r="L378">
        <v>17054</v>
      </c>
      <c r="M378">
        <v>11.587999999999999</v>
      </c>
      <c r="N378">
        <v>17413</v>
      </c>
      <c r="O378" t="s">
        <v>2643</v>
      </c>
      <c r="P378" t="s">
        <v>2643</v>
      </c>
      <c r="Q378" t="s">
        <v>2643</v>
      </c>
      <c r="R378" t="s">
        <v>1431</v>
      </c>
      <c r="S378">
        <f ca="1">$AK$2*Validation[[#This Row],[Range1_Range]]+Validation[[#This Row],[Range1_Low]]</f>
        <v>4.0247366708664342E-2</v>
      </c>
      <c r="T378">
        <f ca="1">$AK$2*Validation[[#This Row],[Range2_Range]]+Validation[[#This Row],[Range2_Low]]</f>
        <v>1336.0818523184926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740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378" t="b">
        <f ca="1">Validation[[#This Row],[Desired Result]]=Validation[[#This Row],[Result]]</f>
        <v>1</v>
      </c>
      <c r="X378" t="b">
        <v>1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8" t="b">
        <f ca="1">AND(Validation[[#This Row],[Test Reading]]&gt;=Validation[[#This Row],[Range1_Low]],Validation[[#This Row],[Test Reading]]&lt;=Validation[[#This Row],[Range1_High]])</f>
        <v>1</v>
      </c>
      <c r="AE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8">
        <f>Validation[[#This Row],[Range1_High]]-Validation[[#This Row],[Range1_Low]]</f>
        <v>9.0000000000000011E-2</v>
      </c>
      <c r="AG378">
        <f>Validation[[#This Row],[Range2_High]]-Validation[[#This Row],[Range2_Low]]</f>
        <v>1000</v>
      </c>
      <c r="AJ378" s="94"/>
      <c r="AK378"/>
    </row>
    <row r="379" spans="1:37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2000</v>
      </c>
      <c r="I379">
        <v>4000</v>
      </c>
      <c r="J379" t="s">
        <v>10</v>
      </c>
      <c r="K379">
        <v>110</v>
      </c>
      <c r="L379">
        <v>46000</v>
      </c>
      <c r="M379">
        <v>80.808999999999997</v>
      </c>
      <c r="N379">
        <v>46223</v>
      </c>
      <c r="O379" t="s">
        <v>2643</v>
      </c>
      <c r="P379" t="s">
        <v>2643</v>
      </c>
      <c r="Q379" t="s">
        <v>2643</v>
      </c>
      <c r="R379" t="s">
        <v>1435</v>
      </c>
      <c r="S379">
        <f ca="1">$AK$2*Validation[[#This Row],[Range1_Range]]+Validation[[#This Row],[Range1_Low]]</f>
        <v>4.0247366708664342E-2</v>
      </c>
      <c r="T379">
        <f ca="1">$AK$2*Validation[[#This Row],[Range2_Range]]+Validation[[#This Row],[Range2_Low]]</f>
        <v>2672.1637046369851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2000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9" t="b">
        <f ca="1">AND(Validation[[#This Row],[Test Reading]]&gt;=Validation[[#This Row],[Range1_Low]],Validation[[#This Row],[Test Reading]]&lt;=Validation[[#This Row],[Range1_High]])</f>
        <v>1</v>
      </c>
      <c r="AE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9">
        <f>Validation[[#This Row],[Range1_High]]-Validation[[#This Row],[Range1_Low]]</f>
        <v>9.0000000000000011E-2</v>
      </c>
      <c r="AG379">
        <f>Validation[[#This Row],[Range2_High]]-Validation[[#This Row],[Range2_Low]]</f>
        <v>2000</v>
      </c>
      <c r="AK379"/>
    </row>
    <row r="380" spans="1:37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4000</v>
      </c>
      <c r="I380">
        <v>8000</v>
      </c>
      <c r="J380" t="s">
        <v>10</v>
      </c>
      <c r="K380">
        <v>120</v>
      </c>
      <c r="L380">
        <v>46000</v>
      </c>
      <c r="M380">
        <v>92.287000000000006</v>
      </c>
      <c r="N380">
        <v>46261</v>
      </c>
      <c r="O380" t="s">
        <v>2643</v>
      </c>
      <c r="P380" t="s">
        <v>2643</v>
      </c>
      <c r="Q380" t="s">
        <v>2643</v>
      </c>
      <c r="R380" t="s">
        <v>5517</v>
      </c>
      <c r="S380">
        <f ca="1">$AK$2*Validation[[#This Row],[Range1_Range]]+Validation[[#This Row],[Range1_Low]]</f>
        <v>4.0247366708664342E-2</v>
      </c>
      <c r="T380">
        <f ca="1">$AK$2*Validation[[#This Row],[Range2_Range]]+Validation[[#This Row],[Range2_Low]]</f>
        <v>5344.3274092739703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2000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0" t="b">
        <f ca="1">AND(Validation[[#This Row],[Test Reading]]&gt;=Validation[[#This Row],[Range1_Low]],Validation[[#This Row],[Test Reading]]&lt;=Validation[[#This Row],[Range1_High]])</f>
        <v>1</v>
      </c>
      <c r="AE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0">
        <f>Validation[[#This Row],[Range1_High]]-Validation[[#This Row],[Range1_Low]]</f>
        <v>9.0000000000000011E-2</v>
      </c>
      <c r="AG380">
        <f>Validation[[#This Row],[Range2_High]]-Validation[[#This Row],[Range2_Low]]</f>
        <v>4000</v>
      </c>
      <c r="AK380"/>
    </row>
    <row r="381" spans="1:37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8000</v>
      </c>
      <c r="I381">
        <v>10000</v>
      </c>
      <c r="J381" t="s">
        <v>10</v>
      </c>
      <c r="K381">
        <v>450</v>
      </c>
      <c r="L381">
        <v>170040</v>
      </c>
      <c r="M381">
        <v>115.41</v>
      </c>
      <c r="N381">
        <v>173280</v>
      </c>
      <c r="O381" t="s">
        <v>2643</v>
      </c>
      <c r="P381" t="s">
        <v>2643</v>
      </c>
      <c r="Q381" t="s">
        <v>2643</v>
      </c>
      <c r="R381" t="s">
        <v>1437</v>
      </c>
      <c r="S381">
        <f ca="1">$AK$2*Validation[[#This Row],[Range1_Range]]+Validation[[#This Row],[Range1_Low]]</f>
        <v>4.0247366708664342E-2</v>
      </c>
      <c r="T381">
        <f ca="1">$AK$2*Validation[[#This Row],[Range2_Range]]+Validation[[#This Row],[Range2_Low]]</f>
        <v>8672.1637046369851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7300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381" t="b">
        <f ca="1">Validation[[#This Row],[Desired Result]]=Validation[[#This Row],[Result]]</f>
        <v>1</v>
      </c>
      <c r="X381" t="b">
        <v>1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1" t="b">
        <f ca="1">AND(Validation[[#This Row],[Test Reading]]&gt;=Validation[[#This Row],[Range1_Low]],Validation[[#This Row],[Test Reading]]&lt;=Validation[[#This Row],[Range1_High]])</f>
        <v>1</v>
      </c>
      <c r="AE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1">
        <f>Validation[[#This Row],[Range1_High]]-Validation[[#This Row],[Range1_Low]]</f>
        <v>9.0000000000000011E-2</v>
      </c>
      <c r="AG381">
        <f>Validation[[#This Row],[Range2_High]]-Validation[[#This Row],[Range2_Low]]</f>
        <v>2000</v>
      </c>
      <c r="AK381"/>
    </row>
    <row r="382" spans="1:37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5</v>
      </c>
      <c r="H382">
        <v>1E-3</v>
      </c>
      <c r="I382">
        <v>0.04</v>
      </c>
      <c r="J382" t="s">
        <v>10</v>
      </c>
      <c r="K382">
        <v>47</v>
      </c>
      <c r="L382">
        <v>82</v>
      </c>
      <c r="M382">
        <v>80.426000000000002</v>
      </c>
      <c r="N382">
        <v>80.426000000000002</v>
      </c>
      <c r="O382" t="s">
        <v>2643</v>
      </c>
      <c r="P382" t="s">
        <v>2643</v>
      </c>
      <c r="Q382" t="s">
        <v>2643</v>
      </c>
      <c r="R382" t="s">
        <v>1469</v>
      </c>
      <c r="S382">
        <f ca="1">$AK$2*Validation[[#This Row],[Range1_Range]]+Validation[[#This Row],[Range1_Low]]</f>
        <v>0.40247366708664334</v>
      </c>
      <c r="T382">
        <f ca="1">$AK$2*Validation[[#This Row],[Range2_Range]]+Validation[[#This Row],[Range2_Low]]</f>
        <v>1.4107192240421212E-2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80 µV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382" t="b">
        <f ca="1">Validation[[#This Row],[Desired Result]]=Validation[[#This Row],[Result]]</f>
        <v>1</v>
      </c>
      <c r="X382" t="b">
        <v>1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2" t="b">
        <f ca="1">AND(Validation[[#This Row],[Test Reading]]&gt;=Validation[[#This Row],[Range1_Low]],Validation[[#This Row],[Test Reading]]&lt;=Validation[[#This Row],[Range1_High]])</f>
        <v>1</v>
      </c>
      <c r="AE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2">
        <f>Validation[[#This Row],[Range1_High]]-Validation[[#This Row],[Range1_Low]]</f>
        <v>0.9</v>
      </c>
      <c r="AG382">
        <f>Validation[[#This Row],[Range2_High]]-Validation[[#This Row],[Range2_Low]]</f>
        <v>3.9E-2</v>
      </c>
      <c r="AK382"/>
    </row>
    <row r="383" spans="1:37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0.04</v>
      </c>
      <c r="I383">
        <v>1</v>
      </c>
      <c r="J383" t="s">
        <v>10</v>
      </c>
      <c r="K383">
        <v>24</v>
      </c>
      <c r="L383">
        <v>82</v>
      </c>
      <c r="M383">
        <v>24.088000000000001</v>
      </c>
      <c r="N383">
        <v>80.040999999999997</v>
      </c>
      <c r="O383" t="s">
        <v>2643</v>
      </c>
      <c r="P383" t="s">
        <v>2643</v>
      </c>
      <c r="Q383" t="s">
        <v>2643</v>
      </c>
      <c r="R383" t="s">
        <v>5557</v>
      </c>
      <c r="S383">
        <f ca="1">$AK$2*Validation[[#This Row],[Range1_Range]]+Validation[[#This Row],[Range1_Low]]</f>
        <v>0.40247366708664334</v>
      </c>
      <c r="T383">
        <f ca="1">$AK$2*Validation[[#This Row],[Range2_Range]]+Validation[[#This Row],[Range2_Low]]</f>
        <v>0.36263857822575291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57 µV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3" t="b">
        <f ca="1">AND(Validation[[#This Row],[Test Reading]]&gt;=Validation[[#This Row],[Range1_Low]],Validation[[#This Row],[Test Reading]]&lt;=Validation[[#This Row],[Range1_High]])</f>
        <v>1</v>
      </c>
      <c r="AE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3">
        <f>Validation[[#This Row],[Range1_High]]-Validation[[#This Row],[Range1_Low]]</f>
        <v>0.9</v>
      </c>
      <c r="AG383">
        <f>Validation[[#This Row],[Range2_High]]-Validation[[#This Row],[Range2_Low]]</f>
        <v>0.96</v>
      </c>
      <c r="AJ383" s="94"/>
      <c r="AK383"/>
    </row>
    <row r="384" spans="1:37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</v>
      </c>
      <c r="I384">
        <v>20</v>
      </c>
      <c r="J384" t="s">
        <v>10</v>
      </c>
      <c r="K384">
        <v>26</v>
      </c>
      <c r="L384">
        <v>160</v>
      </c>
      <c r="M384">
        <v>23.893000000000001</v>
      </c>
      <c r="N384">
        <v>160.97999999999999</v>
      </c>
      <c r="O384" t="s">
        <v>2643</v>
      </c>
      <c r="P384" t="s">
        <v>2643</v>
      </c>
      <c r="Q384" t="s">
        <v>2643</v>
      </c>
      <c r="R384" t="s">
        <v>1471</v>
      </c>
      <c r="S384">
        <f ca="1">$AK$2*Validation[[#This Row],[Range1_Range]]+Validation[[#This Row],[Range1_Low]]</f>
        <v>0.40247366708664334</v>
      </c>
      <c r="T384">
        <f ca="1">$AK$2*Validation[[#This Row],[Range2_Range]]+Validation[[#This Row],[Range2_Low]]</f>
        <v>7.38555519405136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90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384" t="b">
        <f ca="1">Validation[[#This Row],[Desired Result]]=Validation[[#This Row],[Result]]</f>
        <v>1</v>
      </c>
      <c r="X384" t="b">
        <v>1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4" t="b">
        <f ca="1">AND(Validation[[#This Row],[Test Reading]]&gt;=Validation[[#This Row],[Range1_Low]],Validation[[#This Row],[Test Reading]]&lt;=Validation[[#This Row],[Range1_High]])</f>
        <v>1</v>
      </c>
      <c r="AE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4">
        <f>Validation[[#This Row],[Range1_High]]-Validation[[#This Row],[Range1_Low]]</f>
        <v>0.9</v>
      </c>
      <c r="AG384">
        <f>Validation[[#This Row],[Range2_High]]-Validation[[#This Row],[Range2_Low]]</f>
        <v>19</v>
      </c>
      <c r="AK384"/>
    </row>
    <row r="385" spans="1:37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20</v>
      </c>
      <c r="I385">
        <v>50</v>
      </c>
      <c r="J385" t="s">
        <v>10</v>
      </c>
      <c r="K385">
        <v>24</v>
      </c>
      <c r="L385">
        <v>350</v>
      </c>
      <c r="M385">
        <v>23.693000000000001</v>
      </c>
      <c r="N385">
        <v>345.87</v>
      </c>
      <c r="O385" t="s">
        <v>2643</v>
      </c>
      <c r="P385" t="s">
        <v>2643</v>
      </c>
      <c r="Q385" t="s">
        <v>2643</v>
      </c>
      <c r="R385" t="s">
        <v>1473</v>
      </c>
      <c r="S385">
        <f ca="1">$AK$2*Validation[[#This Row],[Range1_Range]]+Validation[[#This Row],[Range1_Low]]</f>
        <v>0.40247366708664334</v>
      </c>
      <c r="T385">
        <f ca="1">$AK$2*Validation[[#This Row],[Range2_Range]]+Validation[[#This Row],[Range2_Low]]</f>
        <v>30.082455569554782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160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85" t="b">
        <f ca="1">Validation[[#This Row],[Desired Result]]=Validation[[#This Row],[Result]]</f>
        <v>1</v>
      </c>
      <c r="X385" t="b">
        <v>1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5" t="b">
        <f ca="1">AND(Validation[[#This Row],[Test Reading]]&gt;=Validation[[#This Row],[Range1_Low]],Validation[[#This Row],[Test Reading]]&lt;=Validation[[#This Row],[Range1_High]])</f>
        <v>1</v>
      </c>
      <c r="AE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5">
        <f>Validation[[#This Row],[Range1_High]]-Validation[[#This Row],[Range1_Low]]</f>
        <v>0.9</v>
      </c>
      <c r="AG385">
        <f>Validation[[#This Row],[Range2_High]]-Validation[[#This Row],[Range2_Low]]</f>
        <v>30</v>
      </c>
      <c r="AK385"/>
    </row>
    <row r="386" spans="1:37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50</v>
      </c>
      <c r="I386">
        <v>100</v>
      </c>
      <c r="J386" t="s">
        <v>10</v>
      </c>
      <c r="K386">
        <v>27</v>
      </c>
      <c r="L386">
        <v>935.62</v>
      </c>
      <c r="M386">
        <v>23.297999999999998</v>
      </c>
      <c r="N386">
        <v>938.72</v>
      </c>
      <c r="O386" t="s">
        <v>2643</v>
      </c>
      <c r="P386" t="s">
        <v>2643</v>
      </c>
      <c r="Q386" t="s">
        <v>2643</v>
      </c>
      <c r="R386" t="s">
        <v>1475</v>
      </c>
      <c r="S386">
        <f ca="1">$AK$2*Validation[[#This Row],[Range1_Range]]+Validation[[#This Row],[Range1_Low]]</f>
        <v>0.40247366708664334</v>
      </c>
      <c r="T386">
        <f ca="1">$AK$2*Validation[[#This Row],[Range2_Range]]+Validation[[#This Row],[Range2_Low]]</f>
        <v>66.804092615924631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400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386" t="b">
        <f ca="1">Validation[[#This Row],[Desired Result]]=Validation[[#This Row],[Result]]</f>
        <v>1</v>
      </c>
      <c r="X386" t="b">
        <v>1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6" t="b">
        <f ca="1">AND(Validation[[#This Row],[Test Reading]]&gt;=Validation[[#This Row],[Range1_Low]],Validation[[#This Row],[Test Reading]]&lt;=Validation[[#This Row],[Range1_High]])</f>
        <v>1</v>
      </c>
      <c r="AE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6">
        <f>Validation[[#This Row],[Range1_High]]-Validation[[#This Row],[Range1_Low]]</f>
        <v>0.9</v>
      </c>
      <c r="AG386">
        <f>Validation[[#This Row],[Range2_High]]-Validation[[#This Row],[Range2_Low]]</f>
        <v>50</v>
      </c>
      <c r="AK386"/>
    </row>
    <row r="387" spans="1:37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100</v>
      </c>
      <c r="I387">
        <v>300</v>
      </c>
      <c r="J387" t="s">
        <v>10</v>
      </c>
      <c r="K387">
        <v>120</v>
      </c>
      <c r="L387">
        <v>3500</v>
      </c>
      <c r="M387">
        <v>116.55</v>
      </c>
      <c r="N387">
        <v>3463.2</v>
      </c>
      <c r="O387" t="s">
        <v>2643</v>
      </c>
      <c r="P387" t="s">
        <v>2643</v>
      </c>
      <c r="Q387" t="s">
        <v>2643</v>
      </c>
      <c r="R387" t="s">
        <v>5561</v>
      </c>
      <c r="S387">
        <f ca="1">$AK$2*Validation[[#This Row],[Range1_Range]]+Validation[[#This Row],[Range1_Low]]</f>
        <v>0.40247366708664334</v>
      </c>
      <c r="T387">
        <f ca="1">$AK$2*Validation[[#This Row],[Range2_Range]]+Validation[[#This Row],[Range2_Low]]</f>
        <v>167.21637046369852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1500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7" t="b">
        <f ca="1">AND(Validation[[#This Row],[Test Reading]]&gt;=Validation[[#This Row],[Range1_Low]],Validation[[#This Row],[Test Reading]]&lt;=Validation[[#This Row],[Range1_High]])</f>
        <v>1</v>
      </c>
      <c r="AE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7">
        <f>Validation[[#This Row],[Range1_High]]-Validation[[#This Row],[Range1_Low]]</f>
        <v>0.9</v>
      </c>
      <c r="AG387">
        <f>Validation[[#This Row],[Range2_High]]-Validation[[#This Row],[Range2_Low]]</f>
        <v>200</v>
      </c>
      <c r="AK387"/>
    </row>
    <row r="388" spans="1:37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300</v>
      </c>
      <c r="I388">
        <v>1000</v>
      </c>
      <c r="J388" t="s">
        <v>10</v>
      </c>
      <c r="K388">
        <v>120</v>
      </c>
      <c r="L388">
        <v>12000</v>
      </c>
      <c r="M388">
        <v>110.73</v>
      </c>
      <c r="N388">
        <v>11675</v>
      </c>
      <c r="O388" t="s">
        <v>2643</v>
      </c>
      <c r="P388" t="s">
        <v>2643</v>
      </c>
      <c r="Q388" t="s">
        <v>2643</v>
      </c>
      <c r="R388" t="s">
        <v>1474</v>
      </c>
      <c r="S388">
        <f ca="1">$AK$2*Validation[[#This Row],[Range1_Range]]+Validation[[#This Row],[Range1_Low]]</f>
        <v>0.40247366708664334</v>
      </c>
      <c r="T388">
        <f ca="1">$AK$2*Validation[[#This Row],[Range2_Range]]+Validation[[#This Row],[Range2_Low]]</f>
        <v>535.25729662294486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4900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µV</v>
      </c>
      <c r="W388" t="b">
        <f ca="1">Validation[[#This Row],[Desired Result]]=Validation[[#This Row],[Result]]</f>
        <v>1</v>
      </c>
      <c r="X388" t="b">
        <v>1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8" t="b">
        <f ca="1">AND(Validation[[#This Row],[Test Reading]]&gt;=Validation[[#This Row],[Range1_Low]],Validation[[#This Row],[Test Reading]]&lt;=Validation[[#This Row],[Range1_High]])</f>
        <v>1</v>
      </c>
      <c r="AE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8">
        <f>Validation[[#This Row],[Range1_High]]-Validation[[#This Row],[Range1_Low]]</f>
        <v>0.9</v>
      </c>
      <c r="AG388">
        <f>Validation[[#This Row],[Range2_High]]-Validation[[#This Row],[Range2_Low]]</f>
        <v>700</v>
      </c>
      <c r="AJ388" s="94"/>
      <c r="AK388"/>
    </row>
    <row r="389" spans="1:37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5</v>
      </c>
      <c r="H389">
        <v>1000</v>
      </c>
      <c r="I389">
        <v>2000</v>
      </c>
      <c r="J389" t="s">
        <v>10</v>
      </c>
      <c r="K389">
        <v>590</v>
      </c>
      <c r="L389">
        <v>17152</v>
      </c>
      <c r="M389">
        <v>108.38</v>
      </c>
      <c r="N389">
        <v>17479</v>
      </c>
      <c r="O389" t="s">
        <v>2643</v>
      </c>
      <c r="P389" t="s">
        <v>2643</v>
      </c>
      <c r="Q389" t="s">
        <v>2643</v>
      </c>
      <c r="R389" t="s">
        <v>1472</v>
      </c>
      <c r="S389">
        <f ca="1">$AK$2*Validation[[#This Row],[Range1_Range]]+Validation[[#This Row],[Range1_Low]]</f>
        <v>0.40247366708664334</v>
      </c>
      <c r="T389">
        <f ca="1">$AK$2*Validation[[#This Row],[Range2_Range]]+Validation[[#This Row],[Range2_Low]]</f>
        <v>1336.0818523184926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7500 µV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389" t="b">
        <f ca="1">Validation[[#This Row],[Desired Result]]=Validation[[#This Row],[Result]]</f>
        <v>1</v>
      </c>
      <c r="X389" t="b">
        <v>1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9" t="b">
        <f ca="1">AND(Validation[[#This Row],[Test Reading]]&gt;=Validation[[#This Row],[Range1_Low]],Validation[[#This Row],[Test Reading]]&lt;=Validation[[#This Row],[Range1_High]])</f>
        <v>1</v>
      </c>
      <c r="AE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9">
        <f>Validation[[#This Row],[Range1_High]]-Validation[[#This Row],[Range1_Low]]</f>
        <v>0.9</v>
      </c>
      <c r="AG389">
        <f>Validation[[#This Row],[Range2_High]]-Validation[[#This Row],[Range2_Low]]</f>
        <v>1000</v>
      </c>
      <c r="AJ389" s="94"/>
      <c r="AK389"/>
    </row>
    <row r="390" spans="1:37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2643</v>
      </c>
      <c r="P390" t="s">
        <v>2643</v>
      </c>
      <c r="Q390" t="s">
        <v>2643</v>
      </c>
      <c r="R390" t="s">
        <v>1476</v>
      </c>
      <c r="S390">
        <f ca="1">$AK$2*Validation[[#This Row],[Range1_Range]]+Validation[[#This Row],[Range1_Low]]</f>
        <v>0.40247366708664334</v>
      </c>
      <c r="T390">
        <f ca="1">$AK$2*Validation[[#This Row],[Range2_Range]]+Validation[[#This Row],[Range2_Low]]</f>
        <v>2672.1637046369851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20 mV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90" t="b">
        <f ca="1">Validation[[#This Row],[Desired Result]]=Validation[[#This Row],[Result]]</f>
        <v>1</v>
      </c>
      <c r="X390" t="b">
        <v>1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0" t="b">
        <f ca="1">AND(Validation[[#This Row],[Test Reading]]&gt;=Validation[[#This Row],[Range1_Low]],Validation[[#This Row],[Test Reading]]&lt;=Validation[[#This Row],[Range1_High]])</f>
        <v>1</v>
      </c>
      <c r="AE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0">
        <f>Validation[[#This Row],[Range1_High]]-Validation[[#This Row],[Range1_Low]]</f>
        <v>0.9</v>
      </c>
      <c r="AG390">
        <f>Validation[[#This Row],[Range2_High]]-Validation[[#This Row],[Range2_Low]]</f>
        <v>2000</v>
      </c>
      <c r="AK390"/>
    </row>
    <row r="391" spans="1:37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4</v>
      </c>
      <c r="H391">
        <v>4000</v>
      </c>
      <c r="I391">
        <v>8000</v>
      </c>
      <c r="J391" t="s">
        <v>10</v>
      </c>
      <c r="K391">
        <v>1.3</v>
      </c>
      <c r="L391">
        <v>46.045999999999999</v>
      </c>
      <c r="M391">
        <v>0.91607000000000005</v>
      </c>
      <c r="N391">
        <v>46.326000000000001</v>
      </c>
      <c r="O391" t="s">
        <v>2643</v>
      </c>
      <c r="P391" t="s">
        <v>2643</v>
      </c>
      <c r="Q391" t="s">
        <v>2643</v>
      </c>
      <c r="R391" t="s">
        <v>1470</v>
      </c>
      <c r="S391">
        <f ca="1">$AK$2*Validation[[#This Row],[Range1_Range]]+Validation[[#This Row],[Range1_Low]]</f>
        <v>0.40247366708664334</v>
      </c>
      <c r="T391">
        <f ca="1">$AK$2*Validation[[#This Row],[Range2_Range]]+Validation[[#This Row],[Range2_Low]]</f>
        <v>5344.3274092739703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20 mV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391" t="b">
        <f ca="1">Validation[[#This Row],[Desired Result]]=Validation[[#This Row],[Result]]</f>
        <v>1</v>
      </c>
      <c r="X391" t="b">
        <v>1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1" t="b">
        <f ca="1">AND(Validation[[#This Row],[Test Reading]]&gt;=Validation[[#This Row],[Range1_Low]],Validation[[#This Row],[Test Reading]]&lt;=Validation[[#This Row],[Range1_High]])</f>
        <v>1</v>
      </c>
      <c r="AE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1">
        <f>Validation[[#This Row],[Range1_High]]-Validation[[#This Row],[Range1_Low]]</f>
        <v>0.9</v>
      </c>
      <c r="AG391">
        <f>Validation[[#This Row],[Range2_High]]-Validation[[#This Row],[Range2_Low]]</f>
        <v>4000</v>
      </c>
      <c r="AJ391" s="94"/>
      <c r="AK391"/>
    </row>
    <row r="392" spans="1:37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4</v>
      </c>
      <c r="H392">
        <v>8000</v>
      </c>
      <c r="I392">
        <v>10000</v>
      </c>
      <c r="J392" t="s">
        <v>10</v>
      </c>
      <c r="K392">
        <v>4.5999999999999996</v>
      </c>
      <c r="L392">
        <v>170.12</v>
      </c>
      <c r="M392">
        <v>1.1459999999999999</v>
      </c>
      <c r="N392">
        <v>173.36</v>
      </c>
      <c r="O392" t="s">
        <v>2643</v>
      </c>
      <c r="P392" t="s">
        <v>2643</v>
      </c>
      <c r="Q392" t="s">
        <v>2643</v>
      </c>
      <c r="R392" t="s">
        <v>5521</v>
      </c>
      <c r="S392">
        <f ca="1">$AK$2*Validation[[#This Row],[Range1_Range]]+Validation[[#This Row],[Range1_Low]]</f>
        <v>0.40247366708664334</v>
      </c>
      <c r="T392">
        <f ca="1">$AK$2*Validation[[#This Row],[Range2_Range]]+Validation[[#This Row],[Range2_Low]]</f>
        <v>8672.1637046369851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73 mV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392" t="b">
        <f ca="1">Validation[[#This Row],[Desired Result]]=Validation[[#This Row],[Result]]</f>
        <v>1</v>
      </c>
      <c r="X392" t="b">
        <v>1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2" t="b">
        <f ca="1">AND(Validation[[#This Row],[Test Reading]]&gt;=Validation[[#This Row],[Range1_Low]],Validation[[#This Row],[Test Reading]]&lt;=Validation[[#This Row],[Range1_High]])</f>
        <v>1</v>
      </c>
      <c r="AE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2">
        <f>Validation[[#This Row],[Range1_High]]-Validation[[#This Row],[Range1_Low]]</f>
        <v>0.9</v>
      </c>
      <c r="AG392">
        <f>Validation[[#This Row],[Range2_High]]-Validation[[#This Row],[Range2_Low]]</f>
        <v>2000</v>
      </c>
      <c r="AJ392" s="94"/>
      <c r="AK392"/>
    </row>
    <row r="393" spans="1:37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1E-3</v>
      </c>
      <c r="I393">
        <v>0.04</v>
      </c>
      <c r="J393" t="s">
        <v>10</v>
      </c>
      <c r="K393">
        <v>0.46</v>
      </c>
      <c r="L393">
        <v>9.1967999999999994E-2</v>
      </c>
      <c r="M393">
        <v>0.45057000000000003</v>
      </c>
      <c r="N393">
        <v>9.2197000000000001E-2</v>
      </c>
      <c r="O393" t="s">
        <v>2643</v>
      </c>
      <c r="P393" t="s">
        <v>2643</v>
      </c>
      <c r="Q393" t="s">
        <v>2643</v>
      </c>
      <c r="R393" t="s">
        <v>1514</v>
      </c>
      <c r="S393">
        <f ca="1">$AK$2*Validation[[#This Row],[Range1_Range]]+Validation[[#This Row],[Range1_Low]]</f>
        <v>4.0247366708664334</v>
      </c>
      <c r="T393">
        <f ca="1">$AK$2*Validation[[#This Row],[Range2_Range]]+Validation[[#This Row],[Range2_Low]]</f>
        <v>1.4107192240421212E-2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0.83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mV</v>
      </c>
      <c r="W393" t="b">
        <f ca="1">Validation[[#This Row],[Desired Result]]=Validation[[#This Row],[Result]]</f>
        <v>1</v>
      </c>
      <c r="X393" t="b">
        <v>1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3" t="b">
        <f ca="1">AND(Validation[[#This Row],[Test Reading]]&gt;=Validation[[#This Row],[Range1_Low]],Validation[[#This Row],[Test Reading]]&lt;=Validation[[#This Row],[Range1_High]])</f>
        <v>1</v>
      </c>
      <c r="AE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3">
        <f>Validation[[#This Row],[Range1_High]]-Validation[[#This Row],[Range1_Low]]</f>
        <v>9</v>
      </c>
      <c r="AG393">
        <f>Validation[[#This Row],[Range2_High]]-Validation[[#This Row],[Range2_Low]]</f>
        <v>3.9E-2</v>
      </c>
      <c r="AK393"/>
    </row>
    <row r="394" spans="1:37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0.04</v>
      </c>
      <c r="I394">
        <v>1</v>
      </c>
      <c r="J394" t="s">
        <v>10</v>
      </c>
      <c r="K394">
        <v>0.25</v>
      </c>
      <c r="L394">
        <v>8.4437999999999999E-2</v>
      </c>
      <c r="M394">
        <v>0.22631999999999999</v>
      </c>
      <c r="N394">
        <v>8.5540000000000005E-2</v>
      </c>
      <c r="O394" t="s">
        <v>2643</v>
      </c>
      <c r="P394" t="s">
        <v>2643</v>
      </c>
      <c r="Q394" t="s">
        <v>2643</v>
      </c>
      <c r="R394" t="s">
        <v>1513</v>
      </c>
      <c r="S394">
        <f ca="1">$AK$2*Validation[[#This Row],[Range1_Range]]+Validation[[#This Row],[Range1_Low]]</f>
        <v>4.0247366708664334</v>
      </c>
      <c r="T394">
        <f ca="1">$AK$2*Validation[[#This Row],[Range2_Range]]+Validation[[#This Row],[Range2_Low]]</f>
        <v>0.36263857822575291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0.59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mV</v>
      </c>
      <c r="W394" t="b">
        <f ca="1">Validation[[#This Row],[Desired Result]]=Validation[[#This Row],[Result]]</f>
        <v>1</v>
      </c>
      <c r="X394" t="b">
        <v>1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4" t="b">
        <f ca="1">AND(Validation[[#This Row],[Test Reading]]&gt;=Validation[[#This Row],[Range1_Low]],Validation[[#This Row],[Test Reading]]&lt;=Validation[[#This Row],[Range1_High]])</f>
        <v>1</v>
      </c>
      <c r="AE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4">
        <f>Validation[[#This Row],[Range1_High]]-Validation[[#This Row],[Range1_Low]]</f>
        <v>9</v>
      </c>
      <c r="AG394">
        <f>Validation[[#This Row],[Range2_High]]-Validation[[#This Row],[Range2_Low]]</f>
        <v>0.96</v>
      </c>
      <c r="AK394"/>
    </row>
    <row r="395" spans="1:37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1</v>
      </c>
      <c r="I395">
        <v>20</v>
      </c>
      <c r="J395" t="s">
        <v>10</v>
      </c>
      <c r="K395">
        <v>0.28000000000000003</v>
      </c>
      <c r="L395">
        <v>0.16134000000000001</v>
      </c>
      <c r="M395">
        <v>0.22836999999999999</v>
      </c>
      <c r="N395">
        <v>0.16434000000000001</v>
      </c>
      <c r="O395" t="s">
        <v>2643</v>
      </c>
      <c r="P395" t="s">
        <v>2643</v>
      </c>
      <c r="Q395" t="s">
        <v>2643</v>
      </c>
      <c r="R395" t="s">
        <v>1515</v>
      </c>
      <c r="S395">
        <f ca="1">$AK$2*Validation[[#This Row],[Range1_Range]]+Validation[[#This Row],[Range1_Low]]</f>
        <v>4.0247366708664334</v>
      </c>
      <c r="T395">
        <f ca="1">$AK$2*Validation[[#This Row],[Range2_Range]]+Validation[[#This Row],[Range2_Low]]</f>
        <v>7.38555519405136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0.93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395" t="b">
        <f ca="1">Validation[[#This Row],[Desired Result]]=Validation[[#This Row],[Result]]</f>
        <v>1</v>
      </c>
      <c r="X395" t="b">
        <v>1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5" t="b">
        <f ca="1">AND(Validation[[#This Row],[Test Reading]]&gt;=Validation[[#This Row],[Range1_Low]],Validation[[#This Row],[Test Reading]]&lt;=Validation[[#This Row],[Range1_High]])</f>
        <v>1</v>
      </c>
      <c r="AE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5">
        <f>Validation[[#This Row],[Range1_High]]-Validation[[#This Row],[Range1_Low]]</f>
        <v>9</v>
      </c>
      <c r="AG395">
        <f>Validation[[#This Row],[Range2_High]]-Validation[[#This Row],[Range2_Low]]</f>
        <v>19</v>
      </c>
      <c r="AK395"/>
    </row>
    <row r="396" spans="1:37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20</v>
      </c>
      <c r="I396">
        <v>50</v>
      </c>
      <c r="J396" t="s">
        <v>10</v>
      </c>
      <c r="K396">
        <v>0.24</v>
      </c>
      <c r="L396">
        <v>0.35</v>
      </c>
      <c r="M396">
        <v>0.22972999999999999</v>
      </c>
      <c r="N396">
        <v>0.34775</v>
      </c>
      <c r="O396" t="s">
        <v>2643</v>
      </c>
      <c r="P396" t="s">
        <v>2643</v>
      </c>
      <c r="Q396" t="s">
        <v>2643</v>
      </c>
      <c r="R396" t="s">
        <v>1520</v>
      </c>
      <c r="S396">
        <f ca="1">$AK$2*Validation[[#This Row],[Range1_Range]]+Validation[[#This Row],[Range1_Low]]</f>
        <v>4.0247366708664334</v>
      </c>
      <c r="T396">
        <f ca="1">$AK$2*Validation[[#This Row],[Range2_Range]]+Validation[[#This Row],[Range2_Low]]</f>
        <v>30.082455569554782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1.6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396" t="b">
        <f ca="1">Validation[[#This Row],[Desired Result]]=Validation[[#This Row],[Result]]</f>
        <v>1</v>
      </c>
      <c r="X396" t="b">
        <v>1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6" t="b">
        <f ca="1">AND(Validation[[#This Row],[Test Reading]]&gt;=Validation[[#This Row],[Range1_Low]],Validation[[#This Row],[Test Reading]]&lt;=Validation[[#This Row],[Range1_High]])</f>
        <v>1</v>
      </c>
      <c r="AE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6">
        <f>Validation[[#This Row],[Range1_High]]-Validation[[#This Row],[Range1_Low]]</f>
        <v>9</v>
      </c>
      <c r="AG396">
        <f>Validation[[#This Row],[Range2_High]]-Validation[[#This Row],[Range2_Low]]</f>
        <v>30</v>
      </c>
      <c r="AK396"/>
    </row>
    <row r="397" spans="1:37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50</v>
      </c>
      <c r="I397">
        <v>100</v>
      </c>
      <c r="J397" t="s">
        <v>10</v>
      </c>
      <c r="K397">
        <v>0.27</v>
      </c>
      <c r="L397">
        <v>0.93759000000000003</v>
      </c>
      <c r="M397">
        <v>0.22603999999999999</v>
      </c>
      <c r="N397">
        <v>0.94120999999999999</v>
      </c>
      <c r="O397" t="s">
        <v>2643</v>
      </c>
      <c r="P397" t="s">
        <v>2643</v>
      </c>
      <c r="Q397" t="s">
        <v>2643</v>
      </c>
      <c r="R397" t="s">
        <v>1512</v>
      </c>
      <c r="S397">
        <f ca="1">$AK$2*Validation[[#This Row],[Range1_Range]]+Validation[[#This Row],[Range1_Low]]</f>
        <v>4.0247366708664334</v>
      </c>
      <c r="T397">
        <f ca="1">$AK$2*Validation[[#This Row],[Range2_Range]]+Validation[[#This Row],[Range2_Low]]</f>
        <v>66.804092615924631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4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mV</v>
      </c>
      <c r="W397" t="b">
        <f ca="1">Validation[[#This Row],[Desired Result]]=Validation[[#This Row],[Result]]</f>
        <v>1</v>
      </c>
      <c r="X397" t="b">
        <v>1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7" t="b">
        <f ca="1">AND(Validation[[#This Row],[Test Reading]]&gt;=Validation[[#This Row],[Range1_Low]],Validation[[#This Row],[Test Reading]]&lt;=Validation[[#This Row],[Range1_High]])</f>
        <v>1</v>
      </c>
      <c r="AE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7">
        <f>Validation[[#This Row],[Range1_High]]-Validation[[#This Row],[Range1_Low]]</f>
        <v>9</v>
      </c>
      <c r="AG397">
        <f>Validation[[#This Row],[Range2_High]]-Validation[[#This Row],[Range2_Low]]</f>
        <v>50</v>
      </c>
      <c r="AK397"/>
    </row>
    <row r="398" spans="1:37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</v>
      </c>
      <c r="I398">
        <v>300</v>
      </c>
      <c r="J398" t="s">
        <v>10</v>
      </c>
      <c r="K398">
        <v>1.2</v>
      </c>
      <c r="L398">
        <v>3.5</v>
      </c>
      <c r="M398">
        <v>1.1358999999999999</v>
      </c>
      <c r="N398">
        <v>3.4830999999999999</v>
      </c>
      <c r="O398" t="s">
        <v>2643</v>
      </c>
      <c r="P398" t="s">
        <v>2643</v>
      </c>
      <c r="Q398" t="s">
        <v>2643</v>
      </c>
      <c r="R398" t="s">
        <v>1516</v>
      </c>
      <c r="S398">
        <f ca="1">$AK$2*Validation[[#This Row],[Range1_Range]]+Validation[[#This Row],[Range1_Low]]</f>
        <v>4.0247366708664334</v>
      </c>
      <c r="T398">
        <f ca="1">$AK$2*Validation[[#This Row],[Range2_Range]]+Validation[[#This Row],[Range2_Low]]</f>
        <v>167.21637046369852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15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398" t="b">
        <f ca="1">Validation[[#This Row],[Desired Result]]=Validation[[#This Row],[Result]]</f>
        <v>1</v>
      </c>
      <c r="X398" t="b">
        <v>1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8" t="b">
        <f ca="1">AND(Validation[[#This Row],[Test Reading]]&gt;=Validation[[#This Row],[Range1_Low]],Validation[[#This Row],[Test Reading]]&lt;=Validation[[#This Row],[Range1_High]])</f>
        <v>1</v>
      </c>
      <c r="AE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8">
        <f>Validation[[#This Row],[Range1_High]]-Validation[[#This Row],[Range1_Low]]</f>
        <v>9</v>
      </c>
      <c r="AG398">
        <f>Validation[[#This Row],[Range2_High]]-Validation[[#This Row],[Range2_Low]]</f>
        <v>200</v>
      </c>
      <c r="AK398"/>
    </row>
    <row r="399" spans="1:37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300</v>
      </c>
      <c r="I399">
        <v>1000</v>
      </c>
      <c r="J399" t="s">
        <v>10</v>
      </c>
      <c r="K399">
        <v>0.83</v>
      </c>
      <c r="L399">
        <v>11.988</v>
      </c>
      <c r="M399">
        <v>1.127</v>
      </c>
      <c r="N399">
        <v>11.688000000000001</v>
      </c>
      <c r="O399" t="s">
        <v>2643</v>
      </c>
      <c r="P399" t="s">
        <v>2643</v>
      </c>
      <c r="Q399" t="s">
        <v>2643</v>
      </c>
      <c r="R399" t="s">
        <v>1519</v>
      </c>
      <c r="S399">
        <f ca="1">$AK$2*Validation[[#This Row],[Range1_Range]]+Validation[[#This Row],[Range1_Low]]</f>
        <v>4.0247366708664334</v>
      </c>
      <c r="T399">
        <f ca="1">$AK$2*Validation[[#This Row],[Range2_Range]]+Validation[[#This Row],[Range2_Low]]</f>
        <v>535.25729662294486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49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399" t="b">
        <f ca="1">Validation[[#This Row],[Desired Result]]=Validation[[#This Row],[Result]]</f>
        <v>1</v>
      </c>
      <c r="X399" t="b">
        <v>1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9" t="b">
        <f ca="1">AND(Validation[[#This Row],[Test Reading]]&gt;=Validation[[#This Row],[Range1_Low]],Validation[[#This Row],[Test Reading]]&lt;=Validation[[#This Row],[Range1_High]])</f>
        <v>1</v>
      </c>
      <c r="AE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9">
        <f>Validation[[#This Row],[Range1_High]]-Validation[[#This Row],[Range1_Low]]</f>
        <v>9</v>
      </c>
      <c r="AG399">
        <f>Validation[[#This Row],[Range2_High]]-Validation[[#This Row],[Range2_Low]]</f>
        <v>700</v>
      </c>
      <c r="AK399"/>
    </row>
    <row r="400" spans="1:37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1000</v>
      </c>
      <c r="I400">
        <v>2000</v>
      </c>
      <c r="J400" t="s">
        <v>10</v>
      </c>
      <c r="K400">
        <v>6.1</v>
      </c>
      <c r="L400">
        <v>17.155999999999999</v>
      </c>
      <c r="M400">
        <v>1.1337999999999999</v>
      </c>
      <c r="N400">
        <v>17.486999999999998</v>
      </c>
      <c r="O400" t="s">
        <v>2643</v>
      </c>
      <c r="P400" t="s">
        <v>2643</v>
      </c>
      <c r="Q400" t="s">
        <v>2643</v>
      </c>
      <c r="R400" t="s">
        <v>1521</v>
      </c>
      <c r="S400">
        <f ca="1">$AK$2*Validation[[#This Row],[Range1_Range]]+Validation[[#This Row],[Range1_Low]]</f>
        <v>4.0247366708664334</v>
      </c>
      <c r="T400">
        <f ca="1">$AK$2*Validation[[#This Row],[Range2_Range]]+Validation[[#This Row],[Range2_Low]]</f>
        <v>1336.0818523184926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75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400" t="b">
        <f ca="1">Validation[[#This Row],[Desired Result]]=Validation[[#This Row],[Result]]</f>
        <v>1</v>
      </c>
      <c r="X400" t="b">
        <v>1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0" t="b">
        <f ca="1">AND(Validation[[#This Row],[Test Reading]]&gt;=Validation[[#This Row],[Range1_Low]],Validation[[#This Row],[Test Reading]]&lt;=Validation[[#This Row],[Range1_High]])</f>
        <v>1</v>
      </c>
      <c r="AE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0">
        <f>Validation[[#This Row],[Range1_High]]-Validation[[#This Row],[Range1_Low]]</f>
        <v>9</v>
      </c>
      <c r="AG400">
        <f>Validation[[#This Row],[Range2_High]]-Validation[[#This Row],[Range2_Low]]</f>
        <v>1000</v>
      </c>
      <c r="AK400"/>
    </row>
    <row r="401" spans="1:37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2000</v>
      </c>
      <c r="I401">
        <v>4000</v>
      </c>
      <c r="J401" t="s">
        <v>10</v>
      </c>
      <c r="K401">
        <v>12</v>
      </c>
      <c r="L401">
        <v>46.037999999999997</v>
      </c>
      <c r="M401">
        <v>8.06</v>
      </c>
      <c r="N401">
        <v>46.328000000000003</v>
      </c>
      <c r="O401" t="s">
        <v>2643</v>
      </c>
      <c r="P401" t="s">
        <v>2643</v>
      </c>
      <c r="Q401" t="s">
        <v>2643</v>
      </c>
      <c r="R401" t="s">
        <v>1517</v>
      </c>
      <c r="S401">
        <f ca="1">$AK$2*Validation[[#This Row],[Range1_Range]]+Validation[[#This Row],[Range1_Low]]</f>
        <v>4.0247366708664334</v>
      </c>
      <c r="T401">
        <f ca="1">$AK$2*Validation[[#This Row],[Range2_Range]]+Validation[[#This Row],[Range2_Low]]</f>
        <v>2672.1637046369851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200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01" t="b">
        <f ca="1">Validation[[#This Row],[Desired Result]]=Validation[[#This Row],[Result]]</f>
        <v>1</v>
      </c>
      <c r="X401" t="b">
        <v>1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1" t="b">
        <f ca="1">AND(Validation[[#This Row],[Test Reading]]&gt;=Validation[[#This Row],[Range1_Low]],Validation[[#This Row],[Test Reading]]&lt;=Validation[[#This Row],[Range1_High]])</f>
        <v>1</v>
      </c>
      <c r="AE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1">
        <f>Validation[[#This Row],[Range1_High]]-Validation[[#This Row],[Range1_Low]]</f>
        <v>9</v>
      </c>
      <c r="AG401">
        <f>Validation[[#This Row],[Range2_High]]-Validation[[#This Row],[Range2_Low]]</f>
        <v>2000</v>
      </c>
      <c r="AK401"/>
    </row>
    <row r="402" spans="1:37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4000</v>
      </c>
      <c r="I402">
        <v>8000</v>
      </c>
      <c r="J402" t="s">
        <v>10</v>
      </c>
      <c r="K402">
        <v>15</v>
      </c>
      <c r="L402">
        <v>46.325000000000003</v>
      </c>
      <c r="M402">
        <v>9.1631999999999998</v>
      </c>
      <c r="N402">
        <v>46.576000000000001</v>
      </c>
      <c r="O402" t="s">
        <v>2643</v>
      </c>
      <c r="P402" t="s">
        <v>2643</v>
      </c>
      <c r="Q402" t="s">
        <v>2643</v>
      </c>
      <c r="R402" t="s">
        <v>1518</v>
      </c>
      <c r="S402">
        <f ca="1">$AK$2*Validation[[#This Row],[Range1_Range]]+Validation[[#This Row],[Range1_Low]]</f>
        <v>4.0247366708664334</v>
      </c>
      <c r="T402">
        <f ca="1">$AK$2*Validation[[#This Row],[Range2_Range]]+Validation[[#This Row],[Range2_Low]]</f>
        <v>5344.3274092739703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200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02" t="b">
        <f ca="1">Validation[[#This Row],[Desired Result]]=Validation[[#This Row],[Result]]</f>
        <v>1</v>
      </c>
      <c r="X402" t="b">
        <v>1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2" t="b">
        <f ca="1">AND(Validation[[#This Row],[Test Reading]]&gt;=Validation[[#This Row],[Range1_Low]],Validation[[#This Row],[Test Reading]]&lt;=Validation[[#This Row],[Range1_High]])</f>
        <v>1</v>
      </c>
      <c r="AE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2">
        <f>Validation[[#This Row],[Range1_High]]-Validation[[#This Row],[Range1_Low]]</f>
        <v>9</v>
      </c>
      <c r="AG402">
        <f>Validation[[#This Row],[Range2_High]]-Validation[[#This Row],[Range2_Low]]</f>
        <v>4000</v>
      </c>
      <c r="AJ402" s="94"/>
      <c r="AK402"/>
    </row>
    <row r="403" spans="1:37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8000</v>
      </c>
      <c r="I403">
        <v>10000</v>
      </c>
      <c r="J403" t="s">
        <v>10</v>
      </c>
      <c r="K403">
        <v>46</v>
      </c>
      <c r="L403">
        <v>170.12</v>
      </c>
      <c r="M403">
        <v>11.529</v>
      </c>
      <c r="N403">
        <v>173.36</v>
      </c>
      <c r="O403" t="s">
        <v>2643</v>
      </c>
      <c r="P403" t="s">
        <v>2643</v>
      </c>
      <c r="Q403" t="s">
        <v>2643</v>
      </c>
      <c r="R403" t="s">
        <v>5524</v>
      </c>
      <c r="S403">
        <f ca="1">$AK$2*Validation[[#This Row],[Range1_Range]]+Validation[[#This Row],[Range1_Low]]</f>
        <v>4.0247366708664334</v>
      </c>
      <c r="T403">
        <f ca="1">$AK$2*Validation[[#This Row],[Range2_Range]]+Validation[[#This Row],[Range2_Low]]</f>
        <v>8672.1637046369851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730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403" t="b">
        <f ca="1">Validation[[#This Row],[Desired Result]]=Validation[[#This Row],[Result]]</f>
        <v>1</v>
      </c>
      <c r="X403" t="b">
        <v>1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3" t="b">
        <f ca="1">AND(Validation[[#This Row],[Test Reading]]&gt;=Validation[[#This Row],[Range1_Low]],Validation[[#This Row],[Test Reading]]&lt;=Validation[[#This Row],[Range1_High]])</f>
        <v>1</v>
      </c>
      <c r="AE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3">
        <f>Validation[[#This Row],[Range1_High]]-Validation[[#This Row],[Range1_Low]]</f>
        <v>9</v>
      </c>
      <c r="AG403">
        <f>Validation[[#This Row],[Range2_High]]-Validation[[#This Row],[Range2_Low]]</f>
        <v>2000</v>
      </c>
      <c r="AK403"/>
    </row>
    <row r="404" spans="1:37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1E-3</v>
      </c>
      <c r="I404">
        <v>0.04</v>
      </c>
      <c r="J404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t="s">
        <v>2643</v>
      </c>
      <c r="P404" t="s">
        <v>2643</v>
      </c>
      <c r="Q404" t="s">
        <v>2643</v>
      </c>
      <c r="R404" t="s">
        <v>1558</v>
      </c>
      <c r="S404">
        <f ca="1">$AK$2*Validation[[#This Row],[Range1_Range]]+Validation[[#This Row],[Range1_Low]]</f>
        <v>13.360818523184927</v>
      </c>
      <c r="T404">
        <f ca="1">$AK$2*Validation[[#This Row],[Range2_Range]]+Validation[[#This Row],[Range2_Low]]</f>
        <v>1.4107192240421212E-2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7.8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4" t="b">
        <f ca="1">AND(Validation[[#This Row],[Test Reading]]&gt;=Validation[[#This Row],[Range1_Low]],Validation[[#This Row],[Test Reading]]&lt;=Validation[[#This Row],[Range1_High]])</f>
        <v>1</v>
      </c>
      <c r="AE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4">
        <f>Validation[[#This Row],[Range1_High]]-Validation[[#This Row],[Range1_Low]]</f>
        <v>10</v>
      </c>
      <c r="AG404">
        <f>Validation[[#This Row],[Range2_High]]-Validation[[#This Row],[Range2_Low]]</f>
        <v>3.9E-2</v>
      </c>
      <c r="AK404"/>
    </row>
    <row r="405" spans="1:37" x14ac:dyDescent="0.25">
      <c r="A405" t="s">
        <v>53</v>
      </c>
      <c r="B405" t="s">
        <v>8</v>
      </c>
      <c r="C405">
        <v>10</v>
      </c>
      <c r="D405">
        <v>20</v>
      </c>
      <c r="E405">
        <v>1.0000000000000001E-5</v>
      </c>
      <c r="F405" t="s">
        <v>6</v>
      </c>
      <c r="G405" t="s">
        <v>4</v>
      </c>
      <c r="H405">
        <v>0.04</v>
      </c>
      <c r="I405">
        <v>1</v>
      </c>
      <c r="J405" t="s">
        <v>10</v>
      </c>
      <c r="K405">
        <v>2.4</v>
      </c>
      <c r="L405">
        <v>0.23</v>
      </c>
      <c r="M405">
        <v>2.298</v>
      </c>
      <c r="N405">
        <v>0.23305999999999999</v>
      </c>
      <c r="O405" t="s">
        <v>2643</v>
      </c>
      <c r="P405" t="s">
        <v>2643</v>
      </c>
      <c r="Q405" t="s">
        <v>2643</v>
      </c>
      <c r="R405" t="s">
        <v>1559</v>
      </c>
      <c r="S405">
        <f ca="1">$AK$2*Validation[[#This Row],[Range1_Range]]+Validation[[#This Row],[Range1_Low]]</f>
        <v>13.360818523184927</v>
      </c>
      <c r="T405">
        <f ca="1">$AK$2*Validation[[#This Row],[Range2_Range]]+Validation[[#This Row],[Range2_Low]]</f>
        <v>0.36263857822575291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5.5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v>0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5" t="b">
        <f ca="1">AND(Validation[[#This Row],[Test Reading]]&gt;=Validation[[#This Row],[Range1_Low]],Validation[[#This Row],[Test Reading]]&lt;=Validation[[#This Row],[Range1_High]])</f>
        <v>1</v>
      </c>
      <c r="AE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5">
        <f>Validation[[#This Row],[Range1_High]]-Validation[[#This Row],[Range1_Low]]</f>
        <v>10</v>
      </c>
      <c r="AG405">
        <f>Validation[[#This Row],[Range2_High]]-Validation[[#This Row],[Range2_Low]]</f>
        <v>0.96</v>
      </c>
      <c r="AK405"/>
    </row>
    <row r="406" spans="1:37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1</v>
      </c>
      <c r="I406">
        <v>20</v>
      </c>
      <c r="J406" t="s">
        <v>10</v>
      </c>
      <c r="K406">
        <v>2.4</v>
      </c>
      <c r="L406">
        <v>0.23</v>
      </c>
      <c r="M406">
        <v>2.298</v>
      </c>
      <c r="N406">
        <v>0.23305999999999999</v>
      </c>
      <c r="O406" t="s">
        <v>2643</v>
      </c>
      <c r="P406" t="s">
        <v>2643</v>
      </c>
      <c r="Q406" t="s">
        <v>2643</v>
      </c>
      <c r="R406" t="s">
        <v>1554</v>
      </c>
      <c r="S406">
        <f ca="1">$AK$2*Validation[[#This Row],[Range1_Range]]+Validation[[#This Row],[Range1_Low]]</f>
        <v>13.360818523184927</v>
      </c>
      <c r="T406">
        <f ca="1">$AK$2*Validation[[#This Row],[Range2_Range]]+Validation[[#This Row],[Range2_Low]]</f>
        <v>7.38555519405136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5.5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406" t="b">
        <f ca="1">Validation[[#This Row],[Desired Result]]=Validation[[#This Row],[Result]]</f>
        <v>1</v>
      </c>
      <c r="X406" t="b">
        <v>0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v>0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6" t="b">
        <f ca="1">AND(Validation[[#This Row],[Test Reading]]&gt;=Validation[[#This Row],[Range1_Low]],Validation[[#This Row],[Test Reading]]&lt;=Validation[[#This Row],[Range1_High]])</f>
        <v>1</v>
      </c>
      <c r="AE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6">
        <f>Validation[[#This Row],[Range1_High]]-Validation[[#This Row],[Range1_Low]]</f>
        <v>10</v>
      </c>
      <c r="AG406">
        <f>Validation[[#This Row],[Range2_High]]-Validation[[#This Row],[Range2_Low]]</f>
        <v>19</v>
      </c>
      <c r="AK406"/>
    </row>
    <row r="407" spans="1:37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20</v>
      </c>
      <c r="I407">
        <v>50</v>
      </c>
      <c r="J407" t="s">
        <v>10</v>
      </c>
      <c r="K407">
        <v>2.4</v>
      </c>
      <c r="L407">
        <v>0.41</v>
      </c>
      <c r="M407">
        <v>2.2656000000000001</v>
      </c>
      <c r="N407">
        <v>0.40923999999999999</v>
      </c>
      <c r="O407" t="s">
        <v>2643</v>
      </c>
      <c r="P407" t="s">
        <v>2643</v>
      </c>
      <c r="Q407" t="s">
        <v>2643</v>
      </c>
      <c r="R407" t="s">
        <v>5585</v>
      </c>
      <c r="S407">
        <f ca="1">$AK$2*Validation[[#This Row],[Range1_Range]]+Validation[[#This Row],[Range1_Low]]</f>
        <v>13.360818523184927</v>
      </c>
      <c r="T407">
        <f ca="1">$AK$2*Validation[[#This Row],[Range2_Range]]+Validation[[#This Row],[Range2_Low]]</f>
        <v>30.082455569554782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7.9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v>0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7" t="b">
        <f ca="1">AND(Validation[[#This Row],[Test Reading]]&gt;=Validation[[#This Row],[Range1_Low]],Validation[[#This Row],[Test Reading]]&lt;=Validation[[#This Row],[Range1_High]])</f>
        <v>1</v>
      </c>
      <c r="AE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7">
        <f>Validation[[#This Row],[Range1_High]]-Validation[[#This Row],[Range1_Low]]</f>
        <v>10</v>
      </c>
      <c r="AG407">
        <f>Validation[[#This Row],[Range2_High]]-Validation[[#This Row],[Range2_Low]]</f>
        <v>30</v>
      </c>
      <c r="AJ407" s="94"/>
      <c r="AK407"/>
    </row>
    <row r="408" spans="1:37" x14ac:dyDescent="0.25">
      <c r="A408" t="s">
        <v>53</v>
      </c>
      <c r="B408" t="s">
        <v>8</v>
      </c>
      <c r="C408">
        <v>10</v>
      </c>
      <c r="D408">
        <v>20</v>
      </c>
      <c r="E408">
        <v>1.0000000000000001E-5</v>
      </c>
      <c r="F408" t="s">
        <v>6</v>
      </c>
      <c r="G408" t="s">
        <v>4</v>
      </c>
      <c r="H408">
        <v>50</v>
      </c>
      <c r="I408">
        <v>100</v>
      </c>
      <c r="J408" t="s">
        <v>10</v>
      </c>
      <c r="K408">
        <v>2.4</v>
      </c>
      <c r="L408">
        <v>1.4</v>
      </c>
      <c r="M408">
        <v>2.3767</v>
      </c>
      <c r="N408">
        <v>1.3889</v>
      </c>
      <c r="O408" t="s">
        <v>2643</v>
      </c>
      <c r="P408" t="s">
        <v>2643</v>
      </c>
      <c r="Q408" t="s">
        <v>2643</v>
      </c>
      <c r="R408" t="s">
        <v>1556</v>
      </c>
      <c r="S408">
        <f ca="1">$AK$2*Validation[[#This Row],[Range1_Range]]+Validation[[#This Row],[Range1_Low]]</f>
        <v>13.360818523184927</v>
      </c>
      <c r="T408">
        <f ca="1">$AK$2*Validation[[#This Row],[Range2_Range]]+Validation[[#This Row],[Range2_Low]]</f>
        <v>66.804092615924631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21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v>0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8" t="b">
        <f ca="1">AND(Validation[[#This Row],[Test Reading]]&gt;=Validation[[#This Row],[Range1_Low]],Validation[[#This Row],[Test Reading]]&lt;=Validation[[#This Row],[Range1_High]])</f>
        <v>1</v>
      </c>
      <c r="AE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8">
        <f>Validation[[#This Row],[Range1_High]]-Validation[[#This Row],[Range1_Low]]</f>
        <v>10</v>
      </c>
      <c r="AG408">
        <f>Validation[[#This Row],[Range2_High]]-Validation[[#This Row],[Range2_Low]]</f>
        <v>50</v>
      </c>
      <c r="AK408"/>
    </row>
    <row r="409" spans="1:37" x14ac:dyDescent="0.25">
      <c r="A409" t="s">
        <v>53</v>
      </c>
      <c r="B409" t="s">
        <v>8</v>
      </c>
      <c r="C409">
        <v>10</v>
      </c>
      <c r="D409">
        <v>100</v>
      </c>
      <c r="E409">
        <v>1.0000000000000001E-5</v>
      </c>
      <c r="F409" t="s">
        <v>6</v>
      </c>
      <c r="G409" t="s">
        <v>4</v>
      </c>
      <c r="H409">
        <v>100</v>
      </c>
      <c r="I409">
        <v>300</v>
      </c>
      <c r="J409" t="s">
        <v>10</v>
      </c>
      <c r="K409">
        <v>15</v>
      </c>
      <c r="L409">
        <v>4.5999999999999996</v>
      </c>
      <c r="M409">
        <v>11.574999999999999</v>
      </c>
      <c r="N409">
        <v>4.6268000000000002</v>
      </c>
      <c r="O409" t="s">
        <v>2643</v>
      </c>
      <c r="P409" t="s">
        <v>2643</v>
      </c>
      <c r="Q409" t="s">
        <v>2643</v>
      </c>
      <c r="R409" t="s">
        <v>1553</v>
      </c>
      <c r="S409">
        <f ca="1">$AK$2*Validation[[#This Row],[Range1_Range]]+Validation[[#This Row],[Range1_Low]]</f>
        <v>40.247366708664337</v>
      </c>
      <c r="T409">
        <f ca="1">$AK$2*Validation[[#This Row],[Range2_Range]]+Validation[[#This Row],[Range2_Low]]</f>
        <v>167.21637046369852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200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v>0</v>
      </c>
      <c r="AB409" t="s">
        <v>1560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9" t="b">
        <f ca="1">AND(Validation[[#This Row],[Test Reading]]&gt;=Validation[[#This Row],[Range1_Low]],Validation[[#This Row],[Test Reading]]&lt;=Validation[[#This Row],[Range1_High]])</f>
        <v>1</v>
      </c>
      <c r="AE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9">
        <f>Validation[[#This Row],[Range1_High]]-Validation[[#This Row],[Range1_Low]]</f>
        <v>90</v>
      </c>
      <c r="AG409">
        <f>Validation[[#This Row],[Range2_High]]-Validation[[#This Row],[Range2_Low]]</f>
        <v>200</v>
      </c>
      <c r="AK409"/>
    </row>
    <row r="410" spans="1:37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2643</v>
      </c>
      <c r="P410" t="s">
        <v>2643</v>
      </c>
      <c r="Q410" t="s">
        <v>2643</v>
      </c>
      <c r="R410" t="s">
        <v>1560</v>
      </c>
      <c r="S410">
        <f ca="1">$AK$2*Validation[[#This Row],[Range1_Range]]+Validation[[#This Row],[Range1_Low]]</f>
        <v>13.360818523184927</v>
      </c>
      <c r="T410">
        <f ca="1">$AK$2*Validation[[#This Row],[Range2_Range]]+Validation[[#This Row],[Range2_Low]]</f>
        <v>167.21637046369852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74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410" t="b">
        <f ca="1">Validation[[#This Row],[Desired Result]]=Validation[[#This Row],[Result]]</f>
        <v>1</v>
      </c>
      <c r="X410" t="b">
        <v>0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v>0</v>
      </c>
      <c r="AB410" t="s">
        <v>1553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10" t="b">
        <f ca="1">AND(Validation[[#This Row],[Test Reading]]&gt;=Validation[[#This Row],[Range1_Low]],Validation[[#This Row],[Test Reading]]&lt;=Validation[[#This Row],[Range1_High]])</f>
        <v>1</v>
      </c>
      <c r="AE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0">
        <f>Validation[[#This Row],[Range1_High]]-Validation[[#This Row],[Range1_Low]]</f>
        <v>10</v>
      </c>
      <c r="AG410">
        <f>Validation[[#This Row],[Range2_High]]-Validation[[#This Row],[Range2_Low]]</f>
        <v>200</v>
      </c>
      <c r="AJ410" s="94"/>
      <c r="AK410"/>
    </row>
    <row r="411" spans="1:37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300</v>
      </c>
      <c r="I411">
        <v>1000</v>
      </c>
      <c r="J411" t="s">
        <v>10</v>
      </c>
      <c r="K411">
        <v>19</v>
      </c>
      <c r="L411">
        <v>17</v>
      </c>
      <c r="M411">
        <v>12.388</v>
      </c>
      <c r="N411">
        <v>17.324000000000002</v>
      </c>
      <c r="O411" t="s">
        <v>2643</v>
      </c>
      <c r="P411" t="s">
        <v>2643</v>
      </c>
      <c r="Q411" t="s">
        <v>2643</v>
      </c>
      <c r="R411" t="s">
        <v>1557</v>
      </c>
      <c r="S411">
        <f ca="1">$AK$2*Validation[[#This Row],[Range1_Range]]+Validation[[#This Row],[Range1_Low]]</f>
        <v>13.360818523184927</v>
      </c>
      <c r="T411">
        <f ca="1">$AK$2*Validation[[#This Row],[Range2_Range]]+Validation[[#This Row],[Range2_Low]]</f>
        <v>535.25729662294486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250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11" t="b">
        <f ca="1">Validation[[#This Row],[Desired Result]]=Validation[[#This Row],[Result]]</f>
        <v>0</v>
      </c>
      <c r="X411" t="b">
        <v>1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v>0</v>
      </c>
      <c r="AB411" t="s">
        <v>1555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11" t="b">
        <f ca="1">AND(Validation[[#This Row],[Test Reading]]&gt;=Validation[[#This Row],[Range1_Low]],Validation[[#This Row],[Test Reading]]&lt;=Validation[[#This Row],[Range1_High]])</f>
        <v>1</v>
      </c>
      <c r="AE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1">
        <f>Validation[[#This Row],[Range1_High]]-Validation[[#This Row],[Range1_Low]]</f>
        <v>10</v>
      </c>
      <c r="AG411">
        <f>Validation[[#This Row],[Range2_High]]-Validation[[#This Row],[Range2_Low]]</f>
        <v>700</v>
      </c>
      <c r="AK411"/>
    </row>
    <row r="412" spans="1:37" x14ac:dyDescent="0.25">
      <c r="A412" t="s">
        <v>53</v>
      </c>
      <c r="B412" t="s">
        <v>8</v>
      </c>
      <c r="C412">
        <v>10</v>
      </c>
      <c r="D412">
        <v>100</v>
      </c>
      <c r="E412">
        <v>1.0000000000000001E-5</v>
      </c>
      <c r="F412" t="s">
        <v>6</v>
      </c>
      <c r="G412" t="s">
        <v>4</v>
      </c>
      <c r="H412">
        <v>300</v>
      </c>
      <c r="I412">
        <v>1000</v>
      </c>
      <c r="J412" t="s">
        <v>10</v>
      </c>
      <c r="K412">
        <v>46</v>
      </c>
      <c r="L412">
        <v>17</v>
      </c>
      <c r="M412">
        <v>12.317</v>
      </c>
      <c r="N412">
        <v>17.334</v>
      </c>
      <c r="O412" t="s">
        <v>2643</v>
      </c>
      <c r="P412" t="s">
        <v>2643</v>
      </c>
      <c r="Q412" t="s">
        <v>2643</v>
      </c>
      <c r="R412" t="s">
        <v>1555</v>
      </c>
      <c r="S412">
        <f ca="1">$AK$2*Validation[[#This Row],[Range1_Range]]+Validation[[#This Row],[Range1_Low]]</f>
        <v>40.247366708664337</v>
      </c>
      <c r="T412">
        <f ca="1">$AK$2*Validation[[#This Row],[Range2_Range]]+Validation[[#This Row],[Range2_Low]]</f>
        <v>535.25729662294486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730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412" t="b">
        <f ca="1">Validation[[#This Row],[Desired Result]]=Validation[[#This Row],[Result]]</f>
        <v>1</v>
      </c>
      <c r="X412" t="b">
        <v>1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v>0</v>
      </c>
      <c r="AB412" t="s">
        <v>1557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12" t="b">
        <f ca="1">AND(Validation[[#This Row],[Test Reading]]&gt;=Validation[[#This Row],[Range1_Low]],Validation[[#This Row],[Test Reading]]&lt;=Validation[[#This Row],[Range1_High]])</f>
        <v>1</v>
      </c>
      <c r="AE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2">
        <f>Validation[[#This Row],[Range1_High]]-Validation[[#This Row],[Range1_Low]]</f>
        <v>90</v>
      </c>
      <c r="AG412">
        <f>Validation[[#This Row],[Range2_High]]-Validation[[#This Row],[Range2_Low]]</f>
        <v>700</v>
      </c>
      <c r="AK412"/>
    </row>
    <row r="413" spans="1:37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1E-3</v>
      </c>
      <c r="I413">
        <v>0.04</v>
      </c>
      <c r="J413" t="s">
        <v>10</v>
      </c>
      <c r="K413">
        <v>5</v>
      </c>
      <c r="L413">
        <v>0.23</v>
      </c>
      <c r="M413">
        <v>4.6009000000000002</v>
      </c>
      <c r="N413">
        <v>0.23351</v>
      </c>
      <c r="O413" t="s">
        <v>2643</v>
      </c>
      <c r="P413" t="s">
        <v>2643</v>
      </c>
      <c r="Q413" t="s">
        <v>2643</v>
      </c>
      <c r="R413" t="s">
        <v>1589</v>
      </c>
      <c r="S413">
        <f ca="1">$AK$2*Validation[[#This Row],[Range1_Range]]+Validation[[#This Row],[Range1_Low]]</f>
        <v>46.886548185479413</v>
      </c>
      <c r="T413">
        <f ca="1">$AK$2*Validation[[#This Row],[Range2_Range]]+Validation[[#This Row],[Range2_Low]]</f>
        <v>1.4107192240421212E-2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16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413" t="b">
        <f ca="1">Validation[[#This Row],[Desired Result]]=Validation[[#This Row],[Result]]</f>
        <v>1</v>
      </c>
      <c r="X413" t="b">
        <v>1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3" t="b">
        <f ca="1">AND(Validation[[#This Row],[Test Reading]]&gt;=Validation[[#This Row],[Range1_Low]],Validation[[#This Row],[Test Reading]]&lt;=Validation[[#This Row],[Range1_High]])</f>
        <v>1</v>
      </c>
      <c r="AE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3">
        <f>Validation[[#This Row],[Range1_High]]-Validation[[#This Row],[Range1_Low]]</f>
        <v>80</v>
      </c>
      <c r="AG413">
        <f>Validation[[#This Row],[Range2_High]]-Validation[[#This Row],[Range2_Low]]</f>
        <v>3.9E-2</v>
      </c>
      <c r="AK413"/>
    </row>
    <row r="414" spans="1:37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2643</v>
      </c>
      <c r="P414" t="s">
        <v>2643</v>
      </c>
      <c r="Q414" t="s">
        <v>2643</v>
      </c>
      <c r="R414" t="s">
        <v>5596</v>
      </c>
      <c r="S414">
        <f ca="1">$AK$2*Validation[[#This Row],[Range1_Range]]+Validation[[#This Row],[Range1_Low]]</f>
        <v>46.886548185479413</v>
      </c>
      <c r="T414">
        <f ca="1">$AK$2*Validation[[#This Row],[Range2_Range]]+Validation[[#This Row],[Range2_Low]]</f>
        <v>0.36263857822575291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13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4" t="b">
        <f ca="1">Validation[[#This Row],[Desired Result]]=Validation[[#This Row],[Result]]</f>
        <v>1</v>
      </c>
      <c r="X414" t="b">
        <v>1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4" t="b">
        <f ca="1">AND(Validation[[#This Row],[Test Reading]]&gt;=Validation[[#This Row],[Range1_Low]],Validation[[#This Row],[Test Reading]]&lt;=Validation[[#This Row],[Range1_High]])</f>
        <v>1</v>
      </c>
      <c r="AE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4">
        <f>Validation[[#This Row],[Range1_High]]-Validation[[#This Row],[Range1_Low]]</f>
        <v>80</v>
      </c>
      <c r="AG414">
        <f>Validation[[#This Row],[Range2_High]]-Validation[[#This Row],[Range2_Low]]</f>
        <v>0.96</v>
      </c>
      <c r="AJ414" s="94"/>
      <c r="AK414"/>
    </row>
    <row r="415" spans="1:37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1</v>
      </c>
      <c r="I415">
        <v>20</v>
      </c>
      <c r="J415" t="s">
        <v>10</v>
      </c>
      <c r="K415">
        <v>4.9000000000000004</v>
      </c>
      <c r="L415">
        <v>0.21</v>
      </c>
      <c r="M415">
        <v>4.8563999999999998</v>
      </c>
      <c r="N415">
        <v>0.20787</v>
      </c>
      <c r="O415" t="s">
        <v>2643</v>
      </c>
      <c r="P415" t="s">
        <v>2643</v>
      </c>
      <c r="Q415" t="s">
        <v>2643</v>
      </c>
      <c r="R415" t="s">
        <v>1588</v>
      </c>
      <c r="S415">
        <f ca="1">$AK$2*Validation[[#This Row],[Range1_Range]]+Validation[[#This Row],[Range1_Low]]</f>
        <v>46.886548185479413</v>
      </c>
      <c r="T415">
        <f ca="1">$AK$2*Validation[[#This Row],[Range2_Range]]+Validation[[#This Row],[Range2_Low]]</f>
        <v>7.38555519405136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15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15" t="b">
        <f ca="1">Validation[[#This Row],[Desired Result]]=Validation[[#This Row],[Result]]</f>
        <v>1</v>
      </c>
      <c r="X415" t="b">
        <v>1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5" t="b">
        <f ca="1">AND(Validation[[#This Row],[Test Reading]]&gt;=Validation[[#This Row],[Range1_Low]],Validation[[#This Row],[Test Reading]]&lt;=Validation[[#This Row],[Range1_High]])</f>
        <v>1</v>
      </c>
      <c r="AE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5">
        <f>Validation[[#This Row],[Range1_High]]-Validation[[#This Row],[Range1_Low]]</f>
        <v>80</v>
      </c>
      <c r="AG415">
        <f>Validation[[#This Row],[Range2_High]]-Validation[[#This Row],[Range2_Low]]</f>
        <v>19</v>
      </c>
      <c r="AK415"/>
    </row>
    <row r="416" spans="1:37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20</v>
      </c>
      <c r="I416">
        <v>50</v>
      </c>
      <c r="J416" t="s">
        <v>10</v>
      </c>
      <c r="K416">
        <v>6.8</v>
      </c>
      <c r="L416">
        <v>0.37</v>
      </c>
      <c r="M416">
        <v>6.7323000000000004</v>
      </c>
      <c r="N416">
        <v>0.36645</v>
      </c>
      <c r="O416" t="s">
        <v>2643</v>
      </c>
      <c r="P416" t="s">
        <v>2643</v>
      </c>
      <c r="Q416" t="s">
        <v>2643</v>
      </c>
      <c r="R416" t="s">
        <v>5598</v>
      </c>
      <c r="S416">
        <f ca="1">$AK$2*Validation[[#This Row],[Range1_Range]]+Validation[[#This Row],[Range1_Low]]</f>
        <v>46.886548185479413</v>
      </c>
      <c r="T416">
        <f ca="1">$AK$2*Validation[[#This Row],[Range2_Range]]+Validation[[#This Row],[Range2_Low]]</f>
        <v>30.082455569554782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24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416" t="b">
        <f ca="1">Validation[[#This Row],[Desired Result]]=Validation[[#This Row],[Result]]</f>
        <v>1</v>
      </c>
      <c r="X416" t="b">
        <v>1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6" t="b">
        <f ca="1">AND(Validation[[#This Row],[Test Reading]]&gt;=Validation[[#This Row],[Range1_Low]],Validation[[#This Row],[Test Reading]]&lt;=Validation[[#This Row],[Range1_High]])</f>
        <v>1</v>
      </c>
      <c r="AE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6">
        <f>Validation[[#This Row],[Range1_High]]-Validation[[#This Row],[Range1_Low]]</f>
        <v>80</v>
      </c>
      <c r="AG416">
        <f>Validation[[#This Row],[Range2_High]]-Validation[[#This Row],[Range2_Low]]</f>
        <v>30</v>
      </c>
      <c r="AK416"/>
    </row>
    <row r="417" spans="1:37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2643</v>
      </c>
      <c r="P417" t="s">
        <v>2643</v>
      </c>
      <c r="Q417" t="s">
        <v>2643</v>
      </c>
      <c r="R417" t="s">
        <v>1590</v>
      </c>
      <c r="S417">
        <f ca="1">$AK$2*Validation[[#This Row],[Range1_Range]]+Validation[[#This Row],[Range1_Low]]</f>
        <v>46.886548185479413</v>
      </c>
      <c r="T417">
        <f ca="1">$AK$2*Validation[[#This Row],[Range2_Range]]+Validation[[#This Row],[Range2_Low]]</f>
        <v>66.804092615924631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78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417" t="b">
        <f ca="1">Validation[[#This Row],[Desired Result]]=Validation[[#This Row],[Result]]</f>
        <v>1</v>
      </c>
      <c r="X417" t="b">
        <v>1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7" t="b">
        <f ca="1">AND(Validation[[#This Row],[Test Reading]]&gt;=Validation[[#This Row],[Range1_Low]],Validation[[#This Row],[Test Reading]]&lt;=Validation[[#This Row],[Range1_High]])</f>
        <v>1</v>
      </c>
      <c r="AE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7">
        <f>Validation[[#This Row],[Range1_High]]-Validation[[#This Row],[Range1_Low]]</f>
        <v>80</v>
      </c>
      <c r="AG417">
        <f>Validation[[#This Row],[Range2_High]]-Validation[[#This Row],[Range2_Low]]</f>
        <v>50</v>
      </c>
      <c r="AJ417" s="94"/>
      <c r="AK417"/>
    </row>
    <row r="418" spans="1:37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1E-3</v>
      </c>
      <c r="I418">
        <v>0.04</v>
      </c>
      <c r="J418" t="s">
        <v>10</v>
      </c>
      <c r="K418">
        <v>57.902999999999999</v>
      </c>
      <c r="L418">
        <v>32.603000000000002</v>
      </c>
      <c r="M418">
        <v>57.901000000000003</v>
      </c>
      <c r="N418">
        <v>32.045000000000002</v>
      </c>
      <c r="O418" t="s">
        <v>2643</v>
      </c>
      <c r="P418" t="s">
        <v>2643</v>
      </c>
      <c r="Q418" t="s">
        <v>2643</v>
      </c>
      <c r="R418" t="s">
        <v>5535</v>
      </c>
      <c r="S418">
        <f ca="1">$AK$2*Validation[[#This Row],[Range1_Range]]+Validation[[#This Row],[Range1_Low]]</f>
        <v>3.3608185231849266E-3</v>
      </c>
      <c r="T418">
        <f ca="1">$AK$2*Validation[[#This Row],[Range2_Range]]+Validation[[#This Row],[Range2_Low]]</f>
        <v>1.4107192240421212E-2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58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8" t="b">
        <f ca="1">AND(Validation[[#This Row],[Test Reading]]&gt;=Validation[[#This Row],[Range1_Low]],Validation[[#This Row],[Test Reading]]&lt;=Validation[[#This Row],[Range1_High]])</f>
        <v>1</v>
      </c>
      <c r="AE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8">
        <f>Validation[[#This Row],[Range1_High]]-Validation[[#This Row],[Range1_Low]]</f>
        <v>0.01</v>
      </c>
      <c r="AG418">
        <f>Validation[[#This Row],[Range2_High]]-Validation[[#This Row],[Range2_Low]]</f>
        <v>3.9E-2</v>
      </c>
      <c r="AK418"/>
    </row>
    <row r="419" spans="1:37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0.04</v>
      </c>
      <c r="I419">
        <v>1</v>
      </c>
      <c r="J419" t="s">
        <v>10</v>
      </c>
      <c r="K419">
        <v>57.814</v>
      </c>
      <c r="L419">
        <v>11.228999999999999</v>
      </c>
      <c r="M419">
        <v>57.811999999999998</v>
      </c>
      <c r="N419">
        <v>10.667</v>
      </c>
      <c r="O419" t="s">
        <v>2643</v>
      </c>
      <c r="P419" t="s">
        <v>2643</v>
      </c>
      <c r="Q419" t="s">
        <v>2643</v>
      </c>
      <c r="R419" t="s">
        <v>1385</v>
      </c>
      <c r="S419">
        <f ca="1">$AK$2*Validation[[#This Row],[Range1_Range]]+Validation[[#This Row],[Range1_Low]]</f>
        <v>3.3608185231849266E-3</v>
      </c>
      <c r="T419">
        <f ca="1">$AK$2*Validation[[#This Row],[Range2_Range]]+Validation[[#This Row],[Range2_Low]]</f>
        <v>0.36263857822575291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58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9" t="b">
        <f ca="1">AND(Validation[[#This Row],[Test Reading]]&gt;=Validation[[#This Row],[Range1_Low]],Validation[[#This Row],[Test Reading]]&lt;=Validation[[#This Row],[Range1_High]])</f>
        <v>1</v>
      </c>
      <c r="AE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9">
        <f>Validation[[#This Row],[Range1_High]]-Validation[[#This Row],[Range1_Low]]</f>
        <v>0.01</v>
      </c>
      <c r="AG419">
        <f>Validation[[#This Row],[Range2_High]]-Validation[[#This Row],[Range2_Low]]</f>
        <v>0.96</v>
      </c>
      <c r="AJ419" s="94"/>
      <c r="AK419"/>
    </row>
    <row r="420" spans="1:37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1</v>
      </c>
      <c r="I420">
        <v>20</v>
      </c>
      <c r="J420" t="s">
        <v>10</v>
      </c>
      <c r="K420">
        <v>57.817999999999998</v>
      </c>
      <c r="L420">
        <v>19.600000000000001</v>
      </c>
      <c r="M420">
        <v>57.816000000000003</v>
      </c>
      <c r="N420">
        <v>19.039000000000001</v>
      </c>
      <c r="O420" t="s">
        <v>2643</v>
      </c>
      <c r="P420" t="s">
        <v>2643</v>
      </c>
      <c r="Q420" t="s">
        <v>2643</v>
      </c>
      <c r="R420" t="s">
        <v>1389</v>
      </c>
      <c r="S420">
        <f ca="1">$AK$2*Validation[[#This Row],[Range1_Range]]+Validation[[#This Row],[Range1_Low]]</f>
        <v>3.3608185231849266E-3</v>
      </c>
      <c r="T420">
        <f ca="1">$AK$2*Validation[[#This Row],[Range2_Range]]+Validation[[#This Row],[Range2_Low]]</f>
        <v>7.38555519405136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0" t="b">
        <f ca="1">AND(Validation[[#This Row],[Test Reading]]&gt;=Validation[[#This Row],[Range1_Low]],Validation[[#This Row],[Test Reading]]&lt;=Validation[[#This Row],[Range1_High]])</f>
        <v>1</v>
      </c>
      <c r="AE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0">
        <f>Validation[[#This Row],[Range1_High]]-Validation[[#This Row],[Range1_Low]]</f>
        <v>0.01</v>
      </c>
      <c r="AG420">
        <f>Validation[[#This Row],[Range2_High]]-Validation[[#This Row],[Range2_Low]]</f>
        <v>19</v>
      </c>
      <c r="AK420"/>
    </row>
    <row r="421" spans="1:37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2643</v>
      </c>
      <c r="P421" t="s">
        <v>2643</v>
      </c>
      <c r="Q421" t="s">
        <v>2643</v>
      </c>
      <c r="R421" t="s">
        <v>1386</v>
      </c>
      <c r="S421">
        <f ca="1">$AK$2*Validation[[#This Row],[Range1_Range]]+Validation[[#This Row],[Range1_Low]]</f>
        <v>3.3608185231849266E-3</v>
      </c>
      <c r="T421">
        <f ca="1">$AK$2*Validation[[#This Row],[Range2_Range]]+Validation[[#This Row],[Range2_Low]]</f>
        <v>30.082455569554782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58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1" t="b">
        <f ca="1">AND(Validation[[#This Row],[Test Reading]]&gt;=Validation[[#This Row],[Range1_Low]],Validation[[#This Row],[Test Reading]]&lt;=Validation[[#This Row],[Range1_High]])</f>
        <v>1</v>
      </c>
      <c r="AE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1">
        <f>Validation[[#This Row],[Range1_High]]-Validation[[#This Row],[Range1_Low]]</f>
        <v>0.01</v>
      </c>
      <c r="AG421">
        <f>Validation[[#This Row],[Range2_High]]-Validation[[#This Row],[Range2_Low]]</f>
        <v>30</v>
      </c>
      <c r="AK421"/>
    </row>
    <row r="422" spans="1:37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50</v>
      </c>
      <c r="I422">
        <v>100</v>
      </c>
      <c r="J422" t="s">
        <v>10</v>
      </c>
      <c r="K422">
        <v>58.167999999999999</v>
      </c>
      <c r="L422">
        <v>2497.6999999999998</v>
      </c>
      <c r="M422">
        <v>58.156999999999996</v>
      </c>
      <c r="N422">
        <v>2495.6</v>
      </c>
      <c r="O422" t="s">
        <v>2643</v>
      </c>
      <c r="P422" t="s">
        <v>2643</v>
      </c>
      <c r="Q422" t="s">
        <v>2643</v>
      </c>
      <c r="R422" t="s">
        <v>1384</v>
      </c>
      <c r="S422">
        <f ca="1">$AK$2*Validation[[#This Row],[Range1_Range]]+Validation[[#This Row],[Range1_Low]]</f>
        <v>3.3608185231849266E-3</v>
      </c>
      <c r="T422">
        <f ca="1">$AK$2*Validation[[#This Row],[Range2_Range]]+Validation[[#This Row],[Range2_Low]]</f>
        <v>66.804092615924631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67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2" t="b">
        <f ca="1">AND(Validation[[#This Row],[Test Reading]]&gt;=Validation[[#This Row],[Range1_Low]],Validation[[#This Row],[Test Reading]]&lt;=Validation[[#This Row],[Range1_High]])</f>
        <v>1</v>
      </c>
      <c r="AE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2">
        <f>Validation[[#This Row],[Range1_High]]-Validation[[#This Row],[Range1_Low]]</f>
        <v>0.01</v>
      </c>
      <c r="AG422">
        <f>Validation[[#This Row],[Range2_High]]-Validation[[#This Row],[Range2_Low]]</f>
        <v>50</v>
      </c>
      <c r="AK422"/>
    </row>
    <row r="423" spans="1:37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2643</v>
      </c>
      <c r="P423" t="s">
        <v>2643</v>
      </c>
      <c r="Q423" t="s">
        <v>2643</v>
      </c>
      <c r="R423" t="s">
        <v>5542</v>
      </c>
      <c r="S423">
        <f ca="1">$AK$2*Validation[[#This Row],[Range1_Range]]+Validation[[#This Row],[Range1_Low]]</f>
        <v>3.3608185231849266E-3</v>
      </c>
      <c r="T423">
        <f ca="1">$AK$2*Validation[[#This Row],[Range2_Range]]+Validation[[#This Row],[Range2_Low]]</f>
        <v>167.21637046369852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190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3" t="b">
        <f ca="1">AND(Validation[[#This Row],[Test Reading]]&gt;=Validation[[#This Row],[Range1_Low]],Validation[[#This Row],[Test Reading]]&lt;=Validation[[#This Row],[Range1_High]])</f>
        <v>1</v>
      </c>
      <c r="AE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3">
        <f>Validation[[#This Row],[Range1_High]]-Validation[[#This Row],[Range1_Low]]</f>
        <v>0.01</v>
      </c>
      <c r="AG423">
        <f>Validation[[#This Row],[Range2_High]]-Validation[[#This Row],[Range2_Low]]</f>
        <v>200</v>
      </c>
      <c r="AK423"/>
    </row>
    <row r="424" spans="1:37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300</v>
      </c>
      <c r="I424">
        <v>1000</v>
      </c>
      <c r="J424" t="s">
        <v>10</v>
      </c>
      <c r="K424">
        <v>56.207000000000001</v>
      </c>
      <c r="L424">
        <v>41523</v>
      </c>
      <c r="M424">
        <v>56.162999999999997</v>
      </c>
      <c r="N424">
        <v>41525</v>
      </c>
      <c r="O424" t="s">
        <v>2643</v>
      </c>
      <c r="P424" t="s">
        <v>2643</v>
      </c>
      <c r="Q424" t="s">
        <v>2643</v>
      </c>
      <c r="R424" t="s">
        <v>1388</v>
      </c>
      <c r="S424">
        <f ca="1">$AK$2*Validation[[#This Row],[Range1_Range]]+Validation[[#This Row],[Range1_Low]]</f>
        <v>3.3608185231849266E-3</v>
      </c>
      <c r="T424">
        <f ca="1">$AK$2*Validation[[#This Row],[Range2_Range]]+Validation[[#This Row],[Range2_Low]]</f>
        <v>535.25729662294486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200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4" t="b">
        <f ca="1">AND(Validation[[#This Row],[Test Reading]]&gt;=Validation[[#This Row],[Range1_Low]],Validation[[#This Row],[Test Reading]]&lt;=Validation[[#This Row],[Range1_High]])</f>
        <v>1</v>
      </c>
      <c r="AE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4">
        <f>Validation[[#This Row],[Range1_High]]-Validation[[#This Row],[Range1_Low]]</f>
        <v>0.01</v>
      </c>
      <c r="AG424">
        <f>Validation[[#This Row],[Range2_High]]-Validation[[#This Row],[Range2_Low]]</f>
        <v>700</v>
      </c>
      <c r="AK424"/>
    </row>
    <row r="425" spans="1:37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1000</v>
      </c>
      <c r="I425">
        <v>4000</v>
      </c>
      <c r="J425" t="s">
        <v>10</v>
      </c>
      <c r="K425">
        <v>57.908999999999999</v>
      </c>
      <c r="L425">
        <v>76095</v>
      </c>
      <c r="M425">
        <v>57.746000000000002</v>
      </c>
      <c r="N425">
        <v>76108</v>
      </c>
      <c r="O425" t="s">
        <v>2643</v>
      </c>
      <c r="P425" t="s">
        <v>2643</v>
      </c>
      <c r="Q425" t="s">
        <v>2643</v>
      </c>
      <c r="R425" t="s">
        <v>1387</v>
      </c>
      <c r="S425">
        <f ca="1">$AK$2*Validation[[#This Row],[Range1_Range]]+Validation[[#This Row],[Range1_Low]]</f>
        <v>3.3608185231849266E-3</v>
      </c>
      <c r="T425">
        <f ca="1">$AK$2*Validation[[#This Row],[Range2_Range]]+Validation[[#This Row],[Range2_Low]]</f>
        <v>2008.2455569554779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310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5" t="b">
        <f ca="1">AND(Validation[[#This Row],[Test Reading]]&gt;=Validation[[#This Row],[Range1_Low]],Validation[[#This Row],[Test Reading]]&lt;=Validation[[#This Row],[Range1_High]])</f>
        <v>1</v>
      </c>
      <c r="AE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5">
        <f>Validation[[#This Row],[Range1_High]]-Validation[[#This Row],[Range1_Low]]</f>
        <v>0.01</v>
      </c>
      <c r="AG425">
        <f>Validation[[#This Row],[Range2_High]]-Validation[[#This Row],[Range2_Low]]</f>
        <v>3000</v>
      </c>
      <c r="AJ425" s="94"/>
      <c r="AK425"/>
    </row>
    <row r="426" spans="1:37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4000</v>
      </c>
      <c r="I426">
        <v>8000</v>
      </c>
      <c r="J426" t="s">
        <v>10</v>
      </c>
      <c r="K426">
        <v>56.084000000000003</v>
      </c>
      <c r="L426">
        <v>226390</v>
      </c>
      <c r="M426">
        <v>55.738</v>
      </c>
      <c r="N426">
        <v>226400</v>
      </c>
      <c r="O426" t="s">
        <v>2643</v>
      </c>
      <c r="P426" t="s">
        <v>2643</v>
      </c>
      <c r="Q426" t="s">
        <v>2643</v>
      </c>
      <c r="R426" t="s">
        <v>5512</v>
      </c>
      <c r="S426">
        <f ca="1">$AK$2*Validation[[#This Row],[Range1_Range]]+Validation[[#This Row],[Range1_Low]]</f>
        <v>3.3608185231849266E-3</v>
      </c>
      <c r="T426">
        <f ca="1">$AK$2*Validation[[#This Row],[Range2_Range]]+Validation[[#This Row],[Range2_Low]]</f>
        <v>5344.3274092739703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820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6" t="b">
        <f ca="1">AND(Validation[[#This Row],[Test Reading]]&gt;=Validation[[#This Row],[Range1_Low]],Validation[[#This Row],[Test Reading]]&lt;=Validation[[#This Row],[Range1_High]])</f>
        <v>1</v>
      </c>
      <c r="AE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6">
        <f>Validation[[#This Row],[Range1_High]]-Validation[[#This Row],[Range1_Low]]</f>
        <v>0.01</v>
      </c>
      <c r="AG426">
        <f>Validation[[#This Row],[Range2_High]]-Validation[[#This Row],[Range2_Low]]</f>
        <v>4000</v>
      </c>
      <c r="AJ426" s="94"/>
      <c r="AK426"/>
    </row>
    <row r="427" spans="1:37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1E-3</v>
      </c>
      <c r="I427">
        <v>0.04</v>
      </c>
      <c r="J427" t="s">
        <v>10</v>
      </c>
      <c r="K427">
        <v>57.923000000000002</v>
      </c>
      <c r="L427">
        <v>14.074999999999999</v>
      </c>
      <c r="M427">
        <v>57.921999999999997</v>
      </c>
      <c r="N427">
        <v>14.013999999999999</v>
      </c>
      <c r="O427" t="s">
        <v>2643</v>
      </c>
      <c r="P427" t="s">
        <v>2643</v>
      </c>
      <c r="Q427" t="s">
        <v>2643</v>
      </c>
      <c r="R427" t="s">
        <v>5543</v>
      </c>
      <c r="S427">
        <f ca="1">$AK$2*Validation[[#This Row],[Range1_Range]]+Validation[[#This Row],[Range1_Low]]</f>
        <v>4.0247366708664342E-2</v>
      </c>
      <c r="T427">
        <f ca="1">$AK$2*Validation[[#This Row],[Range2_Range]]+Validation[[#This Row],[Range2_Low]]</f>
        <v>1.4107192240421212E-2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58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7" t="b">
        <f ca="1">AND(Validation[[#This Row],[Test Reading]]&gt;=Validation[[#This Row],[Range1_Low]],Validation[[#This Row],[Test Reading]]&lt;=Validation[[#This Row],[Range1_High]])</f>
        <v>1</v>
      </c>
      <c r="AE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7">
        <f>Validation[[#This Row],[Range1_High]]-Validation[[#This Row],[Range1_Low]]</f>
        <v>9.0000000000000011E-2</v>
      </c>
      <c r="AG427">
        <f>Validation[[#This Row],[Range2_High]]-Validation[[#This Row],[Range2_Low]]</f>
        <v>3.9E-2</v>
      </c>
      <c r="AK427"/>
    </row>
    <row r="428" spans="1:37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0.04</v>
      </c>
      <c r="I428">
        <v>1</v>
      </c>
      <c r="J428" t="s">
        <v>10</v>
      </c>
      <c r="K428">
        <v>57.783999999999999</v>
      </c>
      <c r="L428">
        <v>10.952999999999999</v>
      </c>
      <c r="M428">
        <v>57.783000000000001</v>
      </c>
      <c r="N428">
        <v>10.891</v>
      </c>
      <c r="O428" t="s">
        <v>2643</v>
      </c>
      <c r="P428" t="s">
        <v>2643</v>
      </c>
      <c r="Q428" t="s">
        <v>2643</v>
      </c>
      <c r="R428" t="s">
        <v>5547</v>
      </c>
      <c r="S428">
        <f ca="1">$AK$2*Validation[[#This Row],[Range1_Range]]+Validation[[#This Row],[Range1_Low]]</f>
        <v>4.0247366708664342E-2</v>
      </c>
      <c r="T428">
        <f ca="1">$AK$2*Validation[[#This Row],[Range2_Range]]+Validation[[#This Row],[Range2_Low]]</f>
        <v>0.36263857822575291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58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8" t="b">
        <f ca="1">AND(Validation[[#This Row],[Test Reading]]&gt;=Validation[[#This Row],[Range1_Low]],Validation[[#This Row],[Test Reading]]&lt;=Validation[[#This Row],[Range1_High]])</f>
        <v>1</v>
      </c>
      <c r="AE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8">
        <f>Validation[[#This Row],[Range1_High]]-Validation[[#This Row],[Range1_Low]]</f>
        <v>9.0000000000000011E-2</v>
      </c>
      <c r="AG428">
        <f>Validation[[#This Row],[Range2_High]]-Validation[[#This Row],[Range2_Low]]</f>
        <v>0.96</v>
      </c>
      <c r="AK428"/>
    </row>
    <row r="429" spans="1:37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1</v>
      </c>
      <c r="I429">
        <v>20</v>
      </c>
      <c r="J429" t="s">
        <v>10</v>
      </c>
      <c r="K429">
        <v>57.628</v>
      </c>
      <c r="L429">
        <v>32.01</v>
      </c>
      <c r="M429">
        <v>57.625999999999998</v>
      </c>
      <c r="N429">
        <v>31.951000000000001</v>
      </c>
      <c r="O429" t="s">
        <v>2643</v>
      </c>
      <c r="P429" t="s">
        <v>2643</v>
      </c>
      <c r="Q429" t="s">
        <v>2643</v>
      </c>
      <c r="R429" t="s">
        <v>1440</v>
      </c>
      <c r="S429">
        <f ca="1">$AK$2*Validation[[#This Row],[Range1_Range]]+Validation[[#This Row],[Range1_Low]]</f>
        <v>4.0247366708664342E-2</v>
      </c>
      <c r="T429">
        <f ca="1">$AK$2*Validation[[#This Row],[Range2_Range]]+Validation[[#This Row],[Range2_Low]]</f>
        <v>7.38555519405136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59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9" t="b">
        <f ca="1">AND(Validation[[#This Row],[Test Reading]]&gt;=Validation[[#This Row],[Range1_Low]],Validation[[#This Row],[Test Reading]]&lt;=Validation[[#This Row],[Range1_High]])</f>
        <v>1</v>
      </c>
      <c r="AE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9">
        <f>Validation[[#This Row],[Range1_High]]-Validation[[#This Row],[Range1_Low]]</f>
        <v>9.0000000000000011E-2</v>
      </c>
      <c r="AG429">
        <f>Validation[[#This Row],[Range2_High]]-Validation[[#This Row],[Range2_Low]]</f>
        <v>19</v>
      </c>
      <c r="AK429"/>
    </row>
    <row r="430" spans="1:37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20</v>
      </c>
      <c r="I430">
        <v>50</v>
      </c>
      <c r="J430" t="s">
        <v>10</v>
      </c>
      <c r="K430">
        <v>57.119</v>
      </c>
      <c r="L430">
        <v>116.68</v>
      </c>
      <c r="M430">
        <v>57.113999999999997</v>
      </c>
      <c r="N430">
        <v>116.5</v>
      </c>
      <c r="O430" t="s">
        <v>2643</v>
      </c>
      <c r="P430" t="s">
        <v>2643</v>
      </c>
      <c r="Q430" t="s">
        <v>2643</v>
      </c>
      <c r="R430" t="s">
        <v>1441</v>
      </c>
      <c r="S430">
        <f ca="1">$AK$2*Validation[[#This Row],[Range1_Range]]+Validation[[#This Row],[Range1_Low]]</f>
        <v>4.0247366708664342E-2</v>
      </c>
      <c r="T430">
        <f ca="1">$AK$2*Validation[[#This Row],[Range2_Range]]+Validation[[#This Row],[Range2_Low]]</f>
        <v>30.082455569554782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62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0" t="b">
        <f ca="1">AND(Validation[[#This Row],[Test Reading]]&gt;=Validation[[#This Row],[Range1_Low]],Validation[[#This Row],[Test Reading]]&lt;=Validation[[#This Row],[Range1_High]])</f>
        <v>1</v>
      </c>
      <c r="AE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0">
        <f>Validation[[#This Row],[Range1_High]]-Validation[[#This Row],[Range1_Low]]</f>
        <v>9.0000000000000011E-2</v>
      </c>
      <c r="AG430">
        <f>Validation[[#This Row],[Range2_High]]-Validation[[#This Row],[Range2_Low]]</f>
        <v>30</v>
      </c>
      <c r="AK430"/>
    </row>
    <row r="431" spans="1:37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50</v>
      </c>
      <c r="I431">
        <v>100</v>
      </c>
      <c r="J431" t="s">
        <v>10</v>
      </c>
      <c r="K431">
        <v>53.811999999999998</v>
      </c>
      <c r="L431">
        <v>587.62</v>
      </c>
      <c r="M431">
        <v>53.787999999999997</v>
      </c>
      <c r="N431">
        <v>587.29999999999995</v>
      </c>
      <c r="O431" t="s">
        <v>2643</v>
      </c>
      <c r="P431" t="s">
        <v>2643</v>
      </c>
      <c r="Q431" t="s">
        <v>2643</v>
      </c>
      <c r="R431" t="s">
        <v>1443</v>
      </c>
      <c r="S431">
        <f ca="1">$AK$2*Validation[[#This Row],[Range1_Range]]+Validation[[#This Row],[Range1_Low]]</f>
        <v>4.0247366708664342E-2</v>
      </c>
      <c r="T431">
        <f ca="1">$AK$2*Validation[[#This Row],[Range2_Range]]+Validation[[#This Row],[Range2_Low]]</f>
        <v>66.804092615924631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77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1" t="b">
        <f ca="1">AND(Validation[[#This Row],[Test Reading]]&gt;=Validation[[#This Row],[Range1_Low]],Validation[[#This Row],[Test Reading]]&lt;=Validation[[#This Row],[Range1_High]])</f>
        <v>1</v>
      </c>
      <c r="AE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1">
        <f>Validation[[#This Row],[Range1_High]]-Validation[[#This Row],[Range1_Low]]</f>
        <v>9.0000000000000011E-2</v>
      </c>
      <c r="AG431">
        <f>Validation[[#This Row],[Range2_High]]-Validation[[#This Row],[Range2_Low]]</f>
        <v>50</v>
      </c>
      <c r="AK431"/>
    </row>
    <row r="432" spans="1:37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41.904000000000003</v>
      </c>
      <c r="L432">
        <v>3219</v>
      </c>
      <c r="M432">
        <v>41.802</v>
      </c>
      <c r="N432">
        <v>3219.4</v>
      </c>
      <c r="O432" t="s">
        <v>2643</v>
      </c>
      <c r="P432" t="s">
        <v>2643</v>
      </c>
      <c r="Q432" t="s">
        <v>2643</v>
      </c>
      <c r="R432" t="s">
        <v>5555</v>
      </c>
      <c r="S432">
        <f ca="1">$AK$2*Validation[[#This Row],[Range1_Range]]+Validation[[#This Row],[Range1_Low]]</f>
        <v>4.0247366708664342E-2</v>
      </c>
      <c r="T432">
        <f ca="1">$AK$2*Validation[[#This Row],[Range2_Range]]+Validation[[#This Row],[Range2_Low]]</f>
        <v>167.21637046369852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170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2" t="b">
        <f ca="1">AND(Validation[[#This Row],[Test Reading]]&gt;=Validation[[#This Row],[Range1_Low]],Validation[[#This Row],[Test Reading]]&lt;=Validation[[#This Row],[Range1_High]])</f>
        <v>1</v>
      </c>
      <c r="AE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2">
        <f>Validation[[#This Row],[Range1_High]]-Validation[[#This Row],[Range1_Low]]</f>
        <v>9.0000000000000011E-2</v>
      </c>
      <c r="AG432">
        <f>Validation[[#This Row],[Range2_High]]-Validation[[#This Row],[Range2_Low]]</f>
        <v>200</v>
      </c>
      <c r="AK432"/>
    </row>
    <row r="433" spans="1:37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300</v>
      </c>
      <c r="I433">
        <v>1000</v>
      </c>
      <c r="J433" t="s">
        <v>10</v>
      </c>
      <c r="K433">
        <v>21.308</v>
      </c>
      <c r="L433">
        <v>11907</v>
      </c>
      <c r="M433">
        <v>25.138999999999999</v>
      </c>
      <c r="N433">
        <v>11509</v>
      </c>
      <c r="O433" t="s">
        <v>2643</v>
      </c>
      <c r="P433" t="s">
        <v>2643</v>
      </c>
      <c r="Q433" t="s">
        <v>2643</v>
      </c>
      <c r="R433" t="s">
        <v>1444</v>
      </c>
      <c r="S433">
        <f ca="1">$AK$2*Validation[[#This Row],[Range1_Range]]+Validation[[#This Row],[Range1_Low]]</f>
        <v>4.0247366708664342E-2</v>
      </c>
      <c r="T433">
        <f ca="1">$AK$2*Validation[[#This Row],[Range2_Range]]+Validation[[#This Row],[Range2_Low]]</f>
        <v>535.25729662294486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500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3" t="b">
        <f ca="1">AND(Validation[[#This Row],[Test Reading]]&gt;=Validation[[#This Row],[Range1_Low]],Validation[[#This Row],[Test Reading]]&lt;=Validation[[#This Row],[Range1_High]])</f>
        <v>1</v>
      </c>
      <c r="AE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3">
        <f>Validation[[#This Row],[Range1_High]]-Validation[[#This Row],[Range1_Low]]</f>
        <v>9.0000000000000011E-2</v>
      </c>
      <c r="AG433">
        <f>Validation[[#This Row],[Range2_High]]-Validation[[#This Row],[Range2_Low]]</f>
        <v>700</v>
      </c>
      <c r="AK433"/>
    </row>
    <row r="434" spans="1:37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1000</v>
      </c>
      <c r="I434">
        <v>2000</v>
      </c>
      <c r="J434" t="s">
        <v>10</v>
      </c>
      <c r="K434">
        <v>53</v>
      </c>
      <c r="L434">
        <v>17065</v>
      </c>
      <c r="M434">
        <v>21.129000000000001</v>
      </c>
      <c r="N434">
        <v>17327</v>
      </c>
      <c r="O434" t="s">
        <v>2643</v>
      </c>
      <c r="P434" t="s">
        <v>2643</v>
      </c>
      <c r="Q434" t="s">
        <v>2643</v>
      </c>
      <c r="R434" t="s">
        <v>5514</v>
      </c>
      <c r="S434">
        <f ca="1">$AK$2*Validation[[#This Row],[Range1_Range]]+Validation[[#This Row],[Range1_Low]]</f>
        <v>4.0247366708664342E-2</v>
      </c>
      <c r="T434">
        <f ca="1">$AK$2*Validation[[#This Row],[Range2_Range]]+Validation[[#This Row],[Range2_Low]]</f>
        <v>1336.0818523184926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740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4" t="b">
        <f ca="1">AND(Validation[[#This Row],[Test Reading]]&gt;=Validation[[#This Row],[Range1_Low]],Validation[[#This Row],[Test Reading]]&lt;=Validation[[#This Row],[Range1_High]])</f>
        <v>1</v>
      </c>
      <c r="AE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4">
        <f>Validation[[#This Row],[Range1_High]]-Validation[[#This Row],[Range1_Low]]</f>
        <v>9.0000000000000011E-2</v>
      </c>
      <c r="AG434">
        <f>Validation[[#This Row],[Range2_High]]-Validation[[#This Row],[Range2_Low]]</f>
        <v>1000</v>
      </c>
      <c r="AJ434" s="94"/>
      <c r="AK434"/>
    </row>
    <row r="435" spans="1:37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2000</v>
      </c>
      <c r="I435">
        <v>4000</v>
      </c>
      <c r="J435" t="s">
        <v>10</v>
      </c>
      <c r="K435">
        <v>110</v>
      </c>
      <c r="L435">
        <v>46000</v>
      </c>
      <c r="M435">
        <v>84.138999999999996</v>
      </c>
      <c r="N435">
        <v>46193</v>
      </c>
      <c r="O435" t="s">
        <v>2643</v>
      </c>
      <c r="P435" t="s">
        <v>2643</v>
      </c>
      <c r="Q435" t="s">
        <v>2643</v>
      </c>
      <c r="R435" t="s">
        <v>1438</v>
      </c>
      <c r="S435">
        <f ca="1">$AK$2*Validation[[#This Row],[Range1_Range]]+Validation[[#This Row],[Range1_Low]]</f>
        <v>4.0247366708664342E-2</v>
      </c>
      <c r="T435">
        <f ca="1">$AK$2*Validation[[#This Row],[Range2_Range]]+Validation[[#This Row],[Range2_Low]]</f>
        <v>2672.1637046369851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2000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435" t="b">
        <f ca="1">Validation[[#This Row],[Desired Result]]=Validation[[#This Row],[Result]]</f>
        <v>1</v>
      </c>
      <c r="X435" t="b">
        <v>1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5" t="b">
        <f ca="1">AND(Validation[[#This Row],[Test Reading]]&gt;=Validation[[#This Row],[Range1_Low]],Validation[[#This Row],[Test Reading]]&lt;=Validation[[#This Row],[Range1_High]])</f>
        <v>1</v>
      </c>
      <c r="AE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5">
        <f>Validation[[#This Row],[Range1_High]]-Validation[[#This Row],[Range1_Low]]</f>
        <v>9.0000000000000011E-2</v>
      </c>
      <c r="AG435">
        <f>Validation[[#This Row],[Range2_High]]-Validation[[#This Row],[Range2_Low]]</f>
        <v>2000</v>
      </c>
      <c r="AK435"/>
    </row>
    <row r="436" spans="1:37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4000</v>
      </c>
      <c r="I436">
        <v>8000</v>
      </c>
      <c r="J436" t="s">
        <v>10</v>
      </c>
      <c r="K436">
        <v>120</v>
      </c>
      <c r="L436">
        <v>46000</v>
      </c>
      <c r="M436">
        <v>95.542000000000002</v>
      </c>
      <c r="N436">
        <v>46232</v>
      </c>
      <c r="O436" t="s">
        <v>2643</v>
      </c>
      <c r="P436" t="s">
        <v>2643</v>
      </c>
      <c r="Q436" t="s">
        <v>2643</v>
      </c>
      <c r="R436" t="s">
        <v>1442</v>
      </c>
      <c r="S436">
        <f ca="1">$AK$2*Validation[[#This Row],[Range1_Range]]+Validation[[#This Row],[Range1_Low]]</f>
        <v>4.0247366708664342E-2</v>
      </c>
      <c r="T436">
        <f ca="1">$AK$2*Validation[[#This Row],[Range2_Range]]+Validation[[#This Row],[Range2_Low]]</f>
        <v>5344.3274092739703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2000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436" t="b">
        <f ca="1">Validation[[#This Row],[Desired Result]]=Validation[[#This Row],[Result]]</f>
        <v>1</v>
      </c>
      <c r="X436" t="b">
        <v>1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6" t="b">
        <f ca="1">AND(Validation[[#This Row],[Test Reading]]&gt;=Validation[[#This Row],[Range1_Low]],Validation[[#This Row],[Test Reading]]&lt;=Validation[[#This Row],[Range1_High]])</f>
        <v>1</v>
      </c>
      <c r="AE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6">
        <f>Validation[[#This Row],[Range1_High]]-Validation[[#This Row],[Range1_Low]]</f>
        <v>9.0000000000000011E-2</v>
      </c>
      <c r="AG436">
        <f>Validation[[#This Row],[Range2_High]]-Validation[[#This Row],[Range2_Low]]</f>
        <v>4000</v>
      </c>
      <c r="AK436"/>
    </row>
    <row r="437" spans="1:37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8000</v>
      </c>
      <c r="I437">
        <v>10000</v>
      </c>
      <c r="J437" t="s">
        <v>10</v>
      </c>
      <c r="K437">
        <v>450</v>
      </c>
      <c r="L437">
        <v>170040</v>
      </c>
      <c r="M437">
        <v>116.4</v>
      </c>
      <c r="N437">
        <v>173270</v>
      </c>
      <c r="O437" t="s">
        <v>2643</v>
      </c>
      <c r="P437" t="s">
        <v>2643</v>
      </c>
      <c r="Q437" t="s">
        <v>2643</v>
      </c>
      <c r="R437" t="s">
        <v>1439</v>
      </c>
      <c r="S437">
        <f ca="1">$AK$2*Validation[[#This Row],[Range1_Range]]+Validation[[#This Row],[Range1_Low]]</f>
        <v>4.0247366708664342E-2</v>
      </c>
      <c r="T437">
        <f ca="1">$AK$2*Validation[[#This Row],[Range2_Range]]+Validation[[#This Row],[Range2_Low]]</f>
        <v>8672.1637046369851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7300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437" t="b">
        <f ca="1">Validation[[#This Row],[Desired Result]]=Validation[[#This Row],[Result]]</f>
        <v>1</v>
      </c>
      <c r="X437" t="b">
        <v>1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7" t="b">
        <f ca="1">AND(Validation[[#This Row],[Test Reading]]&gt;=Validation[[#This Row],[Range1_Low]],Validation[[#This Row],[Test Reading]]&lt;=Validation[[#This Row],[Range1_High]])</f>
        <v>1</v>
      </c>
      <c r="AE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7">
        <f>Validation[[#This Row],[Range1_High]]-Validation[[#This Row],[Range1_Low]]</f>
        <v>9.0000000000000011E-2</v>
      </c>
      <c r="AG437">
        <f>Validation[[#This Row],[Range2_High]]-Validation[[#This Row],[Range2_Low]]</f>
        <v>2000</v>
      </c>
      <c r="AJ437" s="94"/>
      <c r="AK437"/>
    </row>
    <row r="438" spans="1:37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1E-3</v>
      </c>
      <c r="I438">
        <v>0.04</v>
      </c>
      <c r="J438" t="s">
        <v>10</v>
      </c>
      <c r="K438">
        <v>72.742999999999995</v>
      </c>
      <c r="L438">
        <v>66.872</v>
      </c>
      <c r="M438">
        <v>66.849000000000004</v>
      </c>
      <c r="N438">
        <v>66.849000000000004</v>
      </c>
      <c r="O438" t="s">
        <v>2643</v>
      </c>
      <c r="P438" t="s">
        <v>2643</v>
      </c>
      <c r="Q438" t="s">
        <v>2643</v>
      </c>
      <c r="R438" t="s">
        <v>1477</v>
      </c>
      <c r="S438">
        <f ca="1">$AK$2*Validation[[#This Row],[Range1_Range]]+Validation[[#This Row],[Range1_Low]]</f>
        <v>0.40247366708664334</v>
      </c>
      <c r="T438">
        <f ca="1">$AK$2*Validation[[#This Row],[Range2_Range]]+Validation[[#This Row],[Range2_Low]]</f>
        <v>1.4107192240421212E-2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100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438" t="b">
        <f ca="1">Validation[[#This Row],[Desired Result]]=Validation[[#This Row],[Result]]</f>
        <v>1</v>
      </c>
      <c r="X438" t="b">
        <v>1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8" t="b">
        <f ca="1">AND(Validation[[#This Row],[Test Reading]]&gt;=Validation[[#This Row],[Range1_Low]],Validation[[#This Row],[Test Reading]]&lt;=Validation[[#This Row],[Range1_High]])</f>
        <v>1</v>
      </c>
      <c r="AE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8">
        <f>Validation[[#This Row],[Range1_High]]-Validation[[#This Row],[Range1_Low]]</f>
        <v>0.9</v>
      </c>
      <c r="AG438">
        <f>Validation[[#This Row],[Range2_High]]-Validation[[#This Row],[Range2_Low]]</f>
        <v>3.9E-2</v>
      </c>
      <c r="AJ438" s="93"/>
      <c r="AK438"/>
    </row>
    <row r="439" spans="1:37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5</v>
      </c>
      <c r="H439">
        <v>0.04</v>
      </c>
      <c r="I439">
        <v>1</v>
      </c>
      <c r="J439" t="s">
        <v>10</v>
      </c>
      <c r="K439">
        <v>59.942999999999998</v>
      </c>
      <c r="L439">
        <v>59.048999999999999</v>
      </c>
      <c r="M439">
        <v>59.9</v>
      </c>
      <c r="N439">
        <v>59.024000000000001</v>
      </c>
      <c r="O439" t="s">
        <v>2643</v>
      </c>
      <c r="P439" t="s">
        <v>2643</v>
      </c>
      <c r="Q439" t="s">
        <v>2643</v>
      </c>
      <c r="R439" t="s">
        <v>5558</v>
      </c>
      <c r="S439">
        <f ca="1">$AK$2*Validation[[#This Row],[Range1_Range]]+Validation[[#This Row],[Range1_Low]]</f>
        <v>0.40247366708664334</v>
      </c>
      <c r="T439">
        <f ca="1">$AK$2*Validation[[#This Row],[Range2_Range]]+Validation[[#This Row],[Range2_Low]]</f>
        <v>0.36263857822575291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84 µV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439" t="b">
        <f ca="1">Validation[[#This Row],[Desired Result]]=Validation[[#This Row],[Result]]</f>
        <v>1</v>
      </c>
      <c r="X439" t="b">
        <v>1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9" t="b">
        <f ca="1">AND(Validation[[#This Row],[Test Reading]]&gt;=Validation[[#This Row],[Range1_Low]],Validation[[#This Row],[Test Reading]]&lt;=Validation[[#This Row],[Range1_High]])</f>
        <v>1</v>
      </c>
      <c r="AE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9">
        <f>Validation[[#This Row],[Range1_High]]-Validation[[#This Row],[Range1_Low]]</f>
        <v>0.9</v>
      </c>
      <c r="AG439">
        <f>Validation[[#This Row],[Range2_High]]-Validation[[#This Row],[Range2_Low]]</f>
        <v>0.96</v>
      </c>
      <c r="AK439"/>
    </row>
    <row r="440" spans="1:37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5</v>
      </c>
      <c r="H440">
        <v>1</v>
      </c>
      <c r="I440">
        <v>20</v>
      </c>
      <c r="J440" t="s">
        <v>10</v>
      </c>
      <c r="K440">
        <v>56.377000000000002</v>
      </c>
      <c r="L440">
        <v>137.35</v>
      </c>
      <c r="M440">
        <v>56.262</v>
      </c>
      <c r="N440">
        <v>137.33000000000001</v>
      </c>
      <c r="O440" t="s">
        <v>2643</v>
      </c>
      <c r="P440" t="s">
        <v>2643</v>
      </c>
      <c r="Q440" t="s">
        <v>2643</v>
      </c>
      <c r="R440" t="s">
        <v>5559</v>
      </c>
      <c r="S440">
        <f ca="1">$AK$2*Validation[[#This Row],[Range1_Range]]+Validation[[#This Row],[Range1_Low]]</f>
        <v>0.40247366708664334</v>
      </c>
      <c r="T440">
        <f ca="1">$AK$2*Validation[[#This Row],[Range2_Range]]+Validation[[#This Row],[Range2_Low]]</f>
        <v>7.38555519405136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110 µV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0" t="b">
        <f ca="1">AND(Validation[[#This Row],[Test Reading]]&gt;=Validation[[#This Row],[Range1_Low]],Validation[[#This Row],[Test Reading]]&lt;=Validation[[#This Row],[Range1_High]])</f>
        <v>1</v>
      </c>
      <c r="AE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0">
        <f>Validation[[#This Row],[Range1_High]]-Validation[[#This Row],[Range1_Low]]</f>
        <v>0.9</v>
      </c>
      <c r="AG440">
        <f>Validation[[#This Row],[Range2_High]]-Validation[[#This Row],[Range2_Low]]</f>
        <v>19</v>
      </c>
      <c r="AK440"/>
    </row>
    <row r="441" spans="1:37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20</v>
      </c>
      <c r="I441">
        <v>50</v>
      </c>
      <c r="J441" t="s">
        <v>10</v>
      </c>
      <c r="K441">
        <v>49.713000000000001</v>
      </c>
      <c r="L441">
        <v>324.48</v>
      </c>
      <c r="M441">
        <v>49.371000000000002</v>
      </c>
      <c r="N441">
        <v>324.63</v>
      </c>
      <c r="O441" t="s">
        <v>2643</v>
      </c>
      <c r="P441" t="s">
        <v>2643</v>
      </c>
      <c r="Q441" t="s">
        <v>2643</v>
      </c>
      <c r="R441" t="s">
        <v>1484</v>
      </c>
      <c r="S441">
        <f ca="1">$AK$2*Validation[[#This Row],[Range1_Range]]+Validation[[#This Row],[Range1_Low]]</f>
        <v>0.40247366708664334</v>
      </c>
      <c r="T441">
        <f ca="1">$AK$2*Validation[[#This Row],[Range2_Range]]+Validation[[#This Row],[Range2_Low]]</f>
        <v>30.082455569554782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180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441" t="b">
        <f ca="1">Validation[[#This Row],[Desired Result]]=Validation[[#This Row],[Result]]</f>
        <v>1</v>
      </c>
      <c r="X441" t="b">
        <v>1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1" t="b">
        <f ca="1">AND(Validation[[#This Row],[Test Reading]]&gt;=Validation[[#This Row],[Range1_Low]],Validation[[#This Row],[Test Reading]]&lt;=Validation[[#This Row],[Range1_High]])</f>
        <v>1</v>
      </c>
      <c r="AE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1">
        <f>Validation[[#This Row],[Range1_High]]-Validation[[#This Row],[Range1_Low]]</f>
        <v>0.9</v>
      </c>
      <c r="AG441">
        <f>Validation[[#This Row],[Range2_High]]-Validation[[#This Row],[Range2_Low]]</f>
        <v>30</v>
      </c>
      <c r="AK441"/>
    </row>
    <row r="442" spans="1:37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5</v>
      </c>
      <c r="H442">
        <v>50</v>
      </c>
      <c r="I442">
        <v>100</v>
      </c>
      <c r="J442" t="s">
        <v>10</v>
      </c>
      <c r="K442">
        <v>38.506</v>
      </c>
      <c r="L442">
        <v>925.39</v>
      </c>
      <c r="M442">
        <v>37.912999999999997</v>
      </c>
      <c r="N442">
        <v>925.82</v>
      </c>
      <c r="O442" t="s">
        <v>2643</v>
      </c>
      <c r="P442" t="s">
        <v>2643</v>
      </c>
      <c r="Q442" t="s">
        <v>2643</v>
      </c>
      <c r="R442" t="s">
        <v>1480</v>
      </c>
      <c r="S442">
        <f ca="1">$AK$2*Validation[[#This Row],[Range1_Range]]+Validation[[#This Row],[Range1_Low]]</f>
        <v>0.40247366708664334</v>
      </c>
      <c r="T442">
        <f ca="1">$AK$2*Validation[[#This Row],[Range2_Range]]+Validation[[#This Row],[Range2_Low]]</f>
        <v>66.804092615924631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410 µV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442" t="b">
        <f ca="1">Validation[[#This Row],[Desired Result]]=Validation[[#This Row],[Result]]</f>
        <v>1</v>
      </c>
      <c r="X442" t="b">
        <v>1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2" t="b">
        <f ca="1">AND(Validation[[#This Row],[Test Reading]]&gt;=Validation[[#This Row],[Range1_Low]],Validation[[#This Row],[Test Reading]]&lt;=Validation[[#This Row],[Range1_High]])</f>
        <v>1</v>
      </c>
      <c r="AE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2">
        <f>Validation[[#This Row],[Range1_High]]-Validation[[#This Row],[Range1_Low]]</f>
        <v>0.9</v>
      </c>
      <c r="AG442">
        <f>Validation[[#This Row],[Range2_High]]-Validation[[#This Row],[Range2_Low]]</f>
        <v>50</v>
      </c>
      <c r="AK442"/>
    </row>
    <row r="443" spans="1:37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100</v>
      </c>
      <c r="I443">
        <v>300</v>
      </c>
      <c r="J443" t="s">
        <v>10</v>
      </c>
      <c r="K443">
        <v>120</v>
      </c>
      <c r="L443">
        <v>3500</v>
      </c>
      <c r="M443">
        <v>120.41</v>
      </c>
      <c r="N443">
        <v>3459.8</v>
      </c>
      <c r="O443" t="s">
        <v>2643</v>
      </c>
      <c r="P443" t="s">
        <v>2643</v>
      </c>
      <c r="Q443" t="s">
        <v>2643</v>
      </c>
      <c r="R443" t="s">
        <v>1478</v>
      </c>
      <c r="S443">
        <f ca="1">$AK$2*Validation[[#This Row],[Range1_Range]]+Validation[[#This Row],[Range1_Low]]</f>
        <v>0.40247366708664334</v>
      </c>
      <c r="T443">
        <f ca="1">$AK$2*Validation[[#This Row],[Range2_Range]]+Validation[[#This Row],[Range2_Low]]</f>
        <v>167.21637046369852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1500 µV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443" t="b">
        <f ca="1">Validation[[#This Row],[Desired Result]]=Validation[[#This Row],[Result]]</f>
        <v>1</v>
      </c>
      <c r="X443" t="b">
        <v>1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3" t="b">
        <f ca="1">AND(Validation[[#This Row],[Test Reading]]&gt;=Validation[[#This Row],[Range1_Low]],Validation[[#This Row],[Test Reading]]&lt;=Validation[[#This Row],[Range1_High]])</f>
        <v>1</v>
      </c>
      <c r="AE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3">
        <f>Validation[[#This Row],[Range1_High]]-Validation[[#This Row],[Range1_Low]]</f>
        <v>0.9</v>
      </c>
      <c r="AG443">
        <f>Validation[[#This Row],[Range2_High]]-Validation[[#This Row],[Range2_Low]]</f>
        <v>200</v>
      </c>
      <c r="AK443"/>
    </row>
    <row r="444" spans="1:37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300</v>
      </c>
      <c r="I444">
        <v>1000</v>
      </c>
      <c r="J444" t="s">
        <v>10</v>
      </c>
      <c r="K444">
        <v>120</v>
      </c>
      <c r="L444">
        <v>12000</v>
      </c>
      <c r="M444">
        <v>111.87</v>
      </c>
      <c r="N444">
        <v>11674</v>
      </c>
      <c r="O444" t="s">
        <v>2643</v>
      </c>
      <c r="P444" t="s">
        <v>2643</v>
      </c>
      <c r="Q444" t="s">
        <v>2643</v>
      </c>
      <c r="R444" t="s">
        <v>1479</v>
      </c>
      <c r="S444">
        <f ca="1">$AK$2*Validation[[#This Row],[Range1_Range]]+Validation[[#This Row],[Range1_Low]]</f>
        <v>0.40247366708664334</v>
      </c>
      <c r="T444">
        <f ca="1">$AK$2*Validation[[#This Row],[Range2_Range]]+Validation[[#This Row],[Range2_Low]]</f>
        <v>535.25729662294486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4900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µV</v>
      </c>
      <c r="W444" t="b">
        <f ca="1">Validation[[#This Row],[Desired Result]]=Validation[[#This Row],[Result]]</f>
        <v>1</v>
      </c>
      <c r="X444" t="b">
        <v>1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4" t="b">
        <f ca="1">AND(Validation[[#This Row],[Test Reading]]&gt;=Validation[[#This Row],[Range1_Low]],Validation[[#This Row],[Test Reading]]&lt;=Validation[[#This Row],[Range1_High]])</f>
        <v>1</v>
      </c>
      <c r="AE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4">
        <f>Validation[[#This Row],[Range1_High]]-Validation[[#This Row],[Range1_Low]]</f>
        <v>0.9</v>
      </c>
      <c r="AG444">
        <f>Validation[[#This Row],[Range2_High]]-Validation[[#This Row],[Range2_Low]]</f>
        <v>700</v>
      </c>
      <c r="AK444"/>
    </row>
    <row r="445" spans="1:37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2643</v>
      </c>
      <c r="P445" t="s">
        <v>2643</v>
      </c>
      <c r="Q445" t="s">
        <v>2643</v>
      </c>
      <c r="R445" t="s">
        <v>5519</v>
      </c>
      <c r="S445">
        <f ca="1">$AK$2*Validation[[#This Row],[Range1_Range]]+Validation[[#This Row],[Range1_Low]]</f>
        <v>0.40247366708664334</v>
      </c>
      <c r="T445">
        <f ca="1">$AK$2*Validation[[#This Row],[Range2_Range]]+Validation[[#This Row],[Range2_Low]]</f>
        <v>1336.0818523184926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7500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445" t="b">
        <f ca="1">Validation[[#This Row],[Desired Result]]=Validation[[#This Row],[Result]]</f>
        <v>1</v>
      </c>
      <c r="X445" t="b">
        <v>1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5" t="b">
        <f ca="1">AND(Validation[[#This Row],[Test Reading]]&gt;=Validation[[#This Row],[Range1_Low]],Validation[[#This Row],[Test Reading]]&lt;=Validation[[#This Row],[Range1_High]])</f>
        <v>1</v>
      </c>
      <c r="AE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5">
        <f>Validation[[#This Row],[Range1_High]]-Validation[[#This Row],[Range1_Low]]</f>
        <v>0.9</v>
      </c>
      <c r="AG445">
        <f>Validation[[#This Row],[Range2_High]]-Validation[[#This Row],[Range2_Low]]</f>
        <v>1000</v>
      </c>
      <c r="AJ445" s="94"/>
      <c r="AK445"/>
    </row>
    <row r="446" spans="1:37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4</v>
      </c>
      <c r="H446">
        <v>2000</v>
      </c>
      <c r="I446">
        <v>4000</v>
      </c>
      <c r="J446" t="s">
        <v>10</v>
      </c>
      <c r="K446">
        <v>1.2</v>
      </c>
      <c r="L446">
        <v>46.03</v>
      </c>
      <c r="M446">
        <v>0.80149999999999999</v>
      </c>
      <c r="N446">
        <v>46.325000000000003</v>
      </c>
      <c r="O446" t="s">
        <v>2643</v>
      </c>
      <c r="P446" t="s">
        <v>2643</v>
      </c>
      <c r="Q446" t="s">
        <v>2643</v>
      </c>
      <c r="R446" t="s">
        <v>1483</v>
      </c>
      <c r="S446">
        <f ca="1">$AK$2*Validation[[#This Row],[Range1_Range]]+Validation[[#This Row],[Range1_Low]]</f>
        <v>0.40247366708664334</v>
      </c>
      <c r="T446">
        <f ca="1">$AK$2*Validation[[#This Row],[Range2_Range]]+Validation[[#This Row],[Range2_Low]]</f>
        <v>2672.1637046369851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20 mV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46" t="b">
        <f ca="1">Validation[[#This Row],[Desired Result]]=Validation[[#This Row],[Result]]</f>
        <v>1</v>
      </c>
      <c r="X446" t="b">
        <v>1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6" t="b">
        <f ca="1">AND(Validation[[#This Row],[Test Reading]]&gt;=Validation[[#This Row],[Range1_Low]],Validation[[#This Row],[Test Reading]]&lt;=Validation[[#This Row],[Range1_High]])</f>
        <v>1</v>
      </c>
      <c r="AE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6">
        <f>Validation[[#This Row],[Range1_High]]-Validation[[#This Row],[Range1_Low]]</f>
        <v>0.9</v>
      </c>
      <c r="AG446">
        <f>Validation[[#This Row],[Range2_High]]-Validation[[#This Row],[Range2_Low]]</f>
        <v>2000</v>
      </c>
      <c r="AK446"/>
    </row>
    <row r="447" spans="1:37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4</v>
      </c>
      <c r="H447">
        <v>4000</v>
      </c>
      <c r="I447">
        <v>8000</v>
      </c>
      <c r="J447" t="s">
        <v>10</v>
      </c>
      <c r="K447">
        <v>1.3</v>
      </c>
      <c r="L447">
        <v>46.045999999999999</v>
      </c>
      <c r="M447">
        <v>0.91664999999999996</v>
      </c>
      <c r="N447">
        <v>46.325000000000003</v>
      </c>
      <c r="O447" t="s">
        <v>2643</v>
      </c>
      <c r="P447" t="s">
        <v>2643</v>
      </c>
      <c r="Q447" t="s">
        <v>2643</v>
      </c>
      <c r="R447" t="s">
        <v>1481</v>
      </c>
      <c r="S447">
        <f ca="1">$AK$2*Validation[[#This Row],[Range1_Range]]+Validation[[#This Row],[Range1_Low]]</f>
        <v>0.40247366708664334</v>
      </c>
      <c r="T447">
        <f ca="1">$AK$2*Validation[[#This Row],[Range2_Range]]+Validation[[#This Row],[Range2_Low]]</f>
        <v>5344.3274092739703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20 mV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47" t="b">
        <f ca="1">Validation[[#This Row],[Desired Result]]=Validation[[#This Row],[Result]]</f>
        <v>1</v>
      </c>
      <c r="X447" t="b">
        <v>1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7" t="b">
        <f ca="1">AND(Validation[[#This Row],[Test Reading]]&gt;=Validation[[#This Row],[Range1_Low]],Validation[[#This Row],[Test Reading]]&lt;=Validation[[#This Row],[Range1_High]])</f>
        <v>1</v>
      </c>
      <c r="AE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7">
        <f>Validation[[#This Row],[Range1_High]]-Validation[[#This Row],[Range1_Low]]</f>
        <v>0.9</v>
      </c>
      <c r="AG447">
        <f>Validation[[#This Row],[Range2_High]]-Validation[[#This Row],[Range2_Low]]</f>
        <v>4000</v>
      </c>
      <c r="AK447"/>
    </row>
    <row r="448" spans="1:37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4</v>
      </c>
      <c r="H448">
        <v>8000</v>
      </c>
      <c r="I448">
        <v>10000</v>
      </c>
      <c r="J448" t="s">
        <v>10</v>
      </c>
      <c r="K448">
        <v>4.5999999999999996</v>
      </c>
      <c r="L448">
        <v>170.12</v>
      </c>
      <c r="M448">
        <v>1.1460999999999999</v>
      </c>
      <c r="N448">
        <v>173.36</v>
      </c>
      <c r="O448" t="s">
        <v>2643</v>
      </c>
      <c r="P448" t="s">
        <v>2643</v>
      </c>
      <c r="Q448" t="s">
        <v>2643</v>
      </c>
      <c r="R448" t="s">
        <v>1482</v>
      </c>
      <c r="S448">
        <f ca="1">$AK$2*Validation[[#This Row],[Range1_Range]]+Validation[[#This Row],[Range1_Low]]</f>
        <v>0.40247366708664334</v>
      </c>
      <c r="T448">
        <f ca="1">$AK$2*Validation[[#This Row],[Range2_Range]]+Validation[[#This Row],[Range2_Low]]</f>
        <v>8672.1637046369851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73 mV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8" t="b">
        <f ca="1">AND(Validation[[#This Row],[Test Reading]]&gt;=Validation[[#This Row],[Range1_Low]],Validation[[#This Row],[Test Reading]]&lt;=Validation[[#This Row],[Range1_High]])</f>
        <v>1</v>
      </c>
      <c r="AE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8">
        <f>Validation[[#This Row],[Range1_High]]-Validation[[#This Row],[Range1_Low]]</f>
        <v>0.9</v>
      </c>
      <c r="AG448">
        <f>Validation[[#This Row],[Range2_High]]-Validation[[#This Row],[Range2_Low]]</f>
        <v>2000</v>
      </c>
      <c r="AK448"/>
    </row>
    <row r="449" spans="1:37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1E-3</v>
      </c>
      <c r="I449">
        <v>0.04</v>
      </c>
      <c r="J449" t="s">
        <v>10</v>
      </c>
      <c r="K449">
        <v>0.46</v>
      </c>
      <c r="L449">
        <v>9.2019000000000004E-2</v>
      </c>
      <c r="M449">
        <v>0.45379999999999998</v>
      </c>
      <c r="N449">
        <v>9.1994000000000006E-2</v>
      </c>
      <c r="O449" t="s">
        <v>2643</v>
      </c>
      <c r="P449" t="s">
        <v>2643</v>
      </c>
      <c r="Q449" t="s">
        <v>2643</v>
      </c>
      <c r="R449" t="s">
        <v>1525</v>
      </c>
      <c r="S449">
        <f ca="1">$AK$2*Validation[[#This Row],[Range1_Range]]+Validation[[#This Row],[Range1_Low]]</f>
        <v>4.0247366708664334</v>
      </c>
      <c r="T449">
        <f ca="1">$AK$2*Validation[[#This Row],[Range2_Range]]+Validation[[#This Row],[Range2_Low]]</f>
        <v>1.4107192240421212E-2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0.83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mV</v>
      </c>
      <c r="W449" t="b">
        <f ca="1">Validation[[#This Row],[Desired Result]]=Validation[[#This Row],[Result]]</f>
        <v>1</v>
      </c>
      <c r="X449" t="b">
        <v>1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9" t="b">
        <f ca="1">AND(Validation[[#This Row],[Test Reading]]&gt;=Validation[[#This Row],[Range1_Low]],Validation[[#This Row],[Test Reading]]&lt;=Validation[[#This Row],[Range1_High]])</f>
        <v>1</v>
      </c>
      <c r="AE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9">
        <f>Validation[[#This Row],[Range1_High]]-Validation[[#This Row],[Range1_Low]]</f>
        <v>9</v>
      </c>
      <c r="AG449">
        <f>Validation[[#This Row],[Range2_High]]-Validation[[#This Row],[Range2_Low]]</f>
        <v>3.9E-2</v>
      </c>
      <c r="AK449"/>
    </row>
    <row r="450" spans="1:37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0.04</v>
      </c>
      <c r="I450">
        <v>1</v>
      </c>
      <c r="J450" t="s">
        <v>10</v>
      </c>
      <c r="K450">
        <v>0.25</v>
      </c>
      <c r="L450">
        <v>8.4682999999999994E-2</v>
      </c>
      <c r="M450">
        <v>0.23197999999999999</v>
      </c>
      <c r="N450">
        <v>8.5126999999999994E-2</v>
      </c>
      <c r="O450" t="s">
        <v>2643</v>
      </c>
      <c r="P450" t="s">
        <v>2643</v>
      </c>
      <c r="Q450" t="s">
        <v>2643</v>
      </c>
      <c r="R450" t="s">
        <v>5567</v>
      </c>
      <c r="S450">
        <f ca="1">$AK$2*Validation[[#This Row],[Range1_Range]]+Validation[[#This Row],[Range1_Low]]</f>
        <v>4.0247366708664334</v>
      </c>
      <c r="T450">
        <f ca="1">$AK$2*Validation[[#This Row],[Range2_Range]]+Validation[[#This Row],[Range2_Low]]</f>
        <v>0.36263857822575291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0.59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mV</v>
      </c>
      <c r="W450" t="b">
        <f ca="1">Validation[[#This Row],[Desired Result]]=Validation[[#This Row],[Result]]</f>
        <v>1</v>
      </c>
      <c r="X450" t="b">
        <v>1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0" t="b">
        <f ca="1">AND(Validation[[#This Row],[Test Reading]]&gt;=Validation[[#This Row],[Range1_Low]],Validation[[#This Row],[Test Reading]]&lt;=Validation[[#This Row],[Range1_High]])</f>
        <v>1</v>
      </c>
      <c r="AE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0">
        <f>Validation[[#This Row],[Range1_High]]-Validation[[#This Row],[Range1_Low]]</f>
        <v>9</v>
      </c>
      <c r="AG450">
        <f>Validation[[#This Row],[Range2_High]]-Validation[[#This Row],[Range2_Low]]</f>
        <v>0.96</v>
      </c>
      <c r="AK450"/>
    </row>
    <row r="451" spans="1:37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</v>
      </c>
      <c r="I451">
        <v>20</v>
      </c>
      <c r="J451" t="s">
        <v>10</v>
      </c>
      <c r="K451">
        <v>0.28000000000000003</v>
      </c>
      <c r="L451">
        <v>0.16156000000000001</v>
      </c>
      <c r="M451">
        <v>0.23294999999999999</v>
      </c>
      <c r="N451">
        <v>0.16397</v>
      </c>
      <c r="O451" t="s">
        <v>2643</v>
      </c>
      <c r="P451" t="s">
        <v>2643</v>
      </c>
      <c r="Q451" t="s">
        <v>2643</v>
      </c>
      <c r="R451" t="s">
        <v>1526</v>
      </c>
      <c r="S451">
        <f ca="1">$AK$2*Validation[[#This Row],[Range1_Range]]+Validation[[#This Row],[Range1_Low]]</f>
        <v>4.0247366708664334</v>
      </c>
      <c r="T451">
        <f ca="1">$AK$2*Validation[[#This Row],[Range2_Range]]+Validation[[#This Row],[Range2_Low]]</f>
        <v>7.38555519405136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0.93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451" t="b">
        <f ca="1">Validation[[#This Row],[Desired Result]]=Validation[[#This Row],[Result]]</f>
        <v>1</v>
      </c>
      <c r="X451" t="b">
        <v>1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1" t="b">
        <f ca="1">AND(Validation[[#This Row],[Test Reading]]&gt;=Validation[[#This Row],[Range1_Low]],Validation[[#This Row],[Test Reading]]&lt;=Validation[[#This Row],[Range1_High]])</f>
        <v>1</v>
      </c>
      <c r="AE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1">
        <f>Validation[[#This Row],[Range1_High]]-Validation[[#This Row],[Range1_Low]]</f>
        <v>9</v>
      </c>
      <c r="AG451">
        <f>Validation[[#This Row],[Range2_High]]-Validation[[#This Row],[Range2_Low]]</f>
        <v>19</v>
      </c>
      <c r="AK451"/>
    </row>
    <row r="452" spans="1:37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20</v>
      </c>
      <c r="I452">
        <v>50</v>
      </c>
      <c r="J452" t="s">
        <v>10</v>
      </c>
      <c r="K452">
        <v>0.24</v>
      </c>
      <c r="L452">
        <v>0.35</v>
      </c>
      <c r="M452">
        <v>0.23282</v>
      </c>
      <c r="N452">
        <v>0.34749000000000002</v>
      </c>
      <c r="O452" t="s">
        <v>2643</v>
      </c>
      <c r="P452" t="s">
        <v>2643</v>
      </c>
      <c r="Q452" t="s">
        <v>2643</v>
      </c>
      <c r="R452" t="s">
        <v>1529</v>
      </c>
      <c r="S452">
        <f ca="1">$AK$2*Validation[[#This Row],[Range1_Range]]+Validation[[#This Row],[Range1_Low]]</f>
        <v>4.0247366708664334</v>
      </c>
      <c r="T452">
        <f ca="1">$AK$2*Validation[[#This Row],[Range2_Range]]+Validation[[#This Row],[Range2_Low]]</f>
        <v>30.082455569554782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1.6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452" t="b">
        <f ca="1">Validation[[#This Row],[Desired Result]]=Validation[[#This Row],[Result]]</f>
        <v>1</v>
      </c>
      <c r="X452" t="b">
        <v>1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2" t="b">
        <f ca="1">AND(Validation[[#This Row],[Test Reading]]&gt;=Validation[[#This Row],[Range1_Low]],Validation[[#This Row],[Test Reading]]&lt;=Validation[[#This Row],[Range1_High]])</f>
        <v>1</v>
      </c>
      <c r="AE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2">
        <f>Validation[[#This Row],[Range1_High]]-Validation[[#This Row],[Range1_Low]]</f>
        <v>9</v>
      </c>
      <c r="AG452">
        <f>Validation[[#This Row],[Range2_High]]-Validation[[#This Row],[Range2_Low]]</f>
        <v>30</v>
      </c>
      <c r="AK452"/>
    </row>
    <row r="453" spans="1:37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50</v>
      </c>
      <c r="I453">
        <v>100</v>
      </c>
      <c r="J453" t="s">
        <v>10</v>
      </c>
      <c r="K453">
        <v>0.27</v>
      </c>
      <c r="L453">
        <v>0.93767999999999996</v>
      </c>
      <c r="M453">
        <v>0.22761000000000001</v>
      </c>
      <c r="N453">
        <v>0.94106999999999996</v>
      </c>
      <c r="O453" t="s">
        <v>2643</v>
      </c>
      <c r="P453" t="s">
        <v>2643</v>
      </c>
      <c r="Q453" t="s">
        <v>2643</v>
      </c>
      <c r="R453" t="s">
        <v>5574</v>
      </c>
      <c r="S453">
        <f ca="1">$AK$2*Validation[[#This Row],[Range1_Range]]+Validation[[#This Row],[Range1_Low]]</f>
        <v>4.0247366708664334</v>
      </c>
      <c r="T453">
        <f ca="1">$AK$2*Validation[[#This Row],[Range2_Range]]+Validation[[#This Row],[Range2_Low]]</f>
        <v>66.804092615924631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4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3" t="b">
        <f ca="1">AND(Validation[[#This Row],[Test Reading]]&gt;=Validation[[#This Row],[Range1_Low]],Validation[[#This Row],[Test Reading]]&lt;=Validation[[#This Row],[Range1_High]])</f>
        <v>1</v>
      </c>
      <c r="AE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3">
        <f>Validation[[#This Row],[Range1_High]]-Validation[[#This Row],[Range1_Low]]</f>
        <v>9</v>
      </c>
      <c r="AG453">
        <f>Validation[[#This Row],[Range2_High]]-Validation[[#This Row],[Range2_Low]]</f>
        <v>50</v>
      </c>
      <c r="AK453"/>
    </row>
    <row r="454" spans="1:37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100</v>
      </c>
      <c r="I454">
        <v>300</v>
      </c>
      <c r="J454" t="s">
        <v>10</v>
      </c>
      <c r="K454">
        <v>1.2</v>
      </c>
      <c r="L454">
        <v>3.5</v>
      </c>
      <c r="M454">
        <v>1.1365000000000001</v>
      </c>
      <c r="N454">
        <v>3.4830000000000001</v>
      </c>
      <c r="O454" t="s">
        <v>2643</v>
      </c>
      <c r="P454" t="s">
        <v>2643</v>
      </c>
      <c r="Q454" t="s">
        <v>2643</v>
      </c>
      <c r="R454" t="s">
        <v>1528</v>
      </c>
      <c r="S454">
        <f ca="1">$AK$2*Validation[[#This Row],[Range1_Range]]+Validation[[#This Row],[Range1_Low]]</f>
        <v>4.0247366708664334</v>
      </c>
      <c r="T454">
        <f ca="1">$AK$2*Validation[[#This Row],[Range2_Range]]+Validation[[#This Row],[Range2_Low]]</f>
        <v>167.21637046369852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15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4" t="b">
        <f ca="1">AND(Validation[[#This Row],[Test Reading]]&gt;=Validation[[#This Row],[Range1_Low]],Validation[[#This Row],[Test Reading]]&lt;=Validation[[#This Row],[Range1_High]])</f>
        <v>1</v>
      </c>
      <c r="AE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4">
        <f>Validation[[#This Row],[Range1_High]]-Validation[[#This Row],[Range1_Low]]</f>
        <v>9</v>
      </c>
      <c r="AG454">
        <f>Validation[[#This Row],[Range2_High]]-Validation[[#This Row],[Range2_Low]]</f>
        <v>200</v>
      </c>
      <c r="AK454"/>
    </row>
    <row r="455" spans="1:37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300</v>
      </c>
      <c r="I455">
        <v>1000</v>
      </c>
      <c r="J455" t="s">
        <v>10</v>
      </c>
      <c r="K455">
        <v>0.83</v>
      </c>
      <c r="L455">
        <v>11.988</v>
      </c>
      <c r="M455">
        <v>1.1272</v>
      </c>
      <c r="N455">
        <v>11.688000000000001</v>
      </c>
      <c r="O455" t="s">
        <v>2643</v>
      </c>
      <c r="P455" t="s">
        <v>2643</v>
      </c>
      <c r="Q455" t="s">
        <v>2643</v>
      </c>
      <c r="R455" t="s">
        <v>1522</v>
      </c>
      <c r="S455">
        <f ca="1">$AK$2*Validation[[#This Row],[Range1_Range]]+Validation[[#This Row],[Range1_Low]]</f>
        <v>4.0247366708664334</v>
      </c>
      <c r="T455">
        <f ca="1">$AK$2*Validation[[#This Row],[Range2_Range]]+Validation[[#This Row],[Range2_Low]]</f>
        <v>535.25729662294486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49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5" t="b">
        <f ca="1">AND(Validation[[#This Row],[Test Reading]]&gt;=Validation[[#This Row],[Range1_Low]],Validation[[#This Row],[Test Reading]]&lt;=Validation[[#This Row],[Range1_High]])</f>
        <v>1</v>
      </c>
      <c r="AE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5">
        <f>Validation[[#This Row],[Range1_High]]-Validation[[#This Row],[Range1_Low]]</f>
        <v>9</v>
      </c>
      <c r="AG455">
        <f>Validation[[#This Row],[Range2_High]]-Validation[[#This Row],[Range2_Low]]</f>
        <v>700</v>
      </c>
      <c r="AK455"/>
    </row>
    <row r="456" spans="1:37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1000</v>
      </c>
      <c r="I456">
        <v>2000</v>
      </c>
      <c r="J456" t="s">
        <v>10</v>
      </c>
      <c r="K456">
        <v>6.1</v>
      </c>
      <c r="L456">
        <v>17.155999999999999</v>
      </c>
      <c r="M456">
        <v>1.1337999999999999</v>
      </c>
      <c r="N456">
        <v>17.486999999999998</v>
      </c>
      <c r="O456" t="s">
        <v>2643</v>
      </c>
      <c r="P456" t="s">
        <v>2643</v>
      </c>
      <c r="Q456" t="s">
        <v>2643</v>
      </c>
      <c r="R456" t="s">
        <v>1524</v>
      </c>
      <c r="S456">
        <f ca="1">$AK$2*Validation[[#This Row],[Range1_Range]]+Validation[[#This Row],[Range1_Low]]</f>
        <v>4.0247366708664334</v>
      </c>
      <c r="T456">
        <f ca="1">$AK$2*Validation[[#This Row],[Range2_Range]]+Validation[[#This Row],[Range2_Low]]</f>
        <v>1336.0818523184926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75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456" t="b">
        <f ca="1">Validation[[#This Row],[Desired Result]]=Validation[[#This Row],[Result]]</f>
        <v>1</v>
      </c>
      <c r="X456" t="b">
        <v>1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6" t="b">
        <f ca="1">AND(Validation[[#This Row],[Test Reading]]&gt;=Validation[[#This Row],[Range1_Low]],Validation[[#This Row],[Test Reading]]&lt;=Validation[[#This Row],[Range1_High]])</f>
        <v>1</v>
      </c>
      <c r="AE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6">
        <f>Validation[[#This Row],[Range1_High]]-Validation[[#This Row],[Range1_Low]]</f>
        <v>9</v>
      </c>
      <c r="AG456">
        <f>Validation[[#This Row],[Range2_High]]-Validation[[#This Row],[Range2_Low]]</f>
        <v>1000</v>
      </c>
      <c r="AJ456" s="94"/>
      <c r="AK456"/>
    </row>
    <row r="457" spans="1:37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2000</v>
      </c>
      <c r="I457">
        <v>4000</v>
      </c>
      <c r="J457" t="s">
        <v>10</v>
      </c>
      <c r="K457">
        <v>12</v>
      </c>
      <c r="L457">
        <v>46.037999999999997</v>
      </c>
      <c r="M457">
        <v>8.06</v>
      </c>
      <c r="N457">
        <v>46.328000000000003</v>
      </c>
      <c r="O457" t="s">
        <v>2643</v>
      </c>
      <c r="P457" t="s">
        <v>2643</v>
      </c>
      <c r="Q457" t="s">
        <v>2643</v>
      </c>
      <c r="R457" t="s">
        <v>1523</v>
      </c>
      <c r="S457">
        <f ca="1">$AK$2*Validation[[#This Row],[Range1_Range]]+Validation[[#This Row],[Range1_Low]]</f>
        <v>4.0247366708664334</v>
      </c>
      <c r="T457">
        <f ca="1">$AK$2*Validation[[#This Row],[Range2_Range]]+Validation[[#This Row],[Range2_Low]]</f>
        <v>2672.1637046369851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200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57" t="b">
        <f ca="1">Validation[[#This Row],[Desired Result]]=Validation[[#This Row],[Result]]</f>
        <v>1</v>
      </c>
      <c r="X457" t="b">
        <v>1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7" t="b">
        <f ca="1">AND(Validation[[#This Row],[Test Reading]]&gt;=Validation[[#This Row],[Range1_Low]],Validation[[#This Row],[Test Reading]]&lt;=Validation[[#This Row],[Range1_High]])</f>
        <v>1</v>
      </c>
      <c r="AE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7">
        <f>Validation[[#This Row],[Range1_High]]-Validation[[#This Row],[Range1_Low]]</f>
        <v>9</v>
      </c>
      <c r="AG457">
        <f>Validation[[#This Row],[Range2_High]]-Validation[[#This Row],[Range2_Low]]</f>
        <v>2000</v>
      </c>
      <c r="AK457"/>
    </row>
    <row r="458" spans="1:37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4000</v>
      </c>
      <c r="I458">
        <v>8000</v>
      </c>
      <c r="J458" t="s">
        <v>10</v>
      </c>
      <c r="K458">
        <v>15</v>
      </c>
      <c r="L458">
        <v>46.325000000000003</v>
      </c>
      <c r="M458">
        <v>9.1631999999999998</v>
      </c>
      <c r="N458">
        <v>46.576000000000001</v>
      </c>
      <c r="O458" t="s">
        <v>2643</v>
      </c>
      <c r="P458" t="s">
        <v>2643</v>
      </c>
      <c r="Q458" t="s">
        <v>2643</v>
      </c>
      <c r="R458" t="s">
        <v>5523</v>
      </c>
      <c r="S458">
        <f ca="1">$AK$2*Validation[[#This Row],[Range1_Range]]+Validation[[#This Row],[Range1_Low]]</f>
        <v>4.0247366708664334</v>
      </c>
      <c r="T458">
        <f ca="1">$AK$2*Validation[[#This Row],[Range2_Range]]+Validation[[#This Row],[Range2_Low]]</f>
        <v>5344.3274092739703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200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58" t="b">
        <f ca="1">Validation[[#This Row],[Desired Result]]=Validation[[#This Row],[Result]]</f>
        <v>1</v>
      </c>
      <c r="X458" t="b">
        <v>1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8" t="b">
        <f ca="1">AND(Validation[[#This Row],[Test Reading]]&gt;=Validation[[#This Row],[Range1_Low]],Validation[[#This Row],[Test Reading]]&lt;=Validation[[#This Row],[Range1_High]])</f>
        <v>1</v>
      </c>
      <c r="AE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8">
        <f>Validation[[#This Row],[Range1_High]]-Validation[[#This Row],[Range1_Low]]</f>
        <v>9</v>
      </c>
      <c r="AG458">
        <f>Validation[[#This Row],[Range2_High]]-Validation[[#This Row],[Range2_Low]]</f>
        <v>4000</v>
      </c>
      <c r="AK458"/>
    </row>
    <row r="459" spans="1:37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8000</v>
      </c>
      <c r="I459">
        <v>10000</v>
      </c>
      <c r="J459" t="s">
        <v>10</v>
      </c>
      <c r="K459">
        <v>46</v>
      </c>
      <c r="L459">
        <v>170.12</v>
      </c>
      <c r="M459">
        <v>11.529</v>
      </c>
      <c r="N459">
        <v>173.36</v>
      </c>
      <c r="O459" t="s">
        <v>2643</v>
      </c>
      <c r="P459" t="s">
        <v>2643</v>
      </c>
      <c r="Q459" t="s">
        <v>2643</v>
      </c>
      <c r="R459" t="s">
        <v>1527</v>
      </c>
      <c r="S459">
        <f ca="1">$AK$2*Validation[[#This Row],[Range1_Range]]+Validation[[#This Row],[Range1_Low]]</f>
        <v>4.0247366708664334</v>
      </c>
      <c r="T459">
        <f ca="1">$AK$2*Validation[[#This Row],[Range2_Range]]+Validation[[#This Row],[Range2_Low]]</f>
        <v>8672.1637046369851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730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459" t="b">
        <f ca="1">Validation[[#This Row],[Desired Result]]=Validation[[#This Row],[Result]]</f>
        <v>1</v>
      </c>
      <c r="X459" t="b">
        <v>1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9" t="b">
        <f ca="1">AND(Validation[[#This Row],[Test Reading]]&gt;=Validation[[#This Row],[Range1_Low]],Validation[[#This Row],[Test Reading]]&lt;=Validation[[#This Row],[Range1_High]])</f>
        <v>1</v>
      </c>
      <c r="AE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9">
        <f>Validation[[#This Row],[Range1_High]]-Validation[[#This Row],[Range1_Low]]</f>
        <v>9</v>
      </c>
      <c r="AG459">
        <f>Validation[[#This Row],[Range2_High]]-Validation[[#This Row],[Range2_Low]]</f>
        <v>2000</v>
      </c>
      <c r="AK459"/>
    </row>
    <row r="460" spans="1:37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2643</v>
      </c>
      <c r="P460" t="s">
        <v>2643</v>
      </c>
      <c r="Q460" t="s">
        <v>2643</v>
      </c>
      <c r="R460" t="s">
        <v>5579</v>
      </c>
      <c r="S460">
        <f ca="1">$AK$2*Validation[[#This Row],[Range1_Range]]+Validation[[#This Row],[Range1_Low]]</f>
        <v>13.360818523184927</v>
      </c>
      <c r="T460">
        <f ca="1">$AK$2*Validation[[#This Row],[Range2_Range]]+Validation[[#This Row],[Range2_Low]]</f>
        <v>1.4107192240421212E-2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7.8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v>0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0" t="b">
        <f ca="1">AND(Validation[[#This Row],[Test Reading]]&gt;=Validation[[#This Row],[Range1_Low]],Validation[[#This Row],[Test Reading]]&lt;=Validation[[#This Row],[Range1_High]])</f>
        <v>1</v>
      </c>
      <c r="AE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0">
        <f>Validation[[#This Row],[Range1_High]]-Validation[[#This Row],[Range1_Low]]</f>
        <v>10</v>
      </c>
      <c r="AG460">
        <f>Validation[[#This Row],[Range2_High]]-Validation[[#This Row],[Range2_Low]]</f>
        <v>3.9E-2</v>
      </c>
      <c r="AK460"/>
    </row>
    <row r="461" spans="1:37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0.04</v>
      </c>
      <c r="I461">
        <v>1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2643</v>
      </c>
      <c r="P461" t="s">
        <v>2643</v>
      </c>
      <c r="Q461" t="s">
        <v>2643</v>
      </c>
      <c r="R461" t="s">
        <v>1561</v>
      </c>
      <c r="S461">
        <f ca="1">$AK$2*Validation[[#This Row],[Range1_Range]]+Validation[[#This Row],[Range1_Low]]</f>
        <v>13.360818523184927</v>
      </c>
      <c r="T461">
        <f ca="1">$AK$2*Validation[[#This Row],[Range2_Range]]+Validation[[#This Row],[Range2_Low]]</f>
        <v>0.36263857822575291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5.5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v>0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1" t="b">
        <f ca="1">AND(Validation[[#This Row],[Test Reading]]&gt;=Validation[[#This Row],[Range1_Low]],Validation[[#This Row],[Test Reading]]&lt;=Validation[[#This Row],[Range1_High]])</f>
        <v>1</v>
      </c>
      <c r="AE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1">
        <f>Validation[[#This Row],[Range1_High]]-Validation[[#This Row],[Range1_Low]]</f>
        <v>10</v>
      </c>
      <c r="AG461">
        <f>Validation[[#This Row],[Range2_High]]-Validation[[#This Row],[Range2_Low]]</f>
        <v>0.96</v>
      </c>
      <c r="AK461"/>
    </row>
    <row r="462" spans="1:37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1</v>
      </c>
      <c r="I462">
        <v>20</v>
      </c>
      <c r="J462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t="s">
        <v>2643</v>
      </c>
      <c r="P462" t="s">
        <v>2643</v>
      </c>
      <c r="Q462" t="s">
        <v>2643</v>
      </c>
      <c r="R462" t="s">
        <v>5582</v>
      </c>
      <c r="S462">
        <f ca="1">$AK$2*Validation[[#This Row],[Range1_Range]]+Validation[[#This Row],[Range1_Low]]</f>
        <v>13.360818523184927</v>
      </c>
      <c r="T462">
        <f ca="1">$AK$2*Validation[[#This Row],[Range2_Range]]+Validation[[#This Row],[Range2_Low]]</f>
        <v>7.38555519405136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5.5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462" t="b">
        <f ca="1">Validation[[#This Row],[Desired Result]]=Validation[[#This Row],[Result]]</f>
        <v>1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v>0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2" t="b">
        <f ca="1">AND(Validation[[#This Row],[Test Reading]]&gt;=Validation[[#This Row],[Range1_Low]],Validation[[#This Row],[Test Reading]]&lt;=Validation[[#This Row],[Range1_High]])</f>
        <v>1</v>
      </c>
      <c r="AE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2">
        <f>Validation[[#This Row],[Range1_High]]-Validation[[#This Row],[Range1_Low]]</f>
        <v>10</v>
      </c>
      <c r="AG462">
        <f>Validation[[#This Row],[Range2_High]]-Validation[[#This Row],[Range2_Low]]</f>
        <v>19</v>
      </c>
      <c r="AJ462" s="94"/>
      <c r="AK462"/>
    </row>
    <row r="463" spans="1:37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20</v>
      </c>
      <c r="I463">
        <v>50</v>
      </c>
      <c r="J463" t="s">
        <v>10</v>
      </c>
      <c r="K463">
        <v>2.4</v>
      </c>
      <c r="L463">
        <v>0.41</v>
      </c>
      <c r="M463">
        <v>2.266</v>
      </c>
      <c r="N463">
        <v>0.40922999999999998</v>
      </c>
      <c r="O463" t="s">
        <v>2643</v>
      </c>
      <c r="P463" t="s">
        <v>2643</v>
      </c>
      <c r="Q463" t="s">
        <v>2643</v>
      </c>
      <c r="R463" t="s">
        <v>5586</v>
      </c>
      <c r="S463">
        <f ca="1">$AK$2*Validation[[#This Row],[Range1_Range]]+Validation[[#This Row],[Range1_Low]]</f>
        <v>13.360818523184927</v>
      </c>
      <c r="T463">
        <f ca="1">$AK$2*Validation[[#This Row],[Range2_Range]]+Validation[[#This Row],[Range2_Low]]</f>
        <v>30.082455569554782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7.9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463" t="b">
        <f ca="1">Validation[[#This Row],[Desired Result]]=Validation[[#This Row],[Result]]</f>
        <v>1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v>0</v>
      </c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3" t="b">
        <f ca="1">AND(Validation[[#This Row],[Test Reading]]&gt;=Validation[[#This Row],[Range1_Low]],Validation[[#This Row],[Test Reading]]&lt;=Validation[[#This Row],[Range1_High]])</f>
        <v>1</v>
      </c>
      <c r="AE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3">
        <f>Validation[[#This Row],[Range1_High]]-Validation[[#This Row],[Range1_Low]]</f>
        <v>10</v>
      </c>
      <c r="AG463">
        <f>Validation[[#This Row],[Range2_High]]-Validation[[#This Row],[Range2_Low]]</f>
        <v>30</v>
      </c>
      <c r="AK463"/>
    </row>
    <row r="464" spans="1:37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2643</v>
      </c>
      <c r="P464" t="s">
        <v>2643</v>
      </c>
      <c r="Q464" t="s">
        <v>2643</v>
      </c>
      <c r="R464" t="s">
        <v>5587</v>
      </c>
      <c r="S464">
        <f ca="1">$AK$2*Validation[[#This Row],[Range1_Range]]+Validation[[#This Row],[Range1_Low]]</f>
        <v>13.360818523184927</v>
      </c>
      <c r="T464">
        <f ca="1">$AK$2*Validation[[#This Row],[Range2_Range]]+Validation[[#This Row],[Range2_Low]]</f>
        <v>66.804092615924631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21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4" t="b">
        <f ca="1">AND(Validation[[#This Row],[Test Reading]]&gt;=Validation[[#This Row],[Range1_Low]],Validation[[#This Row],[Test Reading]]&lt;=Validation[[#This Row],[Range1_High]])</f>
        <v>1</v>
      </c>
      <c r="AE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4">
        <f>Validation[[#This Row],[Range1_High]]-Validation[[#This Row],[Range1_Low]]</f>
        <v>10</v>
      </c>
      <c r="AG464">
        <f>Validation[[#This Row],[Range2_High]]-Validation[[#This Row],[Range2_Low]]</f>
        <v>50</v>
      </c>
      <c r="AJ464" s="94"/>
      <c r="AK464"/>
    </row>
    <row r="465" spans="1:37" x14ac:dyDescent="0.25">
      <c r="A465" t="s">
        <v>53</v>
      </c>
      <c r="B465" t="s">
        <v>8</v>
      </c>
      <c r="C465">
        <v>10</v>
      </c>
      <c r="D465">
        <v>100</v>
      </c>
      <c r="E465">
        <v>1E-4</v>
      </c>
      <c r="F465" t="s">
        <v>6</v>
      </c>
      <c r="G465" t="s">
        <v>4</v>
      </c>
      <c r="H465">
        <v>100</v>
      </c>
      <c r="I465">
        <v>300</v>
      </c>
      <c r="J465" t="s">
        <v>10</v>
      </c>
      <c r="K465">
        <v>15</v>
      </c>
      <c r="L465">
        <v>4.6028000000000002</v>
      </c>
      <c r="M465">
        <v>11.574999999999999</v>
      </c>
      <c r="N465">
        <v>4.6268000000000002</v>
      </c>
      <c r="O465" t="s">
        <v>2643</v>
      </c>
      <c r="P465" t="s">
        <v>2643</v>
      </c>
      <c r="Q465" t="s">
        <v>2643</v>
      </c>
      <c r="R465" t="s">
        <v>1563</v>
      </c>
      <c r="S465">
        <f ca="1">$AK$2*Validation[[#This Row],[Range1_Range]]+Validation[[#This Row],[Range1_Low]]</f>
        <v>40.247366708664337</v>
      </c>
      <c r="T465">
        <f ca="1">$AK$2*Validation[[#This Row],[Range2_Range]]+Validation[[#This Row],[Range2_Low]]</f>
        <v>167.21637046369852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200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v>0</v>
      </c>
      <c r="AB465" t="s">
        <v>5588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5" t="b">
        <f ca="1">AND(Validation[[#This Row],[Test Reading]]&gt;=Validation[[#This Row],[Range1_Low]],Validation[[#This Row],[Test Reading]]&lt;=Validation[[#This Row],[Range1_High]])</f>
        <v>1</v>
      </c>
      <c r="AE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5">
        <f>Validation[[#This Row],[Range1_High]]-Validation[[#This Row],[Range1_Low]]</f>
        <v>90</v>
      </c>
      <c r="AG465">
        <f>Validation[[#This Row],[Range2_High]]-Validation[[#This Row],[Range2_Low]]</f>
        <v>200</v>
      </c>
      <c r="AK465"/>
    </row>
    <row r="466" spans="1:37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100</v>
      </c>
      <c r="I466">
        <v>300</v>
      </c>
      <c r="J466" t="s">
        <v>10</v>
      </c>
      <c r="K466">
        <v>13</v>
      </c>
      <c r="L466">
        <v>4.6109</v>
      </c>
      <c r="M466">
        <v>11.574</v>
      </c>
      <c r="N466">
        <v>4.6268000000000002</v>
      </c>
      <c r="O466" t="s">
        <v>2643</v>
      </c>
      <c r="P466" t="s">
        <v>2643</v>
      </c>
      <c r="Q466" t="s">
        <v>2643</v>
      </c>
      <c r="R466" t="s">
        <v>5588</v>
      </c>
      <c r="S466">
        <f ca="1">$AK$2*Validation[[#This Row],[Range1_Range]]+Validation[[#This Row],[Range1_Low]]</f>
        <v>13.360818523184927</v>
      </c>
      <c r="T466">
        <f ca="1">$AK$2*Validation[[#This Row],[Range2_Range]]+Validation[[#This Row],[Range2_Low]]</f>
        <v>167.21637046369852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75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v>0</v>
      </c>
      <c r="AB466" s="93" t="s">
        <v>1563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6" t="b">
        <f ca="1">AND(Validation[[#This Row],[Test Reading]]&gt;=Validation[[#This Row],[Range1_Low]],Validation[[#This Row],[Test Reading]]&lt;=Validation[[#This Row],[Range1_High]])</f>
        <v>1</v>
      </c>
      <c r="AE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6">
        <f>Validation[[#This Row],[Range1_High]]-Validation[[#This Row],[Range1_Low]]</f>
        <v>10</v>
      </c>
      <c r="AG466">
        <f>Validation[[#This Row],[Range2_High]]-Validation[[#This Row],[Range2_Low]]</f>
        <v>200</v>
      </c>
      <c r="AK466"/>
    </row>
    <row r="467" spans="1:37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300</v>
      </c>
      <c r="I467">
        <v>1000</v>
      </c>
      <c r="J467" t="s">
        <v>10</v>
      </c>
      <c r="K467">
        <v>46</v>
      </c>
      <c r="L467">
        <v>17.018999999999998</v>
      </c>
      <c r="M467">
        <v>12.318</v>
      </c>
      <c r="N467">
        <v>17.334</v>
      </c>
      <c r="O467" t="s">
        <v>2643</v>
      </c>
      <c r="P467" t="s">
        <v>2643</v>
      </c>
      <c r="Q467" t="s">
        <v>2643</v>
      </c>
      <c r="R467" t="s">
        <v>1562</v>
      </c>
      <c r="S467">
        <f ca="1">$AK$2*Validation[[#This Row],[Range1_Range]]+Validation[[#This Row],[Range1_Low]]</f>
        <v>40.247366708664337</v>
      </c>
      <c r="T467">
        <f ca="1">$AK$2*Validation[[#This Row],[Range2_Range]]+Validation[[#This Row],[Range2_Low]]</f>
        <v>535.25729662294486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730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467" t="b">
        <f ca="1">Validation[[#This Row],[Desired Result]]=Validation[[#This Row],[Result]]</f>
        <v>1</v>
      </c>
      <c r="X467" t="b">
        <v>1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v>0</v>
      </c>
      <c r="AB467" t="s">
        <v>5592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7" t="b">
        <f ca="1">AND(Validation[[#This Row],[Test Reading]]&gt;=Validation[[#This Row],[Range1_Low]],Validation[[#This Row],[Test Reading]]&lt;=Validation[[#This Row],[Range1_High]])</f>
        <v>1</v>
      </c>
      <c r="AE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7">
        <f>Validation[[#This Row],[Range1_High]]-Validation[[#This Row],[Range1_Low]]</f>
        <v>90</v>
      </c>
      <c r="AG467">
        <f>Validation[[#This Row],[Range2_High]]-Validation[[#This Row],[Range2_Low]]</f>
        <v>700</v>
      </c>
      <c r="AK467"/>
    </row>
    <row r="468" spans="1:37" x14ac:dyDescent="0.25">
      <c r="A468" t="s">
        <v>53</v>
      </c>
      <c r="B468" t="s">
        <v>8</v>
      </c>
      <c r="C468">
        <v>10</v>
      </c>
      <c r="D468">
        <v>20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19</v>
      </c>
      <c r="L468">
        <v>17.087</v>
      </c>
      <c r="M468">
        <v>12.388999999999999</v>
      </c>
      <c r="N468">
        <v>17.324000000000002</v>
      </c>
      <c r="O468" t="s">
        <v>2643</v>
      </c>
      <c r="P468" t="s">
        <v>2643</v>
      </c>
      <c r="Q468" t="s">
        <v>2643</v>
      </c>
      <c r="R468" t="s">
        <v>5592</v>
      </c>
      <c r="S468">
        <f ca="1">$AK$2*Validation[[#This Row],[Range1_Range]]+Validation[[#This Row],[Range1_Low]]</f>
        <v>13.360818523184927</v>
      </c>
      <c r="T468">
        <f ca="1">$AK$2*Validation[[#This Row],[Range2_Range]]+Validation[[#This Row],[Range2_Low]]</f>
        <v>535.25729662294486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250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v>0</v>
      </c>
      <c r="AB468" t="s">
        <v>1562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8" t="b">
        <f ca="1">AND(Validation[[#This Row],[Test Reading]]&gt;=Validation[[#This Row],[Range1_Low]],Validation[[#This Row],[Test Reading]]&lt;=Validation[[#This Row],[Range1_High]])</f>
        <v>1</v>
      </c>
      <c r="AE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8">
        <f>Validation[[#This Row],[Range1_High]]-Validation[[#This Row],[Range1_Low]]</f>
        <v>10</v>
      </c>
      <c r="AG468">
        <f>Validation[[#This Row],[Range2_High]]-Validation[[#This Row],[Range2_Low]]</f>
        <v>700</v>
      </c>
      <c r="AK468"/>
    </row>
    <row r="469" spans="1:37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1E-3</v>
      </c>
      <c r="I469">
        <v>0.04</v>
      </c>
      <c r="J469" t="s">
        <v>10</v>
      </c>
      <c r="K469">
        <v>5</v>
      </c>
      <c r="L469">
        <v>0.23166999999999999</v>
      </c>
      <c r="M469">
        <v>4.6010999999999997</v>
      </c>
      <c r="N469">
        <v>0.23351</v>
      </c>
      <c r="O469" t="s">
        <v>2643</v>
      </c>
      <c r="P469" t="s">
        <v>2643</v>
      </c>
      <c r="Q469" t="s">
        <v>2643</v>
      </c>
      <c r="R469" t="s">
        <v>1593</v>
      </c>
      <c r="S469">
        <f ca="1">$AK$2*Validation[[#This Row],[Range1_Range]]+Validation[[#This Row],[Range1_Low]]</f>
        <v>46.886548185479413</v>
      </c>
      <c r="T469">
        <f ca="1">$AK$2*Validation[[#This Row],[Range2_Range]]+Validation[[#This Row],[Range2_Low]]</f>
        <v>1.4107192240421212E-2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16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469" t="b">
        <f ca="1">Validation[[#This Row],[Desired Result]]=Validation[[#This Row],[Result]]</f>
        <v>1</v>
      </c>
      <c r="X469" t="b">
        <v>1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9" t="b">
        <f ca="1">AND(Validation[[#This Row],[Test Reading]]&gt;=Validation[[#This Row],[Range1_Low]],Validation[[#This Row],[Test Reading]]&lt;=Validation[[#This Row],[Range1_High]])</f>
        <v>1</v>
      </c>
      <c r="AE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9">
        <f>Validation[[#This Row],[Range1_High]]-Validation[[#This Row],[Range1_Low]]</f>
        <v>80</v>
      </c>
      <c r="AG469">
        <f>Validation[[#This Row],[Range2_High]]-Validation[[#This Row],[Range2_Low]]</f>
        <v>3.9E-2</v>
      </c>
      <c r="AJ469" s="94"/>
      <c r="AK469"/>
    </row>
    <row r="470" spans="1:37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2643</v>
      </c>
      <c r="P470" t="s">
        <v>2643</v>
      </c>
      <c r="Q470" t="s">
        <v>2643</v>
      </c>
      <c r="R470" t="s">
        <v>1591</v>
      </c>
      <c r="S470">
        <f ca="1">$AK$2*Validation[[#This Row],[Range1_Range]]+Validation[[#This Row],[Range1_Low]]</f>
        <v>46.886548185479413</v>
      </c>
      <c r="T470">
        <f ca="1">$AK$2*Validation[[#This Row],[Range2_Range]]+Validation[[#This Row],[Range2_Low]]</f>
        <v>0.36263857822575291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14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70" t="b">
        <f ca="1">Validation[[#This Row],[Desired Result]]=Validation[[#This Row],[Result]]</f>
        <v>1</v>
      </c>
      <c r="X470" t="b">
        <v>1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0" t="b">
        <f ca="1">AND(Validation[[#This Row],[Test Reading]]&gt;=Validation[[#This Row],[Range1_Low]],Validation[[#This Row],[Test Reading]]&lt;=Validation[[#This Row],[Range1_High]])</f>
        <v>1</v>
      </c>
      <c r="AE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0">
        <f>Validation[[#This Row],[Range1_High]]-Validation[[#This Row],[Range1_Low]]</f>
        <v>80</v>
      </c>
      <c r="AG470">
        <f>Validation[[#This Row],[Range2_High]]-Validation[[#This Row],[Range2_Low]]</f>
        <v>0.96</v>
      </c>
      <c r="AK470"/>
    </row>
    <row r="471" spans="1:37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</v>
      </c>
      <c r="I471">
        <v>20</v>
      </c>
      <c r="J471" t="s">
        <v>10</v>
      </c>
      <c r="K471">
        <v>4.9000000000000004</v>
      </c>
      <c r="L471">
        <v>0.21</v>
      </c>
      <c r="M471">
        <v>4.8564999999999996</v>
      </c>
      <c r="N471">
        <v>0.20787</v>
      </c>
      <c r="O471" t="s">
        <v>2643</v>
      </c>
      <c r="P471" t="s">
        <v>2643</v>
      </c>
      <c r="Q471" t="s">
        <v>2643</v>
      </c>
      <c r="R471" t="s">
        <v>1594</v>
      </c>
      <c r="S471">
        <f ca="1">$AK$2*Validation[[#This Row],[Range1_Range]]+Validation[[#This Row],[Range1_Low]]</f>
        <v>46.886548185479413</v>
      </c>
      <c r="T471">
        <f ca="1">$AK$2*Validation[[#This Row],[Range2_Range]]+Validation[[#This Row],[Range2_Low]]</f>
        <v>7.38555519405136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15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71" t="b">
        <f ca="1">Validation[[#This Row],[Desired Result]]=Validation[[#This Row],[Result]]</f>
        <v>1</v>
      </c>
      <c r="X471" t="b">
        <v>1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1" t="b">
        <f ca="1">AND(Validation[[#This Row],[Test Reading]]&gt;=Validation[[#This Row],[Range1_Low]],Validation[[#This Row],[Test Reading]]&lt;=Validation[[#This Row],[Range1_High]])</f>
        <v>1</v>
      </c>
      <c r="AE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1">
        <f>Validation[[#This Row],[Range1_High]]-Validation[[#This Row],[Range1_Low]]</f>
        <v>80</v>
      </c>
      <c r="AG471">
        <f>Validation[[#This Row],[Range2_High]]-Validation[[#This Row],[Range2_Low]]</f>
        <v>19</v>
      </c>
      <c r="AK471"/>
    </row>
    <row r="472" spans="1:37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2643</v>
      </c>
      <c r="P472" t="s">
        <v>2643</v>
      </c>
      <c r="Q472" t="s">
        <v>2643</v>
      </c>
      <c r="R472" t="s">
        <v>5599</v>
      </c>
      <c r="S472">
        <f ca="1">$AK$2*Validation[[#This Row],[Range1_Range]]+Validation[[#This Row],[Range1_Low]]</f>
        <v>46.886548185479413</v>
      </c>
      <c r="T472">
        <f ca="1">$AK$2*Validation[[#This Row],[Range2_Range]]+Validation[[#This Row],[Range2_Low]]</f>
        <v>30.082455569554782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24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472" t="b">
        <f ca="1">Validation[[#This Row],[Desired Result]]=Validation[[#This Row],[Result]]</f>
        <v>1</v>
      </c>
      <c r="X472" t="b">
        <v>1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2" t="b">
        <f ca="1">AND(Validation[[#This Row],[Test Reading]]&gt;=Validation[[#This Row],[Range1_Low]],Validation[[#This Row],[Test Reading]]&lt;=Validation[[#This Row],[Range1_High]])</f>
        <v>1</v>
      </c>
      <c r="AE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2">
        <f>Validation[[#This Row],[Range1_High]]-Validation[[#This Row],[Range1_Low]]</f>
        <v>80</v>
      </c>
      <c r="AG472">
        <f>Validation[[#This Row],[Range2_High]]-Validation[[#This Row],[Range2_Low]]</f>
        <v>30</v>
      </c>
      <c r="AK472"/>
    </row>
    <row r="473" spans="1:37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2643</v>
      </c>
      <c r="P473" t="s">
        <v>2643</v>
      </c>
      <c r="Q473" t="s">
        <v>2643</v>
      </c>
      <c r="R473" t="s">
        <v>1592</v>
      </c>
      <c r="S473">
        <f ca="1">$AK$2*Validation[[#This Row],[Range1_Range]]+Validation[[#This Row],[Range1_Low]]</f>
        <v>46.886548185479413</v>
      </c>
      <c r="T473">
        <f ca="1">$AK$2*Validation[[#This Row],[Range2_Range]]+Validation[[#This Row],[Range2_Low]]</f>
        <v>66.804092615924631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78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473" t="b">
        <f ca="1">Validation[[#This Row],[Desired Result]]=Validation[[#This Row],[Result]]</f>
        <v>1</v>
      </c>
      <c r="X473" t="b">
        <v>1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3" t="b">
        <f ca="1">AND(Validation[[#This Row],[Test Reading]]&gt;=Validation[[#This Row],[Range1_Low]],Validation[[#This Row],[Test Reading]]&lt;=Validation[[#This Row],[Range1_High]])</f>
        <v>1</v>
      </c>
      <c r="AE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3">
        <f>Validation[[#This Row],[Range1_High]]-Validation[[#This Row],[Range1_Low]]</f>
        <v>80</v>
      </c>
      <c r="AG473">
        <f>Validation[[#This Row],[Range2_High]]-Validation[[#This Row],[Range2_Low]]</f>
        <v>50</v>
      </c>
      <c r="AK473"/>
    </row>
    <row r="474" spans="1:37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1E-3</v>
      </c>
      <c r="I474">
        <v>0.04</v>
      </c>
      <c r="J474" t="s">
        <v>10</v>
      </c>
      <c r="K474">
        <v>48</v>
      </c>
      <c r="L474">
        <v>0.46</v>
      </c>
      <c r="M474">
        <v>46.118000000000002</v>
      </c>
      <c r="N474">
        <v>0.46325</v>
      </c>
      <c r="O474" t="s">
        <v>2643</v>
      </c>
      <c r="P474" t="s">
        <v>2643</v>
      </c>
      <c r="Q474" t="s">
        <v>2643</v>
      </c>
      <c r="R474" t="s">
        <v>1615</v>
      </c>
      <c r="S474">
        <f ca="1">$AK$2*Validation[[#This Row],[Range1_Range]]+Validation[[#This Row],[Range1_Low]]</f>
        <v>177.29882603325331</v>
      </c>
      <c r="T474">
        <f ca="1">$AK$2*Validation[[#This Row],[Range2_Range]]+Validation[[#This Row],[Range2_Low]]</f>
        <v>1.4107192240421212E-2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130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474" t="b">
        <f ca="1">Validation[[#This Row],[Desired Result]]=Validation[[#This Row],[Result]]</f>
        <v>1</v>
      </c>
      <c r="X474" t="b">
        <v>1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v>0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4" t="b">
        <f ca="1">AND(Validation[[#This Row],[Test Reading]]&gt;=Validation[[#This Row],[Range1_Low]],Validation[[#This Row],[Test Reading]]&lt;=Validation[[#This Row],[Range1_High]])</f>
        <v>1</v>
      </c>
      <c r="AE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4">
        <f>Validation[[#This Row],[Range1_High]]-Validation[[#This Row],[Range1_Low]]</f>
        <v>230</v>
      </c>
      <c r="AG474">
        <f>Validation[[#This Row],[Range2_High]]-Validation[[#This Row],[Range2_Low]]</f>
        <v>3.9E-2</v>
      </c>
      <c r="AK474"/>
    </row>
    <row r="475" spans="1:37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0.04</v>
      </c>
      <c r="I475">
        <v>1</v>
      </c>
      <c r="J475" t="s">
        <v>10</v>
      </c>
      <c r="K475">
        <v>25</v>
      </c>
      <c r="L475">
        <v>0.46</v>
      </c>
      <c r="M475">
        <v>23.033999999999999</v>
      </c>
      <c r="N475">
        <v>0.46337</v>
      </c>
      <c r="O475" t="s">
        <v>2643</v>
      </c>
      <c r="P475" t="s">
        <v>2643</v>
      </c>
      <c r="Q475" t="s">
        <v>2643</v>
      </c>
      <c r="R475" t="s">
        <v>5602</v>
      </c>
      <c r="S475">
        <f ca="1">$AK$2*Validation[[#This Row],[Range1_Range]]+Validation[[#This Row],[Range1_Low]]</f>
        <v>177.29882603325331</v>
      </c>
      <c r="T475">
        <f ca="1">$AK$2*Validation[[#This Row],[Range2_Range]]+Validation[[#This Row],[Range2_Low]]</f>
        <v>0.36263857822575291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110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75" t="b">
        <f ca="1">Validation[[#This Row],[Desired Result]]=Validation[[#This Row],[Result]]</f>
        <v>1</v>
      </c>
      <c r="X475" t="b">
        <v>1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v>0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5" t="b">
        <f ca="1">AND(Validation[[#This Row],[Test Reading]]&gt;=Validation[[#This Row],[Range1_Low]],Validation[[#This Row],[Test Reading]]&lt;=Validation[[#This Row],[Range1_High]])</f>
        <v>1</v>
      </c>
      <c r="AE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5">
        <f>Validation[[#This Row],[Range1_High]]-Validation[[#This Row],[Range1_Low]]</f>
        <v>230</v>
      </c>
      <c r="AG475">
        <f>Validation[[#This Row],[Range2_High]]-Validation[[#This Row],[Range2_Low]]</f>
        <v>0.96</v>
      </c>
      <c r="AJ475" s="94"/>
      <c r="AK475"/>
    </row>
    <row r="476" spans="1:37" x14ac:dyDescent="0.25">
      <c r="A476" t="s">
        <v>53</v>
      </c>
      <c r="B476" t="s">
        <v>8</v>
      </c>
      <c r="C476">
        <v>100</v>
      </c>
      <c r="D476">
        <v>330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23.059000000000001</v>
      </c>
      <c r="N476">
        <v>0.69384000000000001</v>
      </c>
      <c r="O476" t="s">
        <v>2643</v>
      </c>
      <c r="P476" t="s">
        <v>2643</v>
      </c>
      <c r="Q476" t="s">
        <v>2643</v>
      </c>
      <c r="R476" t="s">
        <v>1611</v>
      </c>
      <c r="S476">
        <f ca="1">$AK$2*Validation[[#This Row],[Range1_Range]]+Validation[[#This Row],[Range1_Low]]</f>
        <v>177.29882603325331</v>
      </c>
      <c r="T476">
        <f ca="1">$AK$2*Validation[[#This Row],[Range2_Range]]+Validation[[#This Row],[Range2_Low]]</f>
        <v>7.38555519405136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150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476" t="b">
        <f ca="1">Validation[[#This Row],[Desired Result]]=Validation[[#This Row],[Result]]</f>
        <v>1</v>
      </c>
      <c r="X476" t="b">
        <v>1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v>0</v>
      </c>
      <c r="AB476" t="s">
        <v>1614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6" t="b">
        <f ca="1">AND(Validation[[#This Row],[Test Reading]]&gt;=Validation[[#This Row],[Range1_Low]],Validation[[#This Row],[Test Reading]]&lt;=Validation[[#This Row],[Range1_High]])</f>
        <v>1</v>
      </c>
      <c r="AE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6">
        <f>Validation[[#This Row],[Range1_High]]-Validation[[#This Row],[Range1_Low]]</f>
        <v>230</v>
      </c>
      <c r="AG476">
        <f>Validation[[#This Row],[Range2_High]]-Validation[[#This Row],[Range2_Low]]</f>
        <v>19</v>
      </c>
      <c r="AK476"/>
    </row>
    <row r="477" spans="1:37" x14ac:dyDescent="0.25">
      <c r="A477" t="s">
        <v>53</v>
      </c>
      <c r="B477" t="s">
        <v>8</v>
      </c>
      <c r="C477">
        <v>100</v>
      </c>
      <c r="D477">
        <v>1000</v>
      </c>
      <c r="E477">
        <v>1E-4</v>
      </c>
      <c r="F477" t="s">
        <v>6</v>
      </c>
      <c r="G477" t="s">
        <v>4</v>
      </c>
      <c r="H477">
        <v>1</v>
      </c>
      <c r="I477">
        <v>20</v>
      </c>
      <c r="J477" t="s">
        <v>10</v>
      </c>
      <c r="K477">
        <v>23</v>
      </c>
      <c r="L477">
        <v>0.7</v>
      </c>
      <c r="M477">
        <v>23.055</v>
      </c>
      <c r="N477">
        <v>0.69386999999999999</v>
      </c>
      <c r="O477" t="s">
        <v>2643</v>
      </c>
      <c r="P477" t="s">
        <v>2643</v>
      </c>
      <c r="Q477" t="s">
        <v>2643</v>
      </c>
      <c r="R477" t="s">
        <v>1614</v>
      </c>
      <c r="S477">
        <f ca="1">$AK$2*Validation[[#This Row],[Range1_Range]]+Validation[[#This Row],[Range1_Low]]</f>
        <v>402.47366708664339</v>
      </c>
      <c r="T477">
        <f ca="1">$AK$2*Validation[[#This Row],[Range2_Range]]+Validation[[#This Row],[Range2_Low]]</f>
        <v>7.38555519405136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300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477" t="b">
        <f ca="1">Validation[[#This Row],[Desired Result]]=Validation[[#This Row],[Result]]</f>
        <v>1</v>
      </c>
      <c r="X477" t="b">
        <v>1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v>0</v>
      </c>
      <c r="AB477" t="s">
        <v>1611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7" t="b">
        <f ca="1">AND(Validation[[#This Row],[Test Reading]]&gt;=Validation[[#This Row],[Range1_Low]],Validation[[#This Row],[Test Reading]]&lt;=Validation[[#This Row],[Range1_High]])</f>
        <v>1</v>
      </c>
      <c r="AE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7">
        <f>Validation[[#This Row],[Range1_High]]-Validation[[#This Row],[Range1_Low]]</f>
        <v>900</v>
      </c>
      <c r="AG477">
        <f>Validation[[#This Row],[Range2_High]]-Validation[[#This Row],[Range2_Low]]</f>
        <v>19</v>
      </c>
      <c r="AK477"/>
    </row>
    <row r="478" spans="1:37" x14ac:dyDescent="0.25">
      <c r="A478" t="s">
        <v>53</v>
      </c>
      <c r="B478" t="s">
        <v>8</v>
      </c>
      <c r="C478">
        <v>100</v>
      </c>
      <c r="D478">
        <v>330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23.053000000000001</v>
      </c>
      <c r="N478">
        <v>1.3878999999999999</v>
      </c>
      <c r="O478" t="s">
        <v>2643</v>
      </c>
      <c r="P478" t="s">
        <v>2643</v>
      </c>
      <c r="Q478" t="s">
        <v>2643</v>
      </c>
      <c r="R478" t="s">
        <v>1612</v>
      </c>
      <c r="S478">
        <f ca="1">$AK$2*Validation[[#This Row],[Range1_Range]]+Validation[[#This Row],[Range1_Low]]</f>
        <v>177.29882603325331</v>
      </c>
      <c r="T478">
        <f ca="1">$AK$2*Validation[[#This Row],[Range2_Range]]+Validation[[#This Row],[Range2_Low]]</f>
        <v>30.082455569554782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270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78" t="b">
        <f ca="1">Validation[[#This Row],[Desired Result]]=Validation[[#This Row],[Result]]</f>
        <v>1</v>
      </c>
      <c r="X478" t="b">
        <v>1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v>0</v>
      </c>
      <c r="AB478" t="s">
        <v>5530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8" t="b">
        <f ca="1">AND(Validation[[#This Row],[Test Reading]]&gt;=Validation[[#This Row],[Range1_Low]],Validation[[#This Row],[Test Reading]]&lt;=Validation[[#This Row],[Range1_High]])</f>
        <v>1</v>
      </c>
      <c r="AE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8">
        <f>Validation[[#This Row],[Range1_High]]-Validation[[#This Row],[Range1_Low]]</f>
        <v>230</v>
      </c>
      <c r="AG478">
        <f>Validation[[#This Row],[Range2_High]]-Validation[[#This Row],[Range2_Low]]</f>
        <v>30</v>
      </c>
      <c r="AK478"/>
    </row>
    <row r="479" spans="1:37" x14ac:dyDescent="0.25">
      <c r="A479" t="s">
        <v>53</v>
      </c>
      <c r="B479" t="s">
        <v>8</v>
      </c>
      <c r="C479">
        <v>100</v>
      </c>
      <c r="D479">
        <v>1000</v>
      </c>
      <c r="E479">
        <v>1E-4</v>
      </c>
      <c r="F479" t="s">
        <v>6</v>
      </c>
      <c r="G479" t="s">
        <v>4</v>
      </c>
      <c r="H479">
        <v>20</v>
      </c>
      <c r="I479">
        <v>50</v>
      </c>
      <c r="J479" t="s">
        <v>10</v>
      </c>
      <c r="K479">
        <v>23</v>
      </c>
      <c r="L479">
        <v>1.4</v>
      </c>
      <c r="M479">
        <v>22.895</v>
      </c>
      <c r="N479">
        <v>1.3895999999999999</v>
      </c>
      <c r="O479" t="s">
        <v>2643</v>
      </c>
      <c r="P479" t="s">
        <v>2643</v>
      </c>
      <c r="Q479" t="s">
        <v>2643</v>
      </c>
      <c r="R479" t="s">
        <v>5530</v>
      </c>
      <c r="S479">
        <f ca="1">$AK$2*Validation[[#This Row],[Range1_Range]]+Validation[[#This Row],[Range1_Low]]</f>
        <v>402.47366708664339</v>
      </c>
      <c r="T479">
        <f ca="1">$AK$2*Validation[[#This Row],[Range2_Range]]+Validation[[#This Row],[Range2_Low]]</f>
        <v>30.082455569554782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590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479" t="b">
        <f ca="1">Validation[[#This Row],[Desired Result]]=Validation[[#This Row],[Result]]</f>
        <v>1</v>
      </c>
      <c r="X479" t="b">
        <v>1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v>0</v>
      </c>
      <c r="AB479" t="s">
        <v>1612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9" t="b">
        <f ca="1">AND(Validation[[#This Row],[Test Reading]]&gt;=Validation[[#This Row],[Range1_Low]],Validation[[#This Row],[Test Reading]]&lt;=Validation[[#This Row],[Range1_High]])</f>
        <v>1</v>
      </c>
      <c r="AE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9">
        <f>Validation[[#This Row],[Range1_High]]-Validation[[#This Row],[Range1_Low]]</f>
        <v>900</v>
      </c>
      <c r="AG479">
        <f>Validation[[#This Row],[Range2_High]]-Validation[[#This Row],[Range2_Low]]</f>
        <v>30</v>
      </c>
      <c r="AK479"/>
    </row>
    <row r="480" spans="1:37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2643</v>
      </c>
      <c r="P480" t="s">
        <v>2643</v>
      </c>
      <c r="Q480" t="s">
        <v>2643</v>
      </c>
      <c r="R480" t="s">
        <v>1613</v>
      </c>
      <c r="S480">
        <f ca="1">$AK$2*Validation[[#This Row],[Range1_Range]]+Validation[[#This Row],[Range1_Low]]</f>
        <v>402.47366708664339</v>
      </c>
      <c r="T480">
        <f ca="1">$AK$2*Validation[[#This Row],[Range2_Range]]+Validation[[#This Row],[Range2_Low]]</f>
        <v>66.804092615924631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1400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480" t="b">
        <f ca="1">Validation[[#This Row],[Desired Result]]=Validation[[#This Row],[Result]]</f>
        <v>1</v>
      </c>
      <c r="X480" t="b">
        <v>1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v>0</v>
      </c>
      <c r="AB480" t="s">
        <v>5606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0" t="b">
        <f ca="1">AND(Validation[[#This Row],[Test Reading]]&gt;=Validation[[#This Row],[Range1_Low]],Validation[[#This Row],[Test Reading]]&lt;=Validation[[#This Row],[Range1_High]])</f>
        <v>1</v>
      </c>
      <c r="AE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0">
        <f>Validation[[#This Row],[Range1_High]]-Validation[[#This Row],[Range1_Low]]</f>
        <v>900</v>
      </c>
      <c r="AG480">
        <f>Validation[[#This Row],[Range2_High]]-Validation[[#This Row],[Range2_Low]]</f>
        <v>50</v>
      </c>
      <c r="AJ480" s="94"/>
      <c r="AK480"/>
    </row>
    <row r="481" spans="1:37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50</v>
      </c>
      <c r="I481">
        <v>100</v>
      </c>
      <c r="J481" t="s">
        <v>10</v>
      </c>
      <c r="K481">
        <v>23</v>
      </c>
      <c r="L481">
        <v>3.5</v>
      </c>
      <c r="M481">
        <v>23.11</v>
      </c>
      <c r="N481">
        <v>3.4655999999999998</v>
      </c>
      <c r="O481" t="s">
        <v>2643</v>
      </c>
      <c r="P481" t="s">
        <v>2643</v>
      </c>
      <c r="Q481" t="s">
        <v>2643</v>
      </c>
      <c r="R481" t="s">
        <v>5606</v>
      </c>
      <c r="S481">
        <f ca="1">$AK$2*Validation[[#This Row],[Range1_Range]]+Validation[[#This Row],[Range1_Low]]</f>
        <v>177.29882603325331</v>
      </c>
      <c r="T481">
        <f ca="1">$AK$2*Validation[[#This Row],[Range2_Range]]+Validation[[#This Row],[Range2_Low]]</f>
        <v>66.804092615924631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640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481" t="b">
        <f ca="1">Validation[[#This Row],[Desired Result]]=Validation[[#This Row],[Result]]</f>
        <v>1</v>
      </c>
      <c r="X481" t="b">
        <v>1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v>0</v>
      </c>
      <c r="AB481" t="s">
        <v>1613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1" t="b">
        <f ca="1">AND(Validation[[#This Row],[Test Reading]]&gt;=Validation[[#This Row],[Range1_Low]],Validation[[#This Row],[Test Reading]]&lt;=Validation[[#This Row],[Range1_High]])</f>
        <v>1</v>
      </c>
      <c r="AE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1">
        <f>Validation[[#This Row],[Range1_High]]-Validation[[#This Row],[Range1_Low]]</f>
        <v>230</v>
      </c>
      <c r="AG481">
        <f>Validation[[#This Row],[Range2_High]]-Validation[[#This Row],[Range2_Low]]</f>
        <v>50</v>
      </c>
      <c r="AK481"/>
    </row>
    <row r="482" spans="1:37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2643</v>
      </c>
      <c r="P482" t="s">
        <v>2643</v>
      </c>
      <c r="Q482" t="s">
        <v>2643</v>
      </c>
      <c r="R482" t="s">
        <v>1641</v>
      </c>
      <c r="S482">
        <f ca="1">$AK$2*Validation[[#This Row],[Range1_Range]]+Validation[[#This Row],[Range1_Low]]</f>
        <v>555.17484105339008</v>
      </c>
      <c r="T482">
        <f ca="1">$AK$2*Validation[[#This Row],[Range2_Range]]+Validation[[#This Row],[Range2_Low]]</f>
        <v>1.4107192240421212E-2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310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2" t="b">
        <f ca="1">AND(Validation[[#This Row],[Test Reading]]&gt;=Validation[[#This Row],[Range1_Low]],Validation[[#This Row],[Test Reading]]&lt;=Validation[[#This Row],[Range1_High]])</f>
        <v>1</v>
      </c>
      <c r="AE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2">
        <f>Validation[[#This Row],[Range1_High]]-Validation[[#This Row],[Range1_Low]]</f>
        <v>670</v>
      </c>
      <c r="AG482">
        <f>Validation[[#This Row],[Range2_High]]-Validation[[#This Row],[Range2_Low]]</f>
        <v>3.9E-2</v>
      </c>
      <c r="AK482"/>
    </row>
    <row r="483" spans="1:37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2643</v>
      </c>
      <c r="P483" t="s">
        <v>2643</v>
      </c>
      <c r="Q483" t="s">
        <v>2643</v>
      </c>
      <c r="R483" t="s">
        <v>1642</v>
      </c>
      <c r="S483">
        <f ca="1">$AK$2*Validation[[#This Row],[Range1_Range]]+Validation[[#This Row],[Range1_Low]]</f>
        <v>555.17484105339008</v>
      </c>
      <c r="T483">
        <f ca="1">$AK$2*Validation[[#This Row],[Range2_Range]]+Validation[[#This Row],[Range2_Low]]</f>
        <v>0.36263857822575291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280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483" t="b">
        <f ca="1">Validation[[#This Row],[Desired Result]]=Validation[[#This Row],[Result]]</f>
        <v>1</v>
      </c>
      <c r="X483" t="b">
        <v>1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3" t="b">
        <f ca="1">AND(Validation[[#This Row],[Test Reading]]&gt;=Validation[[#This Row],[Range1_Low]],Validation[[#This Row],[Test Reading]]&lt;=Validation[[#This Row],[Range1_High]])</f>
        <v>1</v>
      </c>
      <c r="AE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3">
        <f>Validation[[#This Row],[Range1_High]]-Validation[[#This Row],[Range1_Low]]</f>
        <v>670</v>
      </c>
      <c r="AG483">
        <f>Validation[[#This Row],[Range2_High]]-Validation[[#This Row],[Range2_Low]]</f>
        <v>0.96</v>
      </c>
      <c r="AK483"/>
    </row>
    <row r="484" spans="1:37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2643</v>
      </c>
      <c r="P484" t="s">
        <v>2643</v>
      </c>
      <c r="Q484" t="s">
        <v>2643</v>
      </c>
      <c r="R484" t="s">
        <v>1640</v>
      </c>
      <c r="S484">
        <f ca="1">$AK$2*Validation[[#This Row],[Range1_Range]]+Validation[[#This Row],[Range1_Low]]</f>
        <v>555.17484105339008</v>
      </c>
      <c r="T484">
        <f ca="1">$AK$2*Validation[[#This Row],[Range2_Range]]+Validation[[#This Row],[Range2_Low]]</f>
        <v>4.0247366708664334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410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484" t="b">
        <f ca="1">Validation[[#This Row],[Desired Result]]=Validation[[#This Row],[Result]]</f>
        <v>1</v>
      </c>
      <c r="X484" t="b">
        <v>1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4" t="b">
        <f ca="1">AND(Validation[[#This Row],[Test Reading]]&gt;=Validation[[#This Row],[Range1_Low]],Validation[[#This Row],[Test Reading]]&lt;=Validation[[#This Row],[Range1_High]])</f>
        <v>1</v>
      </c>
      <c r="AE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4">
        <f>Validation[[#This Row],[Range1_High]]-Validation[[#This Row],[Range1_Low]]</f>
        <v>670</v>
      </c>
      <c r="AG484">
        <f>Validation[[#This Row],[Range2_High]]-Validation[[#This Row],[Range2_Low]]</f>
        <v>9</v>
      </c>
      <c r="AK484"/>
    </row>
    <row r="485" spans="1:37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1E-3</v>
      </c>
      <c r="I485">
        <v>0.04</v>
      </c>
      <c r="J485" t="s">
        <v>10</v>
      </c>
      <c r="K485">
        <v>577.37</v>
      </c>
      <c r="L485">
        <v>3.4481000000000002</v>
      </c>
      <c r="M485">
        <v>577.37</v>
      </c>
      <c r="N485">
        <v>3.2223999999999999</v>
      </c>
      <c r="O485" t="s">
        <v>2643</v>
      </c>
      <c r="P485" t="s">
        <v>2643</v>
      </c>
      <c r="Q485" t="s">
        <v>2643</v>
      </c>
      <c r="R485" t="s">
        <v>5536</v>
      </c>
      <c r="S485">
        <f ca="1">$AK$2*Validation[[#This Row],[Range1_Range]]+Validation[[#This Row],[Range1_Low]]</f>
        <v>3.3608185231849266E-3</v>
      </c>
      <c r="T485">
        <f ca="1">$AK$2*Validation[[#This Row],[Range2_Range]]+Validation[[#This Row],[Range2_Low]]</f>
        <v>1.4107192240421212E-2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5" t="b">
        <f ca="1">AND(Validation[[#This Row],[Test Reading]]&gt;=Validation[[#This Row],[Range1_Low]],Validation[[#This Row],[Test Reading]]&lt;=Validation[[#This Row],[Range1_High]])</f>
        <v>1</v>
      </c>
      <c r="AE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5">
        <f>Validation[[#This Row],[Range1_High]]-Validation[[#This Row],[Range1_Low]]</f>
        <v>0.01</v>
      </c>
      <c r="AG485">
        <f>Validation[[#This Row],[Range2_High]]-Validation[[#This Row],[Range2_Low]]</f>
        <v>3.9E-2</v>
      </c>
      <c r="AK485"/>
    </row>
    <row r="486" spans="1:37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0.04</v>
      </c>
      <c r="I486">
        <v>1</v>
      </c>
      <c r="J486" t="s">
        <v>10</v>
      </c>
      <c r="K486">
        <v>577.36</v>
      </c>
      <c r="L486">
        <v>1.2948</v>
      </c>
      <c r="M486">
        <v>577.36</v>
      </c>
      <c r="N486">
        <v>1.0690999999999999</v>
      </c>
      <c r="O486" t="s">
        <v>2643</v>
      </c>
      <c r="P486" t="s">
        <v>2643</v>
      </c>
      <c r="Q486" t="s">
        <v>2643</v>
      </c>
      <c r="R486" t="s">
        <v>1390</v>
      </c>
      <c r="S486">
        <f ca="1">$AK$2*Validation[[#This Row],[Range1_Range]]+Validation[[#This Row],[Range1_Low]]</f>
        <v>3.3608185231849266E-3</v>
      </c>
      <c r="T486">
        <f ca="1">$AK$2*Validation[[#This Row],[Range2_Range]]+Validation[[#This Row],[Range2_Low]]</f>
        <v>0.36263857822575291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6" t="b">
        <f ca="1">AND(Validation[[#This Row],[Test Reading]]&gt;=Validation[[#This Row],[Range1_Low]],Validation[[#This Row],[Test Reading]]&lt;=Validation[[#This Row],[Range1_High]])</f>
        <v>1</v>
      </c>
      <c r="AE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6">
        <f>Validation[[#This Row],[Range1_High]]-Validation[[#This Row],[Range1_Low]]</f>
        <v>0.01</v>
      </c>
      <c r="AG486">
        <f>Validation[[#This Row],[Range2_High]]-Validation[[#This Row],[Range2_Low]]</f>
        <v>0.96</v>
      </c>
      <c r="AK486"/>
    </row>
    <row r="487" spans="1:37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1</v>
      </c>
      <c r="I487">
        <v>20</v>
      </c>
      <c r="J487" t="s">
        <v>10</v>
      </c>
      <c r="K487">
        <v>577.36</v>
      </c>
      <c r="L487">
        <v>2.1354000000000002</v>
      </c>
      <c r="M487">
        <v>577.36</v>
      </c>
      <c r="N487">
        <v>1.9097</v>
      </c>
      <c r="O487" t="s">
        <v>2643</v>
      </c>
      <c r="P487" t="s">
        <v>2643</v>
      </c>
      <c r="Q487" t="s">
        <v>2643</v>
      </c>
      <c r="R487" t="s">
        <v>1394</v>
      </c>
      <c r="S487">
        <f ca="1">$AK$2*Validation[[#This Row],[Range1_Range]]+Validation[[#This Row],[Range1_Low]]</f>
        <v>3.3608185231849266E-3</v>
      </c>
      <c r="T487">
        <f ca="1">$AK$2*Validation[[#This Row],[Range2_Range]]+Validation[[#This Row],[Range2_Low]]</f>
        <v>7.38555519405136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7" t="b">
        <f ca="1">AND(Validation[[#This Row],[Test Reading]]&gt;=Validation[[#This Row],[Range1_Low]],Validation[[#This Row],[Test Reading]]&lt;=Validation[[#This Row],[Range1_High]])</f>
        <v>1</v>
      </c>
      <c r="AE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7">
        <f>Validation[[#This Row],[Range1_High]]-Validation[[#This Row],[Range1_Low]]</f>
        <v>0.01</v>
      </c>
      <c r="AG487">
        <f>Validation[[#This Row],[Range2_High]]-Validation[[#This Row],[Range2_Low]]</f>
        <v>19</v>
      </c>
      <c r="AK487"/>
    </row>
    <row r="488" spans="1:37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20</v>
      </c>
      <c r="I488">
        <v>50</v>
      </c>
      <c r="J488" t="s">
        <v>10</v>
      </c>
      <c r="K488">
        <v>577.38</v>
      </c>
      <c r="L488">
        <v>14.459</v>
      </c>
      <c r="M488">
        <v>577.37</v>
      </c>
      <c r="N488">
        <v>14.2</v>
      </c>
      <c r="O488" t="s">
        <v>2643</v>
      </c>
      <c r="P488" t="s">
        <v>2643</v>
      </c>
      <c r="Q488" t="s">
        <v>2643</v>
      </c>
      <c r="R488" t="s">
        <v>1395</v>
      </c>
      <c r="S488">
        <f ca="1">$AK$2*Validation[[#This Row],[Range1_Range]]+Validation[[#This Row],[Range1_Low]]</f>
        <v>3.3608185231849266E-3</v>
      </c>
      <c r="T488">
        <f ca="1">$AK$2*Validation[[#This Row],[Range2_Range]]+Validation[[#This Row],[Range2_Low]]</f>
        <v>30.082455569554782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8" t="b">
        <f ca="1">AND(Validation[[#This Row],[Test Reading]]&gt;=Validation[[#This Row],[Range1_Low]],Validation[[#This Row],[Test Reading]]&lt;=Validation[[#This Row],[Range1_High]])</f>
        <v>1</v>
      </c>
      <c r="AE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8">
        <f>Validation[[#This Row],[Range1_High]]-Validation[[#This Row],[Range1_Low]]</f>
        <v>0.01</v>
      </c>
      <c r="AG488">
        <f>Validation[[#This Row],[Range2_High]]-Validation[[#This Row],[Range2_Low]]</f>
        <v>30</v>
      </c>
      <c r="AK488"/>
    </row>
    <row r="489" spans="1:37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50</v>
      </c>
      <c r="I489">
        <v>100</v>
      </c>
      <c r="J489" t="s">
        <v>10</v>
      </c>
      <c r="K489">
        <v>577.4</v>
      </c>
      <c r="L489">
        <v>306.39</v>
      </c>
      <c r="M489">
        <v>577.16999999999996</v>
      </c>
      <c r="N489">
        <v>305.02</v>
      </c>
      <c r="O489" t="s">
        <v>2643</v>
      </c>
      <c r="P489" t="s">
        <v>2643</v>
      </c>
      <c r="Q489" t="s">
        <v>2643</v>
      </c>
      <c r="R489" t="s">
        <v>1396</v>
      </c>
      <c r="S489">
        <f ca="1">$AK$2*Validation[[#This Row],[Range1_Range]]+Validation[[#This Row],[Range1_Low]]</f>
        <v>3.3608185231849266E-3</v>
      </c>
      <c r="T489">
        <f ca="1">$AK$2*Validation[[#This Row],[Range2_Range]]+Validation[[#This Row],[Range2_Low]]</f>
        <v>66.804092615924631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9" t="b">
        <f ca="1">AND(Validation[[#This Row],[Test Reading]]&gt;=Validation[[#This Row],[Range1_Low]],Validation[[#This Row],[Test Reading]]&lt;=Validation[[#This Row],[Range1_High]])</f>
        <v>1</v>
      </c>
      <c r="AE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9">
        <f>Validation[[#This Row],[Range1_High]]-Validation[[#This Row],[Range1_Low]]</f>
        <v>0.01</v>
      </c>
      <c r="AG489">
        <f>Validation[[#This Row],[Range2_High]]-Validation[[#This Row],[Range2_Low]]</f>
        <v>50</v>
      </c>
      <c r="AK489"/>
    </row>
    <row r="490" spans="1:37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100</v>
      </c>
      <c r="I490">
        <v>300</v>
      </c>
      <c r="J490" t="s">
        <v>10</v>
      </c>
      <c r="K490">
        <v>575.77</v>
      </c>
      <c r="L490">
        <v>16511</v>
      </c>
      <c r="M490">
        <v>573.27</v>
      </c>
      <c r="N490">
        <v>16507</v>
      </c>
      <c r="O490" t="s">
        <v>2643</v>
      </c>
      <c r="P490" t="s">
        <v>2643</v>
      </c>
      <c r="Q490" t="s">
        <v>2643</v>
      </c>
      <c r="R490" t="s">
        <v>1393</v>
      </c>
      <c r="S490">
        <f ca="1">$AK$2*Validation[[#This Row],[Range1_Range]]+Validation[[#This Row],[Range1_Low]]</f>
        <v>3.3608185231849266E-3</v>
      </c>
      <c r="T490">
        <f ca="1">$AK$2*Validation[[#This Row],[Range2_Range]]+Validation[[#This Row],[Range2_Low]]</f>
        <v>167.21637046369852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630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0" t="b">
        <f ca="1">AND(Validation[[#This Row],[Test Reading]]&gt;=Validation[[#This Row],[Range1_Low]],Validation[[#This Row],[Test Reading]]&lt;=Validation[[#This Row],[Range1_High]])</f>
        <v>1</v>
      </c>
      <c r="AE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0">
        <f>Validation[[#This Row],[Range1_High]]-Validation[[#This Row],[Range1_Low]]</f>
        <v>0.01</v>
      </c>
      <c r="AG490">
        <f>Validation[[#This Row],[Range2_High]]-Validation[[#This Row],[Range2_Low]]</f>
        <v>200</v>
      </c>
      <c r="AK490"/>
    </row>
    <row r="491" spans="1:37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300</v>
      </c>
      <c r="I491">
        <v>1000</v>
      </c>
      <c r="J491" t="s">
        <v>10</v>
      </c>
      <c r="K491">
        <v>575.97</v>
      </c>
      <c r="L491">
        <v>16722</v>
      </c>
      <c r="M491">
        <v>573.47</v>
      </c>
      <c r="N491">
        <v>16718</v>
      </c>
      <c r="O491" t="s">
        <v>2643</v>
      </c>
      <c r="P491" t="s">
        <v>2643</v>
      </c>
      <c r="Q491" t="s">
        <v>2643</v>
      </c>
      <c r="R491" t="s">
        <v>1397</v>
      </c>
      <c r="S491">
        <f ca="1">$AK$2*Validation[[#This Row],[Range1_Range]]+Validation[[#This Row],[Range1_Low]]</f>
        <v>3.3608185231849266E-3</v>
      </c>
      <c r="T491">
        <f ca="1">$AK$2*Validation[[#This Row],[Range2_Range]]+Validation[[#This Row],[Range2_Low]]</f>
        <v>535.25729662294486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630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1" t="b">
        <f ca="1">AND(Validation[[#This Row],[Test Reading]]&gt;=Validation[[#This Row],[Range1_Low]],Validation[[#This Row],[Test Reading]]&lt;=Validation[[#This Row],[Range1_High]])</f>
        <v>1</v>
      </c>
      <c r="AE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1">
        <f>Validation[[#This Row],[Range1_High]]-Validation[[#This Row],[Range1_Low]]</f>
        <v>0.01</v>
      </c>
      <c r="AG491">
        <f>Validation[[#This Row],[Range2_High]]-Validation[[#This Row],[Range2_Low]]</f>
        <v>700</v>
      </c>
      <c r="AK491"/>
    </row>
    <row r="492" spans="1:37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2643</v>
      </c>
      <c r="P492" t="s">
        <v>2643</v>
      </c>
      <c r="Q492" t="s">
        <v>2643</v>
      </c>
      <c r="R492" t="s">
        <v>1392</v>
      </c>
      <c r="S492">
        <f ca="1">$AK$2*Validation[[#This Row],[Range1_Range]]+Validation[[#This Row],[Range1_Low]]</f>
        <v>3.3608185231849266E-3</v>
      </c>
      <c r="T492">
        <f ca="1">$AK$2*Validation[[#This Row],[Range2_Range]]+Validation[[#This Row],[Range2_Low]]</f>
        <v>2008.2455569554779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720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2" t="b">
        <f ca="1">AND(Validation[[#This Row],[Test Reading]]&gt;=Validation[[#This Row],[Range1_Low]],Validation[[#This Row],[Test Reading]]&lt;=Validation[[#This Row],[Range1_High]])</f>
        <v>1</v>
      </c>
      <c r="AE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2">
        <f>Validation[[#This Row],[Range1_High]]-Validation[[#This Row],[Range1_Low]]</f>
        <v>0.01</v>
      </c>
      <c r="AG492">
        <f>Validation[[#This Row],[Range2_High]]-Validation[[#This Row],[Range2_Low]]</f>
        <v>3000</v>
      </c>
      <c r="AJ492" s="94"/>
      <c r="AK492"/>
    </row>
    <row r="493" spans="1:37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4000</v>
      </c>
      <c r="I493">
        <v>8000</v>
      </c>
      <c r="J493" t="s">
        <v>10</v>
      </c>
      <c r="K493">
        <v>561.69000000000005</v>
      </c>
      <c r="L493">
        <v>182820</v>
      </c>
      <c r="M493">
        <v>557.14</v>
      </c>
      <c r="N493">
        <v>182830</v>
      </c>
      <c r="O493" t="s">
        <v>2643</v>
      </c>
      <c r="P493" t="s">
        <v>2643</v>
      </c>
      <c r="Q493" t="s">
        <v>2643</v>
      </c>
      <c r="R493" t="s">
        <v>1391</v>
      </c>
      <c r="S493">
        <f ca="1">$AK$2*Validation[[#This Row],[Range1_Range]]+Validation[[#This Row],[Range1_Low]]</f>
        <v>3.3608185231849266E-3</v>
      </c>
      <c r="T493">
        <f ca="1">$AK$2*Validation[[#This Row],[Range2_Range]]+Validation[[#This Row],[Range2_Low]]</f>
        <v>5344.3274092739703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1200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3" t="b">
        <f ca="1">AND(Validation[[#This Row],[Test Reading]]&gt;=Validation[[#This Row],[Range1_Low]],Validation[[#This Row],[Test Reading]]&lt;=Validation[[#This Row],[Range1_High]])</f>
        <v>1</v>
      </c>
      <c r="AE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3">
        <f>Validation[[#This Row],[Range1_High]]-Validation[[#This Row],[Range1_Low]]</f>
        <v>0.01</v>
      </c>
      <c r="AG493">
        <f>Validation[[#This Row],[Range2_High]]-Validation[[#This Row],[Range2_Low]]</f>
        <v>4000</v>
      </c>
      <c r="AK493"/>
    </row>
    <row r="494" spans="1:37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1E-3</v>
      </c>
      <c r="I494">
        <v>0.04</v>
      </c>
      <c r="J494" t="s">
        <v>10</v>
      </c>
      <c r="K494">
        <v>577.37</v>
      </c>
      <c r="L494">
        <v>1.4498</v>
      </c>
      <c r="M494">
        <v>577.25</v>
      </c>
      <c r="N494">
        <v>1.4244000000000001</v>
      </c>
      <c r="O494" t="s">
        <v>2643</v>
      </c>
      <c r="P494" t="s">
        <v>2643</v>
      </c>
      <c r="Q494" t="s">
        <v>2643</v>
      </c>
      <c r="R494" t="s">
        <v>5544</v>
      </c>
      <c r="S494">
        <f ca="1">$AK$2*Validation[[#This Row],[Range1_Range]]+Validation[[#This Row],[Range1_Low]]</f>
        <v>4.0247366708664342E-2</v>
      </c>
      <c r="T494">
        <f ca="1">$AK$2*Validation[[#This Row],[Range2_Range]]+Validation[[#This Row],[Range2_Low]]</f>
        <v>1.4107192240421212E-2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4" t="b">
        <f ca="1">Validation[[#This Row],[Desired Result]]=Validation[[#This Row],[Result]]</f>
        <v>1</v>
      </c>
      <c r="X494" t="b">
        <v>0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4" t="b">
        <f ca="1">AND(Validation[[#This Row],[Test Reading]]&gt;=Validation[[#This Row],[Range1_Low]],Validation[[#This Row],[Test Reading]]&lt;=Validation[[#This Row],[Range1_High]])</f>
        <v>1</v>
      </c>
      <c r="AE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4">
        <f>Validation[[#This Row],[Range1_High]]-Validation[[#This Row],[Range1_Low]]</f>
        <v>9.0000000000000011E-2</v>
      </c>
      <c r="AG494">
        <f>Validation[[#This Row],[Range2_High]]-Validation[[#This Row],[Range2_Low]]</f>
        <v>3.9E-2</v>
      </c>
      <c r="AK494"/>
    </row>
    <row r="495" spans="1:37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0.04</v>
      </c>
      <c r="I495">
        <v>1</v>
      </c>
      <c r="J495" t="s">
        <v>10</v>
      </c>
      <c r="K495">
        <v>577.36</v>
      </c>
      <c r="L495">
        <v>1.1266</v>
      </c>
      <c r="M495">
        <v>577.26</v>
      </c>
      <c r="N495">
        <v>1.1012</v>
      </c>
      <c r="O495" t="s">
        <v>2643</v>
      </c>
      <c r="P495" t="s">
        <v>2643</v>
      </c>
      <c r="Q495" t="s">
        <v>2643</v>
      </c>
      <c r="R495" t="s">
        <v>5548</v>
      </c>
      <c r="S495">
        <f ca="1">$AK$2*Validation[[#This Row],[Range1_Range]]+Validation[[#This Row],[Range1_Low]]</f>
        <v>4.0247366708664342E-2</v>
      </c>
      <c r="T495">
        <f ca="1">$AK$2*Validation[[#This Row],[Range2_Range]]+Validation[[#This Row],[Range2_Low]]</f>
        <v>0.36263857822575291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580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5" t="b">
        <f ca="1">Validation[[#This Row],[Desired Result]]=Validation[[#This Row],[Result]]</f>
        <v>1</v>
      </c>
      <c r="X495" t="b">
        <v>0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5" t="b">
        <f ca="1">AND(Validation[[#This Row],[Test Reading]]&gt;=Validation[[#This Row],[Range1_Low]],Validation[[#This Row],[Test Reading]]&lt;=Validation[[#This Row],[Range1_High]])</f>
        <v>1</v>
      </c>
      <c r="AE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5">
        <f>Validation[[#This Row],[Range1_High]]-Validation[[#This Row],[Range1_Low]]</f>
        <v>9.0000000000000011E-2</v>
      </c>
      <c r="AG495">
        <f>Validation[[#This Row],[Range2_High]]-Validation[[#This Row],[Range2_Low]]</f>
        <v>0.96</v>
      </c>
      <c r="AK495"/>
    </row>
    <row r="496" spans="1:37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1</v>
      </c>
      <c r="I496">
        <v>20</v>
      </c>
      <c r="J496" t="s">
        <v>10</v>
      </c>
      <c r="K496">
        <v>577.34</v>
      </c>
      <c r="L496">
        <v>3.3107000000000002</v>
      </c>
      <c r="M496">
        <v>577.05999999999995</v>
      </c>
      <c r="N496">
        <v>3.2852999999999999</v>
      </c>
      <c r="O496" t="s">
        <v>2643</v>
      </c>
      <c r="P496" t="s">
        <v>2643</v>
      </c>
      <c r="Q496" t="s">
        <v>2643</v>
      </c>
      <c r="R496" t="s">
        <v>5551</v>
      </c>
      <c r="S496">
        <f ca="1">$AK$2*Validation[[#This Row],[Range1_Range]]+Validation[[#This Row],[Range1_Low]]</f>
        <v>4.0247366708664342E-2</v>
      </c>
      <c r="T496">
        <f ca="1">$AK$2*Validation[[#This Row],[Range2_Range]]+Validation[[#This Row],[Range2_Low]]</f>
        <v>7.38555519405136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6" t="b">
        <f ca="1">AND(Validation[[#This Row],[Test Reading]]&gt;=Validation[[#This Row],[Range1_Low]],Validation[[#This Row],[Test Reading]]&lt;=Validation[[#This Row],[Range1_High]])</f>
        <v>1</v>
      </c>
      <c r="AE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6">
        <f>Validation[[#This Row],[Range1_High]]-Validation[[#This Row],[Range1_Low]]</f>
        <v>9.0000000000000011E-2</v>
      </c>
      <c r="AG496">
        <f>Validation[[#This Row],[Range2_High]]-Validation[[#This Row],[Range2_Low]]</f>
        <v>19</v>
      </c>
      <c r="AJ496" s="94"/>
      <c r="AK496"/>
    </row>
    <row r="497" spans="1:37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2643</v>
      </c>
      <c r="P497" t="s">
        <v>2643</v>
      </c>
      <c r="Q497" t="s">
        <v>2643</v>
      </c>
      <c r="R497" t="s">
        <v>1449</v>
      </c>
      <c r="S497">
        <f ca="1">$AK$2*Validation[[#This Row],[Range1_Range]]+Validation[[#This Row],[Range1_Low]]</f>
        <v>4.0247366708664342E-2</v>
      </c>
      <c r="T497">
        <f ca="1">$AK$2*Validation[[#This Row],[Range2_Range]]+Validation[[#This Row],[Range2_Low]]</f>
        <v>30.082455569554782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7" t="b">
        <f ca="1">AND(Validation[[#This Row],[Test Reading]]&gt;=Validation[[#This Row],[Range1_Low]],Validation[[#This Row],[Test Reading]]&lt;=Validation[[#This Row],[Range1_High]])</f>
        <v>1</v>
      </c>
      <c r="AE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7">
        <f>Validation[[#This Row],[Range1_High]]-Validation[[#This Row],[Range1_Low]]</f>
        <v>9.0000000000000011E-2</v>
      </c>
      <c r="AG497">
        <f>Validation[[#This Row],[Range2_High]]-Validation[[#This Row],[Range2_Low]]</f>
        <v>30</v>
      </c>
      <c r="AK497"/>
    </row>
    <row r="498" spans="1:37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50</v>
      </c>
      <c r="I498">
        <v>100</v>
      </c>
      <c r="J498" t="s">
        <v>10</v>
      </c>
      <c r="K498">
        <v>576.69000000000005</v>
      </c>
      <c r="L498">
        <v>87.305999999999997</v>
      </c>
      <c r="M498">
        <v>571.67999999999995</v>
      </c>
      <c r="N498">
        <v>86.953999999999994</v>
      </c>
      <c r="O498" t="s">
        <v>2643</v>
      </c>
      <c r="P498" t="s">
        <v>2643</v>
      </c>
      <c r="Q498" t="s">
        <v>2643</v>
      </c>
      <c r="R498" t="s">
        <v>1450</v>
      </c>
      <c r="S498">
        <f ca="1">$AK$2*Validation[[#This Row],[Range1_Range]]+Validation[[#This Row],[Range1_Low]]</f>
        <v>4.0247366708664342E-2</v>
      </c>
      <c r="T498">
        <f ca="1">$AK$2*Validation[[#This Row],[Range2_Range]]+Validation[[#This Row],[Range2_Low]]</f>
        <v>66.804092615924631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580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8" t="b">
        <f ca="1">Validation[[#This Row],[Desired Result]]=Validation[[#This Row],[Result]]</f>
        <v>1</v>
      </c>
      <c r="X498" t="b">
        <v>0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8" t="b">
        <f ca="1">AND(Validation[[#This Row],[Test Reading]]&gt;=Validation[[#This Row],[Range1_Low]],Validation[[#This Row],[Test Reading]]&lt;=Validation[[#This Row],[Range1_High]])</f>
        <v>1</v>
      </c>
      <c r="AE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8">
        <f>Validation[[#This Row],[Range1_High]]-Validation[[#This Row],[Range1_Low]]</f>
        <v>9.0000000000000011E-2</v>
      </c>
      <c r="AG498">
        <f>Validation[[#This Row],[Range2_High]]-Validation[[#This Row],[Range2_Low]]</f>
        <v>50</v>
      </c>
      <c r="AK498"/>
    </row>
    <row r="499" spans="1:37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100</v>
      </c>
      <c r="I499">
        <v>300</v>
      </c>
      <c r="J499" t="s">
        <v>10</v>
      </c>
      <c r="K499">
        <v>568.05999999999995</v>
      </c>
      <c r="L499">
        <v>1120</v>
      </c>
      <c r="M499">
        <v>547.01</v>
      </c>
      <c r="N499">
        <v>1119.2</v>
      </c>
      <c r="O499" t="s">
        <v>2643</v>
      </c>
      <c r="P499" t="s">
        <v>2643</v>
      </c>
      <c r="Q499" t="s">
        <v>2643</v>
      </c>
      <c r="R499" t="s">
        <v>1445</v>
      </c>
      <c r="S499">
        <f ca="1">$AK$2*Validation[[#This Row],[Range1_Range]]+Validation[[#This Row],[Range1_Low]]</f>
        <v>4.0247366708664342E-2</v>
      </c>
      <c r="T499">
        <f ca="1">$AK$2*Validation[[#This Row],[Range2_Range]]+Validation[[#This Row],[Range2_Low]]</f>
        <v>167.21637046369852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610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499" t="b">
        <f ca="1">Validation[[#This Row],[Desired Result]]=Validation[[#This Row],[Result]]</f>
        <v>1</v>
      </c>
      <c r="X499" t="b">
        <v>1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9" t="b">
        <f ca="1">AND(Validation[[#This Row],[Test Reading]]&gt;=Validation[[#This Row],[Range1_Low]],Validation[[#This Row],[Test Reading]]&lt;=Validation[[#This Row],[Range1_High]])</f>
        <v>1</v>
      </c>
      <c r="AE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9">
        <f>Validation[[#This Row],[Range1_High]]-Validation[[#This Row],[Range1_Low]]</f>
        <v>9.0000000000000011E-2</v>
      </c>
      <c r="AG499">
        <f>Validation[[#This Row],[Range2_High]]-Validation[[#This Row],[Range2_Low]]</f>
        <v>200</v>
      </c>
      <c r="AK499"/>
    </row>
    <row r="500" spans="1:37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300</v>
      </c>
      <c r="I500">
        <v>1000</v>
      </c>
      <c r="J500" t="s">
        <v>10</v>
      </c>
      <c r="K500">
        <v>511.75</v>
      </c>
      <c r="L500">
        <v>7972.6</v>
      </c>
      <c r="M500">
        <v>476.24</v>
      </c>
      <c r="N500">
        <v>7972.4</v>
      </c>
      <c r="O500" t="s">
        <v>2643</v>
      </c>
      <c r="P500" t="s">
        <v>2643</v>
      </c>
      <c r="Q500" t="s">
        <v>2643</v>
      </c>
      <c r="R500" t="s">
        <v>1451</v>
      </c>
      <c r="S500">
        <f ca="1">$AK$2*Validation[[#This Row],[Range1_Range]]+Validation[[#This Row],[Range1_Low]]</f>
        <v>4.0247366708664342E-2</v>
      </c>
      <c r="T500">
        <f ca="1">$AK$2*Validation[[#This Row],[Range2_Range]]+Validation[[#This Row],[Range2_Low]]</f>
        <v>535.25729662294486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830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W500" t="b">
        <f ca="1">Validation[[#This Row],[Desired Result]]=Validation[[#This Row],[Result]]</f>
        <v>1</v>
      </c>
      <c r="X500" t="b">
        <v>1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0" t="b">
        <f ca="1">AND(Validation[[#This Row],[Test Reading]]&gt;=Validation[[#This Row],[Range1_Low]],Validation[[#This Row],[Test Reading]]&lt;=Validation[[#This Row],[Range1_High]])</f>
        <v>1</v>
      </c>
      <c r="AE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0">
        <f>Validation[[#This Row],[Range1_High]]-Validation[[#This Row],[Range1_Low]]</f>
        <v>9.0000000000000011E-2</v>
      </c>
      <c r="AG500">
        <f>Validation[[#This Row],[Range2_High]]-Validation[[#This Row],[Range2_Low]]</f>
        <v>700</v>
      </c>
      <c r="AK500"/>
    </row>
    <row r="501" spans="1:37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1000</v>
      </c>
      <c r="I501">
        <v>2000</v>
      </c>
      <c r="J501" t="s">
        <v>10</v>
      </c>
      <c r="K501">
        <v>469.05</v>
      </c>
      <c r="L501">
        <v>13766</v>
      </c>
      <c r="M501">
        <v>433.19</v>
      </c>
      <c r="N501">
        <v>13767</v>
      </c>
      <c r="O501" t="s">
        <v>2643</v>
      </c>
      <c r="P501" t="s">
        <v>2643</v>
      </c>
      <c r="Q501" t="s">
        <v>2643</v>
      </c>
      <c r="R501" t="s">
        <v>5515</v>
      </c>
      <c r="S501">
        <f ca="1">$AK$2*Validation[[#This Row],[Range1_Range]]+Validation[[#This Row],[Range1_Low]]</f>
        <v>4.0247366708664342E-2</v>
      </c>
      <c r="T501">
        <f ca="1">$AK$2*Validation[[#This Row],[Range2_Range]]+Validation[[#This Row],[Range2_Low]]</f>
        <v>1336.0818523184926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1000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501" t="b">
        <f ca="1">Validation[[#This Row],[Desired Result]]=Validation[[#This Row],[Result]]</f>
        <v>1</v>
      </c>
      <c r="X501" t="b">
        <v>1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1" t="b">
        <f ca="1">AND(Validation[[#This Row],[Test Reading]]&gt;=Validation[[#This Row],[Range1_Low]],Validation[[#This Row],[Test Reading]]&lt;=Validation[[#This Row],[Range1_High]])</f>
        <v>1</v>
      </c>
      <c r="AE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1">
        <f>Validation[[#This Row],[Range1_High]]-Validation[[#This Row],[Range1_Low]]</f>
        <v>9.0000000000000011E-2</v>
      </c>
      <c r="AG501">
        <f>Validation[[#This Row],[Range2_High]]-Validation[[#This Row],[Range2_Low]]</f>
        <v>1000</v>
      </c>
      <c r="AJ501" s="94"/>
      <c r="AK501"/>
    </row>
    <row r="502" spans="1:37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2000</v>
      </c>
      <c r="I502">
        <v>4000</v>
      </c>
      <c r="J502" t="s">
        <v>10</v>
      </c>
      <c r="K502">
        <v>354.54</v>
      </c>
      <c r="L502">
        <v>43842</v>
      </c>
      <c r="M502">
        <v>330.66</v>
      </c>
      <c r="N502">
        <v>43842</v>
      </c>
      <c r="O502" t="s">
        <v>2643</v>
      </c>
      <c r="P502" t="s">
        <v>2643</v>
      </c>
      <c r="Q502" t="s">
        <v>2643</v>
      </c>
      <c r="R502" t="s">
        <v>1447</v>
      </c>
      <c r="S502">
        <f ca="1">$AK$2*Validation[[#This Row],[Range1_Range]]+Validation[[#This Row],[Range1_Low]]</f>
        <v>4.0247366708664342E-2</v>
      </c>
      <c r="T502">
        <f ca="1">$AK$2*Validation[[#This Row],[Range2_Range]]+Validation[[#This Row],[Range2_Low]]</f>
        <v>2672.1637046369851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2100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502" t="b">
        <f ca="1">Validation[[#This Row],[Desired Result]]=Validation[[#This Row],[Result]]</f>
        <v>1</v>
      </c>
      <c r="X502" t="b">
        <v>1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2" t="b">
        <f ca="1">AND(Validation[[#This Row],[Test Reading]]&gt;=Validation[[#This Row],[Range1_Low]],Validation[[#This Row],[Test Reading]]&lt;=Validation[[#This Row],[Range1_High]])</f>
        <v>1</v>
      </c>
      <c r="AE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2">
        <f>Validation[[#This Row],[Range1_High]]-Validation[[#This Row],[Range1_Low]]</f>
        <v>9.0000000000000011E-2</v>
      </c>
      <c r="AG502">
        <f>Validation[[#This Row],[Range2_High]]-Validation[[#This Row],[Range2_Low]]</f>
        <v>2000</v>
      </c>
      <c r="AK502"/>
    </row>
    <row r="503" spans="1:37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4000</v>
      </c>
      <c r="I503">
        <v>8000</v>
      </c>
      <c r="J503" t="s">
        <v>10</v>
      </c>
      <c r="K503">
        <v>363.53</v>
      </c>
      <c r="L503">
        <v>43909</v>
      </c>
      <c r="M503">
        <v>338.44</v>
      </c>
      <c r="N503">
        <v>43920</v>
      </c>
      <c r="O503" t="s">
        <v>2643</v>
      </c>
      <c r="P503" t="s">
        <v>2643</v>
      </c>
      <c r="Q503" t="s">
        <v>2643</v>
      </c>
      <c r="R503" t="s">
        <v>1448</v>
      </c>
      <c r="S503">
        <f ca="1">$AK$2*Validation[[#This Row],[Range1_Range]]+Validation[[#This Row],[Range1_Low]]</f>
        <v>4.0247366708664342E-2</v>
      </c>
      <c r="T503">
        <f ca="1">$AK$2*Validation[[#This Row],[Range2_Range]]+Validation[[#This Row],[Range2_Low]]</f>
        <v>5344.3274092739703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2100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503" t="b">
        <f ca="1">Validation[[#This Row],[Desired Result]]=Validation[[#This Row],[Result]]</f>
        <v>1</v>
      </c>
      <c r="X503" t="b">
        <v>1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3" t="b">
        <f ca="1">AND(Validation[[#This Row],[Test Reading]]&gt;=Validation[[#This Row],[Range1_Low]],Validation[[#This Row],[Test Reading]]&lt;=Validation[[#This Row],[Range1_High]])</f>
        <v>1</v>
      </c>
      <c r="AE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3">
        <f>Validation[[#This Row],[Range1_High]]-Validation[[#This Row],[Range1_Low]]</f>
        <v>9.0000000000000011E-2</v>
      </c>
      <c r="AG503">
        <f>Validation[[#This Row],[Range2_High]]-Validation[[#This Row],[Range2_Low]]</f>
        <v>4000</v>
      </c>
      <c r="AK503"/>
    </row>
    <row r="504" spans="1:37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8000</v>
      </c>
      <c r="I504">
        <v>10000</v>
      </c>
      <c r="J504" t="s">
        <v>10</v>
      </c>
      <c r="K504">
        <v>450</v>
      </c>
      <c r="L504">
        <v>170150</v>
      </c>
      <c r="M504">
        <v>203.58</v>
      </c>
      <c r="N504">
        <v>172400</v>
      </c>
      <c r="O504" t="s">
        <v>2643</v>
      </c>
      <c r="P504" t="s">
        <v>2643</v>
      </c>
      <c r="Q504" t="s">
        <v>2643</v>
      </c>
      <c r="R504" t="s">
        <v>1446</v>
      </c>
      <c r="S504">
        <f ca="1">$AK$2*Validation[[#This Row],[Range1_Range]]+Validation[[#This Row],[Range1_Low]]</f>
        <v>4.0247366708664342E-2</v>
      </c>
      <c r="T504">
        <f ca="1">$AK$2*Validation[[#This Row],[Range2_Range]]+Validation[[#This Row],[Range2_Low]]</f>
        <v>8672.1637046369851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7300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4" t="b">
        <f ca="1">AND(Validation[[#This Row],[Test Reading]]&gt;=Validation[[#This Row],[Range1_Low]],Validation[[#This Row],[Test Reading]]&lt;=Validation[[#This Row],[Range1_High]])</f>
        <v>1</v>
      </c>
      <c r="AE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4">
        <f>Validation[[#This Row],[Range1_High]]-Validation[[#This Row],[Range1_Low]]</f>
        <v>9.0000000000000011E-2</v>
      </c>
      <c r="AG504">
        <f>Validation[[#This Row],[Range2_High]]-Validation[[#This Row],[Range2_Low]]</f>
        <v>2000</v>
      </c>
      <c r="AJ504" s="94"/>
      <c r="AK504"/>
    </row>
    <row r="505" spans="1:37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1E-3</v>
      </c>
      <c r="I505">
        <v>0.04</v>
      </c>
      <c r="J505" t="s">
        <v>10</v>
      </c>
      <c r="K505">
        <v>578.69000000000005</v>
      </c>
      <c r="L505">
        <v>12.536</v>
      </c>
      <c r="M505">
        <v>12.497999999999999</v>
      </c>
      <c r="N505">
        <v>12.497999999999999</v>
      </c>
      <c r="O505" t="s">
        <v>2643</v>
      </c>
      <c r="P505" t="s">
        <v>2643</v>
      </c>
      <c r="Q505" t="s">
        <v>2643</v>
      </c>
      <c r="R505" t="s">
        <v>1490</v>
      </c>
      <c r="S505">
        <f ca="1">$AK$2*Validation[[#This Row],[Range1_Range]]+Validation[[#This Row],[Range1_Low]]</f>
        <v>0.40247366708664334</v>
      </c>
      <c r="T505">
        <f ca="1">$AK$2*Validation[[#This Row],[Range2_Range]]+Validation[[#This Row],[Range2_Low]]</f>
        <v>1.4107192240421212E-2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580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5" t="b">
        <f ca="1">AND(Validation[[#This Row],[Test Reading]]&gt;=Validation[[#This Row],[Range1_Low]],Validation[[#This Row],[Test Reading]]&lt;=Validation[[#This Row],[Range1_High]])</f>
        <v>1</v>
      </c>
      <c r="AE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5">
        <f>Validation[[#This Row],[Range1_High]]-Validation[[#This Row],[Range1_Low]]</f>
        <v>0.9</v>
      </c>
      <c r="AG505">
        <f>Validation[[#This Row],[Range2_High]]-Validation[[#This Row],[Range2_Low]]</f>
        <v>3.9E-2</v>
      </c>
      <c r="AK505"/>
    </row>
    <row r="506" spans="1:37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0.04</v>
      </c>
      <c r="I506">
        <v>1</v>
      </c>
      <c r="J506" t="s">
        <v>10</v>
      </c>
      <c r="K506">
        <v>577.29999999999995</v>
      </c>
      <c r="L506">
        <v>9.3986000000000001</v>
      </c>
      <c r="M506">
        <v>577.28</v>
      </c>
      <c r="N506">
        <v>9.3602000000000007</v>
      </c>
      <c r="O506" t="s">
        <v>2643</v>
      </c>
      <c r="P506" t="s">
        <v>2643</v>
      </c>
      <c r="Q506" t="s">
        <v>2643</v>
      </c>
      <c r="R506" t="s">
        <v>1486</v>
      </c>
      <c r="S506">
        <f ca="1">$AK$2*Validation[[#This Row],[Range1_Range]]+Validation[[#This Row],[Range1_Low]]</f>
        <v>0.40247366708664334</v>
      </c>
      <c r="T506">
        <f ca="1">$AK$2*Validation[[#This Row],[Range2_Range]]+Validation[[#This Row],[Range2_Low]]</f>
        <v>0.36263857822575291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580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6" t="b">
        <f ca="1">AND(Validation[[#This Row],[Test Reading]]&gt;=Validation[[#This Row],[Range1_Low]],Validation[[#This Row],[Test Reading]]&lt;=Validation[[#This Row],[Range1_High]])</f>
        <v>1</v>
      </c>
      <c r="AE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6">
        <f>Validation[[#This Row],[Range1_High]]-Validation[[#This Row],[Range1_Low]]</f>
        <v>0.9</v>
      </c>
      <c r="AG506">
        <f>Validation[[#This Row],[Range2_High]]-Validation[[#This Row],[Range2_Low]]</f>
        <v>0.96</v>
      </c>
      <c r="AK506"/>
    </row>
    <row r="507" spans="1:37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1</v>
      </c>
      <c r="I507">
        <v>20</v>
      </c>
      <c r="J507" t="s">
        <v>10</v>
      </c>
      <c r="K507">
        <v>575.70000000000005</v>
      </c>
      <c r="L507">
        <v>30.683</v>
      </c>
      <c r="M507">
        <v>575.66</v>
      </c>
      <c r="N507">
        <v>30.547999999999998</v>
      </c>
      <c r="O507" t="s">
        <v>2643</v>
      </c>
      <c r="P507" t="s">
        <v>2643</v>
      </c>
      <c r="Q507" t="s">
        <v>2643</v>
      </c>
      <c r="R507" t="s">
        <v>1485</v>
      </c>
      <c r="S507">
        <f ca="1">$AK$2*Validation[[#This Row],[Range1_Range]]+Validation[[#This Row],[Range1_Low]]</f>
        <v>0.40247366708664334</v>
      </c>
      <c r="T507">
        <f ca="1">$AK$2*Validation[[#This Row],[Range2_Range]]+Validation[[#This Row],[Range2_Low]]</f>
        <v>7.38555519405136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590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7" t="b">
        <f ca="1">AND(Validation[[#This Row],[Test Reading]]&gt;=Validation[[#This Row],[Range1_Low]],Validation[[#This Row],[Test Reading]]&lt;=Validation[[#This Row],[Range1_High]])</f>
        <v>1</v>
      </c>
      <c r="AE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7">
        <f>Validation[[#This Row],[Range1_High]]-Validation[[#This Row],[Range1_Low]]</f>
        <v>0.9</v>
      </c>
      <c r="AG507">
        <f>Validation[[#This Row],[Range2_High]]-Validation[[#This Row],[Range2_Low]]</f>
        <v>19</v>
      </c>
      <c r="AK507"/>
    </row>
    <row r="508" spans="1:37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20</v>
      </c>
      <c r="I508">
        <v>50</v>
      </c>
      <c r="J508" t="s">
        <v>10</v>
      </c>
      <c r="K508">
        <v>568.73</v>
      </c>
      <c r="L508">
        <v>117.17</v>
      </c>
      <c r="M508">
        <v>568.57000000000005</v>
      </c>
      <c r="N508">
        <v>116.91</v>
      </c>
      <c r="O508" t="s">
        <v>2643</v>
      </c>
      <c r="P508" t="s">
        <v>2643</v>
      </c>
      <c r="Q508" t="s">
        <v>2643</v>
      </c>
      <c r="R508" t="s">
        <v>1489</v>
      </c>
      <c r="S508">
        <f ca="1">$AK$2*Validation[[#This Row],[Range1_Range]]+Validation[[#This Row],[Range1_Low]]</f>
        <v>0.40247366708664334</v>
      </c>
      <c r="T508">
        <f ca="1">$AK$2*Validation[[#This Row],[Range2_Range]]+Validation[[#This Row],[Range2_Low]]</f>
        <v>30.082455569554782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620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8" t="b">
        <f ca="1">AND(Validation[[#This Row],[Test Reading]]&gt;=Validation[[#This Row],[Range1_Low]],Validation[[#This Row],[Test Reading]]&lt;=Validation[[#This Row],[Range1_High]])</f>
        <v>1</v>
      </c>
      <c r="AE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8">
        <f>Validation[[#This Row],[Range1_High]]-Validation[[#This Row],[Range1_Low]]</f>
        <v>0.9</v>
      </c>
      <c r="AG508">
        <f>Validation[[#This Row],[Range2_High]]-Validation[[#This Row],[Range2_Low]]</f>
        <v>30</v>
      </c>
      <c r="AK508"/>
    </row>
    <row r="509" spans="1:37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50</v>
      </c>
      <c r="I509">
        <v>100</v>
      </c>
      <c r="J509" t="s">
        <v>10</v>
      </c>
      <c r="K509">
        <v>530.37</v>
      </c>
      <c r="L509">
        <v>592.16</v>
      </c>
      <c r="M509">
        <v>529.89</v>
      </c>
      <c r="N509">
        <v>592.07000000000005</v>
      </c>
      <c r="O509" t="s">
        <v>2643</v>
      </c>
      <c r="P509" t="s">
        <v>2643</v>
      </c>
      <c r="Q509" t="s">
        <v>2643</v>
      </c>
      <c r="R509" t="s">
        <v>1492</v>
      </c>
      <c r="S509">
        <f ca="1">$AK$2*Validation[[#This Row],[Range1_Range]]+Validation[[#This Row],[Range1_Low]]</f>
        <v>0.40247366708664334</v>
      </c>
      <c r="T509">
        <f ca="1">$AK$2*Validation[[#This Row],[Range2_Range]]+Validation[[#This Row],[Range2_Low]]</f>
        <v>66.804092615924631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770 µV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509" t="b">
        <f ca="1">Validation[[#This Row],[Desired Result]]=Validation[[#This Row],[Result]]</f>
        <v>1</v>
      </c>
      <c r="X509" t="b">
        <v>1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9" t="b">
        <f ca="1">AND(Validation[[#This Row],[Test Reading]]&gt;=Validation[[#This Row],[Range1_Low]],Validation[[#This Row],[Test Reading]]&lt;=Validation[[#This Row],[Range1_High]])</f>
        <v>1</v>
      </c>
      <c r="AE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9">
        <f>Validation[[#This Row],[Range1_High]]-Validation[[#This Row],[Range1_Low]]</f>
        <v>0.9</v>
      </c>
      <c r="AG509">
        <f>Validation[[#This Row],[Range2_High]]-Validation[[#This Row],[Range2_Low]]</f>
        <v>50</v>
      </c>
      <c r="AK509"/>
    </row>
    <row r="510" spans="1:37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5</v>
      </c>
      <c r="H510">
        <v>100</v>
      </c>
      <c r="I510">
        <v>300</v>
      </c>
      <c r="J510" t="s">
        <v>10</v>
      </c>
      <c r="K510">
        <v>420.55</v>
      </c>
      <c r="L510">
        <v>3205.9</v>
      </c>
      <c r="M510">
        <v>419.31</v>
      </c>
      <c r="N510">
        <v>3206.7</v>
      </c>
      <c r="O510" t="s">
        <v>2643</v>
      </c>
      <c r="P510" t="s">
        <v>2643</v>
      </c>
      <c r="Q510" t="s">
        <v>2643</v>
      </c>
      <c r="R510" t="s">
        <v>5562</v>
      </c>
      <c r="S510">
        <f ca="1">$AK$2*Validation[[#This Row],[Range1_Range]]+Validation[[#This Row],[Range1_Low]]</f>
        <v>0.40247366708664334</v>
      </c>
      <c r="T510">
        <f ca="1">$AK$2*Validation[[#This Row],[Range2_Range]]+Validation[[#This Row],[Range2_Low]]</f>
        <v>167.21637046369852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1700 µV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510" t="b">
        <f ca="1">Validation[[#This Row],[Desired Result]]=Validation[[#This Row],[Result]]</f>
        <v>1</v>
      </c>
      <c r="X510" t="b">
        <v>1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0" t="b">
        <f ca="1">AND(Validation[[#This Row],[Test Reading]]&gt;=Validation[[#This Row],[Range1_Low]],Validation[[#This Row],[Test Reading]]&lt;=Validation[[#This Row],[Range1_High]])</f>
        <v>1</v>
      </c>
      <c r="AE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0">
        <f>Validation[[#This Row],[Range1_High]]-Validation[[#This Row],[Range1_Low]]</f>
        <v>0.9</v>
      </c>
      <c r="AG510">
        <f>Validation[[#This Row],[Range2_High]]-Validation[[#This Row],[Range2_Low]]</f>
        <v>200</v>
      </c>
      <c r="AK510"/>
    </row>
    <row r="511" spans="1:37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2643</v>
      </c>
      <c r="P511" t="s">
        <v>2643</v>
      </c>
      <c r="Q511" t="s">
        <v>2643</v>
      </c>
      <c r="R511" t="s">
        <v>1487</v>
      </c>
      <c r="S511">
        <f ca="1">$AK$2*Validation[[#This Row],[Range1_Range]]+Validation[[#This Row],[Range1_Low]]</f>
        <v>0.40247366708664334</v>
      </c>
      <c r="T511">
        <f ca="1">$AK$2*Validation[[#This Row],[Range2_Range]]+Validation[[#This Row],[Range2_Low]]</f>
        <v>535.25729662294486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5000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1" t="b">
        <f ca="1">AND(Validation[[#This Row],[Test Reading]]&gt;=Validation[[#This Row],[Range1_Low]],Validation[[#This Row],[Test Reading]]&lt;=Validation[[#This Row],[Range1_High]])</f>
        <v>1</v>
      </c>
      <c r="AE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1">
        <f>Validation[[#This Row],[Range1_High]]-Validation[[#This Row],[Range1_Low]]</f>
        <v>0.9</v>
      </c>
      <c r="AG511">
        <f>Validation[[#This Row],[Range2_High]]-Validation[[#This Row],[Range2_Low]]</f>
        <v>700</v>
      </c>
      <c r="AK511"/>
    </row>
    <row r="512" spans="1:37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1000</v>
      </c>
      <c r="I512">
        <v>2000</v>
      </c>
      <c r="J512" t="s">
        <v>10</v>
      </c>
      <c r="K512">
        <v>590</v>
      </c>
      <c r="L512">
        <v>17163</v>
      </c>
      <c r="M512">
        <v>204.79</v>
      </c>
      <c r="N512">
        <v>17392</v>
      </c>
      <c r="O512" t="s">
        <v>2643</v>
      </c>
      <c r="P512" t="s">
        <v>2643</v>
      </c>
      <c r="Q512" t="s">
        <v>2643</v>
      </c>
      <c r="R512" t="s">
        <v>1491</v>
      </c>
      <c r="S512">
        <f ca="1">$AK$2*Validation[[#This Row],[Range1_Range]]+Validation[[#This Row],[Range1_Low]]</f>
        <v>0.40247366708664334</v>
      </c>
      <c r="T512">
        <f ca="1">$AK$2*Validation[[#This Row],[Range2_Range]]+Validation[[#This Row],[Range2_Low]]</f>
        <v>1336.0818523184926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7500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512" t="b">
        <f ca="1">Validation[[#This Row],[Desired Result]]=Validation[[#This Row],[Result]]</f>
        <v>1</v>
      </c>
      <c r="X512" t="b">
        <v>0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2" t="b">
        <f ca="1">AND(Validation[[#This Row],[Test Reading]]&gt;=Validation[[#This Row],[Range1_Low]],Validation[[#This Row],[Test Reading]]&lt;=Validation[[#This Row],[Range1_High]])</f>
        <v>1</v>
      </c>
      <c r="AE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2">
        <f>Validation[[#This Row],[Range1_High]]-Validation[[#This Row],[Range1_Low]]</f>
        <v>0.9</v>
      </c>
      <c r="AG512">
        <f>Validation[[#This Row],[Range2_High]]-Validation[[#This Row],[Range2_Low]]</f>
        <v>1000</v>
      </c>
      <c r="AK512"/>
    </row>
    <row r="513" spans="1:37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2000</v>
      </c>
      <c r="I513">
        <v>4000</v>
      </c>
      <c r="J513" t="s">
        <v>10</v>
      </c>
      <c r="K513">
        <v>1.2</v>
      </c>
      <c r="L513">
        <v>46.033999999999999</v>
      </c>
      <c r="M513">
        <v>0.83431</v>
      </c>
      <c r="N513">
        <v>46.295999999999999</v>
      </c>
      <c r="O513" t="s">
        <v>2643</v>
      </c>
      <c r="P513" t="s">
        <v>2643</v>
      </c>
      <c r="Q513" t="s">
        <v>2643</v>
      </c>
      <c r="R513" t="s">
        <v>1488</v>
      </c>
      <c r="S513">
        <f ca="1">$AK$2*Validation[[#This Row],[Range1_Range]]+Validation[[#This Row],[Range1_Low]]</f>
        <v>0.40247366708664334</v>
      </c>
      <c r="T513">
        <f ca="1">$AK$2*Validation[[#This Row],[Range2_Range]]+Validation[[#This Row],[Range2_Low]]</f>
        <v>2672.1637046369851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20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3" t="b">
        <f ca="1">AND(Validation[[#This Row],[Test Reading]]&gt;=Validation[[#This Row],[Range1_Low]],Validation[[#This Row],[Test Reading]]&lt;=Validation[[#This Row],[Range1_High]])</f>
        <v>1</v>
      </c>
      <c r="AE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3">
        <f>Validation[[#This Row],[Range1_High]]-Validation[[#This Row],[Range1_Low]]</f>
        <v>0.9</v>
      </c>
      <c r="AG513">
        <f>Validation[[#This Row],[Range2_High]]-Validation[[#This Row],[Range2_Low]]</f>
        <v>2000</v>
      </c>
      <c r="AK513"/>
    </row>
    <row r="514" spans="1:37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4</v>
      </c>
      <c r="H514">
        <v>4000</v>
      </c>
      <c r="I514">
        <v>8000</v>
      </c>
      <c r="J514" t="s">
        <v>10</v>
      </c>
      <c r="K514">
        <v>1.3</v>
      </c>
      <c r="L514">
        <v>46.051000000000002</v>
      </c>
      <c r="M514">
        <v>0.94915000000000005</v>
      </c>
      <c r="N514">
        <v>46.295999999999999</v>
      </c>
      <c r="O514" t="s">
        <v>2643</v>
      </c>
      <c r="P514" t="s">
        <v>2643</v>
      </c>
      <c r="Q514" t="s">
        <v>2643</v>
      </c>
      <c r="R514" t="s">
        <v>5520</v>
      </c>
      <c r="S514">
        <f ca="1">$AK$2*Validation[[#This Row],[Range1_Range]]+Validation[[#This Row],[Range1_Low]]</f>
        <v>0.40247366708664334</v>
      </c>
      <c r="T514">
        <f ca="1">$AK$2*Validation[[#This Row],[Range2_Range]]+Validation[[#This Row],[Range2_Low]]</f>
        <v>5344.3274092739703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20 mV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14" t="b">
        <f ca="1">Validation[[#This Row],[Desired Result]]=Validation[[#This Row],[Result]]</f>
        <v>1</v>
      </c>
      <c r="X514" t="b">
        <v>1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4" t="b">
        <f ca="1">AND(Validation[[#This Row],[Test Reading]]&gt;=Validation[[#This Row],[Range1_Low]],Validation[[#This Row],[Test Reading]]&lt;=Validation[[#This Row],[Range1_High]])</f>
        <v>1</v>
      </c>
      <c r="AE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4">
        <f>Validation[[#This Row],[Range1_High]]-Validation[[#This Row],[Range1_Low]]</f>
        <v>0.9</v>
      </c>
      <c r="AG514">
        <f>Validation[[#This Row],[Range2_High]]-Validation[[#This Row],[Range2_Low]]</f>
        <v>4000</v>
      </c>
      <c r="AK514"/>
    </row>
    <row r="515" spans="1:37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2643</v>
      </c>
      <c r="P515" t="s">
        <v>2643</v>
      </c>
      <c r="Q515" t="s">
        <v>2643</v>
      </c>
      <c r="R515" t="s">
        <v>1493</v>
      </c>
      <c r="S515">
        <f ca="1">$AK$2*Validation[[#This Row],[Range1_Range]]+Validation[[#This Row],[Range1_Low]]</f>
        <v>0.40247366708664334</v>
      </c>
      <c r="T515">
        <f ca="1">$AK$2*Validation[[#This Row],[Range2_Range]]+Validation[[#This Row],[Range2_Low]]</f>
        <v>8672.1637046369851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73 mV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515" t="b">
        <f ca="1">Validation[[#This Row],[Desired Result]]=Validation[[#This Row],[Result]]</f>
        <v>1</v>
      </c>
      <c r="X515" t="b">
        <v>1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5" t="b">
        <f ca="1">AND(Validation[[#This Row],[Test Reading]]&gt;=Validation[[#This Row],[Range1_Low]],Validation[[#This Row],[Test Reading]]&lt;=Validation[[#This Row],[Range1_High]])</f>
        <v>1</v>
      </c>
      <c r="AE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5">
        <f>Validation[[#This Row],[Range1_High]]-Validation[[#This Row],[Range1_Low]]</f>
        <v>0.9</v>
      </c>
      <c r="AG515">
        <f>Validation[[#This Row],[Range2_High]]-Validation[[#This Row],[Range2_Low]]</f>
        <v>2000</v>
      </c>
      <c r="AK515"/>
    </row>
    <row r="516" spans="1:37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1E-3</v>
      </c>
      <c r="I516">
        <v>0.04</v>
      </c>
      <c r="J516" t="s">
        <v>10</v>
      </c>
      <c r="K516">
        <v>0.71618999999999999</v>
      </c>
      <c r="L516">
        <v>7.7546000000000004E-2</v>
      </c>
      <c r="M516">
        <v>0.71499000000000001</v>
      </c>
      <c r="N516">
        <v>7.7401999999999999E-2</v>
      </c>
      <c r="O516" t="s">
        <v>2643</v>
      </c>
      <c r="P516" t="s">
        <v>2643</v>
      </c>
      <c r="Q516" t="s">
        <v>2643</v>
      </c>
      <c r="R516" t="s">
        <v>5565</v>
      </c>
      <c r="S516">
        <f ca="1">$AK$2*Validation[[#This Row],[Range1_Range]]+Validation[[#This Row],[Range1_Low]]</f>
        <v>4.0247366708664334</v>
      </c>
      <c r="T516">
        <f ca="1">$AK$2*Validation[[#This Row],[Range2_Range]]+Validation[[#This Row],[Range2_Low]]</f>
        <v>1.4107192240421212E-2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1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516" t="b">
        <f ca="1">Validation[[#This Row],[Desired Result]]=Validation[[#This Row],[Result]]</f>
        <v>1</v>
      </c>
      <c r="X516" t="b">
        <v>1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6" t="b">
        <f ca="1">AND(Validation[[#This Row],[Test Reading]]&gt;=Validation[[#This Row],[Range1_Low]],Validation[[#This Row],[Test Reading]]&lt;=Validation[[#This Row],[Range1_High]])</f>
        <v>1</v>
      </c>
      <c r="AE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6">
        <f>Validation[[#This Row],[Range1_High]]-Validation[[#This Row],[Range1_Low]]</f>
        <v>9</v>
      </c>
      <c r="AG516">
        <f>Validation[[#This Row],[Range2_High]]-Validation[[#This Row],[Range2_Low]]</f>
        <v>3.9E-2</v>
      </c>
      <c r="AK516"/>
    </row>
    <row r="517" spans="1:37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0.04</v>
      </c>
      <c r="I517">
        <v>1</v>
      </c>
      <c r="J517" t="s">
        <v>10</v>
      </c>
      <c r="K517">
        <v>0.59428000000000003</v>
      </c>
      <c r="L517">
        <v>6.3506000000000007E-2</v>
      </c>
      <c r="M517">
        <v>0.59284000000000003</v>
      </c>
      <c r="N517">
        <v>6.3329999999999997E-2</v>
      </c>
      <c r="O517" t="s">
        <v>2643</v>
      </c>
      <c r="P517" t="s">
        <v>2643</v>
      </c>
      <c r="Q517" t="s">
        <v>2643</v>
      </c>
      <c r="R517" t="s">
        <v>1533</v>
      </c>
      <c r="S517">
        <f ca="1">$AK$2*Validation[[#This Row],[Range1_Range]]+Validation[[#This Row],[Range1_Low]]</f>
        <v>4.0247366708664334</v>
      </c>
      <c r="T517">
        <f ca="1">$AK$2*Validation[[#This Row],[Range2_Range]]+Validation[[#This Row],[Range2_Low]]</f>
        <v>0.36263857822575291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0.85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7" t="b">
        <f ca="1">AND(Validation[[#This Row],[Test Reading]]&gt;=Validation[[#This Row],[Range1_Low]],Validation[[#This Row],[Test Reading]]&lt;=Validation[[#This Row],[Range1_High]])</f>
        <v>1</v>
      </c>
      <c r="AE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7">
        <f>Validation[[#This Row],[Range1_High]]-Validation[[#This Row],[Range1_Low]]</f>
        <v>9</v>
      </c>
      <c r="AG517">
        <f>Validation[[#This Row],[Range2_High]]-Validation[[#This Row],[Range2_Low]]</f>
        <v>0.96</v>
      </c>
      <c r="AK517"/>
    </row>
    <row r="518" spans="1:37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</v>
      </c>
      <c r="I518">
        <v>20</v>
      </c>
      <c r="J518" t="s">
        <v>10</v>
      </c>
      <c r="K518">
        <v>0.56386000000000003</v>
      </c>
      <c r="L518">
        <v>0.14001</v>
      </c>
      <c r="M518">
        <v>0.55818000000000001</v>
      </c>
      <c r="N518">
        <v>0.14005999999999999</v>
      </c>
      <c r="O518" t="s">
        <v>2643</v>
      </c>
      <c r="P518" t="s">
        <v>2643</v>
      </c>
      <c r="Q518" t="s">
        <v>2643</v>
      </c>
      <c r="R518" t="s">
        <v>1537</v>
      </c>
      <c r="S518">
        <f ca="1">$AK$2*Validation[[#This Row],[Range1_Range]]+Validation[[#This Row],[Range1_Low]]</f>
        <v>4.0247366708664334</v>
      </c>
      <c r="T518">
        <f ca="1">$AK$2*Validation[[#This Row],[Range2_Range]]+Validation[[#This Row],[Range2_Low]]</f>
        <v>7.38555519405136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1.1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8" t="b">
        <f ca="1">AND(Validation[[#This Row],[Test Reading]]&gt;=Validation[[#This Row],[Range1_Low]],Validation[[#This Row],[Test Reading]]&lt;=Validation[[#This Row],[Range1_High]])</f>
        <v>1</v>
      </c>
      <c r="AE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8">
        <f>Validation[[#This Row],[Range1_High]]-Validation[[#This Row],[Range1_Low]]</f>
        <v>9</v>
      </c>
      <c r="AG518">
        <f>Validation[[#This Row],[Range2_High]]-Validation[[#This Row],[Range2_Low]]</f>
        <v>19</v>
      </c>
      <c r="AK518"/>
    </row>
    <row r="519" spans="1:37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20</v>
      </c>
      <c r="I519">
        <v>50</v>
      </c>
      <c r="J519" t="s">
        <v>10</v>
      </c>
      <c r="K519">
        <v>0.50358000000000003</v>
      </c>
      <c r="L519">
        <v>0.32533000000000001</v>
      </c>
      <c r="M519">
        <v>0.49042000000000002</v>
      </c>
      <c r="N519">
        <v>0.32615</v>
      </c>
      <c r="O519" t="s">
        <v>2643</v>
      </c>
      <c r="P519" t="s">
        <v>2643</v>
      </c>
      <c r="Q519" t="s">
        <v>2643</v>
      </c>
      <c r="R519" t="s">
        <v>5573</v>
      </c>
      <c r="S519">
        <f ca="1">$AK$2*Validation[[#This Row],[Range1_Range]]+Validation[[#This Row],[Range1_Low]]</f>
        <v>4.0247366708664334</v>
      </c>
      <c r="T519">
        <f ca="1">$AK$2*Validation[[#This Row],[Range2_Range]]+Validation[[#This Row],[Range2_Low]]</f>
        <v>30.082455569554782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1.8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519" t="b">
        <f ca="1">Validation[[#This Row],[Desired Result]]=Validation[[#This Row],[Result]]</f>
        <v>1</v>
      </c>
      <c r="X519" t="b">
        <v>1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9" t="b">
        <f ca="1">AND(Validation[[#This Row],[Test Reading]]&gt;=Validation[[#This Row],[Range1_Low]],Validation[[#This Row],[Test Reading]]&lt;=Validation[[#This Row],[Range1_High]])</f>
        <v>1</v>
      </c>
      <c r="AE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9">
        <f>Validation[[#This Row],[Range1_High]]-Validation[[#This Row],[Range1_Low]]</f>
        <v>9</v>
      </c>
      <c r="AG519">
        <f>Validation[[#This Row],[Range2_High]]-Validation[[#This Row],[Range2_Low]]</f>
        <v>30</v>
      </c>
      <c r="AK519"/>
    </row>
    <row r="520" spans="1:37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50</v>
      </c>
      <c r="I520">
        <v>100</v>
      </c>
      <c r="J520" t="s">
        <v>10</v>
      </c>
      <c r="K520">
        <v>0.38941999999999999</v>
      </c>
      <c r="L520">
        <v>0.92691999999999997</v>
      </c>
      <c r="M520">
        <v>0.37412000000000001</v>
      </c>
      <c r="N520">
        <v>0.92813000000000001</v>
      </c>
      <c r="O520" t="s">
        <v>2643</v>
      </c>
      <c r="P520" t="s">
        <v>2643</v>
      </c>
      <c r="Q520" t="s">
        <v>2643</v>
      </c>
      <c r="R520" t="s">
        <v>1531</v>
      </c>
      <c r="S520">
        <f ca="1">$AK$2*Validation[[#This Row],[Range1_Range]]+Validation[[#This Row],[Range1_Low]]</f>
        <v>4.0247366708664334</v>
      </c>
      <c r="T520">
        <f ca="1">$AK$2*Validation[[#This Row],[Range2_Range]]+Validation[[#This Row],[Range2_Low]]</f>
        <v>66.804092615924631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4.1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0" t="b">
        <f ca="1">AND(Validation[[#This Row],[Test Reading]]&gt;=Validation[[#This Row],[Range1_Low]],Validation[[#This Row],[Test Reading]]&lt;=Validation[[#This Row],[Range1_High]])</f>
        <v>1</v>
      </c>
      <c r="AE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0">
        <f>Validation[[#This Row],[Range1_High]]-Validation[[#This Row],[Range1_Low]]</f>
        <v>9</v>
      </c>
      <c r="AG520">
        <f>Validation[[#This Row],[Range2_High]]-Validation[[#This Row],[Range2_Low]]</f>
        <v>50</v>
      </c>
      <c r="AK520"/>
    </row>
    <row r="521" spans="1:37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100</v>
      </c>
      <c r="I521">
        <v>300</v>
      </c>
      <c r="J521" t="s">
        <v>10</v>
      </c>
      <c r="K521">
        <v>1.2</v>
      </c>
      <c r="L521">
        <v>3.5</v>
      </c>
      <c r="M521">
        <v>1.1754</v>
      </c>
      <c r="N521">
        <v>3.4796</v>
      </c>
      <c r="O521" t="s">
        <v>2643</v>
      </c>
      <c r="P521" t="s">
        <v>2643</v>
      </c>
      <c r="Q521" t="s">
        <v>2643</v>
      </c>
      <c r="R521" t="s">
        <v>5576</v>
      </c>
      <c r="S521">
        <f ca="1">$AK$2*Validation[[#This Row],[Range1_Range]]+Validation[[#This Row],[Range1_Low]]</f>
        <v>4.0247366708664334</v>
      </c>
      <c r="T521">
        <f ca="1">$AK$2*Validation[[#This Row],[Range2_Range]]+Validation[[#This Row],[Range2_Low]]</f>
        <v>167.21637046369852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15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21" t="b">
        <f ca="1">Validation[[#This Row],[Desired Result]]=Validation[[#This Row],[Result]]</f>
        <v>1</v>
      </c>
      <c r="X521" t="b">
        <v>1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1" t="b">
        <f ca="1">AND(Validation[[#This Row],[Test Reading]]&gt;=Validation[[#This Row],[Range1_Low]],Validation[[#This Row],[Test Reading]]&lt;=Validation[[#This Row],[Range1_High]])</f>
        <v>1</v>
      </c>
      <c r="AE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1">
        <f>Validation[[#This Row],[Range1_High]]-Validation[[#This Row],[Range1_Low]]</f>
        <v>9</v>
      </c>
      <c r="AG521">
        <f>Validation[[#This Row],[Range2_High]]-Validation[[#This Row],[Range2_Low]]</f>
        <v>200</v>
      </c>
      <c r="AK521"/>
    </row>
    <row r="522" spans="1:37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300</v>
      </c>
      <c r="I522">
        <v>1000</v>
      </c>
      <c r="J522" t="s">
        <v>10</v>
      </c>
      <c r="K522">
        <v>0.84662999999999999</v>
      </c>
      <c r="L522">
        <v>11.986000000000001</v>
      </c>
      <c r="M522">
        <v>1.141</v>
      </c>
      <c r="N522">
        <v>11.686999999999999</v>
      </c>
      <c r="O522" t="s">
        <v>2643</v>
      </c>
      <c r="P522" t="s">
        <v>2643</v>
      </c>
      <c r="Q522" t="s">
        <v>2643</v>
      </c>
      <c r="R522" t="s">
        <v>1534</v>
      </c>
      <c r="S522">
        <f ca="1">$AK$2*Validation[[#This Row],[Range1_Range]]+Validation[[#This Row],[Range1_Low]]</f>
        <v>4.0247366708664334</v>
      </c>
      <c r="T522">
        <f ca="1">$AK$2*Validation[[#This Row],[Range2_Range]]+Validation[[#This Row],[Range2_Low]]</f>
        <v>535.25729662294486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49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2" t="b">
        <f ca="1">AND(Validation[[#This Row],[Test Reading]]&gt;=Validation[[#This Row],[Range1_Low]],Validation[[#This Row],[Test Reading]]&lt;=Validation[[#This Row],[Range1_High]])</f>
        <v>1</v>
      </c>
      <c r="AE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2">
        <f>Validation[[#This Row],[Range1_High]]-Validation[[#This Row],[Range1_Low]]</f>
        <v>9</v>
      </c>
      <c r="AG522">
        <f>Validation[[#This Row],[Range2_High]]-Validation[[#This Row],[Range2_Low]]</f>
        <v>700</v>
      </c>
      <c r="AK522"/>
    </row>
    <row r="523" spans="1:37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1000</v>
      </c>
      <c r="I523">
        <v>2000</v>
      </c>
      <c r="J523" t="s">
        <v>10</v>
      </c>
      <c r="K523">
        <v>6.1</v>
      </c>
      <c r="L523">
        <v>17.155999999999999</v>
      </c>
      <c r="M523">
        <v>1.1448</v>
      </c>
      <c r="N523">
        <v>17.486000000000001</v>
      </c>
      <c r="O523" t="s">
        <v>2643</v>
      </c>
      <c r="P523" t="s">
        <v>2643</v>
      </c>
      <c r="Q523" t="s">
        <v>2643</v>
      </c>
      <c r="R523" t="s">
        <v>1536</v>
      </c>
      <c r="S523">
        <f ca="1">$AK$2*Validation[[#This Row],[Range1_Range]]+Validation[[#This Row],[Range1_Low]]</f>
        <v>4.0247366708664334</v>
      </c>
      <c r="T523">
        <f ca="1">$AK$2*Validation[[#This Row],[Range2_Range]]+Validation[[#This Row],[Range2_Low]]</f>
        <v>1336.0818523184926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75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523" t="b">
        <f ca="1">Validation[[#This Row],[Desired Result]]=Validation[[#This Row],[Result]]</f>
        <v>1</v>
      </c>
      <c r="X523" t="b">
        <v>1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3" t="b">
        <f ca="1">AND(Validation[[#This Row],[Test Reading]]&gt;=Validation[[#This Row],[Range1_Low]],Validation[[#This Row],[Test Reading]]&lt;=Validation[[#This Row],[Range1_High]])</f>
        <v>1</v>
      </c>
      <c r="AE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3">
        <f>Validation[[#This Row],[Range1_High]]-Validation[[#This Row],[Range1_Low]]</f>
        <v>9</v>
      </c>
      <c r="AG523">
        <f>Validation[[#This Row],[Range2_High]]-Validation[[#This Row],[Range2_Low]]</f>
        <v>1000</v>
      </c>
      <c r="AK523"/>
    </row>
    <row r="524" spans="1:37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2000</v>
      </c>
      <c r="I524">
        <v>4000</v>
      </c>
      <c r="J524" t="s">
        <v>10</v>
      </c>
      <c r="K524">
        <v>12</v>
      </c>
      <c r="L524">
        <v>46.037999999999997</v>
      </c>
      <c r="M524">
        <v>8.0602999999999998</v>
      </c>
      <c r="N524">
        <v>46.328000000000003</v>
      </c>
      <c r="O524" t="s">
        <v>2643</v>
      </c>
      <c r="P524" t="s">
        <v>2643</v>
      </c>
      <c r="Q524" t="s">
        <v>2643</v>
      </c>
      <c r="R524" t="s">
        <v>1535</v>
      </c>
      <c r="S524">
        <f ca="1">$AK$2*Validation[[#This Row],[Range1_Range]]+Validation[[#This Row],[Range1_Low]]</f>
        <v>4.0247366708664334</v>
      </c>
      <c r="T524">
        <f ca="1">$AK$2*Validation[[#This Row],[Range2_Range]]+Validation[[#This Row],[Range2_Low]]</f>
        <v>2672.1637046369851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200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24" t="b">
        <f ca="1">Validation[[#This Row],[Desired Result]]=Validation[[#This Row],[Result]]</f>
        <v>1</v>
      </c>
      <c r="X524" t="b">
        <v>1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4" t="b">
        <f ca="1">AND(Validation[[#This Row],[Test Reading]]&gt;=Validation[[#This Row],[Range1_Low]],Validation[[#This Row],[Test Reading]]&lt;=Validation[[#This Row],[Range1_High]])</f>
        <v>1</v>
      </c>
      <c r="AE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4">
        <f>Validation[[#This Row],[Range1_High]]-Validation[[#This Row],[Range1_Low]]</f>
        <v>9</v>
      </c>
      <c r="AG524">
        <f>Validation[[#This Row],[Range2_High]]-Validation[[#This Row],[Range2_Low]]</f>
        <v>2000</v>
      </c>
      <c r="AK524"/>
    </row>
    <row r="525" spans="1:37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4000</v>
      </c>
      <c r="I525">
        <v>8000</v>
      </c>
      <c r="J525" t="s">
        <v>10</v>
      </c>
      <c r="K525">
        <v>15</v>
      </c>
      <c r="L525">
        <v>46.325000000000003</v>
      </c>
      <c r="M525">
        <v>9.1658000000000008</v>
      </c>
      <c r="N525">
        <v>46.576000000000001</v>
      </c>
      <c r="O525" t="s">
        <v>2643</v>
      </c>
      <c r="P525" t="s">
        <v>2643</v>
      </c>
      <c r="Q525" t="s">
        <v>2643</v>
      </c>
      <c r="R525" t="s">
        <v>1530</v>
      </c>
      <c r="S525">
        <f ca="1">$AK$2*Validation[[#This Row],[Range1_Range]]+Validation[[#This Row],[Range1_Low]]</f>
        <v>4.0247366708664334</v>
      </c>
      <c r="T525">
        <f ca="1">$AK$2*Validation[[#This Row],[Range2_Range]]+Validation[[#This Row],[Range2_Low]]</f>
        <v>5344.3274092739703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200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25" t="b">
        <f ca="1">Validation[[#This Row],[Desired Result]]=Validation[[#This Row],[Result]]</f>
        <v>1</v>
      </c>
      <c r="X525" t="b">
        <v>1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5" t="b">
        <f ca="1">AND(Validation[[#This Row],[Test Reading]]&gt;=Validation[[#This Row],[Range1_Low]],Validation[[#This Row],[Test Reading]]&lt;=Validation[[#This Row],[Range1_High]])</f>
        <v>1</v>
      </c>
      <c r="AE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5">
        <f>Validation[[#This Row],[Range1_High]]-Validation[[#This Row],[Range1_Low]]</f>
        <v>9</v>
      </c>
      <c r="AG525">
        <f>Validation[[#This Row],[Range2_High]]-Validation[[#This Row],[Range2_Low]]</f>
        <v>4000</v>
      </c>
      <c r="AK525"/>
    </row>
    <row r="526" spans="1:37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2643</v>
      </c>
      <c r="P526" t="s">
        <v>2643</v>
      </c>
      <c r="Q526" t="s">
        <v>2643</v>
      </c>
      <c r="R526" t="s">
        <v>1532</v>
      </c>
      <c r="S526">
        <f ca="1">$AK$2*Validation[[#This Row],[Range1_Range]]+Validation[[#This Row],[Range1_Low]]</f>
        <v>4.0247366708664334</v>
      </c>
      <c r="T526">
        <f ca="1">$AK$2*Validation[[#This Row],[Range2_Range]]+Validation[[#This Row],[Range2_Low]]</f>
        <v>8672.1637046369851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730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6" t="b">
        <f ca="1">AND(Validation[[#This Row],[Test Reading]]&gt;=Validation[[#This Row],[Range1_Low]],Validation[[#This Row],[Test Reading]]&lt;=Validation[[#This Row],[Range1_High]])</f>
        <v>1</v>
      </c>
      <c r="AE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6">
        <f>Validation[[#This Row],[Range1_High]]-Validation[[#This Row],[Range1_Low]]</f>
        <v>9</v>
      </c>
      <c r="AG526">
        <f>Validation[[#This Row],[Range2_High]]-Validation[[#This Row],[Range2_Low]]</f>
        <v>2000</v>
      </c>
      <c r="AK526"/>
    </row>
    <row r="527" spans="1:37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1E-3</v>
      </c>
      <c r="I527">
        <v>0.04</v>
      </c>
      <c r="J527" t="s">
        <v>10</v>
      </c>
      <c r="K527">
        <v>4.7</v>
      </c>
      <c r="L527">
        <v>0.23</v>
      </c>
      <c r="M527">
        <v>4.6486000000000001</v>
      </c>
      <c r="N527">
        <v>0.23230999999999999</v>
      </c>
      <c r="O527" t="s">
        <v>2643</v>
      </c>
      <c r="P527" t="s">
        <v>2643</v>
      </c>
      <c r="Q527" t="s">
        <v>2643</v>
      </c>
      <c r="R527" t="s">
        <v>1564</v>
      </c>
      <c r="S527">
        <f ca="1">$AK$2*Validation[[#This Row],[Range1_Range]]+Validation[[#This Row],[Range1_Low]]</f>
        <v>13.360818523184927</v>
      </c>
      <c r="T527">
        <f ca="1">$AK$2*Validation[[#This Row],[Range2_Range]]+Validation[[#This Row],[Range2_Low]]</f>
        <v>1.4107192240421212E-2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7.8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v>0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7" t="b">
        <f ca="1">AND(Validation[[#This Row],[Test Reading]]&gt;=Validation[[#This Row],[Range1_Low]],Validation[[#This Row],[Test Reading]]&lt;=Validation[[#This Row],[Range1_High]])</f>
        <v>1</v>
      </c>
      <c r="AE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7">
        <f>Validation[[#This Row],[Range1_High]]-Validation[[#This Row],[Range1_Low]]</f>
        <v>10</v>
      </c>
      <c r="AG527">
        <f>Validation[[#This Row],[Range2_High]]-Validation[[#This Row],[Range2_Low]]</f>
        <v>3.9E-2</v>
      </c>
      <c r="AK527"/>
    </row>
    <row r="528" spans="1:37" x14ac:dyDescent="0.25">
      <c r="A528" t="s">
        <v>53</v>
      </c>
      <c r="B528" t="s">
        <v>8</v>
      </c>
      <c r="C528">
        <v>10</v>
      </c>
      <c r="D528">
        <v>20</v>
      </c>
      <c r="E528">
        <v>1E-3</v>
      </c>
      <c r="F528" t="s">
        <v>6</v>
      </c>
      <c r="G528" t="s">
        <v>4</v>
      </c>
      <c r="H528">
        <v>0.04</v>
      </c>
      <c r="I528">
        <v>1</v>
      </c>
      <c r="J528" t="s">
        <v>10</v>
      </c>
      <c r="K528">
        <v>2.4</v>
      </c>
      <c r="L528">
        <v>0.23</v>
      </c>
      <c r="M528">
        <v>2.3458000000000001</v>
      </c>
      <c r="N528">
        <v>0.23186999999999999</v>
      </c>
      <c r="O528" t="s">
        <v>2643</v>
      </c>
      <c r="P528" t="s">
        <v>2643</v>
      </c>
      <c r="Q528" t="s">
        <v>2643</v>
      </c>
      <c r="R528" t="s">
        <v>5581</v>
      </c>
      <c r="S528">
        <f ca="1">$AK$2*Validation[[#This Row],[Range1_Range]]+Validation[[#This Row],[Range1_Low]]</f>
        <v>13.360818523184927</v>
      </c>
      <c r="T528">
        <f ca="1">$AK$2*Validation[[#This Row],[Range2_Range]]+Validation[[#This Row],[Range2_Low]]</f>
        <v>0.36263857822575291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5.5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528" t="b">
        <f ca="1">Validation[[#This Row],[Desired Result]]=Validation[[#This Row],[Result]]</f>
        <v>1</v>
      </c>
      <c r="X528" t="b">
        <v>1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v>0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8" t="b">
        <f ca="1">AND(Validation[[#This Row],[Test Reading]]&gt;=Validation[[#This Row],[Range1_Low]],Validation[[#This Row],[Test Reading]]&lt;=Validation[[#This Row],[Range1_High]])</f>
        <v>1</v>
      </c>
      <c r="AE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8">
        <f>Validation[[#This Row],[Range1_High]]-Validation[[#This Row],[Range1_Low]]</f>
        <v>10</v>
      </c>
      <c r="AG528">
        <f>Validation[[#This Row],[Range2_High]]-Validation[[#This Row],[Range2_Low]]</f>
        <v>0.96</v>
      </c>
      <c r="AK528"/>
    </row>
    <row r="529" spans="1:37" x14ac:dyDescent="0.25">
      <c r="A529" t="s">
        <v>53</v>
      </c>
      <c r="B529" t="s">
        <v>8</v>
      </c>
      <c r="C529">
        <v>10</v>
      </c>
      <c r="D529">
        <v>20</v>
      </c>
      <c r="E529">
        <v>1E-3</v>
      </c>
      <c r="F529" t="s">
        <v>6</v>
      </c>
      <c r="G529" t="s">
        <v>4</v>
      </c>
      <c r="H529">
        <v>1</v>
      </c>
      <c r="I529">
        <v>20</v>
      </c>
      <c r="J529" t="s">
        <v>10</v>
      </c>
      <c r="K529">
        <v>2.4</v>
      </c>
      <c r="L529">
        <v>0.23</v>
      </c>
      <c r="M529">
        <v>2.3458000000000001</v>
      </c>
      <c r="N529">
        <v>0.23186999999999999</v>
      </c>
      <c r="O529" t="s">
        <v>2643</v>
      </c>
      <c r="P529" t="s">
        <v>2643</v>
      </c>
      <c r="Q529" t="s">
        <v>2643</v>
      </c>
      <c r="R529" t="s">
        <v>5583</v>
      </c>
      <c r="S529">
        <f ca="1">$AK$2*Validation[[#This Row],[Range1_Range]]+Validation[[#This Row],[Range1_Low]]</f>
        <v>13.360818523184927</v>
      </c>
      <c r="T529">
        <f ca="1">$AK$2*Validation[[#This Row],[Range2_Range]]+Validation[[#This Row],[Range2_Low]]</f>
        <v>7.38555519405136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5.5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529" t="b">
        <f ca="1">Validation[[#This Row],[Desired Result]]=Validation[[#This Row],[Result]]</f>
        <v>1</v>
      </c>
      <c r="X529" t="b">
        <v>1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v>0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9" t="b">
        <f ca="1">AND(Validation[[#This Row],[Test Reading]]&gt;=Validation[[#This Row],[Range1_Low]],Validation[[#This Row],[Test Reading]]&lt;=Validation[[#This Row],[Range1_High]])</f>
        <v>1</v>
      </c>
      <c r="AE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9">
        <f>Validation[[#This Row],[Range1_High]]-Validation[[#This Row],[Range1_Low]]</f>
        <v>10</v>
      </c>
      <c r="AG529">
        <f>Validation[[#This Row],[Range2_High]]-Validation[[#This Row],[Range2_Low]]</f>
        <v>19</v>
      </c>
      <c r="AK529"/>
    </row>
    <row r="530" spans="1:37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20</v>
      </c>
      <c r="I530">
        <v>50</v>
      </c>
      <c r="J530" t="s">
        <v>10</v>
      </c>
      <c r="K530">
        <v>2.4</v>
      </c>
      <c r="L530">
        <v>0.41</v>
      </c>
      <c r="M530">
        <v>2.302</v>
      </c>
      <c r="N530">
        <v>0.40822000000000003</v>
      </c>
      <c r="O530" t="s">
        <v>2643</v>
      </c>
      <c r="P530" t="s">
        <v>2643</v>
      </c>
      <c r="Q530" t="s">
        <v>2643</v>
      </c>
      <c r="R530" t="s">
        <v>1569</v>
      </c>
      <c r="S530">
        <f ca="1">$AK$2*Validation[[#This Row],[Range1_Range]]+Validation[[#This Row],[Range1_Low]]</f>
        <v>13.360818523184927</v>
      </c>
      <c r="T530">
        <f ca="1">$AK$2*Validation[[#This Row],[Range2_Range]]+Validation[[#This Row],[Range2_Low]]</f>
        <v>30.082455569554782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7.9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0" t="b">
        <f ca="1">AND(Validation[[#This Row],[Test Reading]]&gt;=Validation[[#This Row],[Range1_Low]],Validation[[#This Row],[Test Reading]]&lt;=Validation[[#This Row],[Range1_High]])</f>
        <v>1</v>
      </c>
      <c r="AE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0">
        <f>Validation[[#This Row],[Range1_High]]-Validation[[#This Row],[Range1_Low]]</f>
        <v>10</v>
      </c>
      <c r="AG530">
        <f>Validation[[#This Row],[Range2_High]]-Validation[[#This Row],[Range2_Low]]</f>
        <v>30</v>
      </c>
      <c r="AK530"/>
    </row>
    <row r="531" spans="1:37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50</v>
      </c>
      <c r="I531">
        <v>100</v>
      </c>
      <c r="J531" t="s">
        <v>10</v>
      </c>
      <c r="K531">
        <v>2.4</v>
      </c>
      <c r="L531">
        <v>1.4</v>
      </c>
      <c r="M531">
        <v>2.3921999999999999</v>
      </c>
      <c r="N531">
        <v>1.3884000000000001</v>
      </c>
      <c r="O531" t="s">
        <v>2643</v>
      </c>
      <c r="P531" t="s">
        <v>2643</v>
      </c>
      <c r="Q531" t="s">
        <v>2643</v>
      </c>
      <c r="R531" t="s">
        <v>1566</v>
      </c>
      <c r="S531">
        <f ca="1">$AK$2*Validation[[#This Row],[Range1_Range]]+Validation[[#This Row],[Range1_Low]]</f>
        <v>13.360818523184927</v>
      </c>
      <c r="T531">
        <f ca="1">$AK$2*Validation[[#This Row],[Range2_Range]]+Validation[[#This Row],[Range2_Low]]</f>
        <v>66.804092615924631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21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31" t="b">
        <f ca="1">Validation[[#This Row],[Desired Result]]=Validation[[#This Row],[Result]]</f>
        <v>1</v>
      </c>
      <c r="X531" t="b">
        <v>1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v>0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1" t="b">
        <f ca="1">AND(Validation[[#This Row],[Test Reading]]&gt;=Validation[[#This Row],[Range1_Low]],Validation[[#This Row],[Test Reading]]&lt;=Validation[[#This Row],[Range1_High]])</f>
        <v>1</v>
      </c>
      <c r="AE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1">
        <f>Validation[[#This Row],[Range1_High]]-Validation[[#This Row],[Range1_Low]]</f>
        <v>10</v>
      </c>
      <c r="AG531">
        <f>Validation[[#This Row],[Range2_High]]-Validation[[#This Row],[Range2_Low]]</f>
        <v>50</v>
      </c>
      <c r="AK531"/>
    </row>
    <row r="532" spans="1:37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2643</v>
      </c>
      <c r="P532" t="s">
        <v>2643</v>
      </c>
      <c r="Q532" t="s">
        <v>2643</v>
      </c>
      <c r="R532" t="s">
        <v>5589</v>
      </c>
      <c r="S532">
        <f ca="1">$AK$2*Validation[[#This Row],[Range1_Range]]+Validation[[#This Row],[Range1_Low]]</f>
        <v>13.360818523184927</v>
      </c>
      <c r="T532">
        <f ca="1">$AK$2*Validation[[#This Row],[Range2_Range]]+Validation[[#This Row],[Range2_Low]]</f>
        <v>167.21637046369852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75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532" t="b">
        <f ca="1">Validation[[#This Row],[Desired Result]]=Validation[[#This Row],[Result]]</f>
        <v>0</v>
      </c>
      <c r="X532" t="b">
        <v>0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v>0</v>
      </c>
      <c r="AB532" t="s">
        <v>1565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2" t="b">
        <f ca="1">AND(Validation[[#This Row],[Test Reading]]&gt;=Validation[[#This Row],[Range1_Low]],Validation[[#This Row],[Test Reading]]&lt;=Validation[[#This Row],[Range1_High]])</f>
        <v>1</v>
      </c>
      <c r="AE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2">
        <f>Validation[[#This Row],[Range1_High]]-Validation[[#This Row],[Range1_Low]]</f>
        <v>10</v>
      </c>
      <c r="AG532">
        <f>Validation[[#This Row],[Range2_High]]-Validation[[#This Row],[Range2_Low]]</f>
        <v>200</v>
      </c>
      <c r="AK532"/>
    </row>
    <row r="533" spans="1:37" x14ac:dyDescent="0.25">
      <c r="A533" t="s">
        <v>53</v>
      </c>
      <c r="B533" t="s">
        <v>8</v>
      </c>
      <c r="C533">
        <v>10</v>
      </c>
      <c r="D533">
        <v>100</v>
      </c>
      <c r="E533">
        <v>1E-3</v>
      </c>
      <c r="F533" t="s">
        <v>6</v>
      </c>
      <c r="G533" t="s">
        <v>4</v>
      </c>
      <c r="H533">
        <v>100</v>
      </c>
      <c r="I533">
        <v>300</v>
      </c>
      <c r="J533" t="s">
        <v>10</v>
      </c>
      <c r="K533">
        <v>15</v>
      </c>
      <c r="L533">
        <v>4.6028000000000002</v>
      </c>
      <c r="M533">
        <v>11.576000000000001</v>
      </c>
      <c r="N533">
        <v>4.6268000000000002</v>
      </c>
      <c r="O533" t="s">
        <v>2643</v>
      </c>
      <c r="P533" t="s">
        <v>2643</v>
      </c>
      <c r="Q533" t="s">
        <v>2643</v>
      </c>
      <c r="R533" t="s">
        <v>1565</v>
      </c>
      <c r="S533">
        <f ca="1">$AK$2*Validation[[#This Row],[Range1_Range]]+Validation[[#This Row],[Range1_Low]]</f>
        <v>40.247366708664337</v>
      </c>
      <c r="T533">
        <f ca="1">$AK$2*Validation[[#This Row],[Range2_Range]]+Validation[[#This Row],[Range2_Low]]</f>
        <v>167.21637046369852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200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33" t="b">
        <f ca="1">Validation[[#This Row],[Desired Result]]=Validation[[#This Row],[Result]]</f>
        <v>1</v>
      </c>
      <c r="X533" t="b">
        <v>1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v>0</v>
      </c>
      <c r="AB533" t="s">
        <v>5589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3" t="b">
        <f ca="1">AND(Validation[[#This Row],[Test Reading]]&gt;=Validation[[#This Row],[Range1_Low]],Validation[[#This Row],[Test Reading]]&lt;=Validation[[#This Row],[Range1_High]])</f>
        <v>1</v>
      </c>
      <c r="AE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3">
        <f>Validation[[#This Row],[Range1_High]]-Validation[[#This Row],[Range1_Low]]</f>
        <v>90</v>
      </c>
      <c r="AG533">
        <f>Validation[[#This Row],[Range2_High]]-Validation[[#This Row],[Range2_Low]]</f>
        <v>200</v>
      </c>
      <c r="AK533"/>
    </row>
    <row r="534" spans="1:37" x14ac:dyDescent="0.25">
      <c r="A534" t="s">
        <v>53</v>
      </c>
      <c r="B534" t="s">
        <v>8</v>
      </c>
      <c r="C534">
        <v>10</v>
      </c>
      <c r="D534">
        <v>100</v>
      </c>
      <c r="E534">
        <v>1E-3</v>
      </c>
      <c r="F534" t="s">
        <v>6</v>
      </c>
      <c r="G534" t="s">
        <v>4</v>
      </c>
      <c r="H534">
        <v>300</v>
      </c>
      <c r="I534">
        <v>1000</v>
      </c>
      <c r="J534" t="s">
        <v>10</v>
      </c>
      <c r="K534">
        <v>46</v>
      </c>
      <c r="L534">
        <v>17.018999999999998</v>
      </c>
      <c r="M534">
        <v>12.318</v>
      </c>
      <c r="N534">
        <v>17.334</v>
      </c>
      <c r="O534" t="s">
        <v>2643</v>
      </c>
      <c r="P534" t="s">
        <v>2643</v>
      </c>
      <c r="Q534" t="s">
        <v>2643</v>
      </c>
      <c r="R534" t="s">
        <v>1568</v>
      </c>
      <c r="S534">
        <f ca="1">$AK$2*Validation[[#This Row],[Range1_Range]]+Validation[[#This Row],[Range1_Low]]</f>
        <v>40.247366708664337</v>
      </c>
      <c r="T534">
        <f ca="1">$AK$2*Validation[[#This Row],[Range2_Range]]+Validation[[#This Row],[Range2_Low]]</f>
        <v>535.25729662294486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730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534" t="b">
        <f ca="1">Validation[[#This Row],[Desired Result]]=Validation[[#This Row],[Result]]</f>
        <v>1</v>
      </c>
      <c r="X534" t="b">
        <v>1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v>0</v>
      </c>
      <c r="AB534" t="s">
        <v>1567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4" t="b">
        <f ca="1">AND(Validation[[#This Row],[Test Reading]]&gt;=Validation[[#This Row],[Range1_Low]],Validation[[#This Row],[Test Reading]]&lt;=Validation[[#This Row],[Range1_High]])</f>
        <v>1</v>
      </c>
      <c r="AE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4">
        <f>Validation[[#This Row],[Range1_High]]-Validation[[#This Row],[Range1_Low]]</f>
        <v>90</v>
      </c>
      <c r="AG534">
        <f>Validation[[#This Row],[Range2_High]]-Validation[[#This Row],[Range2_Low]]</f>
        <v>700</v>
      </c>
      <c r="AK534"/>
    </row>
    <row r="535" spans="1:37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2643</v>
      </c>
      <c r="P535" t="s">
        <v>2643</v>
      </c>
      <c r="Q535" t="s">
        <v>2643</v>
      </c>
      <c r="R535" t="s">
        <v>1567</v>
      </c>
      <c r="S535">
        <f ca="1">$AK$2*Validation[[#This Row],[Range1_Range]]+Validation[[#This Row],[Range1_Low]]</f>
        <v>13.360818523184927</v>
      </c>
      <c r="T535">
        <f ca="1">$AK$2*Validation[[#This Row],[Range2_Range]]+Validation[[#This Row],[Range2_Low]]</f>
        <v>535.25729662294486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250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35" t="b">
        <f ca="1">Validation[[#This Row],[Desired Result]]=Validation[[#This Row],[Result]]</f>
        <v>1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v>0</v>
      </c>
      <c r="AB535" t="s">
        <v>1568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5" t="b">
        <f ca="1">AND(Validation[[#This Row],[Test Reading]]&gt;=Validation[[#This Row],[Range1_Low]],Validation[[#This Row],[Test Reading]]&lt;=Validation[[#This Row],[Range1_High]])</f>
        <v>1</v>
      </c>
      <c r="AE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5">
        <f>Validation[[#This Row],[Range1_High]]-Validation[[#This Row],[Range1_Low]]</f>
        <v>10</v>
      </c>
      <c r="AG535">
        <f>Validation[[#This Row],[Range2_High]]-Validation[[#This Row],[Range2_Low]]</f>
        <v>700</v>
      </c>
      <c r="AK535"/>
    </row>
    <row r="536" spans="1:37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2643</v>
      </c>
      <c r="P536" t="s">
        <v>2643</v>
      </c>
      <c r="Q536" t="s">
        <v>2643</v>
      </c>
      <c r="R536" t="s">
        <v>1595</v>
      </c>
      <c r="S536">
        <f ca="1">$AK$2*Validation[[#This Row],[Range1_Range]]+Validation[[#This Row],[Range1_Low]]</f>
        <v>46.886548185479413</v>
      </c>
      <c r="T536">
        <f ca="1">$AK$2*Validation[[#This Row],[Range2_Range]]+Validation[[#This Row],[Range2_Low]]</f>
        <v>1.4107192240421212E-2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16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36" t="b">
        <f ca="1">Validation[[#This Row],[Desired Result]]=Validation[[#This Row],[Result]]</f>
        <v>1</v>
      </c>
      <c r="X536" t="b">
        <v>1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6" t="b">
        <f ca="1">AND(Validation[[#This Row],[Test Reading]]&gt;=Validation[[#This Row],[Range1_Low]],Validation[[#This Row],[Test Reading]]&lt;=Validation[[#This Row],[Range1_High]])</f>
        <v>1</v>
      </c>
      <c r="AE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6">
        <f>Validation[[#This Row],[Range1_High]]-Validation[[#This Row],[Range1_Low]]</f>
        <v>80</v>
      </c>
      <c r="AG536">
        <f>Validation[[#This Row],[Range2_High]]-Validation[[#This Row],[Range2_Low]]</f>
        <v>3.9E-2</v>
      </c>
      <c r="AK536"/>
    </row>
    <row r="537" spans="1:37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0.04</v>
      </c>
      <c r="I537">
        <v>1</v>
      </c>
      <c r="J537" t="s">
        <v>10</v>
      </c>
      <c r="K537">
        <v>2.7</v>
      </c>
      <c r="L537">
        <v>0.23188</v>
      </c>
      <c r="M537">
        <v>2.2997999999999998</v>
      </c>
      <c r="N537">
        <v>0.23363999999999999</v>
      </c>
      <c r="O537" t="s">
        <v>2643</v>
      </c>
      <c r="P537" t="s">
        <v>2643</v>
      </c>
      <c r="Q537" t="s">
        <v>2643</v>
      </c>
      <c r="R537" t="s">
        <v>1596</v>
      </c>
      <c r="S537">
        <f ca="1">$AK$2*Validation[[#This Row],[Range1_Range]]+Validation[[#This Row],[Range1_Low]]</f>
        <v>46.886548185479413</v>
      </c>
      <c r="T537">
        <f ca="1">$AK$2*Validation[[#This Row],[Range2_Range]]+Validation[[#This Row],[Range2_Low]]</f>
        <v>0.36263857822575291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14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37" t="b">
        <f ca="1">Validation[[#This Row],[Desired Result]]=Validation[[#This Row],[Result]]</f>
        <v>1</v>
      </c>
      <c r="X537" t="b">
        <v>1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7" t="b">
        <f ca="1">AND(Validation[[#This Row],[Test Reading]]&gt;=Validation[[#This Row],[Range1_Low]],Validation[[#This Row],[Test Reading]]&lt;=Validation[[#This Row],[Range1_High]])</f>
        <v>1</v>
      </c>
      <c r="AE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7">
        <f>Validation[[#This Row],[Range1_High]]-Validation[[#This Row],[Range1_Low]]</f>
        <v>80</v>
      </c>
      <c r="AG537">
        <f>Validation[[#This Row],[Range2_High]]-Validation[[#This Row],[Range2_Low]]</f>
        <v>0.96</v>
      </c>
      <c r="AK537"/>
    </row>
    <row r="538" spans="1:37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1</v>
      </c>
      <c r="I538">
        <v>20</v>
      </c>
      <c r="J538" t="s">
        <v>10</v>
      </c>
      <c r="K538">
        <v>4.9000000000000004</v>
      </c>
      <c r="L538">
        <v>0.21</v>
      </c>
      <c r="M538">
        <v>4.8819999999999997</v>
      </c>
      <c r="N538">
        <v>0.20768</v>
      </c>
      <c r="O538" t="s">
        <v>2643</v>
      </c>
      <c r="P538" t="s">
        <v>2643</v>
      </c>
      <c r="Q538" t="s">
        <v>2643</v>
      </c>
      <c r="R538" t="s">
        <v>1598</v>
      </c>
      <c r="S538">
        <f ca="1">$AK$2*Validation[[#This Row],[Range1_Range]]+Validation[[#This Row],[Range1_Low]]</f>
        <v>46.886548185479413</v>
      </c>
      <c r="T538">
        <f ca="1">$AK$2*Validation[[#This Row],[Range2_Range]]+Validation[[#This Row],[Range2_Low]]</f>
        <v>7.38555519405136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15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38" t="b">
        <f ca="1">Validation[[#This Row],[Desired Result]]=Validation[[#This Row],[Result]]</f>
        <v>1</v>
      </c>
      <c r="X538" t="b">
        <v>1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8" t="b">
        <f ca="1">AND(Validation[[#This Row],[Test Reading]]&gt;=Validation[[#This Row],[Range1_Low]],Validation[[#This Row],[Test Reading]]&lt;=Validation[[#This Row],[Range1_High]])</f>
        <v>1</v>
      </c>
      <c r="AE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8">
        <f>Validation[[#This Row],[Range1_High]]-Validation[[#This Row],[Range1_Low]]</f>
        <v>80</v>
      </c>
      <c r="AG538">
        <f>Validation[[#This Row],[Range2_High]]-Validation[[#This Row],[Range2_Low]]</f>
        <v>19</v>
      </c>
      <c r="AK538"/>
    </row>
    <row r="539" spans="1:37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20</v>
      </c>
      <c r="I539">
        <v>50</v>
      </c>
      <c r="J539" t="s">
        <v>10</v>
      </c>
      <c r="K539">
        <v>6.8</v>
      </c>
      <c r="L539">
        <v>0.36631000000000002</v>
      </c>
      <c r="M539">
        <v>6.7495000000000003</v>
      </c>
      <c r="N539">
        <v>0.36631999999999998</v>
      </c>
      <c r="O539" t="s">
        <v>2643</v>
      </c>
      <c r="P539" t="s">
        <v>2643</v>
      </c>
      <c r="Q539" t="s">
        <v>2643</v>
      </c>
      <c r="R539" t="s">
        <v>5600</v>
      </c>
      <c r="S539">
        <f ca="1">$AK$2*Validation[[#This Row],[Range1_Range]]+Validation[[#This Row],[Range1_Low]]</f>
        <v>46.886548185479413</v>
      </c>
      <c r="T539">
        <f ca="1">$AK$2*Validation[[#This Row],[Range2_Range]]+Validation[[#This Row],[Range2_Low]]</f>
        <v>30.082455569554782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24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39" t="b">
        <f ca="1">Validation[[#This Row],[Desired Result]]=Validation[[#This Row],[Result]]</f>
        <v>1</v>
      </c>
      <c r="X539" t="b">
        <v>1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9" t="b">
        <f ca="1">AND(Validation[[#This Row],[Test Reading]]&gt;=Validation[[#This Row],[Range1_Low]],Validation[[#This Row],[Test Reading]]&lt;=Validation[[#This Row],[Range1_High]])</f>
        <v>1</v>
      </c>
      <c r="AE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9">
        <f>Validation[[#This Row],[Range1_High]]-Validation[[#This Row],[Range1_Low]]</f>
        <v>80</v>
      </c>
      <c r="AG539">
        <f>Validation[[#This Row],[Range2_High]]-Validation[[#This Row],[Range2_Low]]</f>
        <v>30</v>
      </c>
      <c r="AK539"/>
    </row>
    <row r="540" spans="1:37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50</v>
      </c>
      <c r="I540">
        <v>100</v>
      </c>
      <c r="J540" t="s">
        <v>10</v>
      </c>
      <c r="K540">
        <v>22</v>
      </c>
      <c r="L540">
        <v>1.2034</v>
      </c>
      <c r="M540">
        <v>17.724</v>
      </c>
      <c r="N540">
        <v>1.2358</v>
      </c>
      <c r="O540" t="s">
        <v>2643</v>
      </c>
      <c r="P540" t="s">
        <v>2643</v>
      </c>
      <c r="Q540" t="s">
        <v>2643</v>
      </c>
      <c r="R540" t="s">
        <v>1597</v>
      </c>
      <c r="S540">
        <f ca="1">$AK$2*Validation[[#This Row],[Range1_Range]]+Validation[[#This Row],[Range1_Low]]</f>
        <v>46.886548185479413</v>
      </c>
      <c r="T540">
        <f ca="1">$AK$2*Validation[[#This Row],[Range2_Range]]+Validation[[#This Row],[Range2_Low]]</f>
        <v>66.804092615924631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78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540" t="b">
        <f ca="1">Validation[[#This Row],[Desired Result]]=Validation[[#This Row],[Result]]</f>
        <v>1</v>
      </c>
      <c r="X540" t="b">
        <v>1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0" t="b">
        <f ca="1">AND(Validation[[#This Row],[Test Reading]]&gt;=Validation[[#This Row],[Range1_Low]],Validation[[#This Row],[Test Reading]]&lt;=Validation[[#This Row],[Range1_High]])</f>
        <v>1</v>
      </c>
      <c r="AE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0">
        <f>Validation[[#This Row],[Range1_High]]-Validation[[#This Row],[Range1_Low]]</f>
        <v>80</v>
      </c>
      <c r="AG540">
        <f>Validation[[#This Row],[Range2_High]]-Validation[[#This Row],[Range2_Low]]</f>
        <v>50</v>
      </c>
      <c r="AK540"/>
    </row>
    <row r="541" spans="1:37" x14ac:dyDescent="0.25">
      <c r="A541" t="s">
        <v>53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1E-3</v>
      </c>
      <c r="I541">
        <v>0.04</v>
      </c>
      <c r="J541" t="s">
        <v>10</v>
      </c>
      <c r="K541">
        <v>48</v>
      </c>
      <c r="L541">
        <v>0.46085999999999999</v>
      </c>
      <c r="M541">
        <v>46.12</v>
      </c>
      <c r="N541">
        <v>0.46325</v>
      </c>
      <c r="O541" t="s">
        <v>2643</v>
      </c>
      <c r="P541" t="s">
        <v>2643</v>
      </c>
      <c r="Q541" t="s">
        <v>2643</v>
      </c>
      <c r="R541" t="s">
        <v>1621</v>
      </c>
      <c r="S541">
        <f ca="1">$AK$2*Validation[[#This Row],[Range1_Range]]+Validation[[#This Row],[Range1_Low]]</f>
        <v>177.29882603325331</v>
      </c>
      <c r="T541">
        <f ca="1">$AK$2*Validation[[#This Row],[Range2_Range]]+Validation[[#This Row],[Range2_Low]]</f>
        <v>1.4107192240421212E-2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130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41" t="b">
        <f ca="1">Validation[[#This Row],[Desired Result]]=Validation[[#This Row],[Result]]</f>
        <v>1</v>
      </c>
      <c r="X541" t="b">
        <v>1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v>0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1" t="b">
        <f ca="1">AND(Validation[[#This Row],[Test Reading]]&gt;=Validation[[#This Row],[Range1_Low]],Validation[[#This Row],[Test Reading]]&lt;=Validation[[#This Row],[Range1_High]])</f>
        <v>1</v>
      </c>
      <c r="AE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1">
        <f>Validation[[#This Row],[Range1_High]]-Validation[[#This Row],[Range1_Low]]</f>
        <v>230</v>
      </c>
      <c r="AG541">
        <f>Validation[[#This Row],[Range2_High]]-Validation[[#This Row],[Range2_Low]]</f>
        <v>3.9E-2</v>
      </c>
      <c r="AK541"/>
    </row>
    <row r="542" spans="1:37" x14ac:dyDescent="0.25">
      <c r="A542" t="s">
        <v>53</v>
      </c>
      <c r="B542" t="s">
        <v>8</v>
      </c>
      <c r="C542">
        <v>100</v>
      </c>
      <c r="D542">
        <v>330</v>
      </c>
      <c r="E542">
        <v>1E-3</v>
      </c>
      <c r="F542" t="s">
        <v>6</v>
      </c>
      <c r="G542" t="s">
        <v>4</v>
      </c>
      <c r="H542">
        <v>0.04</v>
      </c>
      <c r="I542">
        <v>1</v>
      </c>
      <c r="J542" t="s">
        <v>10</v>
      </c>
      <c r="K542">
        <v>25</v>
      </c>
      <c r="L542">
        <v>0.46067000000000002</v>
      </c>
      <c r="M542">
        <v>23.036999999999999</v>
      </c>
      <c r="N542">
        <v>0.46337</v>
      </c>
      <c r="O542" t="s">
        <v>2643</v>
      </c>
      <c r="P542" t="s">
        <v>2643</v>
      </c>
      <c r="Q542" t="s">
        <v>2643</v>
      </c>
      <c r="R542" t="s">
        <v>1622</v>
      </c>
      <c r="S542">
        <f ca="1">$AK$2*Validation[[#This Row],[Range1_Range]]+Validation[[#This Row],[Range1_Low]]</f>
        <v>177.29882603325331</v>
      </c>
      <c r="T542">
        <f ca="1">$AK$2*Validation[[#This Row],[Range2_Range]]+Validation[[#This Row],[Range2_Low]]</f>
        <v>0.36263857822575291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110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42" t="b">
        <f ca="1">Validation[[#This Row],[Desired Result]]=Validation[[#This Row],[Result]]</f>
        <v>1</v>
      </c>
      <c r="X542" t="b">
        <v>1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v>0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2" t="b">
        <f ca="1">AND(Validation[[#This Row],[Test Reading]]&gt;=Validation[[#This Row],[Range1_Low]],Validation[[#This Row],[Test Reading]]&lt;=Validation[[#This Row],[Range1_High]])</f>
        <v>1</v>
      </c>
      <c r="AE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2">
        <f>Validation[[#This Row],[Range1_High]]-Validation[[#This Row],[Range1_Low]]</f>
        <v>230</v>
      </c>
      <c r="AG542">
        <f>Validation[[#This Row],[Range2_High]]-Validation[[#This Row],[Range2_Low]]</f>
        <v>0.96</v>
      </c>
      <c r="AK542"/>
    </row>
    <row r="543" spans="1:37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1</v>
      </c>
      <c r="I543">
        <v>20</v>
      </c>
      <c r="J543" t="s">
        <v>10</v>
      </c>
      <c r="K543">
        <v>23</v>
      </c>
      <c r="L543">
        <v>0.7</v>
      </c>
      <c r="M543">
        <v>23.061</v>
      </c>
      <c r="N543">
        <v>0.69384000000000001</v>
      </c>
      <c r="O543" t="s">
        <v>2643</v>
      </c>
      <c r="P543" t="s">
        <v>2643</v>
      </c>
      <c r="Q543" t="s">
        <v>2643</v>
      </c>
      <c r="R543" t="s">
        <v>1616</v>
      </c>
      <c r="S543">
        <f ca="1">$AK$2*Validation[[#This Row],[Range1_Range]]+Validation[[#This Row],[Range1_Low]]</f>
        <v>177.29882603325331</v>
      </c>
      <c r="T543">
        <f ca="1">$AK$2*Validation[[#This Row],[Range2_Range]]+Validation[[#This Row],[Range2_Low]]</f>
        <v>7.38555519405136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150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43" t="b">
        <f ca="1">Validation[[#This Row],[Desired Result]]=Validation[[#This Row],[Result]]</f>
        <v>1</v>
      </c>
      <c r="X543" t="b">
        <v>1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v>0</v>
      </c>
      <c r="AB543" t="s">
        <v>5528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3" t="b">
        <f ca="1">AND(Validation[[#This Row],[Test Reading]]&gt;=Validation[[#This Row],[Range1_Low]],Validation[[#This Row],[Test Reading]]&lt;=Validation[[#This Row],[Range1_High]])</f>
        <v>1</v>
      </c>
      <c r="AE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3">
        <f>Validation[[#This Row],[Range1_High]]-Validation[[#This Row],[Range1_Low]]</f>
        <v>230</v>
      </c>
      <c r="AG543">
        <f>Validation[[#This Row],[Range2_High]]-Validation[[#This Row],[Range2_Low]]</f>
        <v>19</v>
      </c>
      <c r="AK543"/>
    </row>
    <row r="544" spans="1:37" x14ac:dyDescent="0.25">
      <c r="A544" t="s">
        <v>53</v>
      </c>
      <c r="B544" t="s">
        <v>8</v>
      </c>
      <c r="C544">
        <v>100</v>
      </c>
      <c r="D544">
        <v>1000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23.062999999999999</v>
      </c>
      <c r="N544">
        <v>0.69386000000000003</v>
      </c>
      <c r="O544" t="s">
        <v>2643</v>
      </c>
      <c r="P544" t="s">
        <v>2643</v>
      </c>
      <c r="Q544" t="s">
        <v>2643</v>
      </c>
      <c r="R544" t="s">
        <v>5528</v>
      </c>
      <c r="S544">
        <f ca="1">$AK$2*Validation[[#This Row],[Range1_Range]]+Validation[[#This Row],[Range1_Low]]</f>
        <v>402.47366708664339</v>
      </c>
      <c r="T544">
        <f ca="1">$AK$2*Validation[[#This Row],[Range2_Range]]+Validation[[#This Row],[Range2_Low]]</f>
        <v>7.38555519405136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300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44" t="b">
        <f ca="1">Validation[[#This Row],[Desired Result]]=Validation[[#This Row],[Result]]</f>
        <v>1</v>
      </c>
      <c r="X544" t="b">
        <v>1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v>0</v>
      </c>
      <c r="AB544" t="s">
        <v>1616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4" t="b">
        <f ca="1">AND(Validation[[#This Row],[Test Reading]]&gt;=Validation[[#This Row],[Range1_Low]],Validation[[#This Row],[Test Reading]]&lt;=Validation[[#This Row],[Range1_High]])</f>
        <v>1</v>
      </c>
      <c r="AE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4">
        <f>Validation[[#This Row],[Range1_High]]-Validation[[#This Row],[Range1_Low]]</f>
        <v>900</v>
      </c>
      <c r="AG544">
        <f>Validation[[#This Row],[Range2_High]]-Validation[[#This Row],[Range2_Low]]</f>
        <v>19</v>
      </c>
      <c r="AK544"/>
    </row>
    <row r="545" spans="1:37" x14ac:dyDescent="0.25">
      <c r="A545" t="s">
        <v>53</v>
      </c>
      <c r="B545" t="s">
        <v>8</v>
      </c>
      <c r="C545">
        <v>100</v>
      </c>
      <c r="D545">
        <v>1000</v>
      </c>
      <c r="E545">
        <v>1E-3</v>
      </c>
      <c r="F545" t="s">
        <v>6</v>
      </c>
      <c r="G545" t="s">
        <v>4</v>
      </c>
      <c r="H545">
        <v>20</v>
      </c>
      <c r="I545">
        <v>50</v>
      </c>
      <c r="J545" t="s">
        <v>10</v>
      </c>
      <c r="K545">
        <v>23</v>
      </c>
      <c r="L545">
        <v>1.4</v>
      </c>
      <c r="M545">
        <v>22.896000000000001</v>
      </c>
      <c r="N545">
        <v>1.3895999999999999</v>
      </c>
      <c r="O545" t="s">
        <v>2643</v>
      </c>
      <c r="P545" t="s">
        <v>2643</v>
      </c>
      <c r="Q545" t="s">
        <v>2643</v>
      </c>
      <c r="R545" t="s">
        <v>1618</v>
      </c>
      <c r="S545">
        <f ca="1">$AK$2*Validation[[#This Row],[Range1_Range]]+Validation[[#This Row],[Range1_Low]]</f>
        <v>402.47366708664339</v>
      </c>
      <c r="T545">
        <f ca="1">$AK$2*Validation[[#This Row],[Range2_Range]]+Validation[[#This Row],[Range2_Low]]</f>
        <v>30.082455569554782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590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545" t="b">
        <f ca="1">Validation[[#This Row],[Desired Result]]=Validation[[#This Row],[Result]]</f>
        <v>1</v>
      </c>
      <c r="X545" t="b">
        <v>1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v>0</v>
      </c>
      <c r="AB545" t="s">
        <v>1617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5" t="b">
        <f ca="1">AND(Validation[[#This Row],[Test Reading]]&gt;=Validation[[#This Row],[Range1_Low]],Validation[[#This Row],[Test Reading]]&lt;=Validation[[#This Row],[Range1_High]])</f>
        <v>1</v>
      </c>
      <c r="AE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5">
        <f>Validation[[#This Row],[Range1_High]]-Validation[[#This Row],[Range1_Low]]</f>
        <v>900</v>
      </c>
      <c r="AG545">
        <f>Validation[[#This Row],[Range2_High]]-Validation[[#This Row],[Range2_Low]]</f>
        <v>30</v>
      </c>
      <c r="AK545"/>
    </row>
    <row r="546" spans="1:37" x14ac:dyDescent="0.25">
      <c r="A546" t="s">
        <v>53</v>
      </c>
      <c r="B546" t="s">
        <v>8</v>
      </c>
      <c r="C546">
        <v>100</v>
      </c>
      <c r="D546">
        <v>330</v>
      </c>
      <c r="E546">
        <v>1E-3</v>
      </c>
      <c r="F546" t="s">
        <v>6</v>
      </c>
      <c r="G546" t="s">
        <v>4</v>
      </c>
      <c r="H546">
        <v>20</v>
      </c>
      <c r="I546">
        <v>50</v>
      </c>
      <c r="J546" t="s">
        <v>10</v>
      </c>
      <c r="K546">
        <v>23</v>
      </c>
      <c r="L546">
        <v>1.4</v>
      </c>
      <c r="M546">
        <v>23.053999999999998</v>
      </c>
      <c r="N546">
        <v>1.3878999999999999</v>
      </c>
      <c r="O546" t="s">
        <v>2643</v>
      </c>
      <c r="P546" t="s">
        <v>2643</v>
      </c>
      <c r="Q546" t="s">
        <v>2643</v>
      </c>
      <c r="R546" t="s">
        <v>1617</v>
      </c>
      <c r="S546">
        <f ca="1">$AK$2*Validation[[#This Row],[Range1_Range]]+Validation[[#This Row],[Range1_Low]]</f>
        <v>177.29882603325331</v>
      </c>
      <c r="T546">
        <f ca="1">$AK$2*Validation[[#This Row],[Range2_Range]]+Validation[[#This Row],[Range2_Low]]</f>
        <v>30.082455569554782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270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46" t="b">
        <f ca="1">Validation[[#This Row],[Desired Result]]=Validation[[#This Row],[Result]]</f>
        <v>1</v>
      </c>
      <c r="X546" t="b">
        <v>1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v>0</v>
      </c>
      <c r="AB546" t="s">
        <v>1618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6" t="b">
        <f ca="1">AND(Validation[[#This Row],[Test Reading]]&gt;=Validation[[#This Row],[Range1_Low]],Validation[[#This Row],[Test Reading]]&lt;=Validation[[#This Row],[Range1_High]])</f>
        <v>1</v>
      </c>
      <c r="AE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6">
        <f>Validation[[#This Row],[Range1_High]]-Validation[[#This Row],[Range1_Low]]</f>
        <v>230</v>
      </c>
      <c r="AG546">
        <f>Validation[[#This Row],[Range2_High]]-Validation[[#This Row],[Range2_Low]]</f>
        <v>30</v>
      </c>
      <c r="AK546"/>
    </row>
    <row r="547" spans="1:37" x14ac:dyDescent="0.25">
      <c r="A547" t="s">
        <v>53</v>
      </c>
      <c r="B547" t="s">
        <v>8</v>
      </c>
      <c r="C547">
        <v>100</v>
      </c>
      <c r="D547">
        <v>330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23.111000000000001</v>
      </c>
      <c r="N547">
        <v>3.4655999999999998</v>
      </c>
      <c r="O547" t="s">
        <v>2643</v>
      </c>
      <c r="P547" t="s">
        <v>2643</v>
      </c>
      <c r="Q547" t="s">
        <v>2643</v>
      </c>
      <c r="R547" t="s">
        <v>1620</v>
      </c>
      <c r="S547">
        <f ca="1">$AK$2*Validation[[#This Row],[Range1_Range]]+Validation[[#This Row],[Range1_Low]]</f>
        <v>177.29882603325331</v>
      </c>
      <c r="T547">
        <f ca="1">$AK$2*Validation[[#This Row],[Range2_Range]]+Validation[[#This Row],[Range2_Low]]</f>
        <v>66.804092615924631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640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547" t="b">
        <f ca="1">Validation[[#This Row],[Desired Result]]=Validation[[#This Row],[Result]]</f>
        <v>1</v>
      </c>
      <c r="X547" t="b">
        <v>1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v>0</v>
      </c>
      <c r="AB547" t="s">
        <v>1619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7" t="b">
        <f ca="1">AND(Validation[[#This Row],[Test Reading]]&gt;=Validation[[#This Row],[Range1_Low]],Validation[[#This Row],[Test Reading]]&lt;=Validation[[#This Row],[Range1_High]])</f>
        <v>1</v>
      </c>
      <c r="AE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7">
        <f>Validation[[#This Row],[Range1_High]]-Validation[[#This Row],[Range1_Low]]</f>
        <v>230</v>
      </c>
      <c r="AG547">
        <f>Validation[[#This Row],[Range2_High]]-Validation[[#This Row],[Range2_Low]]</f>
        <v>50</v>
      </c>
      <c r="AK547"/>
    </row>
    <row r="548" spans="1:37" x14ac:dyDescent="0.25">
      <c r="A548" t="s">
        <v>53</v>
      </c>
      <c r="B548" t="s">
        <v>8</v>
      </c>
      <c r="C548">
        <v>100</v>
      </c>
      <c r="D548">
        <v>1000</v>
      </c>
      <c r="E548">
        <v>1E-3</v>
      </c>
      <c r="F548" t="s">
        <v>6</v>
      </c>
      <c r="G548" t="s">
        <v>4</v>
      </c>
      <c r="H548">
        <v>50</v>
      </c>
      <c r="I548">
        <v>100</v>
      </c>
      <c r="J548" t="s">
        <v>10</v>
      </c>
      <c r="K548">
        <v>23</v>
      </c>
      <c r="L548">
        <v>3.5</v>
      </c>
      <c r="M548">
        <v>23.117000000000001</v>
      </c>
      <c r="N548">
        <v>3.4655999999999998</v>
      </c>
      <c r="O548" t="s">
        <v>2643</v>
      </c>
      <c r="P548" t="s">
        <v>2643</v>
      </c>
      <c r="Q548" t="s">
        <v>2643</v>
      </c>
      <c r="R548" t="s">
        <v>1619</v>
      </c>
      <c r="S548">
        <f ca="1">$AK$2*Validation[[#This Row],[Range1_Range]]+Validation[[#This Row],[Range1_Low]]</f>
        <v>402.47366708664339</v>
      </c>
      <c r="T548">
        <f ca="1">$AK$2*Validation[[#This Row],[Range2_Range]]+Validation[[#This Row],[Range2_Low]]</f>
        <v>66.804092615924631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1400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48" t="b">
        <f ca="1">Validation[[#This Row],[Desired Result]]=Validation[[#This Row],[Result]]</f>
        <v>1</v>
      </c>
      <c r="X548" t="b">
        <v>1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v>0</v>
      </c>
      <c r="AB548" t="s">
        <v>1620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8" t="b">
        <f ca="1">AND(Validation[[#This Row],[Test Reading]]&gt;=Validation[[#This Row],[Range1_Low]],Validation[[#This Row],[Test Reading]]&lt;=Validation[[#This Row],[Range1_High]])</f>
        <v>1</v>
      </c>
      <c r="AE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8">
        <f>Validation[[#This Row],[Range1_High]]-Validation[[#This Row],[Range1_Low]]</f>
        <v>900</v>
      </c>
      <c r="AG548">
        <f>Validation[[#This Row],[Range2_High]]-Validation[[#This Row],[Range2_Low]]</f>
        <v>50</v>
      </c>
      <c r="AK548"/>
    </row>
    <row r="549" spans="1:37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2643</v>
      </c>
      <c r="P549" t="s">
        <v>2643</v>
      </c>
      <c r="Q549" t="s">
        <v>2643</v>
      </c>
      <c r="R549" t="s">
        <v>1644</v>
      </c>
      <c r="S549">
        <f ca="1">$AK$2*Validation[[#This Row],[Range1_Range]]+Validation[[#This Row],[Range1_Low]]</f>
        <v>555.17484105339008</v>
      </c>
      <c r="T549">
        <f ca="1">$AK$2*Validation[[#This Row],[Range2_Range]]+Validation[[#This Row],[Range2_Low]]</f>
        <v>1.4107192240421212E-2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310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9" t="b">
        <f ca="1">AND(Validation[[#This Row],[Test Reading]]&gt;=Validation[[#This Row],[Range1_Low]],Validation[[#This Row],[Test Reading]]&lt;=Validation[[#This Row],[Range1_High]])</f>
        <v>1</v>
      </c>
      <c r="AE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9">
        <f>Validation[[#This Row],[Range1_High]]-Validation[[#This Row],[Range1_Low]]</f>
        <v>670</v>
      </c>
      <c r="AG549">
        <f>Validation[[#This Row],[Range2_High]]-Validation[[#This Row],[Range2_Low]]</f>
        <v>3.9E-2</v>
      </c>
      <c r="AK549"/>
    </row>
    <row r="550" spans="1:37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2643</v>
      </c>
      <c r="P550" t="s">
        <v>2643</v>
      </c>
      <c r="Q550" t="s">
        <v>2643</v>
      </c>
      <c r="R550" t="s">
        <v>1643</v>
      </c>
      <c r="S550">
        <f ca="1">$AK$2*Validation[[#This Row],[Range1_Range]]+Validation[[#This Row],[Range1_Low]]</f>
        <v>555.17484105339008</v>
      </c>
      <c r="T550">
        <f ca="1">$AK$2*Validation[[#This Row],[Range2_Range]]+Validation[[#This Row],[Range2_Low]]</f>
        <v>0.36263857822575291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280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50" t="b">
        <f ca="1">Validation[[#This Row],[Desired Result]]=Validation[[#This Row],[Result]]</f>
        <v>1</v>
      </c>
      <c r="X550" t="b">
        <v>1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0" t="b">
        <f ca="1">AND(Validation[[#This Row],[Test Reading]]&gt;=Validation[[#This Row],[Range1_Low]],Validation[[#This Row],[Test Reading]]&lt;=Validation[[#This Row],[Range1_High]])</f>
        <v>1</v>
      </c>
      <c r="AE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0">
        <f>Validation[[#This Row],[Range1_High]]-Validation[[#This Row],[Range1_Low]]</f>
        <v>670</v>
      </c>
      <c r="AG550">
        <f>Validation[[#This Row],[Range2_High]]-Validation[[#This Row],[Range2_Low]]</f>
        <v>0.96</v>
      </c>
      <c r="AK550"/>
    </row>
    <row r="551" spans="1:37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2643</v>
      </c>
      <c r="P551" t="s">
        <v>2643</v>
      </c>
      <c r="Q551" t="s">
        <v>2643</v>
      </c>
      <c r="R551" t="s">
        <v>5609</v>
      </c>
      <c r="S551">
        <f ca="1">$AK$2*Validation[[#This Row],[Range1_Range]]+Validation[[#This Row],[Range1_Low]]</f>
        <v>555.17484105339008</v>
      </c>
      <c r="T551">
        <f ca="1">$AK$2*Validation[[#This Row],[Range2_Range]]+Validation[[#This Row],[Range2_Low]]</f>
        <v>4.0247366708664334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410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51" t="b">
        <f ca="1">Validation[[#This Row],[Desired Result]]=Validation[[#This Row],[Result]]</f>
        <v>1</v>
      </c>
      <c r="X551" t="b">
        <v>1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1" t="b">
        <f ca="1">AND(Validation[[#This Row],[Test Reading]]&gt;=Validation[[#This Row],[Range1_Low]],Validation[[#This Row],[Test Reading]]&lt;=Validation[[#This Row],[Range1_High]])</f>
        <v>1</v>
      </c>
      <c r="AE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1">
        <f>Validation[[#This Row],[Range1_High]]-Validation[[#This Row],[Range1_Low]]</f>
        <v>670</v>
      </c>
      <c r="AG551">
        <f>Validation[[#This Row],[Range2_High]]-Validation[[#This Row],[Range2_Low]]</f>
        <v>9</v>
      </c>
      <c r="AK551"/>
    </row>
    <row r="552" spans="1:37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2643</v>
      </c>
      <c r="P552" t="s">
        <v>2643</v>
      </c>
      <c r="Q552" t="s">
        <v>2643</v>
      </c>
      <c r="R552" t="s">
        <v>1399</v>
      </c>
      <c r="S552">
        <f ca="1">$AK$2*Validation[[#This Row],[Range1_Range]]+Validation[[#This Row],[Range1_Low]]</f>
        <v>3.3608185231849266E-3</v>
      </c>
      <c r="T552">
        <f ca="1">$AK$2*Validation[[#This Row],[Range2_Range]]+Validation[[#This Row],[Range2_Low]]</f>
        <v>2008.2455569554779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2" t="b">
        <f ca="1">AND(Validation[[#This Row],[Test Reading]]&gt;=Validation[[#This Row],[Range1_Low]],Validation[[#This Row],[Test Reading]]&lt;=Validation[[#This Row],[Range1_High]])</f>
        <v>1</v>
      </c>
      <c r="AE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2">
        <f>Validation[[#This Row],[Range1_High]]-Validation[[#This Row],[Range1_Low]]</f>
        <v>0.01</v>
      </c>
      <c r="AG552">
        <f>Validation[[#This Row],[Range2_High]]-Validation[[#This Row],[Range2_Low]]</f>
        <v>3000</v>
      </c>
      <c r="AK552"/>
    </row>
    <row r="553" spans="1:37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2643</v>
      </c>
      <c r="P553" t="s">
        <v>2643</v>
      </c>
      <c r="Q553" t="s">
        <v>2643</v>
      </c>
      <c r="R553" t="s">
        <v>1398</v>
      </c>
      <c r="S553">
        <f ca="1">$AK$2*Validation[[#This Row],[Range1_Range]]+Validation[[#This Row],[Range1_Low]]</f>
        <v>3.3608185231849266E-3</v>
      </c>
      <c r="T553">
        <f ca="1">$AK$2*Validation[[#This Row],[Range2_Range]]+Validation[[#This Row],[Range2_Low]]</f>
        <v>5344.3274092739703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5900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3" t="b">
        <f ca="1">AND(Validation[[#This Row],[Test Reading]]&gt;=Validation[[#This Row],[Range1_Low]],Validation[[#This Row],[Test Reading]]&lt;=Validation[[#This Row],[Range1_High]])</f>
        <v>1</v>
      </c>
      <c r="AE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3">
        <f>Validation[[#This Row],[Range1_High]]-Validation[[#This Row],[Range1_Low]]</f>
        <v>0.01</v>
      </c>
      <c r="AG553">
        <f>Validation[[#This Row],[Range2_High]]-Validation[[#This Row],[Range2_Low]]</f>
        <v>4000</v>
      </c>
      <c r="AJ553" s="94"/>
      <c r="AK553"/>
    </row>
    <row r="554" spans="1:37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1E-3</v>
      </c>
      <c r="I554">
        <v>0.04</v>
      </c>
      <c r="J554" t="s">
        <v>10</v>
      </c>
      <c r="K554">
        <v>5773.7</v>
      </c>
      <c r="L554">
        <v>1.2830999999999999</v>
      </c>
      <c r="M554">
        <v>1.2674000000000001</v>
      </c>
      <c r="N554">
        <v>1.2674000000000001</v>
      </c>
      <c r="O554" t="s">
        <v>2643</v>
      </c>
      <c r="P554" t="s">
        <v>2643</v>
      </c>
      <c r="Q554" t="s">
        <v>2643</v>
      </c>
      <c r="R554" t="s">
        <v>1502</v>
      </c>
      <c r="S554">
        <f ca="1">$AK$2*Validation[[#This Row],[Range1_Range]]+Validation[[#This Row],[Range1_Low]]</f>
        <v>0.40247366708664334</v>
      </c>
      <c r="T554">
        <f ca="1">$AK$2*Validation[[#This Row],[Range2_Range]]+Validation[[#This Row],[Range2_Low]]</f>
        <v>1.4107192240421212E-2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1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4" t="b">
        <f ca="1">AND(Validation[[#This Row],[Test Reading]]&gt;=Validation[[#This Row],[Range1_Low]],Validation[[#This Row],[Test Reading]]&lt;=Validation[[#This Row],[Range1_High]])</f>
        <v>1</v>
      </c>
      <c r="AE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4">
        <f>Validation[[#This Row],[Range1_High]]-Validation[[#This Row],[Range1_Low]]</f>
        <v>0.9</v>
      </c>
      <c r="AG554">
        <f>Validation[[#This Row],[Range2_High]]-Validation[[#This Row],[Range2_Low]]</f>
        <v>3.9E-2</v>
      </c>
      <c r="AK554"/>
    </row>
    <row r="555" spans="1:37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0.04</v>
      </c>
      <c r="I555">
        <v>1</v>
      </c>
      <c r="J555" t="s">
        <v>10</v>
      </c>
      <c r="K555">
        <v>5773.6</v>
      </c>
      <c r="L555">
        <v>0.95989999999999998</v>
      </c>
      <c r="M555">
        <v>5772.7</v>
      </c>
      <c r="N555">
        <v>0.94416</v>
      </c>
      <c r="O555" t="s">
        <v>2643</v>
      </c>
      <c r="P555" t="s">
        <v>2643</v>
      </c>
      <c r="Q555" t="s">
        <v>2643</v>
      </c>
      <c r="R555" t="s">
        <v>1495</v>
      </c>
      <c r="S555">
        <f ca="1">$AK$2*Validation[[#This Row],[Range1_Range]]+Validation[[#This Row],[Range1_Low]]</f>
        <v>0.40247366708664334</v>
      </c>
      <c r="T555">
        <f ca="1">$AK$2*Validation[[#This Row],[Range2_Range]]+Validation[[#This Row],[Range2_Low]]</f>
        <v>0.36263857822575291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1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5" t="b">
        <f ca="1">AND(Validation[[#This Row],[Test Reading]]&gt;=Validation[[#This Row],[Range1_Low]],Validation[[#This Row],[Test Reading]]&lt;=Validation[[#This Row],[Range1_High]])</f>
        <v>1</v>
      </c>
      <c r="AE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5">
        <f>Validation[[#This Row],[Range1_High]]-Validation[[#This Row],[Range1_Low]]</f>
        <v>0.9</v>
      </c>
      <c r="AG555">
        <f>Validation[[#This Row],[Range2_High]]-Validation[[#This Row],[Range2_Low]]</f>
        <v>0.96</v>
      </c>
      <c r="AK555"/>
    </row>
    <row r="556" spans="1:37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2643</v>
      </c>
      <c r="P556" t="s">
        <v>2643</v>
      </c>
      <c r="Q556" t="s">
        <v>2643</v>
      </c>
      <c r="R556" t="s">
        <v>1501</v>
      </c>
      <c r="S556">
        <f ca="1">$AK$2*Validation[[#This Row],[Range1_Range]]+Validation[[#This Row],[Range1_Low]]</f>
        <v>0.40247366708664334</v>
      </c>
      <c r="T556">
        <f ca="1">$AK$2*Validation[[#This Row],[Range2_Range]]+Validation[[#This Row],[Range2_Low]]</f>
        <v>7.38555519405136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1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6" t="b">
        <f ca="1">AND(Validation[[#This Row],[Test Reading]]&gt;=Validation[[#This Row],[Range1_Low]],Validation[[#This Row],[Test Reading]]&lt;=Validation[[#This Row],[Range1_High]])</f>
        <v>1</v>
      </c>
      <c r="AE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6">
        <f>Validation[[#This Row],[Range1_High]]-Validation[[#This Row],[Range1_Low]]</f>
        <v>0.9</v>
      </c>
      <c r="AG556">
        <f>Validation[[#This Row],[Range2_High]]-Validation[[#This Row],[Range2_Low]]</f>
        <v>19</v>
      </c>
      <c r="AK556"/>
    </row>
    <row r="557" spans="1:37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20</v>
      </c>
      <c r="I557">
        <v>50</v>
      </c>
      <c r="J557" t="s">
        <v>10</v>
      </c>
      <c r="K557">
        <v>5772.6</v>
      </c>
      <c r="L557">
        <v>12.94</v>
      </c>
      <c r="M557">
        <v>5762.2</v>
      </c>
      <c r="N557">
        <v>12.802</v>
      </c>
      <c r="O557" t="s">
        <v>2643</v>
      </c>
      <c r="P557" t="s">
        <v>2643</v>
      </c>
      <c r="Q557" t="s">
        <v>2643</v>
      </c>
      <c r="R557" t="s">
        <v>1499</v>
      </c>
      <c r="S557">
        <f ca="1">$AK$2*Validation[[#This Row],[Range1_Range]]+Validation[[#This Row],[Range1_Low]]</f>
        <v>0.40247366708664334</v>
      </c>
      <c r="T557">
        <f ca="1">$AK$2*Validation[[#This Row],[Range2_Range]]+Validation[[#This Row],[Range2_Low]]</f>
        <v>30.082455569554782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5800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7" t="b">
        <f ca="1">Validation[[#This Row],[Desired Result]]=Validation[[#This Row],[Result]]</f>
        <v>1</v>
      </c>
      <c r="X557" t="b">
        <v>1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7" t="b">
        <f ca="1">AND(Validation[[#This Row],[Test Reading]]&gt;=Validation[[#This Row],[Range1_Low]],Validation[[#This Row],[Test Reading]]&lt;=Validation[[#This Row],[Range1_High]])</f>
        <v>1</v>
      </c>
      <c r="AE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7">
        <f>Validation[[#This Row],[Range1_High]]-Validation[[#This Row],[Range1_Low]]</f>
        <v>0.9</v>
      </c>
      <c r="AG557">
        <f>Validation[[#This Row],[Range2_High]]-Validation[[#This Row],[Range2_Low]]</f>
        <v>30</v>
      </c>
      <c r="AK557"/>
    </row>
    <row r="558" spans="1:37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5</v>
      </c>
      <c r="H558">
        <v>50</v>
      </c>
      <c r="I558">
        <v>100</v>
      </c>
      <c r="J558" t="s">
        <v>10</v>
      </c>
      <c r="K558">
        <v>5766.2</v>
      </c>
      <c r="L558">
        <v>87.391999999999996</v>
      </c>
      <c r="M558">
        <v>5715.5</v>
      </c>
      <c r="N558">
        <v>87.123000000000005</v>
      </c>
      <c r="O558" t="s">
        <v>2643</v>
      </c>
      <c r="P558" t="s">
        <v>2643</v>
      </c>
      <c r="Q558" t="s">
        <v>2643</v>
      </c>
      <c r="R558" t="s">
        <v>1497</v>
      </c>
      <c r="S558">
        <f ca="1">$AK$2*Validation[[#This Row],[Range1_Range]]+Validation[[#This Row],[Range1_Low]]</f>
        <v>0.40247366708664334</v>
      </c>
      <c r="T558">
        <f ca="1">$AK$2*Validation[[#This Row],[Range2_Range]]+Validation[[#This Row],[Range2_Low]]</f>
        <v>66.804092615924631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5800 µV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8" t="b">
        <f ca="1">Validation[[#This Row],[Desired Result]]=Validation[[#This Row],[Result]]</f>
        <v>1</v>
      </c>
      <c r="X558" t="b">
        <v>1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8" t="b">
        <f ca="1">AND(Validation[[#This Row],[Test Reading]]&gt;=Validation[[#This Row],[Range1_Low]],Validation[[#This Row],[Test Reading]]&lt;=Validation[[#This Row],[Range1_High]])</f>
        <v>1</v>
      </c>
      <c r="AE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8">
        <f>Validation[[#This Row],[Range1_High]]-Validation[[#This Row],[Range1_Low]]</f>
        <v>0.9</v>
      </c>
      <c r="AG558">
        <f>Validation[[#This Row],[Range2_High]]-Validation[[#This Row],[Range2_Low]]</f>
        <v>50</v>
      </c>
      <c r="AK558"/>
    </row>
    <row r="559" spans="1:37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2643</v>
      </c>
      <c r="P559" t="s">
        <v>2643</v>
      </c>
      <c r="Q559" t="s">
        <v>2643</v>
      </c>
      <c r="R559" t="s">
        <v>1503</v>
      </c>
      <c r="S559">
        <f ca="1">$AK$2*Validation[[#This Row],[Range1_Range]]+Validation[[#This Row],[Range1_Low]]</f>
        <v>0.40247366708664334</v>
      </c>
      <c r="T559">
        <f ca="1">$AK$2*Validation[[#This Row],[Range2_Range]]+Validation[[#This Row],[Range2_Low]]</f>
        <v>167.21637046369852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6100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559" t="b">
        <f ca="1">Validation[[#This Row],[Desired Result]]=Validation[[#This Row],[Result]]</f>
        <v>1</v>
      </c>
      <c r="X559" t="b">
        <v>1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9" t="b">
        <f ca="1">AND(Validation[[#This Row],[Test Reading]]&gt;=Validation[[#This Row],[Range1_Low]],Validation[[#This Row],[Test Reading]]&lt;=Validation[[#This Row],[Range1_High]])</f>
        <v>1</v>
      </c>
      <c r="AE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9">
        <f>Validation[[#This Row],[Range1_High]]-Validation[[#This Row],[Range1_Low]]</f>
        <v>0.9</v>
      </c>
      <c r="AG559">
        <f>Validation[[#This Row],[Range2_High]]-Validation[[#This Row],[Range2_Low]]</f>
        <v>200</v>
      </c>
      <c r="AK559"/>
    </row>
    <row r="560" spans="1:37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2643</v>
      </c>
      <c r="P560" t="s">
        <v>2643</v>
      </c>
      <c r="Q560" t="s">
        <v>2643</v>
      </c>
      <c r="R560" t="s">
        <v>1504</v>
      </c>
      <c r="S560">
        <f ca="1">$AK$2*Validation[[#This Row],[Range1_Range]]+Validation[[#This Row],[Range1_Low]]</f>
        <v>0.40247366708664334</v>
      </c>
      <c r="T560">
        <f ca="1">$AK$2*Validation[[#This Row],[Range2_Range]]+Validation[[#This Row],[Range2_Low]]</f>
        <v>535.25729662294486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8300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8300 µV</v>
      </c>
      <c r="W560" t="b">
        <f ca="1">Validation[[#This Row],[Desired Result]]=Validation[[#This Row],[Result]]</f>
        <v>1</v>
      </c>
      <c r="X560" t="b">
        <v>1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0" t="b">
        <f ca="1">AND(Validation[[#This Row],[Test Reading]]&gt;=Validation[[#This Row],[Range1_Low]],Validation[[#This Row],[Test Reading]]&lt;=Validation[[#This Row],[Range1_High]])</f>
        <v>1</v>
      </c>
      <c r="AE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0">
        <f>Validation[[#This Row],[Range1_High]]-Validation[[#This Row],[Range1_Low]]</f>
        <v>0.9</v>
      </c>
      <c r="AG560">
        <f>Validation[[#This Row],[Range2_High]]-Validation[[#This Row],[Range2_Low]]</f>
        <v>700</v>
      </c>
      <c r="AK560"/>
    </row>
    <row r="561" spans="1:37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5</v>
      </c>
      <c r="H561">
        <v>1000</v>
      </c>
      <c r="I561">
        <v>2000</v>
      </c>
      <c r="J561" t="s">
        <v>10</v>
      </c>
      <c r="K561">
        <v>4683.3999999999996</v>
      </c>
      <c r="L561">
        <v>13828</v>
      </c>
      <c r="M561">
        <v>4325.3999999999996</v>
      </c>
      <c r="N561">
        <v>13829</v>
      </c>
      <c r="O561" t="s">
        <v>2643</v>
      </c>
      <c r="P561" t="s">
        <v>2643</v>
      </c>
      <c r="Q561" t="s">
        <v>2643</v>
      </c>
      <c r="R561" t="s">
        <v>1494</v>
      </c>
      <c r="S561">
        <f ca="1">$AK$2*Validation[[#This Row],[Range1_Range]]+Validation[[#This Row],[Range1_Low]]</f>
        <v>0.40247366708664334</v>
      </c>
      <c r="T561">
        <f ca="1">$AK$2*Validation[[#This Row],[Range2_Range]]+Validation[[#This Row],[Range2_Low]]</f>
        <v>1336.0818523184926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10000 µV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561" t="b">
        <f ca="1">Validation[[#This Row],[Desired Result]]=Validation[[#This Row],[Result]]</f>
        <v>1</v>
      </c>
      <c r="X561" t="b">
        <v>1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1" t="b">
        <f ca="1">AND(Validation[[#This Row],[Test Reading]]&gt;=Validation[[#This Row],[Range1_Low]],Validation[[#This Row],[Test Reading]]&lt;=Validation[[#This Row],[Range1_High]])</f>
        <v>1</v>
      </c>
      <c r="AE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1">
        <f>Validation[[#This Row],[Range1_High]]-Validation[[#This Row],[Range1_Low]]</f>
        <v>0.9</v>
      </c>
      <c r="AG561">
        <f>Validation[[#This Row],[Range2_High]]-Validation[[#This Row],[Range2_Low]]</f>
        <v>1000</v>
      </c>
      <c r="AJ561" s="94"/>
      <c r="AK561"/>
    </row>
    <row r="562" spans="1:37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2000</v>
      </c>
      <c r="I562">
        <v>4000</v>
      </c>
      <c r="J562" t="s">
        <v>10</v>
      </c>
      <c r="K562">
        <v>3.5375000000000001</v>
      </c>
      <c r="L562">
        <v>43.944000000000003</v>
      </c>
      <c r="M562">
        <v>3.2985000000000002</v>
      </c>
      <c r="N562">
        <v>43.945</v>
      </c>
      <c r="O562" t="s">
        <v>2643</v>
      </c>
      <c r="P562" t="s">
        <v>2643</v>
      </c>
      <c r="Q562" t="s">
        <v>2643</v>
      </c>
      <c r="R562" t="s">
        <v>1498</v>
      </c>
      <c r="S562">
        <f ca="1">$AK$2*Validation[[#This Row],[Range1_Range]]+Validation[[#This Row],[Range1_Low]]</f>
        <v>0.40247366708664334</v>
      </c>
      <c r="T562">
        <f ca="1">$AK$2*Validation[[#This Row],[Range2_Range]]+Validation[[#This Row],[Range2_Low]]</f>
        <v>2672.1637046369851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21 mV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62" t="b">
        <f ca="1">Validation[[#This Row],[Desired Result]]=Validation[[#This Row],[Result]]</f>
        <v>1</v>
      </c>
      <c r="X562" t="b">
        <v>1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2" t="b">
        <f ca="1">AND(Validation[[#This Row],[Test Reading]]&gt;=Validation[[#This Row],[Range1_Low]],Validation[[#This Row],[Test Reading]]&lt;=Validation[[#This Row],[Range1_High]])</f>
        <v>1</v>
      </c>
      <c r="AE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2">
        <f>Validation[[#This Row],[Range1_High]]-Validation[[#This Row],[Range1_Low]]</f>
        <v>0.9</v>
      </c>
      <c r="AG562">
        <f>Validation[[#This Row],[Range2_High]]-Validation[[#This Row],[Range2_Low]]</f>
        <v>2000</v>
      </c>
      <c r="AK562"/>
    </row>
    <row r="563" spans="1:37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4</v>
      </c>
      <c r="H563">
        <v>4000</v>
      </c>
      <c r="I563">
        <v>8000</v>
      </c>
      <c r="J563" t="s">
        <v>10</v>
      </c>
      <c r="K563">
        <v>3.6131000000000002</v>
      </c>
      <c r="L563">
        <v>43.981999999999999</v>
      </c>
      <c r="M563">
        <v>3.3780000000000001</v>
      </c>
      <c r="N563">
        <v>43.984000000000002</v>
      </c>
      <c r="O563" t="s">
        <v>2643</v>
      </c>
      <c r="P563" t="s">
        <v>2643</v>
      </c>
      <c r="Q563" t="s">
        <v>2643</v>
      </c>
      <c r="R563" t="s">
        <v>1500</v>
      </c>
      <c r="S563">
        <f ca="1">$AK$2*Validation[[#This Row],[Range1_Range]]+Validation[[#This Row],[Range1_Low]]</f>
        <v>0.40247366708664334</v>
      </c>
      <c r="T563">
        <f ca="1">$AK$2*Validation[[#This Row],[Range2_Range]]+Validation[[#This Row],[Range2_Low]]</f>
        <v>5344.3274092739703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21 mV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63" t="b">
        <f ca="1">Validation[[#This Row],[Desired Result]]=Validation[[#This Row],[Result]]</f>
        <v>1</v>
      </c>
      <c r="X563" t="b">
        <v>1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3" t="b">
        <f ca="1">AND(Validation[[#This Row],[Test Reading]]&gt;=Validation[[#This Row],[Range1_Low]],Validation[[#This Row],[Test Reading]]&lt;=Validation[[#This Row],[Range1_High]])</f>
        <v>1</v>
      </c>
      <c r="AE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3">
        <f>Validation[[#This Row],[Range1_High]]-Validation[[#This Row],[Range1_Low]]</f>
        <v>0.9</v>
      </c>
      <c r="AG563">
        <f>Validation[[#This Row],[Range2_High]]-Validation[[#This Row],[Range2_Low]]</f>
        <v>4000</v>
      </c>
      <c r="AJ563" s="94"/>
      <c r="AK563"/>
    </row>
    <row r="564" spans="1:37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4</v>
      </c>
      <c r="H564">
        <v>8000</v>
      </c>
      <c r="I564">
        <v>10000</v>
      </c>
      <c r="J564" t="s">
        <v>10</v>
      </c>
      <c r="K564">
        <v>4.5999999999999996</v>
      </c>
      <c r="L564">
        <v>170.23</v>
      </c>
      <c r="M564">
        <v>2.0278</v>
      </c>
      <c r="N564">
        <v>172.49</v>
      </c>
      <c r="O564" t="s">
        <v>2643</v>
      </c>
      <c r="P564" t="s">
        <v>2643</v>
      </c>
      <c r="Q564" t="s">
        <v>2643</v>
      </c>
      <c r="R564" t="s">
        <v>1496</v>
      </c>
      <c r="S564">
        <f ca="1">$AK$2*Validation[[#This Row],[Range1_Range]]+Validation[[#This Row],[Range1_Low]]</f>
        <v>0.40247366708664334</v>
      </c>
      <c r="T564">
        <f ca="1">$AK$2*Validation[[#This Row],[Range2_Range]]+Validation[[#This Row],[Range2_Low]]</f>
        <v>8672.1637046369851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73 mV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564" t="b">
        <f ca="1">Validation[[#This Row],[Desired Result]]=Validation[[#This Row],[Result]]</f>
        <v>1</v>
      </c>
      <c r="X564" t="b">
        <v>1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4" t="b">
        <f ca="1">AND(Validation[[#This Row],[Test Reading]]&gt;=Validation[[#This Row],[Range1_Low]],Validation[[#This Row],[Test Reading]]&lt;=Validation[[#This Row],[Range1_High]])</f>
        <v>1</v>
      </c>
      <c r="AE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4">
        <f>Validation[[#This Row],[Range1_High]]-Validation[[#This Row],[Range1_Low]]</f>
        <v>0.9</v>
      </c>
      <c r="AG564">
        <f>Validation[[#This Row],[Range2_High]]-Validation[[#This Row],[Range2_Low]]</f>
        <v>2000</v>
      </c>
      <c r="AK564"/>
    </row>
    <row r="565" spans="1:37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1E-3</v>
      </c>
      <c r="I565">
        <v>0.04</v>
      </c>
      <c r="J565" t="s">
        <v>10</v>
      </c>
      <c r="K565">
        <v>5.7845000000000004</v>
      </c>
      <c r="L565">
        <v>1.5263000000000001E-2</v>
      </c>
      <c r="M565">
        <v>5.7839999999999998</v>
      </c>
      <c r="N565">
        <v>1.5049999999999999E-2</v>
      </c>
      <c r="O565" t="s">
        <v>2643</v>
      </c>
      <c r="P565" t="s">
        <v>2643</v>
      </c>
      <c r="Q565" t="s">
        <v>2643</v>
      </c>
      <c r="R565" t="s">
        <v>1541</v>
      </c>
      <c r="S565">
        <f ca="1">$AK$2*Validation[[#This Row],[Range1_Range]]+Validation[[#This Row],[Range1_Low]]</f>
        <v>4.0247366708664334</v>
      </c>
      <c r="T565">
        <f ca="1">$AK$2*Validation[[#This Row],[Range2_Range]]+Validation[[#This Row],[Range2_Low]]</f>
        <v>1.4107192240421212E-2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5.8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5" t="b">
        <f ca="1">Validation[[#This Row],[Desired Result]]=Validation[[#This Row],[Result]]</f>
        <v>1</v>
      </c>
      <c r="X565" t="b">
        <v>1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5" t="b">
        <f ca="1">AND(Validation[[#This Row],[Test Reading]]&gt;=Validation[[#This Row],[Range1_Low]],Validation[[#This Row],[Test Reading]]&lt;=Validation[[#This Row],[Range1_High]])</f>
        <v>1</v>
      </c>
      <c r="AE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5">
        <f>Validation[[#This Row],[Range1_High]]-Validation[[#This Row],[Range1_Low]]</f>
        <v>9</v>
      </c>
      <c r="AG565">
        <f>Validation[[#This Row],[Range2_High]]-Validation[[#This Row],[Range2_Low]]</f>
        <v>3.9E-2</v>
      </c>
      <c r="AK565"/>
    </row>
    <row r="566" spans="1:37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0.04</v>
      </c>
      <c r="I566">
        <v>1</v>
      </c>
      <c r="J566" t="s">
        <v>10</v>
      </c>
      <c r="K566">
        <v>5.7723000000000004</v>
      </c>
      <c r="L566">
        <v>1.0442999999999999E-2</v>
      </c>
      <c r="M566">
        <v>5.7717000000000001</v>
      </c>
      <c r="N566">
        <v>1.0227E-2</v>
      </c>
      <c r="O566" t="s">
        <v>2643</v>
      </c>
      <c r="P566" t="s">
        <v>2643</v>
      </c>
      <c r="Q566" t="s">
        <v>2643</v>
      </c>
      <c r="R566" t="s">
        <v>5568</v>
      </c>
      <c r="S566">
        <f ca="1">$AK$2*Validation[[#This Row],[Range1_Range]]+Validation[[#This Row],[Range1_Low]]</f>
        <v>4.0247366708664334</v>
      </c>
      <c r="T566">
        <f ca="1">$AK$2*Validation[[#This Row],[Range2_Range]]+Validation[[#This Row],[Range2_Low]]</f>
        <v>0.36263857822575291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5.8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6" t="b">
        <f ca="1">Validation[[#This Row],[Desired Result]]=Validation[[#This Row],[Result]]</f>
        <v>1</v>
      </c>
      <c r="X566" t="b">
        <v>1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v>0</v>
      </c>
      <c r="AB566" s="152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6" t="b">
        <f ca="1">AND(Validation[[#This Row],[Test Reading]]&gt;=Validation[[#This Row],[Range1_Low]],Validation[[#This Row],[Test Reading]]&lt;=Validation[[#This Row],[Range1_High]])</f>
        <v>1</v>
      </c>
      <c r="AE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6">
        <f>Validation[[#This Row],[Range1_High]]-Validation[[#This Row],[Range1_Low]]</f>
        <v>9</v>
      </c>
      <c r="AG566">
        <f>Validation[[#This Row],[Range2_High]]-Validation[[#This Row],[Range2_Low]]</f>
        <v>0.96</v>
      </c>
      <c r="AK566"/>
    </row>
    <row r="567" spans="1:37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1</v>
      </c>
      <c r="I567">
        <v>20</v>
      </c>
      <c r="J567" t="s">
        <v>10</v>
      </c>
      <c r="K567">
        <v>5.7577999999999996</v>
      </c>
      <c r="L567">
        <v>3.1829000000000003E-2</v>
      </c>
      <c r="M567">
        <v>5.7554999999999996</v>
      </c>
      <c r="N567">
        <v>3.1387999999999999E-2</v>
      </c>
      <c r="O567" t="s">
        <v>2643</v>
      </c>
      <c r="P567" t="s">
        <v>2643</v>
      </c>
      <c r="Q567" t="s">
        <v>2643</v>
      </c>
      <c r="R567" t="s">
        <v>1543</v>
      </c>
      <c r="S567">
        <f ca="1">$AK$2*Validation[[#This Row],[Range1_Range]]+Validation[[#This Row],[Range1_Low]]</f>
        <v>4.0247366708664334</v>
      </c>
      <c r="T567">
        <f ca="1">$AK$2*Validation[[#This Row],[Range2_Range]]+Validation[[#This Row],[Range2_Low]]</f>
        <v>7.38555519405136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5.9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7" t="b">
        <f ca="1">AND(Validation[[#This Row],[Test Reading]]&gt;=Validation[[#This Row],[Range1_Low]],Validation[[#This Row],[Test Reading]]&lt;=Validation[[#This Row],[Range1_High]])</f>
        <v>1</v>
      </c>
      <c r="AE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7">
        <f>Validation[[#This Row],[Range1_High]]-Validation[[#This Row],[Range1_Low]]</f>
        <v>9</v>
      </c>
      <c r="AG567">
        <f>Validation[[#This Row],[Range2_High]]-Validation[[#This Row],[Range2_Low]]</f>
        <v>19</v>
      </c>
      <c r="AK567"/>
    </row>
    <row r="568" spans="1:37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20</v>
      </c>
      <c r="I568">
        <v>50</v>
      </c>
      <c r="J568" t="s">
        <v>10</v>
      </c>
      <c r="K568">
        <v>5.6913</v>
      </c>
      <c r="L568">
        <v>0.11808</v>
      </c>
      <c r="M568">
        <v>5.6847000000000003</v>
      </c>
      <c r="N568">
        <v>0.11766</v>
      </c>
      <c r="O568" t="s">
        <v>2643</v>
      </c>
      <c r="P568" t="s">
        <v>2643</v>
      </c>
      <c r="Q568" t="s">
        <v>2643</v>
      </c>
      <c r="R568" t="s">
        <v>1540</v>
      </c>
      <c r="S568">
        <f ca="1">$AK$2*Validation[[#This Row],[Range1_Range]]+Validation[[#This Row],[Range1_Low]]</f>
        <v>4.0247366708664334</v>
      </c>
      <c r="T568">
        <f ca="1">$AK$2*Validation[[#This Row],[Range2_Range]]+Validation[[#This Row],[Range2_Low]]</f>
        <v>30.082455569554782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6.2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568" t="b">
        <f ca="1">Validation[[#This Row],[Desired Result]]=Validation[[#This Row],[Result]]</f>
        <v>1</v>
      </c>
      <c r="X568" t="b">
        <v>1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8" t="b">
        <f ca="1">AND(Validation[[#This Row],[Test Reading]]&gt;=Validation[[#This Row],[Range1_Low]],Validation[[#This Row],[Test Reading]]&lt;=Validation[[#This Row],[Range1_High]])</f>
        <v>1</v>
      </c>
      <c r="AE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8">
        <f>Validation[[#This Row],[Range1_High]]-Validation[[#This Row],[Range1_Low]]</f>
        <v>9</v>
      </c>
      <c r="AG568">
        <f>Validation[[#This Row],[Range2_High]]-Validation[[#This Row],[Range2_Low]]</f>
        <v>30</v>
      </c>
      <c r="AK568"/>
    </row>
    <row r="569" spans="1:37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50</v>
      </c>
      <c r="I569">
        <v>100</v>
      </c>
      <c r="J569" t="s">
        <v>10</v>
      </c>
      <c r="K569">
        <v>5.3091999999999997</v>
      </c>
      <c r="L569">
        <v>0.59367999999999999</v>
      </c>
      <c r="M569">
        <v>5.2965</v>
      </c>
      <c r="N569">
        <v>0.59386000000000005</v>
      </c>
      <c r="O569" t="s">
        <v>2643</v>
      </c>
      <c r="P569" t="s">
        <v>2643</v>
      </c>
      <c r="Q569" t="s">
        <v>2643</v>
      </c>
      <c r="R569" t="s">
        <v>1544</v>
      </c>
      <c r="S569">
        <f ca="1">$AK$2*Validation[[#This Row],[Range1_Range]]+Validation[[#This Row],[Range1_Low]]</f>
        <v>4.0247366708664334</v>
      </c>
      <c r="T569">
        <f ca="1">$AK$2*Validation[[#This Row],[Range2_Range]]+Validation[[#This Row],[Range2_Low]]</f>
        <v>66.804092615924631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7.7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9" t="b">
        <f ca="1">AND(Validation[[#This Row],[Test Reading]]&gt;=Validation[[#This Row],[Range1_Low]],Validation[[#This Row],[Test Reading]]&lt;=Validation[[#This Row],[Range1_High]])</f>
        <v>1</v>
      </c>
      <c r="AE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9">
        <f>Validation[[#This Row],[Range1_High]]-Validation[[#This Row],[Range1_Low]]</f>
        <v>9</v>
      </c>
      <c r="AG569">
        <f>Validation[[#This Row],[Range2_High]]-Validation[[#This Row],[Range2_Low]]</f>
        <v>50</v>
      </c>
      <c r="AK569"/>
    </row>
    <row r="570" spans="1:37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100</v>
      </c>
      <c r="I570">
        <v>300</v>
      </c>
      <c r="J570" t="s">
        <v>10</v>
      </c>
      <c r="K570">
        <v>4.1894999999999998</v>
      </c>
      <c r="L570">
        <v>3.2244000000000002</v>
      </c>
      <c r="M570">
        <v>4.1679000000000004</v>
      </c>
      <c r="N570">
        <v>3.2259000000000002</v>
      </c>
      <c r="O570" t="s">
        <v>2643</v>
      </c>
      <c r="P570" t="s">
        <v>2643</v>
      </c>
      <c r="Q570" t="s">
        <v>2643</v>
      </c>
      <c r="R570" t="s">
        <v>1545</v>
      </c>
      <c r="S570">
        <f ca="1">$AK$2*Validation[[#This Row],[Range1_Range]]+Validation[[#This Row],[Range1_Low]]</f>
        <v>4.0247366708664334</v>
      </c>
      <c r="T570">
        <f ca="1">$AK$2*Validation[[#This Row],[Range2_Range]]+Validation[[#This Row],[Range2_Low]]</f>
        <v>167.21637046369852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17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70" t="b">
        <f ca="1">Validation[[#This Row],[Desired Result]]=Validation[[#This Row],[Result]]</f>
        <v>1</v>
      </c>
      <c r="X570" t="b">
        <v>1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0" t="b">
        <f ca="1">AND(Validation[[#This Row],[Test Reading]]&gt;=Validation[[#This Row],[Range1_Low]],Validation[[#This Row],[Test Reading]]&lt;=Validation[[#This Row],[Range1_High]])</f>
        <v>1</v>
      </c>
      <c r="AE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0">
        <f>Validation[[#This Row],[Range1_High]]-Validation[[#This Row],[Range1_Low]]</f>
        <v>9</v>
      </c>
      <c r="AG570">
        <f>Validation[[#This Row],[Range2_High]]-Validation[[#This Row],[Range2_Low]]</f>
        <v>200</v>
      </c>
      <c r="AK570"/>
    </row>
    <row r="571" spans="1:37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300</v>
      </c>
      <c r="I571">
        <v>1000</v>
      </c>
      <c r="J571" t="s">
        <v>10</v>
      </c>
      <c r="K571">
        <v>2.2239</v>
      </c>
      <c r="L571">
        <v>11.849</v>
      </c>
      <c r="M571">
        <v>2.4895999999999998</v>
      </c>
      <c r="N571">
        <v>11.566000000000001</v>
      </c>
      <c r="O571" t="s">
        <v>2643</v>
      </c>
      <c r="P571" t="s">
        <v>2643</v>
      </c>
      <c r="Q571" t="s">
        <v>2643</v>
      </c>
      <c r="R571" t="s">
        <v>1546</v>
      </c>
      <c r="S571">
        <f ca="1">$AK$2*Validation[[#This Row],[Range1_Range]]+Validation[[#This Row],[Range1_Low]]</f>
        <v>4.0247366708664334</v>
      </c>
      <c r="T571">
        <f ca="1">$AK$2*Validation[[#This Row],[Range2_Range]]+Validation[[#This Row],[Range2_Low]]</f>
        <v>535.25729662294486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50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mV</v>
      </c>
      <c r="W571" t="b">
        <f ca="1">Validation[[#This Row],[Desired Result]]=Validation[[#This Row],[Result]]</f>
        <v>1</v>
      </c>
      <c r="X571" t="b">
        <v>0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1" t="b">
        <f ca="1">AND(Validation[[#This Row],[Test Reading]]&gt;=Validation[[#This Row],[Range1_Low]],Validation[[#This Row],[Test Reading]]&lt;=Validation[[#This Row],[Range1_High]])</f>
        <v>1</v>
      </c>
      <c r="AE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1">
        <f>Validation[[#This Row],[Range1_High]]-Validation[[#This Row],[Range1_Low]]</f>
        <v>9</v>
      </c>
      <c r="AG571">
        <f>Validation[[#This Row],[Range2_High]]-Validation[[#This Row],[Range2_Low]]</f>
        <v>700</v>
      </c>
      <c r="AK571"/>
    </row>
    <row r="572" spans="1:37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2643</v>
      </c>
      <c r="P572" t="s">
        <v>2643</v>
      </c>
      <c r="Q572" t="s">
        <v>2643</v>
      </c>
      <c r="R572" t="s">
        <v>1542</v>
      </c>
      <c r="S572">
        <f ca="1">$AK$2*Validation[[#This Row],[Range1_Range]]+Validation[[#This Row],[Range1_Low]]</f>
        <v>4.0247366708664334</v>
      </c>
      <c r="T572">
        <f ca="1">$AK$2*Validation[[#This Row],[Range2_Range]]+Validation[[#This Row],[Range2_Low]]</f>
        <v>1336.0818523184926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75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2" t="b">
        <f ca="1">AND(Validation[[#This Row],[Test Reading]]&gt;=Validation[[#This Row],[Range1_Low]],Validation[[#This Row],[Test Reading]]&lt;=Validation[[#This Row],[Range1_High]])</f>
        <v>1</v>
      </c>
      <c r="AE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2">
        <f>Validation[[#This Row],[Range1_High]]-Validation[[#This Row],[Range1_Low]]</f>
        <v>9</v>
      </c>
      <c r="AG572">
        <f>Validation[[#This Row],[Range2_High]]-Validation[[#This Row],[Range2_Low]]</f>
        <v>1000</v>
      </c>
      <c r="AK572"/>
    </row>
    <row r="573" spans="1:37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2000</v>
      </c>
      <c r="I573">
        <v>4000</v>
      </c>
      <c r="J573" t="s">
        <v>10</v>
      </c>
      <c r="K573">
        <v>12</v>
      </c>
      <c r="L573">
        <v>46.042000000000002</v>
      </c>
      <c r="M573">
        <v>8.3953000000000007</v>
      </c>
      <c r="N573">
        <v>46.298000000000002</v>
      </c>
      <c r="O573" t="s">
        <v>2643</v>
      </c>
      <c r="P573" t="s">
        <v>2643</v>
      </c>
      <c r="Q573" t="s">
        <v>2643</v>
      </c>
      <c r="R573" t="s">
        <v>1539</v>
      </c>
      <c r="S573">
        <f ca="1">$AK$2*Validation[[#This Row],[Range1_Range]]+Validation[[#This Row],[Range1_Low]]</f>
        <v>4.0247366708664334</v>
      </c>
      <c r="T573">
        <f ca="1">$AK$2*Validation[[#This Row],[Range2_Range]]+Validation[[#This Row],[Range2_Low]]</f>
        <v>2672.1637046369851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200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73" t="b">
        <f ca="1">Validation[[#This Row],[Desired Result]]=Validation[[#This Row],[Result]]</f>
        <v>1</v>
      </c>
      <c r="X573" t="b">
        <v>1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3" t="b">
        <f ca="1">AND(Validation[[#This Row],[Test Reading]]&gt;=Validation[[#This Row],[Range1_Low]],Validation[[#This Row],[Test Reading]]&lt;=Validation[[#This Row],[Range1_High]])</f>
        <v>1</v>
      </c>
      <c r="AE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3">
        <f>Validation[[#This Row],[Range1_High]]-Validation[[#This Row],[Range1_Low]]</f>
        <v>9</v>
      </c>
      <c r="AG573">
        <f>Validation[[#This Row],[Range2_High]]-Validation[[#This Row],[Range2_Low]]</f>
        <v>2000</v>
      </c>
      <c r="AK573"/>
    </row>
    <row r="574" spans="1:37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2643</v>
      </c>
      <c r="P574" t="s">
        <v>2643</v>
      </c>
      <c r="Q574" t="s">
        <v>2643</v>
      </c>
      <c r="R574" t="s">
        <v>1547</v>
      </c>
      <c r="S574">
        <f ca="1">$AK$2*Validation[[#This Row],[Range1_Range]]+Validation[[#This Row],[Range1_Low]]</f>
        <v>4.0247366708664334</v>
      </c>
      <c r="T574">
        <f ca="1">$AK$2*Validation[[#This Row],[Range2_Range]]+Validation[[#This Row],[Range2_Low]]</f>
        <v>5344.3274092739703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200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4" t="b">
        <f ca="1">AND(Validation[[#This Row],[Test Reading]]&gt;=Validation[[#This Row],[Range1_Low]],Validation[[#This Row],[Test Reading]]&lt;=Validation[[#This Row],[Range1_High]])</f>
        <v>1</v>
      </c>
      <c r="AE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4">
        <f>Validation[[#This Row],[Range1_High]]-Validation[[#This Row],[Range1_Low]]</f>
        <v>9</v>
      </c>
      <c r="AG574">
        <f>Validation[[#This Row],[Range2_High]]-Validation[[#This Row],[Range2_Low]]</f>
        <v>4000</v>
      </c>
      <c r="AJ574" s="94"/>
      <c r="AK574"/>
    </row>
    <row r="575" spans="1:37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8000</v>
      </c>
      <c r="I575">
        <v>10000</v>
      </c>
      <c r="J575" t="s">
        <v>10</v>
      </c>
      <c r="K575">
        <v>46</v>
      </c>
      <c r="L575">
        <v>170.12</v>
      </c>
      <c r="M575">
        <v>11.629</v>
      </c>
      <c r="N575">
        <v>173.35</v>
      </c>
      <c r="O575" t="s">
        <v>2643</v>
      </c>
      <c r="P575" t="s">
        <v>2643</v>
      </c>
      <c r="Q575" t="s">
        <v>2643</v>
      </c>
      <c r="R575" t="s">
        <v>1538</v>
      </c>
      <c r="S575">
        <f ca="1">$AK$2*Validation[[#This Row],[Range1_Range]]+Validation[[#This Row],[Range1_Low]]</f>
        <v>4.0247366708664334</v>
      </c>
      <c r="T575">
        <f ca="1">$AK$2*Validation[[#This Row],[Range2_Range]]+Validation[[#This Row],[Range2_Low]]</f>
        <v>8672.1637046369851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730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5" t="b">
        <f ca="1">AND(Validation[[#This Row],[Test Reading]]&gt;=Validation[[#This Row],[Range1_Low]],Validation[[#This Row],[Test Reading]]&lt;=Validation[[#This Row],[Range1_High]])</f>
        <v>1</v>
      </c>
      <c r="AE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5">
        <f>Validation[[#This Row],[Range1_High]]-Validation[[#This Row],[Range1_Low]]</f>
        <v>9</v>
      </c>
      <c r="AG575">
        <f>Validation[[#This Row],[Range2_High]]-Validation[[#This Row],[Range2_Low]]</f>
        <v>2000</v>
      </c>
      <c r="AK575"/>
    </row>
    <row r="576" spans="1:37" x14ac:dyDescent="0.25">
      <c r="A576" t="s">
        <v>53</v>
      </c>
      <c r="B576" t="s">
        <v>8</v>
      </c>
      <c r="C576">
        <v>10</v>
      </c>
      <c r="D576">
        <v>20</v>
      </c>
      <c r="E576">
        <v>0.01</v>
      </c>
      <c r="F576" t="s">
        <v>6</v>
      </c>
      <c r="G576" t="s">
        <v>4</v>
      </c>
      <c r="H576">
        <v>1E-3</v>
      </c>
      <c r="I576">
        <v>0.04</v>
      </c>
      <c r="J576" t="s">
        <v>10</v>
      </c>
      <c r="K576">
        <v>7.1398999999999999</v>
      </c>
      <c r="L576">
        <v>0.18969</v>
      </c>
      <c r="M576">
        <v>7.1402999999999999</v>
      </c>
      <c r="N576">
        <v>0.18931999999999999</v>
      </c>
      <c r="O576" t="s">
        <v>2643</v>
      </c>
      <c r="P576" t="s">
        <v>2643</v>
      </c>
      <c r="Q576" t="s">
        <v>2643</v>
      </c>
      <c r="R576" t="s">
        <v>1571</v>
      </c>
      <c r="S576">
        <f ca="1">$AK$2*Validation[[#This Row],[Range1_Range]]+Validation[[#This Row],[Range1_Low]]</f>
        <v>13.360818523184927</v>
      </c>
      <c r="T576">
        <f ca="1">$AK$2*Validation[[#This Row],[Range2_Range]]+Validation[[#This Row],[Range2_Low]]</f>
        <v>1.4107192240421212E-2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9.7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v>0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6" t="b">
        <f ca="1">AND(Validation[[#This Row],[Test Reading]]&gt;=Validation[[#This Row],[Range1_Low]],Validation[[#This Row],[Test Reading]]&lt;=Validation[[#This Row],[Range1_High]])</f>
        <v>1</v>
      </c>
      <c r="AE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6">
        <f>Validation[[#This Row],[Range1_High]]-Validation[[#This Row],[Range1_Low]]</f>
        <v>10</v>
      </c>
      <c r="AG576">
        <f>Validation[[#This Row],[Range2_High]]-Validation[[#This Row],[Range2_Low]]</f>
        <v>3.9E-2</v>
      </c>
      <c r="AK576"/>
    </row>
    <row r="577" spans="1:37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0.04</v>
      </c>
      <c r="I577">
        <v>1</v>
      </c>
      <c r="J577" t="s">
        <v>10</v>
      </c>
      <c r="K577">
        <v>5.7568999999999999</v>
      </c>
      <c r="L577">
        <v>0.16470000000000001</v>
      </c>
      <c r="M577">
        <v>5.7573999999999996</v>
      </c>
      <c r="N577">
        <v>0.16425000000000001</v>
      </c>
      <c r="O577" t="s">
        <v>2643</v>
      </c>
      <c r="P577" t="s">
        <v>2643</v>
      </c>
      <c r="Q577" t="s">
        <v>2643</v>
      </c>
      <c r="R577" t="s">
        <v>1570</v>
      </c>
      <c r="S577">
        <f ca="1">$AK$2*Validation[[#This Row],[Range1_Range]]+Validation[[#This Row],[Range1_Low]]</f>
        <v>13.360818523184927</v>
      </c>
      <c r="T577">
        <f ca="1">$AK$2*Validation[[#This Row],[Range2_Range]]+Validation[[#This Row],[Range2_Low]]</f>
        <v>0.36263857822575291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8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77" t="b">
        <f ca="1">Validation[[#This Row],[Desired Result]]=Validation[[#This Row],[Result]]</f>
        <v>1</v>
      </c>
      <c r="X577" t="b">
        <v>1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7" t="b">
        <f ca="1">AND(Validation[[#This Row],[Test Reading]]&gt;=Validation[[#This Row],[Range1_Low]],Validation[[#This Row],[Test Reading]]&lt;=Validation[[#This Row],[Range1_High]])</f>
        <v>1</v>
      </c>
      <c r="AE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7">
        <f>Validation[[#This Row],[Range1_High]]-Validation[[#This Row],[Range1_Low]]</f>
        <v>10</v>
      </c>
      <c r="AG577">
        <f>Validation[[#This Row],[Range2_High]]-Validation[[#This Row],[Range2_Low]]</f>
        <v>0.96</v>
      </c>
      <c r="AJ577" s="94"/>
      <c r="AK577"/>
    </row>
    <row r="578" spans="1:37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1</v>
      </c>
      <c r="I578">
        <v>20</v>
      </c>
      <c r="J578" t="s">
        <v>10</v>
      </c>
      <c r="K578">
        <v>5.7568999999999999</v>
      </c>
      <c r="L578">
        <v>0.16470000000000001</v>
      </c>
      <c r="M578">
        <v>5.7573999999999996</v>
      </c>
      <c r="N578">
        <v>0.16425000000000001</v>
      </c>
      <c r="O578" t="s">
        <v>2643</v>
      </c>
      <c r="P578" t="s">
        <v>2643</v>
      </c>
      <c r="Q578" t="s">
        <v>2643</v>
      </c>
      <c r="R578" t="s">
        <v>1576</v>
      </c>
      <c r="S578">
        <f ca="1">$AK$2*Validation[[#This Row],[Range1_Range]]+Validation[[#This Row],[Range1_Low]]</f>
        <v>13.360818523184927</v>
      </c>
      <c r="T578">
        <f ca="1">$AK$2*Validation[[#This Row],[Range2_Range]]+Validation[[#This Row],[Range2_Low]]</f>
        <v>7.38555519405136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8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78" t="b">
        <f ca="1">Validation[[#This Row],[Desired Result]]=Validation[[#This Row],[Result]]</f>
        <v>1</v>
      </c>
      <c r="X578" t="b">
        <v>1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8" t="b">
        <f ca="1">AND(Validation[[#This Row],[Test Reading]]&gt;=Validation[[#This Row],[Range1_Low]],Validation[[#This Row],[Test Reading]]&lt;=Validation[[#This Row],[Range1_High]])</f>
        <v>1</v>
      </c>
      <c r="AE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8">
        <f>Validation[[#This Row],[Range1_High]]-Validation[[#This Row],[Range1_Low]]</f>
        <v>10</v>
      </c>
      <c r="AG578">
        <f>Validation[[#This Row],[Range2_High]]-Validation[[#This Row],[Range2_Low]]</f>
        <v>19</v>
      </c>
      <c r="AK578"/>
    </row>
    <row r="579" spans="1:37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20</v>
      </c>
      <c r="I579">
        <v>50</v>
      </c>
      <c r="J579" t="s">
        <v>10</v>
      </c>
      <c r="K579">
        <v>5.2424999999999997</v>
      </c>
      <c r="L579">
        <v>0.33546999999999999</v>
      </c>
      <c r="M579">
        <v>5.2373000000000003</v>
      </c>
      <c r="N579">
        <v>0.33510000000000001</v>
      </c>
      <c r="O579" t="s">
        <v>2643</v>
      </c>
      <c r="P579" t="s">
        <v>2643</v>
      </c>
      <c r="Q579" t="s">
        <v>2643</v>
      </c>
      <c r="R579" t="s">
        <v>1575</v>
      </c>
      <c r="S579">
        <f ca="1">$AK$2*Validation[[#This Row],[Range1_Range]]+Validation[[#This Row],[Range1_Low]]</f>
        <v>13.360818523184927</v>
      </c>
      <c r="T579">
        <f ca="1">$AK$2*Validation[[#This Row],[Range2_Range]]+Validation[[#This Row],[Range2_Low]]</f>
        <v>30.082455569554782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9.7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579" t="b">
        <f ca="1">Validation[[#This Row],[Desired Result]]=Validation[[#This Row],[Result]]</f>
        <v>1</v>
      </c>
      <c r="X579" t="b">
        <v>0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v>0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9" t="b">
        <f ca="1">AND(Validation[[#This Row],[Test Reading]]&gt;=Validation[[#This Row],[Range1_Low]],Validation[[#This Row],[Test Reading]]&lt;=Validation[[#This Row],[Range1_High]])</f>
        <v>1</v>
      </c>
      <c r="AE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9">
        <f>Validation[[#This Row],[Range1_High]]-Validation[[#This Row],[Range1_Low]]</f>
        <v>10</v>
      </c>
      <c r="AG579">
        <f>Validation[[#This Row],[Range2_High]]-Validation[[#This Row],[Range2_Low]]</f>
        <v>30</v>
      </c>
      <c r="AK579"/>
    </row>
    <row r="580" spans="1:37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50</v>
      </c>
      <c r="I580">
        <v>100</v>
      </c>
      <c r="J580" t="s">
        <v>10</v>
      </c>
      <c r="K580">
        <v>3.8216999999999999</v>
      </c>
      <c r="L580">
        <v>1.3443000000000001</v>
      </c>
      <c r="M580">
        <v>3.8184</v>
      </c>
      <c r="N580">
        <v>1.3442000000000001</v>
      </c>
      <c r="O580" t="s">
        <v>2643</v>
      </c>
      <c r="P580" t="s">
        <v>2643</v>
      </c>
      <c r="Q580" t="s">
        <v>2643</v>
      </c>
      <c r="R580" t="s">
        <v>1574</v>
      </c>
      <c r="S580">
        <f ca="1">$AK$2*Validation[[#This Row],[Range1_Range]]+Validation[[#This Row],[Range1_Low]]</f>
        <v>13.360818523184927</v>
      </c>
      <c r="T580">
        <f ca="1">$AK$2*Validation[[#This Row],[Range2_Range]]+Validation[[#This Row],[Range2_Low]]</f>
        <v>66.804092615924631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22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80" t="b">
        <f ca="1">Validation[[#This Row],[Desired Result]]=Validation[[#This Row],[Result]]</f>
        <v>1</v>
      </c>
      <c r="X580" t="b">
        <v>1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v>0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0" t="b">
        <f ca="1">AND(Validation[[#This Row],[Test Reading]]&gt;=Validation[[#This Row],[Range1_Low]],Validation[[#This Row],[Test Reading]]&lt;=Validation[[#This Row],[Range1_High]])</f>
        <v>1</v>
      </c>
      <c r="AE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0">
        <f>Validation[[#This Row],[Range1_High]]-Validation[[#This Row],[Range1_Low]]</f>
        <v>10</v>
      </c>
      <c r="AG580">
        <f>Validation[[#This Row],[Range2_High]]-Validation[[#This Row],[Range2_Low]]</f>
        <v>50</v>
      </c>
      <c r="AK580"/>
    </row>
    <row r="581" spans="1:37" x14ac:dyDescent="0.25">
      <c r="A581" t="s">
        <v>53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2643</v>
      </c>
      <c r="P581" t="s">
        <v>2643</v>
      </c>
      <c r="Q581" t="s">
        <v>2643</v>
      </c>
      <c r="R581" t="s">
        <v>5525</v>
      </c>
      <c r="S581">
        <f ca="1">$AK$2*Validation[[#This Row],[Range1_Range]]+Validation[[#This Row],[Range1_Low]]</f>
        <v>40.247366708664337</v>
      </c>
      <c r="T581">
        <f ca="1">$AK$2*Validation[[#This Row],[Range2_Range]]+Validation[[#This Row],[Range2_Low]]</f>
        <v>167.21637046369852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200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v>0</v>
      </c>
      <c r="AB581" t="s">
        <v>5590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1" t="b">
        <f ca="1">AND(Validation[[#This Row],[Test Reading]]&gt;=Validation[[#This Row],[Range1_Low]],Validation[[#This Row],[Test Reading]]&lt;=Validation[[#This Row],[Range1_High]])</f>
        <v>1</v>
      </c>
      <c r="AE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1">
        <f>Validation[[#This Row],[Range1_High]]-Validation[[#This Row],[Range1_Low]]</f>
        <v>90</v>
      </c>
      <c r="AG581">
        <f>Validation[[#This Row],[Range2_High]]-Validation[[#This Row],[Range2_Low]]</f>
        <v>200</v>
      </c>
      <c r="AK581"/>
    </row>
    <row r="582" spans="1:37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2643</v>
      </c>
      <c r="P582" t="s">
        <v>2643</v>
      </c>
      <c r="Q582" t="s">
        <v>2643</v>
      </c>
      <c r="R582" t="s">
        <v>5590</v>
      </c>
      <c r="S582">
        <f ca="1">$AK$2*Validation[[#This Row],[Range1_Range]]+Validation[[#This Row],[Range1_Low]]</f>
        <v>13.360818523184927</v>
      </c>
      <c r="T582">
        <f ca="1">$AK$2*Validation[[#This Row],[Range2_Range]]+Validation[[#This Row],[Range2_Low]]</f>
        <v>167.21637046369852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75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582" t="b">
        <f ca="1">Validation[[#This Row],[Desired Result]]=Validation[[#This Row],[Result]]</f>
        <v>0</v>
      </c>
      <c r="X582" t="b">
        <v>1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v>0</v>
      </c>
      <c r="AB582" t="s">
        <v>5525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2" t="b">
        <f ca="1">AND(Validation[[#This Row],[Test Reading]]&gt;=Validation[[#This Row],[Range1_Low]],Validation[[#This Row],[Test Reading]]&lt;=Validation[[#This Row],[Range1_High]])</f>
        <v>1</v>
      </c>
      <c r="AE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2">
        <f>Validation[[#This Row],[Range1_High]]-Validation[[#This Row],[Range1_Low]]</f>
        <v>10</v>
      </c>
      <c r="AG582">
        <f>Validation[[#This Row],[Range2_High]]-Validation[[#This Row],[Range2_Low]]</f>
        <v>200</v>
      </c>
      <c r="AK582"/>
    </row>
    <row r="583" spans="1:37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2643</v>
      </c>
      <c r="P583" t="s">
        <v>2643</v>
      </c>
      <c r="Q583" t="s">
        <v>2643</v>
      </c>
      <c r="R583" t="s">
        <v>1572</v>
      </c>
      <c r="S583">
        <f ca="1">$AK$2*Validation[[#This Row],[Range1_Range]]+Validation[[#This Row],[Range1_Low]]</f>
        <v>13.360818523184927</v>
      </c>
      <c r="T583">
        <f ca="1">$AK$2*Validation[[#This Row],[Range2_Range]]+Validation[[#This Row],[Range2_Low]]</f>
        <v>535.25729662294486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250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83" t="b">
        <f ca="1">Validation[[#This Row],[Desired Result]]=Validation[[#This Row],[Result]]</f>
        <v>0</v>
      </c>
      <c r="X583" t="b">
        <v>1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v>0</v>
      </c>
      <c r="AB583" t="s">
        <v>1573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3" t="b">
        <f ca="1">AND(Validation[[#This Row],[Test Reading]]&gt;=Validation[[#This Row],[Range1_Low]],Validation[[#This Row],[Test Reading]]&lt;=Validation[[#This Row],[Range1_High]])</f>
        <v>1</v>
      </c>
      <c r="AE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3">
        <f>Validation[[#This Row],[Range1_High]]-Validation[[#This Row],[Range1_Low]]</f>
        <v>10</v>
      </c>
      <c r="AG583">
        <f>Validation[[#This Row],[Range2_High]]-Validation[[#This Row],[Range2_Low]]</f>
        <v>700</v>
      </c>
      <c r="AK583"/>
    </row>
    <row r="584" spans="1:37" x14ac:dyDescent="0.25">
      <c r="A584" t="s">
        <v>53</v>
      </c>
      <c r="B584" t="s">
        <v>8</v>
      </c>
      <c r="C584">
        <v>10</v>
      </c>
      <c r="D584">
        <v>100</v>
      </c>
      <c r="E584">
        <v>0.01</v>
      </c>
      <c r="F584" t="s">
        <v>6</v>
      </c>
      <c r="G584" t="s">
        <v>4</v>
      </c>
      <c r="H584">
        <v>300</v>
      </c>
      <c r="I584">
        <v>1000</v>
      </c>
      <c r="J584" t="s">
        <v>10</v>
      </c>
      <c r="K584">
        <v>46</v>
      </c>
      <c r="L584">
        <v>17.018999999999998</v>
      </c>
      <c r="M584">
        <v>12.427</v>
      </c>
      <c r="N584">
        <v>17.332999999999998</v>
      </c>
      <c r="O584" t="s">
        <v>2643</v>
      </c>
      <c r="P584" t="s">
        <v>2643</v>
      </c>
      <c r="Q584" t="s">
        <v>2643</v>
      </c>
      <c r="R584" t="s">
        <v>1573</v>
      </c>
      <c r="S584">
        <f ca="1">$AK$2*Validation[[#This Row],[Range1_Range]]+Validation[[#This Row],[Range1_Low]]</f>
        <v>40.247366708664337</v>
      </c>
      <c r="T584">
        <f ca="1">$AK$2*Validation[[#This Row],[Range2_Range]]+Validation[[#This Row],[Range2_Low]]</f>
        <v>535.25729662294486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730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584" t="b">
        <f ca="1">Validation[[#This Row],[Desired Result]]=Validation[[#This Row],[Result]]</f>
        <v>1</v>
      </c>
      <c r="X584" t="b">
        <v>1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v>0</v>
      </c>
      <c r="AB584" t="s">
        <v>1572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4" t="b">
        <f ca="1">AND(Validation[[#This Row],[Test Reading]]&gt;=Validation[[#This Row],[Range1_Low]],Validation[[#This Row],[Test Reading]]&lt;=Validation[[#This Row],[Range1_High]])</f>
        <v>1</v>
      </c>
      <c r="AE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4">
        <f>Validation[[#This Row],[Range1_High]]-Validation[[#This Row],[Range1_Low]]</f>
        <v>90</v>
      </c>
      <c r="AG584">
        <f>Validation[[#This Row],[Range2_High]]-Validation[[#This Row],[Range2_Low]]</f>
        <v>700</v>
      </c>
      <c r="AK584"/>
    </row>
    <row r="585" spans="1:37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1E-3</v>
      </c>
      <c r="I585">
        <v>0.04</v>
      </c>
      <c r="J585" t="s">
        <v>10</v>
      </c>
      <c r="K585">
        <v>6.5042</v>
      </c>
      <c r="L585">
        <v>0.22022</v>
      </c>
      <c r="M585">
        <v>6.5015000000000001</v>
      </c>
      <c r="N585">
        <v>0.22022</v>
      </c>
      <c r="O585" t="s">
        <v>2643</v>
      </c>
      <c r="P585" t="s">
        <v>2643</v>
      </c>
      <c r="Q585" t="s">
        <v>2643</v>
      </c>
      <c r="R585" t="s">
        <v>1599</v>
      </c>
      <c r="S585">
        <f ca="1">$AK$2*Validation[[#This Row],[Range1_Range]]+Validation[[#This Row],[Range1_Low]]</f>
        <v>46.886548185479413</v>
      </c>
      <c r="T585">
        <f ca="1">$AK$2*Validation[[#This Row],[Range2_Range]]+Validation[[#This Row],[Range2_Low]]</f>
        <v>1.4107192240421212E-2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17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5" t="b">
        <f ca="1">AND(Validation[[#This Row],[Test Reading]]&gt;=Validation[[#This Row],[Range1_Low]],Validation[[#This Row],[Test Reading]]&lt;=Validation[[#This Row],[Range1_High]])</f>
        <v>1</v>
      </c>
      <c r="AE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5">
        <f>Validation[[#This Row],[Range1_High]]-Validation[[#This Row],[Range1_Low]]</f>
        <v>80</v>
      </c>
      <c r="AG585">
        <f>Validation[[#This Row],[Range2_High]]-Validation[[#This Row],[Range2_Low]]</f>
        <v>3.9E-2</v>
      </c>
      <c r="AK585"/>
    </row>
    <row r="586" spans="1:37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2643</v>
      </c>
      <c r="P586" t="s">
        <v>2643</v>
      </c>
      <c r="Q586" t="s">
        <v>2643</v>
      </c>
      <c r="R586" t="s">
        <v>1601</v>
      </c>
      <c r="S586">
        <f ca="1">$AK$2*Validation[[#This Row],[Range1_Range]]+Validation[[#This Row],[Range1_Low]]</f>
        <v>46.886548185479413</v>
      </c>
      <c r="T586">
        <f ca="1">$AK$2*Validation[[#This Row],[Range2_Range]]+Validation[[#This Row],[Range2_Low]]</f>
        <v>0.36263857822575291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15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86" t="b">
        <f ca="1">Validation[[#This Row],[Desired Result]]=Validation[[#This Row],[Result]]</f>
        <v>1</v>
      </c>
      <c r="X586" t="b">
        <v>1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6" t="b">
        <f ca="1">AND(Validation[[#This Row],[Test Reading]]&gt;=Validation[[#This Row],[Range1_Low]],Validation[[#This Row],[Test Reading]]&lt;=Validation[[#This Row],[Range1_High]])</f>
        <v>1</v>
      </c>
      <c r="AE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6">
        <f>Validation[[#This Row],[Range1_High]]-Validation[[#This Row],[Range1_Low]]</f>
        <v>80</v>
      </c>
      <c r="AG586">
        <f>Validation[[#This Row],[Range2_High]]-Validation[[#This Row],[Range2_Low]]</f>
        <v>0.96</v>
      </c>
      <c r="AK586"/>
    </row>
    <row r="587" spans="1:37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1</v>
      </c>
      <c r="I587">
        <v>20</v>
      </c>
      <c r="J587" t="s">
        <v>10</v>
      </c>
      <c r="K587">
        <v>7.1093000000000002</v>
      </c>
      <c r="L587">
        <v>0.19178999999999999</v>
      </c>
      <c r="M587">
        <v>7.1055999999999999</v>
      </c>
      <c r="N587">
        <v>0.1918</v>
      </c>
      <c r="O587" t="s">
        <v>2643</v>
      </c>
      <c r="P587" t="s">
        <v>2643</v>
      </c>
      <c r="Q587" t="s">
        <v>2643</v>
      </c>
      <c r="R587" t="s">
        <v>1602</v>
      </c>
      <c r="S587">
        <f ca="1">$AK$2*Validation[[#This Row],[Range1_Range]]+Validation[[#This Row],[Range1_Low]]</f>
        <v>46.886548185479413</v>
      </c>
      <c r="T587">
        <f ca="1">$AK$2*Validation[[#This Row],[Range2_Range]]+Validation[[#This Row],[Range2_Low]]</f>
        <v>7.38555519405136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16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87" t="b">
        <f ca="1">Validation[[#This Row],[Desired Result]]=Validation[[#This Row],[Result]]</f>
        <v>1</v>
      </c>
      <c r="X587" t="b">
        <v>1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7" t="b">
        <f ca="1">AND(Validation[[#This Row],[Test Reading]]&gt;=Validation[[#This Row],[Range1_Low]],Validation[[#This Row],[Test Reading]]&lt;=Validation[[#This Row],[Range1_High]])</f>
        <v>1</v>
      </c>
      <c r="AE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7">
        <f>Validation[[#This Row],[Range1_High]]-Validation[[#This Row],[Range1_Low]]</f>
        <v>80</v>
      </c>
      <c r="AG587">
        <f>Validation[[#This Row],[Range2_High]]-Validation[[#This Row],[Range2_Low]]</f>
        <v>19</v>
      </c>
      <c r="AK587"/>
    </row>
    <row r="588" spans="1:37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20</v>
      </c>
      <c r="I588">
        <v>50</v>
      </c>
      <c r="J588" t="s">
        <v>10</v>
      </c>
      <c r="K588">
        <v>8.3577999999999992</v>
      </c>
      <c r="L588">
        <v>0.35409000000000002</v>
      </c>
      <c r="M588">
        <v>8.3518000000000008</v>
      </c>
      <c r="N588">
        <v>0.35408000000000001</v>
      </c>
      <c r="O588" t="s">
        <v>2643</v>
      </c>
      <c r="P588" t="s">
        <v>2643</v>
      </c>
      <c r="Q588" t="s">
        <v>2643</v>
      </c>
      <c r="R588" t="s">
        <v>1603</v>
      </c>
      <c r="S588">
        <f ca="1">$AK$2*Validation[[#This Row],[Range1_Range]]+Validation[[#This Row],[Range1_Low]]</f>
        <v>46.886548185479413</v>
      </c>
      <c r="T588">
        <f ca="1">$AK$2*Validation[[#This Row],[Range2_Range]]+Validation[[#This Row],[Range2_Low]]</f>
        <v>30.082455569554782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25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588" t="b">
        <f ca="1">Validation[[#This Row],[Desired Result]]=Validation[[#This Row],[Result]]</f>
        <v>1</v>
      </c>
      <c r="X588" t="b">
        <v>1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8" t="b">
        <f ca="1">AND(Validation[[#This Row],[Test Reading]]&gt;=Validation[[#This Row],[Range1_Low]],Validation[[#This Row],[Test Reading]]&lt;=Validation[[#This Row],[Range1_High]])</f>
        <v>1</v>
      </c>
      <c r="AE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8">
        <f>Validation[[#This Row],[Range1_High]]-Validation[[#This Row],[Range1_Low]]</f>
        <v>80</v>
      </c>
      <c r="AG588">
        <f>Validation[[#This Row],[Range2_High]]-Validation[[#This Row],[Range2_Low]]</f>
        <v>30</v>
      </c>
      <c r="AK588"/>
    </row>
    <row r="589" spans="1:37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50</v>
      </c>
      <c r="I589">
        <v>100</v>
      </c>
      <c r="J589" t="s">
        <v>10</v>
      </c>
      <c r="K589">
        <v>22</v>
      </c>
      <c r="L589">
        <v>1.2047000000000001</v>
      </c>
      <c r="M589">
        <v>18.315000000000001</v>
      </c>
      <c r="N589">
        <v>1.2311000000000001</v>
      </c>
      <c r="O589" t="s">
        <v>2643</v>
      </c>
      <c r="P589" t="s">
        <v>2643</v>
      </c>
      <c r="Q589" t="s">
        <v>2643</v>
      </c>
      <c r="R589" t="s">
        <v>1600</v>
      </c>
      <c r="S589">
        <f ca="1">$AK$2*Validation[[#This Row],[Range1_Range]]+Validation[[#This Row],[Range1_Low]]</f>
        <v>46.886548185479413</v>
      </c>
      <c r="T589">
        <f ca="1">$AK$2*Validation[[#This Row],[Range2_Range]]+Validation[[#This Row],[Range2_Low]]</f>
        <v>66.804092615924631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78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589" t="b">
        <f ca="1">Validation[[#This Row],[Desired Result]]=Validation[[#This Row],[Result]]</f>
        <v>1</v>
      </c>
      <c r="X589" t="b">
        <v>1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9" t="b">
        <f ca="1">AND(Validation[[#This Row],[Test Reading]]&gt;=Validation[[#This Row],[Range1_Low]],Validation[[#This Row],[Test Reading]]&lt;=Validation[[#This Row],[Range1_High]])</f>
        <v>1</v>
      </c>
      <c r="AE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9">
        <f>Validation[[#This Row],[Range1_High]]-Validation[[#This Row],[Range1_Low]]</f>
        <v>80</v>
      </c>
      <c r="AG589">
        <f>Validation[[#This Row],[Range2_High]]-Validation[[#This Row],[Range2_Low]]</f>
        <v>50</v>
      </c>
      <c r="AK589"/>
    </row>
    <row r="590" spans="1:37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1E-3</v>
      </c>
      <c r="I590">
        <v>0.04</v>
      </c>
      <c r="J590" t="s">
        <v>10</v>
      </c>
      <c r="K590">
        <v>48</v>
      </c>
      <c r="L590">
        <v>0.46128999999999998</v>
      </c>
      <c r="M590">
        <v>46.341000000000001</v>
      </c>
      <c r="N590">
        <v>0.46283000000000002</v>
      </c>
      <c r="O590" t="s">
        <v>2643</v>
      </c>
      <c r="P590" t="s">
        <v>2643</v>
      </c>
      <c r="Q590" t="s">
        <v>2643</v>
      </c>
      <c r="R590" t="s">
        <v>1626</v>
      </c>
      <c r="S590">
        <f ca="1">$AK$2*Validation[[#This Row],[Range1_Range]]+Validation[[#This Row],[Range1_Low]]</f>
        <v>177.29882603325331</v>
      </c>
      <c r="T590">
        <f ca="1">$AK$2*Validation[[#This Row],[Range2_Range]]+Validation[[#This Row],[Range2_Low]]</f>
        <v>1.4107192240421212E-2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130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v>0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0" t="b">
        <f ca="1">AND(Validation[[#This Row],[Test Reading]]&gt;=Validation[[#This Row],[Range1_Low]],Validation[[#This Row],[Test Reading]]&lt;=Validation[[#This Row],[Range1_High]])</f>
        <v>1</v>
      </c>
      <c r="AE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0">
        <f>Validation[[#This Row],[Range1_High]]-Validation[[#This Row],[Range1_Low]]</f>
        <v>230</v>
      </c>
      <c r="AG590">
        <f>Validation[[#This Row],[Range2_High]]-Validation[[#This Row],[Range2_Low]]</f>
        <v>3.9E-2</v>
      </c>
      <c r="AK590"/>
    </row>
    <row r="591" spans="1:37" x14ac:dyDescent="0.25">
      <c r="A591" t="s">
        <v>53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0.04</v>
      </c>
      <c r="I591">
        <v>1</v>
      </c>
      <c r="J591" t="s">
        <v>10</v>
      </c>
      <c r="K591">
        <v>25</v>
      </c>
      <c r="L591">
        <v>0.46116000000000001</v>
      </c>
      <c r="M591">
        <v>23.338000000000001</v>
      </c>
      <c r="N591">
        <v>0.46273999999999998</v>
      </c>
      <c r="O591" t="s">
        <v>2643</v>
      </c>
      <c r="P591" t="s">
        <v>2643</v>
      </c>
      <c r="Q591" t="s">
        <v>2643</v>
      </c>
      <c r="R591" t="s">
        <v>5603</v>
      </c>
      <c r="S591">
        <f ca="1">$AK$2*Validation[[#This Row],[Range1_Range]]+Validation[[#This Row],[Range1_Low]]</f>
        <v>177.29882603325331</v>
      </c>
      <c r="T591">
        <f ca="1">$AK$2*Validation[[#This Row],[Range2_Range]]+Validation[[#This Row],[Range2_Low]]</f>
        <v>0.36263857822575291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110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91" t="b">
        <f ca="1">Validation[[#This Row],[Desired Result]]=Validation[[#This Row],[Result]]</f>
        <v>1</v>
      </c>
      <c r="X591" t="b">
        <v>1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v>0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1" t="b">
        <f ca="1">AND(Validation[[#This Row],[Test Reading]]&gt;=Validation[[#This Row],[Range1_Low]],Validation[[#This Row],[Test Reading]]&lt;=Validation[[#This Row],[Range1_High]])</f>
        <v>1</v>
      </c>
      <c r="AE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1">
        <f>Validation[[#This Row],[Range1_High]]-Validation[[#This Row],[Range1_Low]]</f>
        <v>230</v>
      </c>
      <c r="AG591">
        <f>Validation[[#This Row],[Range2_High]]-Validation[[#This Row],[Range2_Low]]</f>
        <v>0.96</v>
      </c>
      <c r="AK591"/>
    </row>
    <row r="592" spans="1:37" x14ac:dyDescent="0.25">
      <c r="A592" t="s">
        <v>53</v>
      </c>
      <c r="B592" t="s">
        <v>8</v>
      </c>
      <c r="C592">
        <v>100</v>
      </c>
      <c r="D592">
        <v>330</v>
      </c>
      <c r="E592">
        <v>0.01</v>
      </c>
      <c r="F592" t="s">
        <v>6</v>
      </c>
      <c r="G592" t="s">
        <v>4</v>
      </c>
      <c r="H592">
        <v>1</v>
      </c>
      <c r="I592">
        <v>20</v>
      </c>
      <c r="J592" t="s">
        <v>10</v>
      </c>
      <c r="K592">
        <v>23</v>
      </c>
      <c r="L592">
        <v>0.7</v>
      </c>
      <c r="M592">
        <v>23.291</v>
      </c>
      <c r="N592">
        <v>0.69333999999999996</v>
      </c>
      <c r="O592" t="s">
        <v>2643</v>
      </c>
      <c r="P592" t="s">
        <v>2643</v>
      </c>
      <c r="Q592" t="s">
        <v>2643</v>
      </c>
      <c r="R592" t="s">
        <v>1625</v>
      </c>
      <c r="S592">
        <f ca="1">$AK$2*Validation[[#This Row],[Range1_Range]]+Validation[[#This Row],[Range1_Low]]</f>
        <v>177.29882603325331</v>
      </c>
      <c r="T592">
        <f ca="1">$AK$2*Validation[[#This Row],[Range2_Range]]+Validation[[#This Row],[Range2_Low]]</f>
        <v>7.38555519405136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150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v>0</v>
      </c>
      <c r="AB592" t="s">
        <v>5529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2" t="b">
        <f ca="1">AND(Validation[[#This Row],[Test Reading]]&gt;=Validation[[#This Row],[Range1_Low]],Validation[[#This Row],[Test Reading]]&lt;=Validation[[#This Row],[Range1_High]])</f>
        <v>1</v>
      </c>
      <c r="AE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2">
        <f>Validation[[#This Row],[Range1_High]]-Validation[[#This Row],[Range1_Low]]</f>
        <v>230</v>
      </c>
      <c r="AG592">
        <f>Validation[[#This Row],[Range2_High]]-Validation[[#This Row],[Range2_Low]]</f>
        <v>19</v>
      </c>
      <c r="AJ592" s="94"/>
      <c r="AK592"/>
    </row>
    <row r="593" spans="1:37" x14ac:dyDescent="0.25">
      <c r="A593" t="s">
        <v>53</v>
      </c>
      <c r="B593" t="s">
        <v>8</v>
      </c>
      <c r="C593">
        <v>100</v>
      </c>
      <c r="D593">
        <v>1000</v>
      </c>
      <c r="E593">
        <v>0.01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23</v>
      </c>
      <c r="L593">
        <v>0.7</v>
      </c>
      <c r="M593">
        <v>23.256</v>
      </c>
      <c r="N593">
        <v>0.69369000000000003</v>
      </c>
      <c r="O593" t="s">
        <v>2643</v>
      </c>
      <c r="P593" t="s">
        <v>2643</v>
      </c>
      <c r="Q593" t="s">
        <v>2643</v>
      </c>
      <c r="R593" t="s">
        <v>5529</v>
      </c>
      <c r="S593">
        <f ca="1">$AK$2*Validation[[#This Row],[Range1_Range]]+Validation[[#This Row],[Range1_Low]]</f>
        <v>402.47366708664339</v>
      </c>
      <c r="T593">
        <f ca="1">$AK$2*Validation[[#This Row],[Range2_Range]]+Validation[[#This Row],[Range2_Low]]</f>
        <v>7.38555519405136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300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v>0</v>
      </c>
      <c r="AB593" t="s">
        <v>1625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3" t="b">
        <f ca="1">AND(Validation[[#This Row],[Test Reading]]&gt;=Validation[[#This Row],[Range1_Low]],Validation[[#This Row],[Test Reading]]&lt;=Validation[[#This Row],[Range1_High]])</f>
        <v>1</v>
      </c>
      <c r="AE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3">
        <f>Validation[[#This Row],[Range1_High]]-Validation[[#This Row],[Range1_Low]]</f>
        <v>900</v>
      </c>
      <c r="AG593">
        <f>Validation[[#This Row],[Range2_High]]-Validation[[#This Row],[Range2_Low]]</f>
        <v>19</v>
      </c>
      <c r="AK593"/>
    </row>
    <row r="594" spans="1:37" x14ac:dyDescent="0.25">
      <c r="A594" t="s">
        <v>53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20</v>
      </c>
      <c r="I594">
        <v>50</v>
      </c>
      <c r="J594" t="s">
        <v>10</v>
      </c>
      <c r="K594">
        <v>23</v>
      </c>
      <c r="L594">
        <v>1.4</v>
      </c>
      <c r="M594">
        <v>23.007000000000001</v>
      </c>
      <c r="N594">
        <v>1.3895</v>
      </c>
      <c r="O594" t="s">
        <v>2643</v>
      </c>
      <c r="P594" t="s">
        <v>2643</v>
      </c>
      <c r="Q594" t="s">
        <v>2643</v>
      </c>
      <c r="R594" t="s">
        <v>1623</v>
      </c>
      <c r="S594">
        <f ca="1">$AK$2*Validation[[#This Row],[Range1_Range]]+Validation[[#This Row],[Range1_Low]]</f>
        <v>402.47366708664339</v>
      </c>
      <c r="T594">
        <f ca="1">$AK$2*Validation[[#This Row],[Range2_Range]]+Validation[[#This Row],[Range2_Low]]</f>
        <v>30.082455569554782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590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594" t="b">
        <f ca="1">Validation[[#This Row],[Desired Result]]=Validation[[#This Row],[Result]]</f>
        <v>1</v>
      </c>
      <c r="X594" t="b">
        <v>1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v>0</v>
      </c>
      <c r="AB594" t="s">
        <v>1627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4" t="b">
        <f ca="1">AND(Validation[[#This Row],[Test Reading]]&gt;=Validation[[#This Row],[Range1_Low]],Validation[[#This Row],[Test Reading]]&lt;=Validation[[#This Row],[Range1_High]])</f>
        <v>1</v>
      </c>
      <c r="AE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4">
        <f>Validation[[#This Row],[Range1_High]]-Validation[[#This Row],[Range1_Low]]</f>
        <v>900</v>
      </c>
      <c r="AG594">
        <f>Validation[[#This Row],[Range2_High]]-Validation[[#This Row],[Range2_Low]]</f>
        <v>30</v>
      </c>
      <c r="AK594"/>
    </row>
    <row r="595" spans="1:37" x14ac:dyDescent="0.25">
      <c r="A595" t="s">
        <v>53</v>
      </c>
      <c r="B595" t="s">
        <v>8</v>
      </c>
      <c r="C595">
        <v>100</v>
      </c>
      <c r="D595">
        <v>330</v>
      </c>
      <c r="E595">
        <v>0.01</v>
      </c>
      <c r="F595" t="s">
        <v>6</v>
      </c>
      <c r="G595" t="s">
        <v>4</v>
      </c>
      <c r="H595">
        <v>20</v>
      </c>
      <c r="I595">
        <v>50</v>
      </c>
      <c r="J595" t="s">
        <v>10</v>
      </c>
      <c r="K595">
        <v>23</v>
      </c>
      <c r="L595">
        <v>1.4</v>
      </c>
      <c r="M595">
        <v>23.187999999999999</v>
      </c>
      <c r="N595">
        <v>1.3875999999999999</v>
      </c>
      <c r="O595" t="s">
        <v>2643</v>
      </c>
      <c r="P595" t="s">
        <v>2643</v>
      </c>
      <c r="Q595" t="s">
        <v>2643</v>
      </c>
      <c r="R595" t="s">
        <v>1627</v>
      </c>
      <c r="S595">
        <f ca="1">$AK$2*Validation[[#This Row],[Range1_Range]]+Validation[[#This Row],[Range1_Low]]</f>
        <v>177.29882603325331</v>
      </c>
      <c r="T595">
        <f ca="1">$AK$2*Validation[[#This Row],[Range2_Range]]+Validation[[#This Row],[Range2_Low]]</f>
        <v>30.082455569554782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270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95" t="b">
        <f ca="1">Validation[[#This Row],[Desired Result]]=Validation[[#This Row],[Result]]</f>
        <v>1</v>
      </c>
      <c r="X595" t="b">
        <v>1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v>0</v>
      </c>
      <c r="AB595" t="s">
        <v>1623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5" t="b">
        <f ca="1">AND(Validation[[#This Row],[Test Reading]]&gt;=Validation[[#This Row],[Range1_Low]],Validation[[#This Row],[Test Reading]]&lt;=Validation[[#This Row],[Range1_High]])</f>
        <v>1</v>
      </c>
      <c r="AE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5">
        <f>Validation[[#This Row],[Range1_High]]-Validation[[#This Row],[Range1_Low]]</f>
        <v>230</v>
      </c>
      <c r="AG595">
        <f>Validation[[#This Row],[Range2_High]]-Validation[[#This Row],[Range2_Low]]</f>
        <v>30</v>
      </c>
      <c r="AK595"/>
    </row>
    <row r="596" spans="1:37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50</v>
      </c>
      <c r="I596">
        <v>100</v>
      </c>
      <c r="J596" t="s">
        <v>10</v>
      </c>
      <c r="K596">
        <v>23</v>
      </c>
      <c r="L596">
        <v>3.5</v>
      </c>
      <c r="M596">
        <v>23.164000000000001</v>
      </c>
      <c r="N596">
        <v>3.4655</v>
      </c>
      <c r="O596" t="s">
        <v>2643</v>
      </c>
      <c r="P596" t="s">
        <v>2643</v>
      </c>
      <c r="Q596" t="s">
        <v>2643</v>
      </c>
      <c r="R596" t="s">
        <v>1624</v>
      </c>
      <c r="S596">
        <f ca="1">$AK$2*Validation[[#This Row],[Range1_Range]]+Validation[[#This Row],[Range1_Low]]</f>
        <v>177.29882603325331</v>
      </c>
      <c r="T596">
        <f ca="1">$AK$2*Validation[[#This Row],[Range2_Range]]+Validation[[#This Row],[Range2_Low]]</f>
        <v>66.804092615924631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640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v>0</v>
      </c>
      <c r="AB596" t="s">
        <v>5531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6" t="b">
        <f ca="1">AND(Validation[[#This Row],[Test Reading]]&gt;=Validation[[#This Row],[Range1_Low]],Validation[[#This Row],[Test Reading]]&lt;=Validation[[#This Row],[Range1_High]])</f>
        <v>1</v>
      </c>
      <c r="AE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6">
        <f>Validation[[#This Row],[Range1_High]]-Validation[[#This Row],[Range1_Low]]</f>
        <v>230</v>
      </c>
      <c r="AG596">
        <f>Validation[[#This Row],[Range2_High]]-Validation[[#This Row],[Range2_Low]]</f>
        <v>50</v>
      </c>
      <c r="AK596"/>
    </row>
    <row r="597" spans="1:37" x14ac:dyDescent="0.25">
      <c r="A597" t="s">
        <v>53</v>
      </c>
      <c r="B597" t="s">
        <v>8</v>
      </c>
      <c r="C597">
        <v>100</v>
      </c>
      <c r="D597">
        <v>1000</v>
      </c>
      <c r="E597">
        <v>0.01</v>
      </c>
      <c r="F597" t="s">
        <v>6</v>
      </c>
      <c r="G597" t="s">
        <v>4</v>
      </c>
      <c r="H597">
        <v>50</v>
      </c>
      <c r="I597">
        <v>100</v>
      </c>
      <c r="J597" t="s">
        <v>10</v>
      </c>
      <c r="K597">
        <v>23</v>
      </c>
      <c r="L597">
        <v>3.5</v>
      </c>
      <c r="M597">
        <v>23.152999999999999</v>
      </c>
      <c r="N597">
        <v>3.4655999999999998</v>
      </c>
      <c r="O597" t="s">
        <v>2643</v>
      </c>
      <c r="P597" t="s">
        <v>2643</v>
      </c>
      <c r="Q597" t="s">
        <v>2643</v>
      </c>
      <c r="R597" t="s">
        <v>5531</v>
      </c>
      <c r="S597">
        <f ca="1">$AK$2*Validation[[#This Row],[Range1_Range]]+Validation[[#This Row],[Range1_Low]]</f>
        <v>402.47366708664339</v>
      </c>
      <c r="T597">
        <f ca="1">$AK$2*Validation[[#This Row],[Range2_Range]]+Validation[[#This Row],[Range2_Low]]</f>
        <v>66.804092615924631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1400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v>0</v>
      </c>
      <c r="AB597" t="s">
        <v>1624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7" t="b">
        <f ca="1">AND(Validation[[#This Row],[Test Reading]]&gt;=Validation[[#This Row],[Range1_Low]],Validation[[#This Row],[Test Reading]]&lt;=Validation[[#This Row],[Range1_High]])</f>
        <v>1</v>
      </c>
      <c r="AE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7">
        <f>Validation[[#This Row],[Range1_High]]-Validation[[#This Row],[Range1_Low]]</f>
        <v>900</v>
      </c>
      <c r="AG597">
        <f>Validation[[#This Row],[Range2_High]]-Validation[[#This Row],[Range2_Low]]</f>
        <v>50</v>
      </c>
      <c r="AK597"/>
    </row>
    <row r="598" spans="1:37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50</v>
      </c>
      <c r="L598">
        <v>0.46059</v>
      </c>
      <c r="M598">
        <v>46.301000000000002</v>
      </c>
      <c r="N598">
        <v>0.46322000000000002</v>
      </c>
      <c r="O598" t="s">
        <v>2643</v>
      </c>
      <c r="P598" t="s">
        <v>2643</v>
      </c>
      <c r="Q598" t="s">
        <v>2643</v>
      </c>
      <c r="R598" t="s">
        <v>5607</v>
      </c>
      <c r="S598">
        <f ca="1">$AK$2*Validation[[#This Row],[Range1_Range]]+Validation[[#This Row],[Range1_Low]]</f>
        <v>555.17484105339008</v>
      </c>
      <c r="T598">
        <f ca="1">$AK$2*Validation[[#This Row],[Range2_Range]]+Validation[[#This Row],[Range2_Low]]</f>
        <v>1.4107192240421212E-2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310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98" t="b">
        <f ca="1">Validation[[#This Row],[Desired Result]]=Validation[[#This Row],[Result]]</f>
        <v>1</v>
      </c>
      <c r="X598" t="b">
        <v>1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8" t="b">
        <f ca="1">AND(Validation[[#This Row],[Test Reading]]&gt;=Validation[[#This Row],[Range1_Low]],Validation[[#This Row],[Test Reading]]&lt;=Validation[[#This Row],[Range1_High]])</f>
        <v>1</v>
      </c>
      <c r="AE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8">
        <f>Validation[[#This Row],[Range1_High]]-Validation[[#This Row],[Range1_Low]]</f>
        <v>670</v>
      </c>
      <c r="AG598">
        <f>Validation[[#This Row],[Range2_High]]-Validation[[#This Row],[Range2_Low]]</f>
        <v>3.9E-2</v>
      </c>
      <c r="AK598"/>
    </row>
    <row r="599" spans="1:37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27</v>
      </c>
      <c r="L599">
        <v>0.46056000000000002</v>
      </c>
      <c r="M599">
        <v>23.29</v>
      </c>
      <c r="N599">
        <v>0.46321000000000001</v>
      </c>
      <c r="O599" t="s">
        <v>2643</v>
      </c>
      <c r="P599" t="s">
        <v>2643</v>
      </c>
      <c r="Q599" t="s">
        <v>2643</v>
      </c>
      <c r="R599" t="s">
        <v>1645</v>
      </c>
      <c r="S599">
        <f ca="1">$AK$2*Validation[[#This Row],[Range1_Range]]+Validation[[#This Row],[Range1_Low]]</f>
        <v>555.17484105339008</v>
      </c>
      <c r="T599">
        <f ca="1">$AK$2*Validation[[#This Row],[Range2_Range]]+Validation[[#This Row],[Range2_Low]]</f>
        <v>0.36263857822575291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280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99" t="b">
        <f ca="1">Validation[[#This Row],[Desired Result]]=Validation[[#This Row],[Result]]</f>
        <v>1</v>
      </c>
      <c r="X599" t="b">
        <v>1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9" t="b">
        <f ca="1">AND(Validation[[#This Row],[Test Reading]]&gt;=Validation[[#This Row],[Range1_Low]],Validation[[#This Row],[Test Reading]]&lt;=Validation[[#This Row],[Range1_High]])</f>
        <v>1</v>
      </c>
      <c r="AE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9">
        <f>Validation[[#This Row],[Range1_High]]-Validation[[#This Row],[Range1_Low]]</f>
        <v>670</v>
      </c>
      <c r="AG599">
        <f>Validation[[#This Row],[Range2_High]]-Validation[[#This Row],[Range2_Low]]</f>
        <v>0.96</v>
      </c>
      <c r="AK599"/>
    </row>
    <row r="600" spans="1:37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</v>
      </c>
      <c r="I600">
        <v>10</v>
      </c>
      <c r="J600" t="s">
        <v>10</v>
      </c>
      <c r="K600">
        <v>23</v>
      </c>
      <c r="L600">
        <v>0.7</v>
      </c>
      <c r="M600">
        <v>23.256</v>
      </c>
      <c r="N600">
        <v>0.69369000000000003</v>
      </c>
      <c r="O600" t="s">
        <v>2643</v>
      </c>
      <c r="P600" t="s">
        <v>2643</v>
      </c>
      <c r="Q600" t="s">
        <v>2643</v>
      </c>
      <c r="R600" t="s">
        <v>1646</v>
      </c>
      <c r="S600">
        <f ca="1">$AK$2*Validation[[#This Row],[Range1_Range]]+Validation[[#This Row],[Range1_Low]]</f>
        <v>555.17484105339008</v>
      </c>
      <c r="T600">
        <f ca="1">$AK$2*Validation[[#This Row],[Range2_Range]]+Validation[[#This Row],[Range2_Low]]</f>
        <v>4.0247366708664334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410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600" t="b">
        <f ca="1">Validation[[#This Row],[Desired Result]]=Validation[[#This Row],[Result]]</f>
        <v>1</v>
      </c>
      <c r="X600" t="b">
        <v>1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0" t="b">
        <f ca="1">AND(Validation[[#This Row],[Test Reading]]&gt;=Validation[[#This Row],[Range1_Low]],Validation[[#This Row],[Test Reading]]&lt;=Validation[[#This Row],[Range1_High]])</f>
        <v>1</v>
      </c>
      <c r="AE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0">
        <f>Validation[[#This Row],[Range1_High]]-Validation[[#This Row],[Range1_Low]]</f>
        <v>670</v>
      </c>
      <c r="AG600">
        <f>Validation[[#This Row],[Range2_High]]-Validation[[#This Row],[Range2_Low]]</f>
        <v>9</v>
      </c>
      <c r="AK600"/>
    </row>
    <row r="601" spans="1:37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1000</v>
      </c>
      <c r="I601">
        <v>4000</v>
      </c>
      <c r="J601" t="s">
        <v>10</v>
      </c>
      <c r="K601">
        <v>57735</v>
      </c>
      <c r="L601">
        <v>584.6</v>
      </c>
      <c r="M601">
        <v>57728</v>
      </c>
      <c r="N601">
        <v>582.75</v>
      </c>
      <c r="O601" t="s">
        <v>2643</v>
      </c>
      <c r="P601" t="s">
        <v>2643</v>
      </c>
      <c r="Q601" t="s">
        <v>2643</v>
      </c>
      <c r="R601" t="s">
        <v>1400</v>
      </c>
      <c r="S601">
        <f ca="1">$AK$2*Validation[[#This Row],[Range1_Range]]+Validation[[#This Row],[Range1_Low]]</f>
        <v>3.3608185231849266E-3</v>
      </c>
      <c r="T601">
        <f ca="1">$AK$2*Validation[[#This Row],[Range2_Range]]+Validation[[#This Row],[Range2_Low]]</f>
        <v>2008.2455569554779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1" t="b">
        <f ca="1">AND(Validation[[#This Row],[Test Reading]]&gt;=Validation[[#This Row],[Range1_Low]],Validation[[#This Row],[Test Reading]]&lt;=Validation[[#This Row],[Range1_High]])</f>
        <v>1</v>
      </c>
      <c r="AE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1">
        <f>Validation[[#This Row],[Range1_High]]-Validation[[#This Row],[Range1_Low]]</f>
        <v>0.01</v>
      </c>
      <c r="AG601">
        <f>Validation[[#This Row],[Range2_High]]-Validation[[#This Row],[Range2_Low]]</f>
        <v>3000</v>
      </c>
      <c r="AK601"/>
    </row>
    <row r="602" spans="1:37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4000</v>
      </c>
      <c r="I602">
        <v>8000</v>
      </c>
      <c r="J602" t="s">
        <v>10</v>
      </c>
      <c r="K602">
        <v>57735</v>
      </c>
      <c r="L602">
        <v>4703.5</v>
      </c>
      <c r="M602">
        <v>57713</v>
      </c>
      <c r="N602">
        <v>4700</v>
      </c>
      <c r="O602" t="s">
        <v>2643</v>
      </c>
      <c r="P602" t="s">
        <v>2643</v>
      </c>
      <c r="Q602" t="s">
        <v>2643</v>
      </c>
      <c r="R602" t="s">
        <v>5513</v>
      </c>
      <c r="S602">
        <f ca="1">$AK$2*Validation[[#This Row],[Range1_Range]]+Validation[[#This Row],[Range1_Low]]</f>
        <v>3.3608185231849266E-3</v>
      </c>
      <c r="T602">
        <f ca="1">$AK$2*Validation[[#This Row],[Range2_Range]]+Validation[[#This Row],[Range2_Low]]</f>
        <v>5344.3274092739703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2" t="b">
        <f ca="1">AND(Validation[[#This Row],[Test Reading]]&gt;=Validation[[#This Row],[Range1_Low]],Validation[[#This Row],[Test Reading]]&lt;=Validation[[#This Row],[Range1_High]])</f>
        <v>1</v>
      </c>
      <c r="AE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2">
        <f>Validation[[#This Row],[Range1_High]]-Validation[[#This Row],[Range1_Low]]</f>
        <v>0.01</v>
      </c>
      <c r="AG602">
        <f>Validation[[#This Row],[Range2_High]]-Validation[[#This Row],[Range2_Low]]</f>
        <v>4000</v>
      </c>
      <c r="AK602"/>
    </row>
    <row r="603" spans="1:37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1E-3</v>
      </c>
      <c r="I603">
        <v>0.04</v>
      </c>
      <c r="J603" t="s">
        <v>10</v>
      </c>
      <c r="K603">
        <v>57.737000000000002</v>
      </c>
      <c r="L603">
        <v>1.6174E-3</v>
      </c>
      <c r="M603">
        <v>57.722999999999999</v>
      </c>
      <c r="N603">
        <v>1.529E-3</v>
      </c>
      <c r="O603" t="s">
        <v>2643</v>
      </c>
      <c r="P603" t="s">
        <v>2643</v>
      </c>
      <c r="Q603" t="s">
        <v>2643</v>
      </c>
      <c r="R603" t="s">
        <v>5566</v>
      </c>
      <c r="S603">
        <f ca="1">$AK$2*Validation[[#This Row],[Range1_Range]]+Validation[[#This Row],[Range1_Low]]</f>
        <v>4.0247366708664334</v>
      </c>
      <c r="T603">
        <f ca="1">$AK$2*Validation[[#This Row],[Range2_Range]]+Validation[[#This Row],[Range2_Low]]</f>
        <v>1.4107192240421212E-2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1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3" t="b">
        <f ca="1">AND(Validation[[#This Row],[Test Reading]]&gt;=Validation[[#This Row],[Range1_Low]],Validation[[#This Row],[Test Reading]]&lt;=Validation[[#This Row],[Range1_High]])</f>
        <v>1</v>
      </c>
      <c r="AE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3">
        <f>Validation[[#This Row],[Range1_High]]-Validation[[#This Row],[Range1_Low]]</f>
        <v>9</v>
      </c>
      <c r="AG603">
        <f>Validation[[#This Row],[Range2_High]]-Validation[[#This Row],[Range2_Low]]</f>
        <v>3.9E-2</v>
      </c>
      <c r="AK603"/>
    </row>
    <row r="604" spans="1:37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0.04</v>
      </c>
      <c r="I604">
        <v>1</v>
      </c>
      <c r="J604" t="s">
        <v>10</v>
      </c>
      <c r="K604">
        <v>57.735999999999997</v>
      </c>
      <c r="L604">
        <v>1.1207000000000001E-3</v>
      </c>
      <c r="M604">
        <v>57.725999999999999</v>
      </c>
      <c r="N604">
        <v>1.0323000000000001E-3</v>
      </c>
      <c r="O604" t="s">
        <v>2643</v>
      </c>
      <c r="P604" t="s">
        <v>2643</v>
      </c>
      <c r="Q604" t="s">
        <v>2643</v>
      </c>
      <c r="R604" t="s">
        <v>5569</v>
      </c>
      <c r="S604">
        <f ca="1">$AK$2*Validation[[#This Row],[Range1_Range]]+Validation[[#This Row],[Range1_Low]]</f>
        <v>4.0247366708664334</v>
      </c>
      <c r="T604">
        <f ca="1">$AK$2*Validation[[#This Row],[Range2_Range]]+Validation[[#This Row],[Range2_Low]]</f>
        <v>0.36263857822575291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4" t="b">
        <f ca="1">Validation[[#This Row],[Desired Result]]=Validation[[#This Row],[Result]]</f>
        <v>1</v>
      </c>
      <c r="X604" t="b">
        <v>1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4" t="b">
        <f ca="1">AND(Validation[[#This Row],[Test Reading]]&gt;=Validation[[#This Row],[Range1_Low]],Validation[[#This Row],[Test Reading]]&lt;=Validation[[#This Row],[Range1_High]])</f>
        <v>1</v>
      </c>
      <c r="AE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4">
        <f>Validation[[#This Row],[Range1_High]]-Validation[[#This Row],[Range1_Low]]</f>
        <v>9</v>
      </c>
      <c r="AG604">
        <f>Validation[[#This Row],[Range2_High]]-Validation[[#This Row],[Range2_Low]]</f>
        <v>0.96</v>
      </c>
      <c r="AK604"/>
    </row>
    <row r="605" spans="1:37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</v>
      </c>
      <c r="I605">
        <v>20</v>
      </c>
      <c r="J605" t="s">
        <v>10</v>
      </c>
      <c r="K605">
        <v>57.734999999999999</v>
      </c>
      <c r="L605">
        <v>3.4134999999999999E-3</v>
      </c>
      <c r="M605">
        <v>57.704999999999998</v>
      </c>
      <c r="N605">
        <v>3.222E-3</v>
      </c>
      <c r="O605" t="s">
        <v>2643</v>
      </c>
      <c r="P605" t="s">
        <v>2643</v>
      </c>
      <c r="Q605" t="s">
        <v>2643</v>
      </c>
      <c r="R605" t="s">
        <v>5571</v>
      </c>
      <c r="S605">
        <f ca="1">$AK$2*Validation[[#This Row],[Range1_Range]]+Validation[[#This Row],[Range1_Low]]</f>
        <v>4.0247366708664334</v>
      </c>
      <c r="T605">
        <f ca="1">$AK$2*Validation[[#This Row],[Range2_Range]]+Validation[[#This Row],[Range2_Low]]</f>
        <v>7.38555519405136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58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5" t="b">
        <f ca="1">Validation[[#This Row],[Desired Result]]=Validation[[#This Row],[Result]]</f>
        <v>1</v>
      </c>
      <c r="X605" t="b">
        <v>1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5" t="b">
        <f ca="1">AND(Validation[[#This Row],[Test Reading]]&gt;=Validation[[#This Row],[Range1_Low]],Validation[[#This Row],[Test Reading]]&lt;=Validation[[#This Row],[Range1_High]])</f>
        <v>1</v>
      </c>
      <c r="AE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5">
        <f>Validation[[#This Row],[Range1_High]]-Validation[[#This Row],[Range1_Low]]</f>
        <v>9</v>
      </c>
      <c r="AG605">
        <f>Validation[[#This Row],[Range2_High]]-Validation[[#This Row],[Range2_Low]]</f>
        <v>19</v>
      </c>
      <c r="AK605"/>
    </row>
    <row r="606" spans="1:37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20</v>
      </c>
      <c r="I606">
        <v>50</v>
      </c>
      <c r="J606" t="s">
        <v>10</v>
      </c>
      <c r="K606">
        <v>57.728000000000002</v>
      </c>
      <c r="L606">
        <v>1.3146E-2</v>
      </c>
      <c r="M606">
        <v>57.621000000000002</v>
      </c>
      <c r="N606">
        <v>1.289E-2</v>
      </c>
      <c r="O606" t="s">
        <v>2643</v>
      </c>
      <c r="P606" t="s">
        <v>2643</v>
      </c>
      <c r="Q606" t="s">
        <v>2643</v>
      </c>
      <c r="R606" t="s">
        <v>1548</v>
      </c>
      <c r="S606">
        <f ca="1">$AK$2*Validation[[#This Row],[Range1_Range]]+Validation[[#This Row],[Range1_Low]]</f>
        <v>4.0247366708664334</v>
      </c>
      <c r="T606">
        <f ca="1">$AK$2*Validation[[#This Row],[Range2_Range]]+Validation[[#This Row],[Range2_Low]]</f>
        <v>30.082455569554782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1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v>0</v>
      </c>
      <c r="AB606" s="152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6" t="b">
        <f ca="1">AND(Validation[[#This Row],[Test Reading]]&gt;=Validation[[#This Row],[Range1_Low]],Validation[[#This Row],[Test Reading]]&lt;=Validation[[#This Row],[Range1_High]])</f>
        <v>1</v>
      </c>
      <c r="AE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6">
        <f>Validation[[#This Row],[Range1_High]]-Validation[[#This Row],[Range1_Low]]</f>
        <v>9</v>
      </c>
      <c r="AG606">
        <f>Validation[[#This Row],[Range2_High]]-Validation[[#This Row],[Range2_Low]]</f>
        <v>30</v>
      </c>
      <c r="AK606"/>
    </row>
    <row r="607" spans="1:37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2643</v>
      </c>
      <c r="P607" t="s">
        <v>2643</v>
      </c>
      <c r="Q607" t="s">
        <v>2643</v>
      </c>
      <c r="R607" t="s">
        <v>5575</v>
      </c>
      <c r="S607">
        <f ca="1">$AK$2*Validation[[#This Row],[Range1_Range]]+Validation[[#This Row],[Range1_Low]]</f>
        <v>4.0247366708664334</v>
      </c>
      <c r="T607">
        <f ca="1">$AK$2*Validation[[#This Row],[Range2_Range]]+Validation[[#This Row],[Range2_Low]]</f>
        <v>66.804092615924631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1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7" t="b">
        <f ca="1">AND(Validation[[#This Row],[Test Reading]]&gt;=Validation[[#This Row],[Range1_Low]],Validation[[#This Row],[Test Reading]]&lt;=Validation[[#This Row],[Range1_High]])</f>
        <v>1</v>
      </c>
      <c r="AE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7">
        <f>Validation[[#This Row],[Range1_High]]-Validation[[#This Row],[Range1_Low]]</f>
        <v>9</v>
      </c>
      <c r="AG607">
        <f>Validation[[#This Row],[Range2_High]]-Validation[[#This Row],[Range2_Low]]</f>
        <v>50</v>
      </c>
      <c r="AJ607" s="94"/>
      <c r="AK607"/>
    </row>
    <row r="608" spans="1:37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2643</v>
      </c>
      <c r="P608" t="s">
        <v>2643</v>
      </c>
      <c r="Q608" t="s">
        <v>2643</v>
      </c>
      <c r="R608" t="s">
        <v>5577</v>
      </c>
      <c r="S608">
        <f ca="1">$AK$2*Validation[[#This Row],[Range1_Range]]+Validation[[#This Row],[Range1_Low]]</f>
        <v>4.0247366708664334</v>
      </c>
      <c r="T608">
        <f ca="1">$AK$2*Validation[[#This Row],[Range2_Range]]+Validation[[#This Row],[Range2_Low]]</f>
        <v>167.21637046369852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61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08" t="b">
        <f ca="1">Validation[[#This Row],[Desired Result]]=Validation[[#This Row],[Result]]</f>
        <v>1</v>
      </c>
      <c r="X608" t="b">
        <v>1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8" t="b">
        <f ca="1">AND(Validation[[#This Row],[Test Reading]]&gt;=Validation[[#This Row],[Range1_Low]],Validation[[#This Row],[Test Reading]]&lt;=Validation[[#This Row],[Range1_High]])</f>
        <v>1</v>
      </c>
      <c r="AE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8">
        <f>Validation[[#This Row],[Range1_High]]-Validation[[#This Row],[Range1_Low]]</f>
        <v>9</v>
      </c>
      <c r="AG608">
        <f>Validation[[#This Row],[Range2_High]]-Validation[[#This Row],[Range2_Low]]</f>
        <v>200</v>
      </c>
      <c r="AK608"/>
    </row>
    <row r="609" spans="1:37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300</v>
      </c>
      <c r="I609">
        <v>1000</v>
      </c>
      <c r="J609" t="s">
        <v>10</v>
      </c>
      <c r="K609">
        <v>51.131999999999998</v>
      </c>
      <c r="L609">
        <v>8.0251999999999999</v>
      </c>
      <c r="M609">
        <v>47.575000000000003</v>
      </c>
      <c r="N609">
        <v>8.0258000000000003</v>
      </c>
      <c r="O609" t="s">
        <v>2643</v>
      </c>
      <c r="P609" t="s">
        <v>2643</v>
      </c>
      <c r="Q609" t="s">
        <v>2643</v>
      </c>
      <c r="R609" t="s">
        <v>1550</v>
      </c>
      <c r="S609">
        <f ca="1">$AK$2*Validation[[#This Row],[Range1_Range]]+Validation[[#This Row],[Range1_Low]]</f>
        <v>4.0247366708664334</v>
      </c>
      <c r="T609">
        <f ca="1">$AK$2*Validation[[#This Row],[Range2_Range]]+Validation[[#This Row],[Range2_Low]]</f>
        <v>535.25729662294486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83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609" t="b">
        <f ca="1">Validation[[#This Row],[Desired Result]]=Validation[[#This Row],[Result]]</f>
        <v>1</v>
      </c>
      <c r="X609" t="b">
        <v>1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9" t="b">
        <f ca="1">AND(Validation[[#This Row],[Test Reading]]&gt;=Validation[[#This Row],[Range1_Low]],Validation[[#This Row],[Test Reading]]&lt;=Validation[[#This Row],[Range1_High]])</f>
        <v>1</v>
      </c>
      <c r="AE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9">
        <f>Validation[[#This Row],[Range1_High]]-Validation[[#This Row],[Range1_Low]]</f>
        <v>9</v>
      </c>
      <c r="AG609">
        <f>Validation[[#This Row],[Range2_High]]-Validation[[#This Row],[Range2_Low]]</f>
        <v>700</v>
      </c>
      <c r="AK609"/>
    </row>
    <row r="610" spans="1:37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1000</v>
      </c>
      <c r="I610">
        <v>2000</v>
      </c>
      <c r="J610" t="s">
        <v>10</v>
      </c>
      <c r="K610">
        <v>46.847000000000001</v>
      </c>
      <c r="L610">
        <v>13.84</v>
      </c>
      <c r="M610">
        <v>43.262</v>
      </c>
      <c r="N610">
        <v>13.840999999999999</v>
      </c>
      <c r="O610" t="s">
        <v>2643</v>
      </c>
      <c r="P610" t="s">
        <v>2643</v>
      </c>
      <c r="Q610" t="s">
        <v>2643</v>
      </c>
      <c r="R610" t="s">
        <v>5522</v>
      </c>
      <c r="S610">
        <f ca="1">$AK$2*Validation[[#This Row],[Range1_Range]]+Validation[[#This Row],[Range1_Low]]</f>
        <v>4.0247366708664334</v>
      </c>
      <c r="T610">
        <f ca="1">$AK$2*Validation[[#This Row],[Range2_Range]]+Validation[[#This Row],[Range2_Low]]</f>
        <v>1336.0818523184926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100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610" t="b">
        <f ca="1">Validation[[#This Row],[Desired Result]]=Validation[[#This Row],[Result]]</f>
        <v>1</v>
      </c>
      <c r="X610" t="b">
        <v>1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0" t="b">
        <f ca="1">AND(Validation[[#This Row],[Test Reading]]&gt;=Validation[[#This Row],[Range1_Low]],Validation[[#This Row],[Test Reading]]&lt;=Validation[[#This Row],[Range1_High]])</f>
        <v>1</v>
      </c>
      <c r="AE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0">
        <f>Validation[[#This Row],[Range1_High]]-Validation[[#This Row],[Range1_Low]]</f>
        <v>9</v>
      </c>
      <c r="AG610">
        <f>Validation[[#This Row],[Range2_High]]-Validation[[#This Row],[Range2_Low]]</f>
        <v>1000</v>
      </c>
      <c r="AK610"/>
    </row>
    <row r="611" spans="1:37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2000</v>
      </c>
      <c r="I611">
        <v>4000</v>
      </c>
      <c r="J611" t="s">
        <v>10</v>
      </c>
      <c r="K611">
        <v>35.390999999999998</v>
      </c>
      <c r="L611">
        <v>43.95</v>
      </c>
      <c r="M611">
        <v>33.018000000000001</v>
      </c>
      <c r="N611">
        <v>43.95</v>
      </c>
      <c r="O611" t="s">
        <v>2643</v>
      </c>
      <c r="P611" t="s">
        <v>2643</v>
      </c>
      <c r="Q611" t="s">
        <v>2643</v>
      </c>
      <c r="R611" t="s">
        <v>1551</v>
      </c>
      <c r="S611">
        <f ca="1">$AK$2*Validation[[#This Row],[Range1_Range]]+Validation[[#This Row],[Range1_Low]]</f>
        <v>4.0247366708664334</v>
      </c>
      <c r="T611">
        <f ca="1">$AK$2*Validation[[#This Row],[Range2_Range]]+Validation[[#This Row],[Range2_Low]]</f>
        <v>2672.1637046369851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210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11" t="b">
        <f ca="1">Validation[[#This Row],[Desired Result]]=Validation[[#This Row],[Result]]</f>
        <v>1</v>
      </c>
      <c r="X611" t="b">
        <v>1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1" t="b">
        <f ca="1">AND(Validation[[#This Row],[Test Reading]]&gt;=Validation[[#This Row],[Range1_Low]],Validation[[#This Row],[Test Reading]]&lt;=Validation[[#This Row],[Range1_High]])</f>
        <v>1</v>
      </c>
      <c r="AE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1">
        <f>Validation[[#This Row],[Range1_High]]-Validation[[#This Row],[Range1_Low]]</f>
        <v>9</v>
      </c>
      <c r="AG611">
        <f>Validation[[#This Row],[Range2_High]]-Validation[[#This Row],[Range2_Low]]</f>
        <v>2000</v>
      </c>
      <c r="AK611"/>
    </row>
    <row r="612" spans="1:37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4000</v>
      </c>
      <c r="I612">
        <v>8000</v>
      </c>
      <c r="J612" t="s">
        <v>10</v>
      </c>
      <c r="K612">
        <v>36.033999999999999</v>
      </c>
      <c r="L612">
        <v>44.241</v>
      </c>
      <c r="M612">
        <v>33.704000000000001</v>
      </c>
      <c r="N612">
        <v>44.241</v>
      </c>
      <c r="O612" t="s">
        <v>2643</v>
      </c>
      <c r="P612" t="s">
        <v>2643</v>
      </c>
      <c r="Q612" t="s">
        <v>2643</v>
      </c>
      <c r="R612" t="s">
        <v>1549</v>
      </c>
      <c r="S612">
        <f ca="1">$AK$2*Validation[[#This Row],[Range1_Range]]+Validation[[#This Row],[Range1_Low]]</f>
        <v>4.0247366708664334</v>
      </c>
      <c r="T612">
        <f ca="1">$AK$2*Validation[[#This Row],[Range2_Range]]+Validation[[#This Row],[Range2_Low]]</f>
        <v>5344.3274092739703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210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12" t="b">
        <f ca="1">Validation[[#This Row],[Desired Result]]=Validation[[#This Row],[Result]]</f>
        <v>1</v>
      </c>
      <c r="X612" t="b">
        <v>1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2" t="b">
        <f ca="1">AND(Validation[[#This Row],[Test Reading]]&gt;=Validation[[#This Row],[Range1_Low]],Validation[[#This Row],[Test Reading]]&lt;=Validation[[#This Row],[Range1_High]])</f>
        <v>1</v>
      </c>
      <c r="AE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2">
        <f>Validation[[#This Row],[Range1_High]]-Validation[[#This Row],[Range1_Low]]</f>
        <v>9</v>
      </c>
      <c r="AG612">
        <f>Validation[[#This Row],[Range2_High]]-Validation[[#This Row],[Range2_Low]]</f>
        <v>4000</v>
      </c>
      <c r="AK612"/>
    </row>
    <row r="613" spans="1:37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8000</v>
      </c>
      <c r="I613">
        <v>10000</v>
      </c>
      <c r="J613" t="s">
        <v>10</v>
      </c>
      <c r="K613">
        <v>46</v>
      </c>
      <c r="L613">
        <v>170.24</v>
      </c>
      <c r="M613">
        <v>20.344000000000001</v>
      </c>
      <c r="N613">
        <v>172.48</v>
      </c>
      <c r="O613" t="s">
        <v>2643</v>
      </c>
      <c r="P613" t="s">
        <v>2643</v>
      </c>
      <c r="Q613" t="s">
        <v>2643</v>
      </c>
      <c r="R613" t="s">
        <v>1552</v>
      </c>
      <c r="S613">
        <f ca="1">$AK$2*Validation[[#This Row],[Range1_Range]]+Validation[[#This Row],[Range1_Low]]</f>
        <v>4.0247366708664334</v>
      </c>
      <c r="T613">
        <f ca="1">$AK$2*Validation[[#This Row],[Range2_Range]]+Validation[[#This Row],[Range2_Low]]</f>
        <v>8672.1637046369851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730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13" t="b">
        <f ca="1">Validation[[#This Row],[Desired Result]]=Validation[[#This Row],[Result]]</f>
        <v>1</v>
      </c>
      <c r="X613" t="b">
        <v>1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3" t="b">
        <f ca="1">AND(Validation[[#This Row],[Test Reading]]&gt;=Validation[[#This Row],[Range1_Low]],Validation[[#This Row],[Test Reading]]&lt;=Validation[[#This Row],[Range1_High]])</f>
        <v>1</v>
      </c>
      <c r="AE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3">
        <f>Validation[[#This Row],[Range1_High]]-Validation[[#This Row],[Range1_Low]]</f>
        <v>9</v>
      </c>
      <c r="AG613">
        <f>Validation[[#This Row],[Range2_High]]-Validation[[#This Row],[Range2_Low]]</f>
        <v>2000</v>
      </c>
      <c r="AK613"/>
    </row>
    <row r="614" spans="1:37" x14ac:dyDescent="0.25">
      <c r="A614" t="s">
        <v>53</v>
      </c>
      <c r="B614" t="s">
        <v>8</v>
      </c>
      <c r="C614">
        <v>10</v>
      </c>
      <c r="D614">
        <v>20</v>
      </c>
      <c r="E614">
        <v>0.1</v>
      </c>
      <c r="F614" t="s">
        <v>6</v>
      </c>
      <c r="G614" t="s">
        <v>4</v>
      </c>
      <c r="H614">
        <v>1E-3</v>
      </c>
      <c r="I614">
        <v>0.04</v>
      </c>
      <c r="J614" t="s">
        <v>10</v>
      </c>
      <c r="K614">
        <v>57.826999999999998</v>
      </c>
      <c r="L614">
        <v>3.2722000000000001E-2</v>
      </c>
      <c r="M614">
        <v>57.828000000000003</v>
      </c>
      <c r="N614">
        <v>3.2399999999999998E-2</v>
      </c>
      <c r="O614" t="s">
        <v>2643</v>
      </c>
      <c r="P614" t="s">
        <v>2643</v>
      </c>
      <c r="Q614" t="s">
        <v>2643</v>
      </c>
      <c r="R614" t="s">
        <v>5580</v>
      </c>
      <c r="S614">
        <f ca="1">$AK$2*Validation[[#This Row],[Range1_Range]]+Validation[[#This Row],[Range1_Low]]</f>
        <v>13.360818523184927</v>
      </c>
      <c r="T614">
        <f ca="1">$AK$2*Validation[[#This Row],[Range2_Range]]+Validation[[#This Row],[Range2_Low]]</f>
        <v>1.4107192240421212E-2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58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4" t="b">
        <f ca="1">Validation[[#This Row],[Desired Result]]=Validation[[#This Row],[Result]]</f>
        <v>1</v>
      </c>
      <c r="X614" t="b">
        <v>1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v>0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4" t="b">
        <f ca="1">AND(Validation[[#This Row],[Test Reading]]&gt;=Validation[[#This Row],[Range1_Low]],Validation[[#This Row],[Test Reading]]&lt;=Validation[[#This Row],[Range1_High]])</f>
        <v>1</v>
      </c>
      <c r="AE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4">
        <f>Validation[[#This Row],[Range1_High]]-Validation[[#This Row],[Range1_Low]]</f>
        <v>10</v>
      </c>
      <c r="AG614">
        <f>Validation[[#This Row],[Range2_High]]-Validation[[#This Row],[Range2_Low]]</f>
        <v>3.9E-2</v>
      </c>
      <c r="AK614"/>
    </row>
    <row r="615" spans="1:37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0.04</v>
      </c>
      <c r="I615">
        <v>1</v>
      </c>
      <c r="J615" t="s">
        <v>10</v>
      </c>
      <c r="K615">
        <v>57.686999999999998</v>
      </c>
      <c r="L615">
        <v>2.3591000000000001E-2</v>
      </c>
      <c r="M615">
        <v>57.688000000000002</v>
      </c>
      <c r="N615">
        <v>2.3266999999999999E-2</v>
      </c>
      <c r="O615" t="s">
        <v>2643</v>
      </c>
      <c r="P615" t="s">
        <v>2643</v>
      </c>
      <c r="Q615" t="s">
        <v>2643</v>
      </c>
      <c r="R615" t="s">
        <v>1578</v>
      </c>
      <c r="S615">
        <f ca="1">$AK$2*Validation[[#This Row],[Range1_Range]]+Validation[[#This Row],[Range1_Low]]</f>
        <v>13.360818523184927</v>
      </c>
      <c r="T615">
        <f ca="1">$AK$2*Validation[[#This Row],[Range2_Range]]+Validation[[#This Row],[Range2_Low]]</f>
        <v>0.36263857822575291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1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v>0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5" t="b">
        <f ca="1">AND(Validation[[#This Row],[Test Reading]]&gt;=Validation[[#This Row],[Range1_Low]],Validation[[#This Row],[Test Reading]]&lt;=Validation[[#This Row],[Range1_High]])</f>
        <v>1</v>
      </c>
      <c r="AE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5">
        <f>Validation[[#This Row],[Range1_High]]-Validation[[#This Row],[Range1_Low]]</f>
        <v>10</v>
      </c>
      <c r="AG615">
        <f>Validation[[#This Row],[Range2_High]]-Validation[[#This Row],[Range2_Low]]</f>
        <v>0.96</v>
      </c>
      <c r="AK615"/>
    </row>
    <row r="616" spans="1:37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1</v>
      </c>
      <c r="I616">
        <v>20</v>
      </c>
      <c r="J616" t="s">
        <v>10</v>
      </c>
      <c r="K616">
        <v>57.686999999999998</v>
      </c>
      <c r="L616">
        <v>2.3591000000000001E-2</v>
      </c>
      <c r="M616">
        <v>57.688000000000002</v>
      </c>
      <c r="N616">
        <v>2.3266999999999999E-2</v>
      </c>
      <c r="O616" t="s">
        <v>2643</v>
      </c>
      <c r="P616" t="s">
        <v>2643</v>
      </c>
      <c r="Q616" t="s">
        <v>2643</v>
      </c>
      <c r="R616" t="s">
        <v>5584</v>
      </c>
      <c r="S616">
        <f ca="1">$AK$2*Validation[[#This Row],[Range1_Range]]+Validation[[#This Row],[Range1_Low]]</f>
        <v>13.360818523184927</v>
      </c>
      <c r="T616">
        <f ca="1">$AK$2*Validation[[#This Row],[Range2_Range]]+Validation[[#This Row],[Range2_Low]]</f>
        <v>7.38555519405136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58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v>0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6" t="b">
        <f ca="1">AND(Validation[[#This Row],[Test Reading]]&gt;=Validation[[#This Row],[Range1_Low]],Validation[[#This Row],[Test Reading]]&lt;=Validation[[#This Row],[Range1_High]])</f>
        <v>1</v>
      </c>
      <c r="AE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6">
        <f>Validation[[#This Row],[Range1_High]]-Validation[[#This Row],[Range1_Low]]</f>
        <v>10</v>
      </c>
      <c r="AG616">
        <f>Validation[[#This Row],[Range2_High]]-Validation[[#This Row],[Range2_Low]]</f>
        <v>19</v>
      </c>
      <c r="AK616"/>
    </row>
    <row r="617" spans="1:37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20</v>
      </c>
      <c r="I617">
        <v>50</v>
      </c>
      <c r="J617" t="s">
        <v>10</v>
      </c>
      <c r="K617">
        <v>57.496000000000002</v>
      </c>
      <c r="L617">
        <v>5.9412E-2</v>
      </c>
      <c r="M617">
        <v>57.494999999999997</v>
      </c>
      <c r="N617">
        <v>5.8915000000000002E-2</v>
      </c>
      <c r="O617" t="s">
        <v>2643</v>
      </c>
      <c r="P617" t="s">
        <v>2643</v>
      </c>
      <c r="Q617" t="s">
        <v>2643</v>
      </c>
      <c r="R617" t="s">
        <v>1577</v>
      </c>
      <c r="S617">
        <f ca="1">$AK$2*Validation[[#This Row],[Range1_Range]]+Validation[[#This Row],[Range1_Low]]</f>
        <v>13.360818523184927</v>
      </c>
      <c r="T617">
        <f ca="1">$AK$2*Validation[[#This Row],[Range2_Range]]+Validation[[#This Row],[Range2_Low]]</f>
        <v>30.082455569554782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1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7" t="b">
        <f ca="1">AND(Validation[[#This Row],[Test Reading]]&gt;=Validation[[#This Row],[Range1_Low]],Validation[[#This Row],[Test Reading]]&lt;=Validation[[#This Row],[Range1_High]])</f>
        <v>1</v>
      </c>
      <c r="AE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7">
        <f>Validation[[#This Row],[Range1_High]]-Validation[[#This Row],[Range1_Low]]</f>
        <v>10</v>
      </c>
      <c r="AG617">
        <f>Validation[[#This Row],[Range2_High]]-Validation[[#This Row],[Range2_Low]]</f>
        <v>30</v>
      </c>
      <c r="AK617"/>
    </row>
    <row r="618" spans="1:37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50</v>
      </c>
      <c r="I618">
        <v>100</v>
      </c>
      <c r="J618" t="s">
        <v>10</v>
      </c>
      <c r="K618">
        <v>54.831000000000003</v>
      </c>
      <c r="L618">
        <v>0.51571</v>
      </c>
      <c r="M618">
        <v>54.83</v>
      </c>
      <c r="N618">
        <v>0.51529000000000003</v>
      </c>
      <c r="O618" t="s">
        <v>2643</v>
      </c>
      <c r="P618" t="s">
        <v>2643</v>
      </c>
      <c r="Q618" t="s">
        <v>2643</v>
      </c>
      <c r="R618" t="s">
        <v>1579</v>
      </c>
      <c r="S618">
        <f ca="1">$AK$2*Validation[[#This Row],[Range1_Range]]+Validation[[#This Row],[Range1_Low]]</f>
        <v>13.360818523184927</v>
      </c>
      <c r="T618">
        <f ca="1">$AK$2*Validation[[#This Row],[Range2_Range]]+Validation[[#This Row],[Range2_Low]]</f>
        <v>66.804092615924631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62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18" t="b">
        <f ca="1">Validation[[#This Row],[Desired Result]]=Validation[[#This Row],[Result]]</f>
        <v>1</v>
      </c>
      <c r="X618" t="b">
        <v>1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8" t="b">
        <f ca="1">AND(Validation[[#This Row],[Test Reading]]&gt;=Validation[[#This Row],[Range1_Low]],Validation[[#This Row],[Test Reading]]&lt;=Validation[[#This Row],[Range1_High]])</f>
        <v>1</v>
      </c>
      <c r="AE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8">
        <f>Validation[[#This Row],[Range1_High]]-Validation[[#This Row],[Range1_Low]]</f>
        <v>10</v>
      </c>
      <c r="AG618">
        <f>Validation[[#This Row],[Range2_High]]-Validation[[#This Row],[Range2_Low]]</f>
        <v>50</v>
      </c>
      <c r="AK618"/>
    </row>
    <row r="619" spans="1:37" x14ac:dyDescent="0.25">
      <c r="A619" t="s">
        <v>53</v>
      </c>
      <c r="B619" t="s">
        <v>8</v>
      </c>
      <c r="C619">
        <v>10</v>
      </c>
      <c r="D619">
        <v>100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37.774999999999999</v>
      </c>
      <c r="L619">
        <v>4.4000000000000004</v>
      </c>
      <c r="M619">
        <v>37.725999999999999</v>
      </c>
      <c r="N619">
        <v>4.4002999999999997</v>
      </c>
      <c r="O619" t="s">
        <v>2643</v>
      </c>
      <c r="P619" t="s">
        <v>2643</v>
      </c>
      <c r="Q619" t="s">
        <v>2643</v>
      </c>
      <c r="R619" t="s">
        <v>1580</v>
      </c>
      <c r="S619">
        <f ca="1">$AK$2*Validation[[#This Row],[Range1_Range]]+Validation[[#This Row],[Range1_Low]]</f>
        <v>40.247366708664337</v>
      </c>
      <c r="T619">
        <f ca="1">$AK$2*Validation[[#This Row],[Range2_Range]]+Validation[[#This Row],[Range2_Low]]</f>
        <v>167.21637046369852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210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19" t="b">
        <f ca="1">Validation[[#This Row],[Desired Result]]=Validation[[#This Row],[Result]]</f>
        <v>1</v>
      </c>
      <c r="X619" t="b">
        <v>0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v>0</v>
      </c>
      <c r="AB619" t="s">
        <v>5591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19" t="b">
        <f ca="1">AND(Validation[[#This Row],[Test Reading]]&gt;=Validation[[#This Row],[Range1_Low]],Validation[[#This Row],[Test Reading]]&lt;=Validation[[#This Row],[Range1_High]])</f>
        <v>1</v>
      </c>
      <c r="AE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9">
        <f>Validation[[#This Row],[Range1_High]]-Validation[[#This Row],[Range1_Low]]</f>
        <v>90</v>
      </c>
      <c r="AG619">
        <f>Validation[[#This Row],[Range2_High]]-Validation[[#This Row],[Range2_Low]]</f>
        <v>200</v>
      </c>
      <c r="AJ619" s="94"/>
      <c r="AK619"/>
    </row>
    <row r="620" spans="1:37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100</v>
      </c>
      <c r="I620">
        <v>300</v>
      </c>
      <c r="J620" t="s">
        <v>10</v>
      </c>
      <c r="K620">
        <v>44.405999999999999</v>
      </c>
      <c r="L620">
        <v>3.7323</v>
      </c>
      <c r="M620">
        <v>44.402999999999999</v>
      </c>
      <c r="N620">
        <v>3.7322000000000002</v>
      </c>
      <c r="O620" t="s">
        <v>2643</v>
      </c>
      <c r="P620" t="s">
        <v>2643</v>
      </c>
      <c r="Q620" t="s">
        <v>2643</v>
      </c>
      <c r="R620" t="s">
        <v>5591</v>
      </c>
      <c r="S620">
        <f ca="1">$AK$2*Validation[[#This Row],[Range1_Range]]+Validation[[#This Row],[Range1_Low]]</f>
        <v>13.360818523184927</v>
      </c>
      <c r="T620">
        <f ca="1">$AK$2*Validation[[#This Row],[Range2_Range]]+Validation[[#This Row],[Range2_Low]]</f>
        <v>167.21637046369852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94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mV</v>
      </c>
      <c r="W620" t="b">
        <f ca="1">Validation[[#This Row],[Desired Result]]=Validation[[#This Row],[Result]]</f>
        <v>1</v>
      </c>
      <c r="X620" t="b">
        <v>0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v>0</v>
      </c>
      <c r="AB620" t="s">
        <v>1580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0" t="b">
        <f ca="1">AND(Validation[[#This Row],[Test Reading]]&gt;=Validation[[#This Row],[Range1_Low]],Validation[[#This Row],[Test Reading]]&lt;=Validation[[#This Row],[Range1_High]])</f>
        <v>1</v>
      </c>
      <c r="AE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0">
        <f>Validation[[#This Row],[Range1_High]]-Validation[[#This Row],[Range1_Low]]</f>
        <v>10</v>
      </c>
      <c r="AG620">
        <f>Validation[[#This Row],[Range2_High]]-Validation[[#This Row],[Range2_Low]]</f>
        <v>200</v>
      </c>
      <c r="AK620"/>
    </row>
    <row r="621" spans="1:37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2643</v>
      </c>
      <c r="P621" t="s">
        <v>2643</v>
      </c>
      <c r="Q621" t="s">
        <v>2643</v>
      </c>
      <c r="R621" t="s">
        <v>5527</v>
      </c>
      <c r="S621">
        <f ca="1">$AK$2*Validation[[#This Row],[Range1_Range]]+Validation[[#This Row],[Range1_Low]]</f>
        <v>40.247366708664337</v>
      </c>
      <c r="T621">
        <f ca="1">$AK$2*Validation[[#This Row],[Range2_Range]]+Validation[[#This Row],[Range2_Low]]</f>
        <v>535.25729662294486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730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21" t="b">
        <f ca="1">Validation[[#This Row],[Desired Result]]=Validation[[#This Row],[Result]]</f>
        <v>1</v>
      </c>
      <c r="X621" t="b">
        <v>1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v>0</v>
      </c>
      <c r="AB621" s="93" t="s">
        <v>5593</v>
      </c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1" t="b">
        <f ca="1">AND(Validation[[#This Row],[Test Reading]]&gt;=Validation[[#This Row],[Range1_Low]],Validation[[#This Row],[Test Reading]]&lt;=Validation[[#This Row],[Range1_High]])</f>
        <v>1</v>
      </c>
      <c r="AE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1">
        <f>Validation[[#This Row],[Range1_High]]-Validation[[#This Row],[Range1_Low]]</f>
        <v>90</v>
      </c>
      <c r="AG621">
        <f>Validation[[#This Row],[Range2_High]]-Validation[[#This Row],[Range2_Low]]</f>
        <v>700</v>
      </c>
      <c r="AK621"/>
    </row>
    <row r="622" spans="1:37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300</v>
      </c>
      <c r="I622">
        <v>1000</v>
      </c>
      <c r="J622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t="s">
        <v>2643</v>
      </c>
      <c r="P622" t="s">
        <v>2643</v>
      </c>
      <c r="Q622" t="s">
        <v>2643</v>
      </c>
      <c r="R622" t="s">
        <v>5593</v>
      </c>
      <c r="S622">
        <f ca="1">$AK$2*Validation[[#This Row],[Range1_Range]]+Validation[[#This Row],[Range1_Low]]</f>
        <v>13.360818523184927</v>
      </c>
      <c r="T622">
        <f ca="1">$AK$2*Validation[[#This Row],[Range2_Range]]+Validation[[#This Row],[Range2_Low]]</f>
        <v>535.25729662294486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250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622" t="b">
        <f ca="1">Validation[[#This Row],[Desired Result]]=Validation[[#This Row],[Result]]</f>
        <v>0</v>
      </c>
      <c r="X622" t="b">
        <v>1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v>0</v>
      </c>
      <c r="AB622" t="s">
        <v>5527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2" t="b">
        <f ca="1">AND(Validation[[#This Row],[Test Reading]]&gt;=Validation[[#This Row],[Range1_Low]],Validation[[#This Row],[Test Reading]]&lt;=Validation[[#This Row],[Range1_High]])</f>
        <v>1</v>
      </c>
      <c r="AE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2">
        <f>Validation[[#This Row],[Range1_High]]-Validation[[#This Row],[Range1_Low]]</f>
        <v>10</v>
      </c>
      <c r="AG622">
        <f>Validation[[#This Row],[Range2_High]]-Validation[[#This Row],[Range2_Low]]</f>
        <v>700</v>
      </c>
      <c r="AK622"/>
    </row>
    <row r="623" spans="1:37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1E-3</v>
      </c>
      <c r="I623">
        <v>0.04</v>
      </c>
      <c r="J623" t="s">
        <v>10</v>
      </c>
      <c r="K623">
        <v>57.057000000000002</v>
      </c>
      <c r="L623">
        <v>7.0854E-2</v>
      </c>
      <c r="M623">
        <v>57.055999999999997</v>
      </c>
      <c r="N623">
        <v>7.0818999999999993E-2</v>
      </c>
      <c r="O623" t="s">
        <v>2643</v>
      </c>
      <c r="P623" t="s">
        <v>2643</v>
      </c>
      <c r="Q623" t="s">
        <v>2643</v>
      </c>
      <c r="R623" t="s">
        <v>5595</v>
      </c>
      <c r="S623">
        <f ca="1">$AK$2*Validation[[#This Row],[Range1_Range]]+Validation[[#This Row],[Range1_Low]]</f>
        <v>46.886548185479413</v>
      </c>
      <c r="T623">
        <f ca="1">$AK$2*Validation[[#This Row],[Range2_Range]]+Validation[[#This Row],[Range2_Low]]</f>
        <v>1.4107192240421212E-2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60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3" t="b">
        <f ca="1">Validation[[#This Row],[Desired Result]]=Validation[[#This Row],[Result]]</f>
        <v>1</v>
      </c>
      <c r="X623" t="b">
        <v>1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3" t="b">
        <f ca="1">AND(Validation[[#This Row],[Test Reading]]&gt;=Validation[[#This Row],[Range1_Low]],Validation[[#This Row],[Test Reading]]&lt;=Validation[[#This Row],[Range1_High]])</f>
        <v>1</v>
      </c>
      <c r="AE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3">
        <f>Validation[[#This Row],[Range1_High]]-Validation[[#This Row],[Range1_Low]]</f>
        <v>80</v>
      </c>
      <c r="AG623">
        <f>Validation[[#This Row],[Range2_High]]-Validation[[#This Row],[Range2_Low]]</f>
        <v>3.9E-2</v>
      </c>
      <c r="AK623"/>
    </row>
    <row r="624" spans="1:37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0.04</v>
      </c>
      <c r="I624">
        <v>1</v>
      </c>
      <c r="J624" t="s">
        <v>10</v>
      </c>
      <c r="K624">
        <v>56.896000000000001</v>
      </c>
      <c r="L624">
        <v>6.2831999999999999E-2</v>
      </c>
      <c r="M624">
        <v>56.895000000000003</v>
      </c>
      <c r="N624">
        <v>6.2796000000000005E-2</v>
      </c>
      <c r="O624" t="s">
        <v>2643</v>
      </c>
      <c r="P624" t="s">
        <v>2643</v>
      </c>
      <c r="Q624" t="s">
        <v>2643</v>
      </c>
      <c r="R624" t="s">
        <v>1604</v>
      </c>
      <c r="S624">
        <f ca="1">$AK$2*Validation[[#This Row],[Range1_Range]]+Validation[[#This Row],[Range1_Low]]</f>
        <v>46.886548185479413</v>
      </c>
      <c r="T624">
        <f ca="1">$AK$2*Validation[[#This Row],[Range2_Range]]+Validation[[#This Row],[Range2_Low]]</f>
        <v>0.36263857822575291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60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4" t="b">
        <f ca="1">AND(Validation[[#This Row],[Test Reading]]&gt;=Validation[[#This Row],[Range1_Low]],Validation[[#This Row],[Test Reading]]&lt;=Validation[[#This Row],[Range1_High]])</f>
        <v>1</v>
      </c>
      <c r="AE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4">
        <f>Validation[[#This Row],[Range1_High]]-Validation[[#This Row],[Range1_Low]]</f>
        <v>80</v>
      </c>
      <c r="AG624">
        <f>Validation[[#This Row],[Range2_High]]-Validation[[#This Row],[Range2_Low]]</f>
        <v>0.96</v>
      </c>
      <c r="AK624"/>
    </row>
    <row r="625" spans="1:37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2643</v>
      </c>
      <c r="P625" t="s">
        <v>2643</v>
      </c>
      <c r="Q625" t="s">
        <v>2643</v>
      </c>
      <c r="R625" t="s">
        <v>1606</v>
      </c>
      <c r="S625">
        <f ca="1">$AK$2*Validation[[#This Row],[Range1_Range]]+Validation[[#This Row],[Range1_Low]]</f>
        <v>46.886548185479413</v>
      </c>
      <c r="T625">
        <f ca="1">$AK$2*Validation[[#This Row],[Range2_Range]]+Validation[[#This Row],[Range2_Low]]</f>
        <v>7.38555519405136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5" t="b">
        <f ca="1">Validation[[#This Row],[Desired Result]]=Validation[[#This Row],[Result]]</f>
        <v>1</v>
      </c>
      <c r="X625" t="b">
        <v>0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5" t="b">
        <f ca="1">AND(Validation[[#This Row],[Test Reading]]&gt;=Validation[[#This Row],[Range1_Low]],Validation[[#This Row],[Test Reading]]&lt;=Validation[[#This Row],[Range1_High]])</f>
        <v>1</v>
      </c>
      <c r="AE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5">
        <f>Validation[[#This Row],[Range1_High]]-Validation[[#This Row],[Range1_Low]]</f>
        <v>80</v>
      </c>
      <c r="AG625">
        <f>Validation[[#This Row],[Range2_High]]-Validation[[#This Row],[Range2_Low]]</f>
        <v>19</v>
      </c>
      <c r="AK625"/>
    </row>
    <row r="626" spans="1:37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20</v>
      </c>
      <c r="I626">
        <v>50</v>
      </c>
      <c r="J626" t="s">
        <v>10</v>
      </c>
      <c r="K626">
        <v>57.162999999999997</v>
      </c>
      <c r="L626">
        <v>0.15068999999999999</v>
      </c>
      <c r="M626">
        <v>57.158999999999999</v>
      </c>
      <c r="N626">
        <v>0.15056</v>
      </c>
      <c r="O626" t="s">
        <v>2643</v>
      </c>
      <c r="P626" t="s">
        <v>2643</v>
      </c>
      <c r="Q626" t="s">
        <v>2643</v>
      </c>
      <c r="R626" t="s">
        <v>1605</v>
      </c>
      <c r="S626">
        <f ca="1">$AK$2*Validation[[#This Row],[Range1_Range]]+Validation[[#This Row],[Range1_Low]]</f>
        <v>46.886548185479413</v>
      </c>
      <c r="T626">
        <f ca="1">$AK$2*Validation[[#This Row],[Range2_Range]]+Validation[[#This Row],[Range2_Low]]</f>
        <v>30.082455569554782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64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6" t="b">
        <f ca="1">AND(Validation[[#This Row],[Test Reading]]&gt;=Validation[[#This Row],[Range1_Low]],Validation[[#This Row],[Test Reading]]&lt;=Validation[[#This Row],[Range1_High]])</f>
        <v>1</v>
      </c>
      <c r="AE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6">
        <f>Validation[[#This Row],[Range1_High]]-Validation[[#This Row],[Range1_Low]]</f>
        <v>80</v>
      </c>
      <c r="AG626">
        <f>Validation[[#This Row],[Range2_High]]-Validation[[#This Row],[Range2_Low]]</f>
        <v>30</v>
      </c>
      <c r="AK626"/>
    </row>
    <row r="627" spans="1:37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55.390999999999998</v>
      </c>
      <c r="L627">
        <v>0.97270000000000001</v>
      </c>
      <c r="M627">
        <v>55.372999999999998</v>
      </c>
      <c r="N627">
        <v>0.97270000000000001</v>
      </c>
      <c r="O627" t="s">
        <v>2643</v>
      </c>
      <c r="P627" t="s">
        <v>2643</v>
      </c>
      <c r="Q627" t="s">
        <v>2643</v>
      </c>
      <c r="R627" t="s">
        <v>1607</v>
      </c>
      <c r="S627">
        <f ca="1">$AK$2*Validation[[#This Row],[Range1_Range]]+Validation[[#This Row],[Range1_Low]]</f>
        <v>46.886548185479413</v>
      </c>
      <c r="T627">
        <f ca="1">$AK$2*Validation[[#This Row],[Range2_Range]]+Validation[[#This Row],[Range2_Low]]</f>
        <v>66.804092615924631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100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7" t="b">
        <f ca="1">AND(Validation[[#This Row],[Test Reading]]&gt;=Validation[[#This Row],[Range1_Low]],Validation[[#This Row],[Test Reading]]&lt;=Validation[[#This Row],[Range1_High]])</f>
        <v>1</v>
      </c>
      <c r="AE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7">
        <f>Validation[[#This Row],[Range1_High]]-Validation[[#This Row],[Range1_Low]]</f>
        <v>80</v>
      </c>
      <c r="AG627">
        <f>Validation[[#This Row],[Range2_High]]-Validation[[#This Row],[Range2_Low]]</f>
        <v>50</v>
      </c>
      <c r="AJ627" s="94"/>
      <c r="AK627"/>
    </row>
    <row r="628" spans="1:37" x14ac:dyDescent="0.25">
      <c r="A628" t="s">
        <v>53</v>
      </c>
      <c r="B628" t="s">
        <v>8</v>
      </c>
      <c r="C628">
        <v>100</v>
      </c>
      <c r="D628">
        <v>330</v>
      </c>
      <c r="E628">
        <v>0.1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66.331999999999994</v>
      </c>
      <c r="L628">
        <v>0.42712</v>
      </c>
      <c r="M628">
        <v>66.293999999999997</v>
      </c>
      <c r="N628">
        <v>0.42698000000000003</v>
      </c>
      <c r="O628" t="s">
        <v>2643</v>
      </c>
      <c r="P628" t="s">
        <v>2643</v>
      </c>
      <c r="Q628" t="s">
        <v>2643</v>
      </c>
      <c r="R628" t="s">
        <v>1632</v>
      </c>
      <c r="S628">
        <f ca="1">$AK$2*Validation[[#This Row],[Range1_Range]]+Validation[[#This Row],[Range1_Low]]</f>
        <v>177.29882603325331</v>
      </c>
      <c r="T628">
        <f ca="1">$AK$2*Validation[[#This Row],[Range2_Range]]+Validation[[#This Row],[Range2_Low]]</f>
        <v>1.4107192240421212E-2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140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v>0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8" t="b">
        <f ca="1">AND(Validation[[#This Row],[Test Reading]]&gt;=Validation[[#This Row],[Range1_Low]],Validation[[#This Row],[Test Reading]]&lt;=Validation[[#This Row],[Range1_High]])</f>
        <v>1</v>
      </c>
      <c r="AE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8">
        <f>Validation[[#This Row],[Range1_High]]-Validation[[#This Row],[Range1_Low]]</f>
        <v>230</v>
      </c>
      <c r="AG628">
        <f>Validation[[#This Row],[Range2_High]]-Validation[[#This Row],[Range2_Low]]</f>
        <v>3.9E-2</v>
      </c>
      <c r="AK628"/>
    </row>
    <row r="629" spans="1:37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0.04</v>
      </c>
      <c r="I629">
        <v>1</v>
      </c>
      <c r="J629" t="s">
        <v>10</v>
      </c>
      <c r="K629">
        <v>49.031999999999996</v>
      </c>
      <c r="L629">
        <v>0.41284999999999999</v>
      </c>
      <c r="M629">
        <v>48.982999999999997</v>
      </c>
      <c r="N629">
        <v>0.41271000000000002</v>
      </c>
      <c r="O629" t="s">
        <v>2643</v>
      </c>
      <c r="P629" t="s">
        <v>2643</v>
      </c>
      <c r="Q629" t="s">
        <v>2643</v>
      </c>
      <c r="R629" t="s">
        <v>1633</v>
      </c>
      <c r="S629">
        <f ca="1">$AK$2*Validation[[#This Row],[Range1_Range]]+Validation[[#This Row],[Range1_Low]]</f>
        <v>177.29882603325331</v>
      </c>
      <c r="T629">
        <f ca="1">$AK$2*Validation[[#This Row],[Range2_Range]]+Validation[[#This Row],[Range2_Low]]</f>
        <v>0.36263857822575291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120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9" t="b">
        <f ca="1">AND(Validation[[#This Row],[Test Reading]]&gt;=Validation[[#This Row],[Range1_Low]],Validation[[#This Row],[Test Reading]]&lt;=Validation[[#This Row],[Range1_High]])</f>
        <v>1</v>
      </c>
      <c r="AE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9">
        <f>Validation[[#This Row],[Range1_High]]-Validation[[#This Row],[Range1_Low]]</f>
        <v>230</v>
      </c>
      <c r="AG629">
        <f>Validation[[#This Row],[Range2_High]]-Validation[[#This Row],[Range2_Low]]</f>
        <v>0.96</v>
      </c>
      <c r="AK629"/>
    </row>
    <row r="630" spans="1:37" x14ac:dyDescent="0.25">
      <c r="A630" t="s">
        <v>53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2643</v>
      </c>
      <c r="P630" t="s">
        <v>2643</v>
      </c>
      <c r="Q630" t="s">
        <v>2643</v>
      </c>
      <c r="R630" t="s">
        <v>1630</v>
      </c>
      <c r="S630">
        <f ca="1">$AK$2*Validation[[#This Row],[Range1_Range]]+Validation[[#This Row],[Range1_Low]]</f>
        <v>177.29882603325331</v>
      </c>
      <c r="T630">
        <f ca="1">$AK$2*Validation[[#This Row],[Range2_Range]]+Validation[[#This Row],[Range2_Low]]</f>
        <v>7.38555519405136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160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v>0</v>
      </c>
      <c r="AB630" t="s">
        <v>1628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0" t="b">
        <f ca="1">AND(Validation[[#This Row],[Test Reading]]&gt;=Validation[[#This Row],[Range1_Low]],Validation[[#This Row],[Test Reading]]&lt;=Validation[[#This Row],[Range1_High]])</f>
        <v>1</v>
      </c>
      <c r="AE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0">
        <f>Validation[[#This Row],[Range1_High]]-Validation[[#This Row],[Range1_Low]]</f>
        <v>230</v>
      </c>
      <c r="AG630">
        <f>Validation[[#This Row],[Range2_High]]-Validation[[#This Row],[Range2_Low]]</f>
        <v>19</v>
      </c>
      <c r="AK630"/>
    </row>
    <row r="631" spans="1:37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1</v>
      </c>
      <c r="I631">
        <v>20</v>
      </c>
      <c r="J631" t="s">
        <v>10</v>
      </c>
      <c r="K631">
        <v>40.883000000000003</v>
      </c>
      <c r="L631">
        <v>0.68211999999999995</v>
      </c>
      <c r="M631">
        <v>41.185000000000002</v>
      </c>
      <c r="N631">
        <v>0.67806</v>
      </c>
      <c r="O631" t="s">
        <v>2643</v>
      </c>
      <c r="P631" t="s">
        <v>2643</v>
      </c>
      <c r="Q631" t="s">
        <v>2643</v>
      </c>
      <c r="R631" t="s">
        <v>1628</v>
      </c>
      <c r="S631">
        <f ca="1">$AK$2*Validation[[#This Row],[Range1_Range]]+Validation[[#This Row],[Range1_Low]]</f>
        <v>402.47366708664339</v>
      </c>
      <c r="T631">
        <f ca="1">$AK$2*Validation[[#This Row],[Range2_Range]]+Validation[[#This Row],[Range2_Low]]</f>
        <v>7.38555519405136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320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v>0</v>
      </c>
      <c r="AB631" t="s">
        <v>1630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1" t="b">
        <f ca="1">AND(Validation[[#This Row],[Test Reading]]&gt;=Validation[[#This Row],[Range1_Low]],Validation[[#This Row],[Test Reading]]&lt;=Validation[[#This Row],[Range1_High]])</f>
        <v>1</v>
      </c>
      <c r="AE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1">
        <f>Validation[[#This Row],[Range1_High]]-Validation[[#This Row],[Range1_Low]]</f>
        <v>900</v>
      </c>
      <c r="AG631">
        <f>Validation[[#This Row],[Range2_High]]-Validation[[#This Row],[Range2_Low]]</f>
        <v>19</v>
      </c>
      <c r="AK631"/>
    </row>
    <row r="632" spans="1:37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2643</v>
      </c>
      <c r="P632" t="s">
        <v>2643</v>
      </c>
      <c r="Q632" t="s">
        <v>2643</v>
      </c>
      <c r="R632" t="s">
        <v>1634</v>
      </c>
      <c r="S632">
        <f ca="1">$AK$2*Validation[[#This Row],[Range1_Range]]+Validation[[#This Row],[Range1_Low]]</f>
        <v>177.29882603325331</v>
      </c>
      <c r="T632">
        <f ca="1">$AK$2*Validation[[#This Row],[Range2_Range]]+Validation[[#This Row],[Range2_Low]]</f>
        <v>30.082455569554782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280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v>0</v>
      </c>
      <c r="AB632" t="s">
        <v>1631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2" t="b">
        <f ca="1">AND(Validation[[#This Row],[Test Reading]]&gt;=Validation[[#This Row],[Range1_Low]],Validation[[#This Row],[Test Reading]]&lt;=Validation[[#This Row],[Range1_High]])</f>
        <v>1</v>
      </c>
      <c r="AE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2">
        <f>Validation[[#This Row],[Range1_High]]-Validation[[#This Row],[Range1_Low]]</f>
        <v>230</v>
      </c>
      <c r="AG632">
        <f>Validation[[#This Row],[Range2_High]]-Validation[[#This Row],[Range2_Low]]</f>
        <v>30</v>
      </c>
      <c r="AK632"/>
    </row>
    <row r="633" spans="1:37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2643</v>
      </c>
      <c r="P633" t="s">
        <v>2643</v>
      </c>
      <c r="Q633" t="s">
        <v>2643</v>
      </c>
      <c r="R633" t="s">
        <v>1631</v>
      </c>
      <c r="S633">
        <f ca="1">$AK$2*Validation[[#This Row],[Range1_Range]]+Validation[[#This Row],[Range1_Low]]</f>
        <v>402.47366708664339</v>
      </c>
      <c r="T633">
        <f ca="1">$AK$2*Validation[[#This Row],[Range2_Range]]+Validation[[#This Row],[Range2_Low]]</f>
        <v>30.082455569554782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590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33" t="b">
        <f ca="1">Validation[[#This Row],[Desired Result]]=Validation[[#This Row],[Result]]</f>
        <v>1</v>
      </c>
      <c r="X633" t="b">
        <v>0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v>0</v>
      </c>
      <c r="AB633" t="s">
        <v>1634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3" t="b">
        <f ca="1">AND(Validation[[#This Row],[Test Reading]]&gt;=Validation[[#This Row],[Range1_Low]],Validation[[#This Row],[Test Reading]]&lt;=Validation[[#This Row],[Range1_High]])</f>
        <v>1</v>
      </c>
      <c r="AE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3">
        <f>Validation[[#This Row],[Range1_High]]-Validation[[#This Row],[Range1_Low]]</f>
        <v>900</v>
      </c>
      <c r="AG633">
        <f>Validation[[#This Row],[Range2_High]]-Validation[[#This Row],[Range2_Low]]</f>
        <v>30</v>
      </c>
      <c r="AK633"/>
    </row>
    <row r="634" spans="1:37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2643</v>
      </c>
      <c r="P634" t="s">
        <v>2643</v>
      </c>
      <c r="Q634" t="s">
        <v>2643</v>
      </c>
      <c r="R634" t="s">
        <v>1629</v>
      </c>
      <c r="S634">
        <f ca="1">$AK$2*Validation[[#This Row],[Range1_Range]]+Validation[[#This Row],[Range1_Low]]</f>
        <v>177.29882603325331</v>
      </c>
      <c r="T634">
        <f ca="1">$AK$2*Validation[[#This Row],[Range2_Range]]+Validation[[#This Row],[Range2_Low]]</f>
        <v>66.804092615924631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640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34" t="b">
        <f ca="1">Validation[[#This Row],[Desired Result]]=Validation[[#This Row],[Result]]</f>
        <v>1</v>
      </c>
      <c r="X634" t="b">
        <v>1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v>0</v>
      </c>
      <c r="AB634" t="s">
        <v>5532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4" t="b">
        <f ca="1">AND(Validation[[#This Row],[Test Reading]]&gt;=Validation[[#This Row],[Range1_Low]],Validation[[#This Row],[Test Reading]]&lt;=Validation[[#This Row],[Range1_High]])</f>
        <v>1</v>
      </c>
      <c r="AE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4">
        <f>Validation[[#This Row],[Range1_High]]-Validation[[#This Row],[Range1_Low]]</f>
        <v>230</v>
      </c>
      <c r="AG634">
        <f>Validation[[#This Row],[Range2_High]]-Validation[[#This Row],[Range2_Low]]</f>
        <v>50</v>
      </c>
      <c r="AK634"/>
    </row>
    <row r="635" spans="1:37" x14ac:dyDescent="0.25">
      <c r="A635" t="s">
        <v>53</v>
      </c>
      <c r="B635" t="s">
        <v>8</v>
      </c>
      <c r="C635">
        <v>100</v>
      </c>
      <c r="D635">
        <v>1000</v>
      </c>
      <c r="E635">
        <v>0.1</v>
      </c>
      <c r="F635" t="s">
        <v>6</v>
      </c>
      <c r="G635" t="s">
        <v>4</v>
      </c>
      <c r="H635">
        <v>50</v>
      </c>
      <c r="I635">
        <v>100</v>
      </c>
      <c r="J635" t="s">
        <v>10</v>
      </c>
      <c r="K635">
        <v>24.483000000000001</v>
      </c>
      <c r="L635">
        <v>3.4984999999999999</v>
      </c>
      <c r="M635">
        <v>28.03</v>
      </c>
      <c r="N635">
        <v>3.4611999999999998</v>
      </c>
      <c r="O635" t="s">
        <v>2643</v>
      </c>
      <c r="P635" t="s">
        <v>2643</v>
      </c>
      <c r="Q635" t="s">
        <v>2643</v>
      </c>
      <c r="R635" t="s">
        <v>5532</v>
      </c>
      <c r="S635">
        <f ca="1">$AK$2*Validation[[#This Row],[Range1_Range]]+Validation[[#This Row],[Range1_Low]]</f>
        <v>402.47366708664339</v>
      </c>
      <c r="T635">
        <f ca="1">$AK$2*Validation[[#This Row],[Range2_Range]]+Validation[[#This Row],[Range2_Low]]</f>
        <v>66.804092615924631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1400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35" t="b">
        <f ca="1">Validation[[#This Row],[Desired Result]]=Validation[[#This Row],[Result]]</f>
        <v>1</v>
      </c>
      <c r="X635" t="b">
        <v>1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v>0</v>
      </c>
      <c r="AB635" t="s">
        <v>1629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5" t="b">
        <f ca="1">AND(Validation[[#This Row],[Test Reading]]&gt;=Validation[[#This Row],[Range1_Low]],Validation[[#This Row],[Test Reading]]&lt;=Validation[[#This Row],[Range1_High]])</f>
        <v>1</v>
      </c>
      <c r="AE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5">
        <f>Validation[[#This Row],[Range1_High]]-Validation[[#This Row],[Range1_Low]]</f>
        <v>900</v>
      </c>
      <c r="AG635">
        <f>Validation[[#This Row],[Range2_High]]-Validation[[#This Row],[Range2_Low]]</f>
        <v>50</v>
      </c>
      <c r="AK635"/>
    </row>
    <row r="636" spans="1:37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2643</v>
      </c>
      <c r="P636" t="s">
        <v>2643</v>
      </c>
      <c r="Q636" t="s">
        <v>2643</v>
      </c>
      <c r="R636" t="s">
        <v>1648</v>
      </c>
      <c r="S636">
        <f ca="1">$AK$2*Validation[[#This Row],[Range1_Range]]+Validation[[#This Row],[Range1_Low]]</f>
        <v>555.17484105339008</v>
      </c>
      <c r="T636">
        <f ca="1">$AK$2*Validation[[#This Row],[Range2_Range]]+Validation[[#This Row],[Range2_Low]]</f>
        <v>1.4107192240421212E-2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310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6" t="b">
        <f ca="1">AND(Validation[[#This Row],[Test Reading]]&gt;=Validation[[#This Row],[Range1_Low]],Validation[[#This Row],[Test Reading]]&lt;=Validation[[#This Row],[Range1_High]])</f>
        <v>1</v>
      </c>
      <c r="AE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6">
        <f>Validation[[#This Row],[Range1_High]]-Validation[[#This Row],[Range1_Low]]</f>
        <v>670</v>
      </c>
      <c r="AG636">
        <f>Validation[[#This Row],[Range2_High]]-Validation[[#This Row],[Range2_Low]]</f>
        <v>3.9E-2</v>
      </c>
      <c r="AK636"/>
    </row>
    <row r="637" spans="1:37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0.04</v>
      </c>
      <c r="I637">
        <v>1</v>
      </c>
      <c r="J637" t="s">
        <v>10</v>
      </c>
      <c r="K637">
        <v>45.920999999999999</v>
      </c>
      <c r="L637">
        <v>0.44399</v>
      </c>
      <c r="M637">
        <v>45.854999999999997</v>
      </c>
      <c r="N637">
        <v>0.44402000000000003</v>
      </c>
      <c r="O637" t="s">
        <v>2643</v>
      </c>
      <c r="P637" t="s">
        <v>2643</v>
      </c>
      <c r="Q637" t="s">
        <v>2643</v>
      </c>
      <c r="R637" t="s">
        <v>1649</v>
      </c>
      <c r="S637">
        <f ca="1">$AK$2*Validation[[#This Row],[Range1_Range]]+Validation[[#This Row],[Range1_Low]]</f>
        <v>555.17484105339008</v>
      </c>
      <c r="T637">
        <f ca="1">$AK$2*Validation[[#This Row],[Range2_Range]]+Validation[[#This Row],[Range2_Low]]</f>
        <v>0.36263857822575291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290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637" t="b">
        <f ca="1">Validation[[#This Row],[Desired Result]]=Validation[[#This Row],[Result]]</f>
        <v>1</v>
      </c>
      <c r="X637" t="b">
        <v>1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7" t="b">
        <f ca="1">AND(Validation[[#This Row],[Test Reading]]&gt;=Validation[[#This Row],[Range1_Low]],Validation[[#This Row],[Test Reading]]&lt;=Validation[[#This Row],[Range1_High]])</f>
        <v>1</v>
      </c>
      <c r="AE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7">
        <f>Validation[[#This Row],[Range1_High]]-Validation[[#This Row],[Range1_Low]]</f>
        <v>670</v>
      </c>
      <c r="AG637">
        <f>Validation[[#This Row],[Range2_High]]-Validation[[#This Row],[Range2_Low]]</f>
        <v>0.96</v>
      </c>
      <c r="AK637"/>
    </row>
    <row r="638" spans="1:37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1</v>
      </c>
      <c r="I638">
        <v>10</v>
      </c>
      <c r="J638" t="s">
        <v>10</v>
      </c>
      <c r="K638">
        <v>40.883000000000003</v>
      </c>
      <c r="L638">
        <v>0.68211999999999995</v>
      </c>
      <c r="M638">
        <v>41.185000000000002</v>
      </c>
      <c r="N638">
        <v>0.67806</v>
      </c>
      <c r="O638" t="s">
        <v>2643</v>
      </c>
      <c r="P638" t="s">
        <v>2643</v>
      </c>
      <c r="Q638" t="s">
        <v>2643</v>
      </c>
      <c r="R638" t="s">
        <v>1647</v>
      </c>
      <c r="S638">
        <f ca="1">$AK$2*Validation[[#This Row],[Range1_Range]]+Validation[[#This Row],[Range1_Low]]</f>
        <v>555.17484105339008</v>
      </c>
      <c r="T638">
        <f ca="1">$AK$2*Validation[[#This Row],[Range2_Range]]+Validation[[#This Row],[Range2_Low]]</f>
        <v>4.0247366708664334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420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638" t="b">
        <f ca="1">Validation[[#This Row],[Desired Result]]=Validation[[#This Row],[Result]]</f>
        <v>1</v>
      </c>
      <c r="X638" t="b">
        <v>1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8" t="b">
        <f ca="1">AND(Validation[[#This Row],[Test Reading]]&gt;=Validation[[#This Row],[Range1_Low]],Validation[[#This Row],[Test Reading]]&lt;=Validation[[#This Row],[Range1_High]])</f>
        <v>1</v>
      </c>
      <c r="AE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8">
        <f>Validation[[#This Row],[Range1_High]]-Validation[[#This Row],[Range1_Low]]</f>
        <v>670</v>
      </c>
      <c r="AG638">
        <f>Validation[[#This Row],[Range2_High]]-Validation[[#This Row],[Range2_Low]]</f>
        <v>9</v>
      </c>
      <c r="AK638"/>
    </row>
    <row r="639" spans="1:37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2643</v>
      </c>
      <c r="P639" t="s">
        <v>2643</v>
      </c>
      <c r="Q639" t="s">
        <v>2643</v>
      </c>
      <c r="R639" t="s">
        <v>1401</v>
      </c>
      <c r="S639">
        <f ca="1">$AK$2*Validation[[#This Row],[Range1_Range]]+Validation[[#This Row],[Range1_Low]]</f>
        <v>3.3608185231849266E-3</v>
      </c>
      <c r="T639">
        <f ca="1">$AK$2*Validation[[#This Row],[Range2_Range]]+Validation[[#This Row],[Range2_Low]]</f>
        <v>2008.2455569554779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39" t="b">
        <f ca="1">AND(Validation[[#This Row],[Test Reading]]&gt;=Validation[[#This Row],[Range1_Low]],Validation[[#This Row],[Test Reading]]&lt;=Validation[[#This Row],[Range1_High]])</f>
        <v>1</v>
      </c>
      <c r="AE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9">
        <f>Validation[[#This Row],[Range1_High]]-Validation[[#This Row],[Range1_Low]]</f>
        <v>0.01</v>
      </c>
      <c r="AG639">
        <f>Validation[[#This Row],[Range2_High]]-Validation[[#This Row],[Range2_Low]]</f>
        <v>3000</v>
      </c>
      <c r="AK639"/>
    </row>
    <row r="640" spans="1:37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2643</v>
      </c>
      <c r="P640" t="s">
        <v>2643</v>
      </c>
      <c r="Q640" t="s">
        <v>2643</v>
      </c>
      <c r="R640" t="s">
        <v>1402</v>
      </c>
      <c r="S640">
        <f ca="1">$AK$2*Validation[[#This Row],[Range1_Range]]+Validation[[#This Row],[Range1_Low]]</f>
        <v>3.3608185231849266E-3</v>
      </c>
      <c r="T640">
        <f ca="1">$AK$2*Validation[[#This Row],[Range2_Range]]+Validation[[#This Row],[Range2_Low]]</f>
        <v>5344.3274092739703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40" t="b">
        <f ca="1">AND(Validation[[#This Row],[Test Reading]]&gt;=Validation[[#This Row],[Range1_Low]],Validation[[#This Row],[Test Reading]]&lt;=Validation[[#This Row],[Range1_High]])</f>
        <v>1</v>
      </c>
      <c r="AE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0">
        <f>Validation[[#This Row],[Range1_High]]-Validation[[#This Row],[Range1_Low]]</f>
        <v>0.01</v>
      </c>
      <c r="AG640">
        <f>Validation[[#This Row],[Range2_High]]-Validation[[#This Row],[Range2_Low]]</f>
        <v>4000</v>
      </c>
      <c r="AK640"/>
    </row>
    <row r="641" spans="1:37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1E-3</v>
      </c>
      <c r="I641">
        <v>0.04</v>
      </c>
      <c r="J641" t="s">
        <v>10</v>
      </c>
      <c r="K641">
        <v>577.36</v>
      </c>
      <c r="L641">
        <v>3.4030000000000002E-3</v>
      </c>
      <c r="M641">
        <v>577.07000000000005</v>
      </c>
      <c r="N641">
        <v>3.2721999999999998E-3</v>
      </c>
      <c r="O641" t="s">
        <v>2643</v>
      </c>
      <c r="P641" t="s">
        <v>2643</v>
      </c>
      <c r="Q641" t="s">
        <v>2643</v>
      </c>
      <c r="R641" t="s">
        <v>1584</v>
      </c>
      <c r="S641">
        <f ca="1">$AK$2*Validation[[#This Row],[Range1_Range]]+Validation[[#This Row],[Range1_Low]]</f>
        <v>13.360818523184927</v>
      </c>
      <c r="T641">
        <f ca="1">$AK$2*Validation[[#This Row],[Range2_Range]]+Validation[[#This Row],[Range2_Low]]</f>
        <v>1.4107192240421212E-2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1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v>0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1" t="b">
        <f ca="1">AND(Validation[[#This Row],[Test Reading]]&gt;=Validation[[#This Row],[Range1_Low]],Validation[[#This Row],[Test Reading]]&lt;=Validation[[#This Row],[Range1_High]])</f>
        <v>1</v>
      </c>
      <c r="AE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1">
        <f>Validation[[#This Row],[Range1_High]]-Validation[[#This Row],[Range1_Low]]</f>
        <v>10</v>
      </c>
      <c r="AG641">
        <f>Validation[[#This Row],[Range2_High]]-Validation[[#This Row],[Range2_Low]]</f>
        <v>3.9E-2</v>
      </c>
      <c r="AJ641" s="94"/>
      <c r="AK641"/>
    </row>
    <row r="642" spans="1:37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0.04</v>
      </c>
      <c r="I642">
        <v>1</v>
      </c>
      <c r="J642" t="s">
        <v>10</v>
      </c>
      <c r="K642">
        <v>577.35</v>
      </c>
      <c r="L642">
        <v>2.4694999999999999E-3</v>
      </c>
      <c r="M642">
        <v>577.14</v>
      </c>
      <c r="N642">
        <v>2.3387E-3</v>
      </c>
      <c r="O642" t="s">
        <v>2643</v>
      </c>
      <c r="P642" t="s">
        <v>2643</v>
      </c>
      <c r="Q642" t="s">
        <v>2643</v>
      </c>
      <c r="R642" t="s">
        <v>1587</v>
      </c>
      <c r="S642">
        <f ca="1">$AK$2*Validation[[#This Row],[Range1_Range]]+Validation[[#This Row],[Range1_Low]]</f>
        <v>13.360818523184927</v>
      </c>
      <c r="T642">
        <f ca="1">$AK$2*Validation[[#This Row],[Range2_Range]]+Validation[[#This Row],[Range2_Low]]</f>
        <v>0.36263857822575291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1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2" t="b">
        <f ca="1">AND(Validation[[#This Row],[Test Reading]]&gt;=Validation[[#This Row],[Range1_Low]],Validation[[#This Row],[Test Reading]]&lt;=Validation[[#This Row],[Range1_High]])</f>
        <v>1</v>
      </c>
      <c r="AE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2">
        <f>Validation[[#This Row],[Range1_High]]-Validation[[#This Row],[Range1_Low]]</f>
        <v>10</v>
      </c>
      <c r="AG642">
        <f>Validation[[#This Row],[Range2_High]]-Validation[[#This Row],[Range2_Low]]</f>
        <v>0.96</v>
      </c>
      <c r="AK642"/>
    </row>
    <row r="643" spans="1:37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2643</v>
      </c>
      <c r="P643" t="s">
        <v>2643</v>
      </c>
      <c r="Q643" t="s">
        <v>2643</v>
      </c>
      <c r="R643" t="s">
        <v>1582</v>
      </c>
      <c r="S643">
        <f ca="1">$AK$2*Validation[[#This Row],[Range1_Range]]+Validation[[#This Row],[Range1_Low]]</f>
        <v>13.360818523184927</v>
      </c>
      <c r="T643">
        <f ca="1">$AK$2*Validation[[#This Row],[Range2_Range]]+Validation[[#This Row],[Range2_Low]]</f>
        <v>7.38555519405136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1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3" t="b">
        <f ca="1">AND(Validation[[#This Row],[Test Reading]]&gt;=Validation[[#This Row],[Range1_Low]],Validation[[#This Row],[Test Reading]]&lt;=Validation[[#This Row],[Range1_High]])</f>
        <v>1</v>
      </c>
      <c r="AE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3">
        <f>Validation[[#This Row],[Range1_High]]-Validation[[#This Row],[Range1_Low]]</f>
        <v>10</v>
      </c>
      <c r="AG643">
        <f>Validation[[#This Row],[Range2_High]]-Validation[[#This Row],[Range2_Low]]</f>
        <v>19</v>
      </c>
      <c r="AK643"/>
    </row>
    <row r="644" spans="1:37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2643</v>
      </c>
      <c r="P644" t="s">
        <v>2643</v>
      </c>
      <c r="Q644" t="s">
        <v>2643</v>
      </c>
      <c r="R644" t="s">
        <v>1585</v>
      </c>
      <c r="S644">
        <f ca="1">$AK$2*Validation[[#This Row],[Range1_Range]]+Validation[[#This Row],[Range1_Low]]</f>
        <v>13.360818523184927</v>
      </c>
      <c r="T644">
        <f ca="1">$AK$2*Validation[[#This Row],[Range2_Range]]+Validation[[#This Row],[Range2_Low]]</f>
        <v>30.082455569554782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1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4" t="b">
        <f ca="1">AND(Validation[[#This Row],[Test Reading]]&gt;=Validation[[#This Row],[Range1_Low]],Validation[[#This Row],[Test Reading]]&lt;=Validation[[#This Row],[Range1_High]])</f>
        <v>1</v>
      </c>
      <c r="AE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4">
        <f>Validation[[#This Row],[Range1_High]]-Validation[[#This Row],[Range1_Low]]</f>
        <v>10</v>
      </c>
      <c r="AG644">
        <f>Validation[[#This Row],[Range2_High]]-Validation[[#This Row],[Range2_Low]]</f>
        <v>30</v>
      </c>
      <c r="AK644"/>
    </row>
    <row r="645" spans="1:37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50</v>
      </c>
      <c r="I645">
        <v>100</v>
      </c>
      <c r="J645" t="s">
        <v>10</v>
      </c>
      <c r="K645">
        <v>577.03</v>
      </c>
      <c r="L645">
        <v>5.5989999999999998E-2</v>
      </c>
      <c r="M645">
        <v>572.42999999999995</v>
      </c>
      <c r="N645">
        <v>5.5786000000000002E-2</v>
      </c>
      <c r="O645" t="s">
        <v>2643</v>
      </c>
      <c r="P645" t="s">
        <v>2643</v>
      </c>
      <c r="Q645" t="s">
        <v>2643</v>
      </c>
      <c r="R645" t="s">
        <v>1586</v>
      </c>
      <c r="S645">
        <f ca="1">$AK$2*Validation[[#This Row],[Range1_Range]]+Validation[[#This Row],[Range1_Low]]</f>
        <v>13.360818523184927</v>
      </c>
      <c r="T645">
        <f ca="1">$AK$2*Validation[[#This Row],[Range2_Range]]+Validation[[#This Row],[Range2_Low]]</f>
        <v>66.804092615924631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5" t="b">
        <f ca="1">Validation[[#This Row],[Desired Result]]=Validation[[#This Row],[Result]]</f>
        <v>1</v>
      </c>
      <c r="X645" t="b">
        <v>1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v>0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5" t="b">
        <f ca="1">AND(Validation[[#This Row],[Test Reading]]&gt;=Validation[[#This Row],[Range1_Low]],Validation[[#This Row],[Test Reading]]&lt;=Validation[[#This Row],[Range1_High]])</f>
        <v>1</v>
      </c>
      <c r="AE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5">
        <f>Validation[[#This Row],[Range1_High]]-Validation[[#This Row],[Range1_Low]]</f>
        <v>10</v>
      </c>
      <c r="AG645">
        <f>Validation[[#This Row],[Range2_High]]-Validation[[#This Row],[Range2_Low]]</f>
        <v>50</v>
      </c>
      <c r="AK645"/>
    </row>
    <row r="646" spans="1:37" x14ac:dyDescent="0.25">
      <c r="A646" t="s">
        <v>53</v>
      </c>
      <c r="B646" t="s">
        <v>8</v>
      </c>
      <c r="C646">
        <v>10</v>
      </c>
      <c r="D646">
        <v>20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573.82000000000005</v>
      </c>
      <c r="L646">
        <v>0.64234000000000002</v>
      </c>
      <c r="M646">
        <v>542.91999999999996</v>
      </c>
      <c r="N646">
        <v>0.64214000000000004</v>
      </c>
      <c r="O646" t="s">
        <v>2643</v>
      </c>
      <c r="P646" t="s">
        <v>2643</v>
      </c>
      <c r="Q646" t="s">
        <v>2643</v>
      </c>
      <c r="R646" t="s">
        <v>1583</v>
      </c>
      <c r="S646">
        <f ca="1">$AK$2*Validation[[#This Row],[Range1_Range]]+Validation[[#This Row],[Range1_Low]]</f>
        <v>13.360818523184927</v>
      </c>
      <c r="T646">
        <f ca="1">$AK$2*Validation[[#This Row],[Range2_Range]]+Validation[[#This Row],[Range2_Low]]</f>
        <v>167.21637046369852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580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v>0</v>
      </c>
      <c r="AB646" t="s">
        <v>5526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6" t="b">
        <f ca="1">AND(Validation[[#This Row],[Test Reading]]&gt;=Validation[[#This Row],[Range1_Low]],Validation[[#This Row],[Test Reading]]&lt;=Validation[[#This Row],[Range1_High]])</f>
        <v>1</v>
      </c>
      <c r="AE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6">
        <f>Validation[[#This Row],[Range1_High]]-Validation[[#This Row],[Range1_Low]]</f>
        <v>10</v>
      </c>
      <c r="AG646">
        <f>Validation[[#This Row],[Range2_High]]-Validation[[#This Row],[Range2_Low]]</f>
        <v>200</v>
      </c>
      <c r="AK646"/>
    </row>
    <row r="647" spans="1:37" x14ac:dyDescent="0.25">
      <c r="A647" t="s">
        <v>53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100</v>
      </c>
      <c r="I647">
        <v>300</v>
      </c>
      <c r="J647" t="s">
        <v>10</v>
      </c>
      <c r="K647">
        <v>561.72</v>
      </c>
      <c r="L647">
        <v>1.8549</v>
      </c>
      <c r="M647">
        <v>536.24</v>
      </c>
      <c r="N647">
        <v>1.8547</v>
      </c>
      <c r="O647" t="s">
        <v>2643</v>
      </c>
      <c r="P647" t="s">
        <v>2643</v>
      </c>
      <c r="Q647" t="s">
        <v>2643</v>
      </c>
      <c r="R647" t="s">
        <v>5526</v>
      </c>
      <c r="S647">
        <f ca="1">$AK$2*Validation[[#This Row],[Range1_Range]]+Validation[[#This Row],[Range1_Low]]</f>
        <v>40.247366708664337</v>
      </c>
      <c r="T647">
        <f ca="1">$AK$2*Validation[[#This Row],[Range2_Range]]+Validation[[#This Row],[Range2_Low]]</f>
        <v>167.21637046369852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640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47" t="b">
        <f ca="1">Validation[[#This Row],[Desired Result]]=Validation[[#This Row],[Result]]</f>
        <v>1</v>
      </c>
      <c r="X647" t="b">
        <v>0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v>0</v>
      </c>
      <c r="AB647" t="s">
        <v>1583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7" t="b">
        <f ca="1">AND(Validation[[#This Row],[Test Reading]]&gt;=Validation[[#This Row],[Range1_Low]],Validation[[#This Row],[Test Reading]]&lt;=Validation[[#This Row],[Range1_High]])</f>
        <v>1</v>
      </c>
      <c r="AE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7">
        <f>Validation[[#This Row],[Range1_High]]-Validation[[#This Row],[Range1_Low]]</f>
        <v>90</v>
      </c>
      <c r="AG647">
        <f>Validation[[#This Row],[Range2_High]]-Validation[[#This Row],[Range2_Low]]</f>
        <v>200</v>
      </c>
      <c r="AK647"/>
    </row>
    <row r="648" spans="1:37" x14ac:dyDescent="0.25">
      <c r="A648" t="s">
        <v>53</v>
      </c>
      <c r="B648" t="s">
        <v>8</v>
      </c>
      <c r="C648">
        <v>10</v>
      </c>
      <c r="D648">
        <v>100</v>
      </c>
      <c r="E648">
        <v>1</v>
      </c>
      <c r="F648" t="s">
        <v>6</v>
      </c>
      <c r="G648" t="s">
        <v>4</v>
      </c>
      <c r="H648">
        <v>300</v>
      </c>
      <c r="I648">
        <v>1000</v>
      </c>
      <c r="J648" t="s">
        <v>10</v>
      </c>
      <c r="K648">
        <v>469.61</v>
      </c>
      <c r="L648">
        <v>13.691000000000001</v>
      </c>
      <c r="M648">
        <v>433.99</v>
      </c>
      <c r="N648">
        <v>13.692</v>
      </c>
      <c r="O648" t="s">
        <v>2643</v>
      </c>
      <c r="P648" t="s">
        <v>2643</v>
      </c>
      <c r="Q648" t="s">
        <v>2643</v>
      </c>
      <c r="R648" t="s">
        <v>1581</v>
      </c>
      <c r="S648">
        <f ca="1">$AK$2*Validation[[#This Row],[Range1_Range]]+Validation[[#This Row],[Range1_Low]]</f>
        <v>40.247366708664337</v>
      </c>
      <c r="T648">
        <f ca="1">$AK$2*Validation[[#This Row],[Range2_Range]]+Validation[[#This Row],[Range2_Low]]</f>
        <v>535.25729662294486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1000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648" t="b">
        <f ca="1">Validation[[#This Row],[Desired Result]]=Validation[[#This Row],[Result]]</f>
        <v>1</v>
      </c>
      <c r="X648" t="b">
        <v>1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v>0</v>
      </c>
      <c r="AB648" t="s">
        <v>5594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8" t="b">
        <f ca="1">AND(Validation[[#This Row],[Test Reading]]&gt;=Validation[[#This Row],[Range1_Low]],Validation[[#This Row],[Test Reading]]&lt;=Validation[[#This Row],[Range1_High]])</f>
        <v>1</v>
      </c>
      <c r="AE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8">
        <f>Validation[[#This Row],[Range1_High]]-Validation[[#This Row],[Range1_Low]]</f>
        <v>90</v>
      </c>
      <c r="AG648">
        <f>Validation[[#This Row],[Range2_High]]-Validation[[#This Row],[Range2_Low]]</f>
        <v>700</v>
      </c>
      <c r="AK648"/>
    </row>
    <row r="649" spans="1:37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300</v>
      </c>
      <c r="I649">
        <v>1000</v>
      </c>
      <c r="J649" t="s">
        <v>10</v>
      </c>
      <c r="K649">
        <v>533.13</v>
      </c>
      <c r="L649">
        <v>7.3338000000000001</v>
      </c>
      <c r="M649">
        <v>437.38</v>
      </c>
      <c r="N649">
        <v>7.3335999999999997</v>
      </c>
      <c r="O649" t="s">
        <v>2643</v>
      </c>
      <c r="P649" t="s">
        <v>2643</v>
      </c>
      <c r="Q649" t="s">
        <v>2643</v>
      </c>
      <c r="R649" t="s">
        <v>5594</v>
      </c>
      <c r="S649">
        <f ca="1">$AK$2*Validation[[#This Row],[Range1_Range]]+Validation[[#This Row],[Range1_Low]]</f>
        <v>13.360818523184927</v>
      </c>
      <c r="T649">
        <f ca="1">$AK$2*Validation[[#This Row],[Range2_Range]]+Validation[[#This Row],[Range2_Low]]</f>
        <v>535.25729662294486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630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49" t="b">
        <f ca="1">Validation[[#This Row],[Desired Result]]=Validation[[#This Row],[Result]]</f>
        <v>0</v>
      </c>
      <c r="X649" t="b">
        <v>1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v>0</v>
      </c>
      <c r="AB649" t="s">
        <v>1581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9" t="b">
        <f ca="1">AND(Validation[[#This Row],[Test Reading]]&gt;=Validation[[#This Row],[Range1_Low]],Validation[[#This Row],[Test Reading]]&lt;=Validation[[#This Row],[Range1_High]])</f>
        <v>1</v>
      </c>
      <c r="AE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9">
        <f>Validation[[#This Row],[Range1_High]]-Validation[[#This Row],[Range1_Low]]</f>
        <v>10</v>
      </c>
      <c r="AG649">
        <f>Validation[[#This Row],[Range2_High]]-Validation[[#This Row],[Range2_Low]]</f>
        <v>700</v>
      </c>
      <c r="AK649"/>
    </row>
    <row r="650" spans="1:37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1E-3</v>
      </c>
      <c r="I650">
        <v>0.04</v>
      </c>
      <c r="J650" t="s">
        <v>10</v>
      </c>
      <c r="K650">
        <v>577.28</v>
      </c>
      <c r="L650">
        <v>7.5312E-3</v>
      </c>
      <c r="M650">
        <v>576.01</v>
      </c>
      <c r="N650">
        <v>7.5148999999999997E-3</v>
      </c>
      <c r="O650" t="s">
        <v>2643</v>
      </c>
      <c r="P650" t="s">
        <v>2643</v>
      </c>
      <c r="Q650" t="s">
        <v>2643</v>
      </c>
      <c r="R650" t="s">
        <v>1610</v>
      </c>
      <c r="S650">
        <f ca="1">$AK$2*Validation[[#This Row],[Range1_Range]]+Validation[[#This Row],[Range1_Low]]</f>
        <v>46.886548185479413</v>
      </c>
      <c r="T650">
        <f ca="1">$AK$2*Validation[[#This Row],[Range2_Range]]+Validation[[#This Row],[Range2_Low]]</f>
        <v>1.4107192240421212E-2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0" t="b">
        <f ca="1">AND(Validation[[#This Row],[Test Reading]]&gt;=Validation[[#This Row],[Range1_Low]],Validation[[#This Row],[Test Reading]]&lt;=Validation[[#This Row],[Range1_High]])</f>
        <v>1</v>
      </c>
      <c r="AE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0">
        <f>Validation[[#This Row],[Range1_High]]-Validation[[#This Row],[Range1_Low]]</f>
        <v>80</v>
      </c>
      <c r="AG650">
        <f>Validation[[#This Row],[Range2_High]]-Validation[[#This Row],[Range2_Low]]</f>
        <v>3.9E-2</v>
      </c>
      <c r="AK650"/>
    </row>
    <row r="651" spans="1:37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0.04</v>
      </c>
      <c r="I651">
        <v>1</v>
      </c>
      <c r="J651" t="s">
        <v>10</v>
      </c>
      <c r="K651">
        <v>577.27</v>
      </c>
      <c r="L651">
        <v>6.6108E-3</v>
      </c>
      <c r="M651">
        <v>576.14</v>
      </c>
      <c r="N651">
        <v>6.5944999999999997E-3</v>
      </c>
      <c r="O651" t="s">
        <v>2643</v>
      </c>
      <c r="P651" t="s">
        <v>2643</v>
      </c>
      <c r="Q651" t="s">
        <v>2643</v>
      </c>
      <c r="R651" t="s">
        <v>5597</v>
      </c>
      <c r="S651">
        <f ca="1">$AK$2*Validation[[#This Row],[Range1_Range]]+Validation[[#This Row],[Range1_Low]]</f>
        <v>46.886548185479413</v>
      </c>
      <c r="T651">
        <f ca="1">$AK$2*Validation[[#This Row],[Range2_Range]]+Validation[[#This Row],[Range2_Low]]</f>
        <v>0.36263857822575291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1" t="b">
        <f ca="1">AND(Validation[[#This Row],[Test Reading]]&gt;=Validation[[#This Row],[Range1_Low]],Validation[[#This Row],[Test Reading]]&lt;=Validation[[#This Row],[Range1_High]])</f>
        <v>1</v>
      </c>
      <c r="AE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1">
        <f>Validation[[#This Row],[Range1_High]]-Validation[[#This Row],[Range1_Low]]</f>
        <v>80</v>
      </c>
      <c r="AG651">
        <f>Validation[[#This Row],[Range2_High]]-Validation[[#This Row],[Range2_Low]]</f>
        <v>0.96</v>
      </c>
      <c r="AK651"/>
    </row>
    <row r="652" spans="1:37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</v>
      </c>
      <c r="I652">
        <v>20</v>
      </c>
      <c r="J652" t="s">
        <v>10</v>
      </c>
      <c r="K652">
        <v>577.34</v>
      </c>
      <c r="L652">
        <v>5.8763000000000001E-3</v>
      </c>
      <c r="M652">
        <v>576.84</v>
      </c>
      <c r="N652">
        <v>5.8618000000000003E-3</v>
      </c>
      <c r="O652" t="s">
        <v>2643</v>
      </c>
      <c r="P652" t="s">
        <v>2643</v>
      </c>
      <c r="Q652" t="s">
        <v>2643</v>
      </c>
      <c r="R652" t="s">
        <v>1609</v>
      </c>
      <c r="S652">
        <f ca="1">$AK$2*Validation[[#This Row],[Range1_Range]]+Validation[[#This Row],[Range1_Low]]</f>
        <v>46.886548185479413</v>
      </c>
      <c r="T652">
        <f ca="1">$AK$2*Validation[[#This Row],[Range2_Range]]+Validation[[#This Row],[Range2_Low]]</f>
        <v>7.38555519405136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2" t="b">
        <f ca="1">AND(Validation[[#This Row],[Test Reading]]&gt;=Validation[[#This Row],[Range1_Low]],Validation[[#This Row],[Test Reading]]&lt;=Validation[[#This Row],[Range1_High]])</f>
        <v>1</v>
      </c>
      <c r="AE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2">
        <f>Validation[[#This Row],[Range1_High]]-Validation[[#This Row],[Range1_Low]]</f>
        <v>80</v>
      </c>
      <c r="AG652">
        <f>Validation[[#This Row],[Range2_High]]-Validation[[#This Row],[Range2_Low]]</f>
        <v>19</v>
      </c>
      <c r="AK652"/>
    </row>
    <row r="653" spans="1:37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20</v>
      </c>
      <c r="I653">
        <v>50</v>
      </c>
      <c r="J653" t="s">
        <v>10</v>
      </c>
      <c r="K653">
        <v>577.28</v>
      </c>
      <c r="L653">
        <v>1.7106E-2</v>
      </c>
      <c r="M653">
        <v>575.94000000000005</v>
      </c>
      <c r="N653">
        <v>1.704E-2</v>
      </c>
      <c r="O653" t="s">
        <v>2643</v>
      </c>
      <c r="P653" t="s">
        <v>2643</v>
      </c>
      <c r="Q653" t="s">
        <v>2643</v>
      </c>
      <c r="R653" t="s">
        <v>1608</v>
      </c>
      <c r="S653">
        <f ca="1">$AK$2*Validation[[#This Row],[Range1_Range]]+Validation[[#This Row],[Range1_Low]]</f>
        <v>46.886548185479413</v>
      </c>
      <c r="T653">
        <f ca="1">$AK$2*Validation[[#This Row],[Range2_Range]]+Validation[[#This Row],[Range2_Low]]</f>
        <v>30.082455569554782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3" t="b">
        <f ca="1">AND(Validation[[#This Row],[Test Reading]]&gt;=Validation[[#This Row],[Range1_Low]],Validation[[#This Row],[Test Reading]]&lt;=Validation[[#This Row],[Range1_High]])</f>
        <v>1</v>
      </c>
      <c r="AE6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3">
        <f>Validation[[#This Row],[Range1_High]]-Validation[[#This Row],[Range1_Low]]</f>
        <v>80</v>
      </c>
      <c r="AG653">
        <f>Validation[[#This Row],[Range2_High]]-Validation[[#This Row],[Range2_Low]]</f>
        <v>30</v>
      </c>
      <c r="AK653"/>
    </row>
    <row r="654" spans="1:37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2643</v>
      </c>
      <c r="P654" t="s">
        <v>2643</v>
      </c>
      <c r="Q654" t="s">
        <v>2643</v>
      </c>
      <c r="R654" t="s">
        <v>5601</v>
      </c>
      <c r="S654">
        <f ca="1">$AK$2*Validation[[#This Row],[Range1_Range]]+Validation[[#This Row],[Range1_Low]]</f>
        <v>46.886548185479413</v>
      </c>
      <c r="T654">
        <f ca="1">$AK$2*Validation[[#This Row],[Range2_Range]]+Validation[[#This Row],[Range2_Low]]</f>
        <v>66.804092615924631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580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4" t="b">
        <f ca="1">AND(Validation[[#This Row],[Test Reading]]&gt;=Validation[[#This Row],[Range1_Low]],Validation[[#This Row],[Test Reading]]&lt;=Validation[[#This Row],[Range1_High]])</f>
        <v>1</v>
      </c>
      <c r="AE6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4">
        <f>Validation[[#This Row],[Range1_High]]-Validation[[#This Row],[Range1_Low]]</f>
        <v>80</v>
      </c>
      <c r="AG654">
        <f>Validation[[#This Row],[Range2_High]]-Validation[[#This Row],[Range2_Low]]</f>
        <v>50</v>
      </c>
      <c r="AJ654" s="94"/>
      <c r="AK654"/>
    </row>
    <row r="655" spans="1:37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1E-3</v>
      </c>
      <c r="I655">
        <v>0.04</v>
      </c>
      <c r="J655" t="s">
        <v>10</v>
      </c>
      <c r="K655">
        <v>573.41999999999996</v>
      </c>
      <c r="L655">
        <v>0.11327</v>
      </c>
      <c r="M655">
        <v>573.41999999999996</v>
      </c>
      <c r="N655">
        <v>0.11294</v>
      </c>
      <c r="O655" t="s">
        <v>2643</v>
      </c>
      <c r="P655" t="s">
        <v>2643</v>
      </c>
      <c r="Q655" t="s">
        <v>2643</v>
      </c>
      <c r="R655" t="s">
        <v>1639</v>
      </c>
      <c r="S655">
        <f ca="1">$AK$2*Validation[[#This Row],[Range1_Range]]+Validation[[#This Row],[Range1_Low]]</f>
        <v>177.29882603325331</v>
      </c>
      <c r="T655">
        <f ca="1">$AK$2*Validation[[#This Row],[Range2_Range]]+Validation[[#This Row],[Range2_Low]]</f>
        <v>1.4107192240421212E-2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590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5" t="b">
        <f ca="1">Validation[[#This Row],[Desired Result]]=Validation[[#This Row],[Result]]</f>
        <v>1</v>
      </c>
      <c r="X655" t="b">
        <v>0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v>0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5" t="b">
        <f ca="1">AND(Validation[[#This Row],[Test Reading]]&gt;=Validation[[#This Row],[Range1_Low]],Validation[[#This Row],[Test Reading]]&lt;=Validation[[#This Row],[Range1_High]])</f>
        <v>1</v>
      </c>
      <c r="AE6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5">
        <f>Validation[[#This Row],[Range1_High]]-Validation[[#This Row],[Range1_Low]]</f>
        <v>230</v>
      </c>
      <c r="AG655">
        <f>Validation[[#This Row],[Range2_High]]-Validation[[#This Row],[Range2_Low]]</f>
        <v>3.9E-2</v>
      </c>
      <c r="AK655"/>
    </row>
    <row r="656" spans="1:37" x14ac:dyDescent="0.25">
      <c r="A656" t="s">
        <v>53</v>
      </c>
      <c r="B656" t="s">
        <v>8</v>
      </c>
      <c r="C656">
        <v>100</v>
      </c>
      <c r="D656">
        <v>330</v>
      </c>
      <c r="E656">
        <v>1</v>
      </c>
      <c r="F656" t="s">
        <v>6</v>
      </c>
      <c r="G656" t="s">
        <v>4</v>
      </c>
      <c r="H656">
        <v>0.04</v>
      </c>
      <c r="I656">
        <v>1</v>
      </c>
      <c r="J656" t="s">
        <v>10</v>
      </c>
      <c r="K656">
        <v>571.91999999999996</v>
      </c>
      <c r="L656">
        <v>9.6252000000000004E-2</v>
      </c>
      <c r="M656">
        <v>571.91999999999996</v>
      </c>
      <c r="N656">
        <v>9.5921000000000006E-2</v>
      </c>
      <c r="O656" t="s">
        <v>2643</v>
      </c>
      <c r="P656" t="s">
        <v>2643</v>
      </c>
      <c r="Q656" t="s">
        <v>2643</v>
      </c>
      <c r="R656" t="s">
        <v>5604</v>
      </c>
      <c r="S656">
        <f ca="1">$AK$2*Validation[[#This Row],[Range1_Range]]+Validation[[#This Row],[Range1_Low]]</f>
        <v>177.29882603325331</v>
      </c>
      <c r="T656">
        <f ca="1">$AK$2*Validation[[#This Row],[Range2_Range]]+Validation[[#This Row],[Range2_Low]]</f>
        <v>0.36263857822575291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590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6" t="b">
        <f ca="1">Validation[[#This Row],[Desired Result]]=Validation[[#This Row],[Result]]</f>
        <v>1</v>
      </c>
      <c r="X656" t="b">
        <v>0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v>0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6" t="b">
        <f ca="1">AND(Validation[[#This Row],[Test Reading]]&gt;=Validation[[#This Row],[Range1_Low]],Validation[[#This Row],[Test Reading]]&lt;=Validation[[#This Row],[Range1_High]])</f>
        <v>1</v>
      </c>
      <c r="AE6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6">
        <f>Validation[[#This Row],[Range1_High]]-Validation[[#This Row],[Range1_Low]]</f>
        <v>230</v>
      </c>
      <c r="AG656">
        <f>Validation[[#This Row],[Range2_High]]-Validation[[#This Row],[Range2_Low]]</f>
        <v>0.96</v>
      </c>
      <c r="AK656"/>
    </row>
    <row r="657" spans="1:37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</v>
      </c>
      <c r="I657">
        <v>20</v>
      </c>
      <c r="J657" t="s">
        <v>10</v>
      </c>
      <c r="K657">
        <v>565.1</v>
      </c>
      <c r="L657">
        <v>0.19691</v>
      </c>
      <c r="M657">
        <v>565.03</v>
      </c>
      <c r="N657">
        <v>0.19677</v>
      </c>
      <c r="O657" t="s">
        <v>2643</v>
      </c>
      <c r="P657" t="s">
        <v>2643</v>
      </c>
      <c r="Q657" t="s">
        <v>2643</v>
      </c>
      <c r="R657" t="s">
        <v>1638</v>
      </c>
      <c r="S657">
        <f ca="1">$AK$2*Validation[[#This Row],[Range1_Range]]+Validation[[#This Row],[Range1_Low]]</f>
        <v>177.29882603325331</v>
      </c>
      <c r="T657">
        <f ca="1">$AK$2*Validation[[#This Row],[Range2_Range]]+Validation[[#This Row],[Range2_Low]]</f>
        <v>7.38555519405136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600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7" t="b">
        <f ca="1">Validation[[#This Row],[Desired Result]]=Validation[[#This Row],[Result]]</f>
        <v>0</v>
      </c>
      <c r="X657" t="b">
        <v>1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v>0</v>
      </c>
      <c r="AB657" t="s">
        <v>1637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7" t="b">
        <f ca="1">AND(Validation[[#This Row],[Test Reading]]&gt;=Validation[[#This Row],[Range1_Low]],Validation[[#This Row],[Test Reading]]&lt;=Validation[[#This Row],[Range1_High]])</f>
        <v>1</v>
      </c>
      <c r="AE6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7">
        <f>Validation[[#This Row],[Range1_High]]-Validation[[#This Row],[Range1_Low]]</f>
        <v>230</v>
      </c>
      <c r="AG657">
        <f>Validation[[#This Row],[Range2_High]]-Validation[[#This Row],[Range2_Low]]</f>
        <v>19</v>
      </c>
      <c r="AK657"/>
    </row>
    <row r="658" spans="1:37" x14ac:dyDescent="0.25">
      <c r="A658" t="s">
        <v>53</v>
      </c>
      <c r="B658" t="s">
        <v>8</v>
      </c>
      <c r="C658">
        <v>100</v>
      </c>
      <c r="D658">
        <v>1000</v>
      </c>
      <c r="E658">
        <v>1</v>
      </c>
      <c r="F658" t="s">
        <v>6</v>
      </c>
      <c r="G658" t="s">
        <v>4</v>
      </c>
      <c r="H658">
        <v>1</v>
      </c>
      <c r="I658">
        <v>20</v>
      </c>
      <c r="J658" t="s">
        <v>10</v>
      </c>
      <c r="K658">
        <v>547.47</v>
      </c>
      <c r="L658">
        <v>0.37317</v>
      </c>
      <c r="M658">
        <v>547.4</v>
      </c>
      <c r="N658">
        <v>0.37309999999999999</v>
      </c>
      <c r="O658" t="s">
        <v>2643</v>
      </c>
      <c r="P658" t="s">
        <v>2643</v>
      </c>
      <c r="Q658" t="s">
        <v>2643</v>
      </c>
      <c r="R658" t="s">
        <v>1637</v>
      </c>
      <c r="S658">
        <f ca="1">$AK$2*Validation[[#This Row],[Range1_Range]]+Validation[[#This Row],[Range1_Low]]</f>
        <v>402.47366708664339</v>
      </c>
      <c r="T658">
        <f ca="1">$AK$2*Validation[[#This Row],[Range2_Range]]+Validation[[#This Row],[Range2_Low]]</f>
        <v>7.38555519405136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700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658" t="b">
        <f ca="1">Validation[[#This Row],[Desired Result]]=Validation[[#This Row],[Result]]</f>
        <v>1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v>0</v>
      </c>
      <c r="AB658" t="s">
        <v>1638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8" t="b">
        <f ca="1">AND(Validation[[#This Row],[Test Reading]]&gt;=Validation[[#This Row],[Range1_Low]],Validation[[#This Row],[Test Reading]]&lt;=Validation[[#This Row],[Range1_High]])</f>
        <v>1</v>
      </c>
      <c r="AE6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8">
        <f>Validation[[#This Row],[Range1_High]]-Validation[[#This Row],[Range1_Low]]</f>
        <v>900</v>
      </c>
      <c r="AG658">
        <f>Validation[[#This Row],[Range2_High]]-Validation[[#This Row],[Range2_Low]]</f>
        <v>19</v>
      </c>
      <c r="AK658"/>
    </row>
    <row r="659" spans="1:37" x14ac:dyDescent="0.25">
      <c r="A659" t="s">
        <v>53</v>
      </c>
      <c r="B659" t="s">
        <v>8</v>
      </c>
      <c r="C659">
        <v>100</v>
      </c>
      <c r="D659">
        <v>330</v>
      </c>
      <c r="E659">
        <v>1</v>
      </c>
      <c r="F659" t="s">
        <v>6</v>
      </c>
      <c r="G659" t="s">
        <v>4</v>
      </c>
      <c r="H659">
        <v>20</v>
      </c>
      <c r="I659">
        <v>50</v>
      </c>
      <c r="J659" t="s">
        <v>10</v>
      </c>
      <c r="K659">
        <v>533.77</v>
      </c>
      <c r="L659">
        <v>0.66047</v>
      </c>
      <c r="M659">
        <v>533.57000000000005</v>
      </c>
      <c r="N659">
        <v>0.66042000000000001</v>
      </c>
      <c r="O659" t="s">
        <v>2643</v>
      </c>
      <c r="P659" t="s">
        <v>2643</v>
      </c>
      <c r="Q659" t="s">
        <v>2643</v>
      </c>
      <c r="R659" t="s">
        <v>5605</v>
      </c>
      <c r="S659">
        <f ca="1">$AK$2*Validation[[#This Row],[Range1_Range]]+Validation[[#This Row],[Range1_Low]]</f>
        <v>177.29882603325331</v>
      </c>
      <c r="T659">
        <f ca="1">$AK$2*Validation[[#This Row],[Range2_Range]]+Validation[[#This Row],[Range2_Low]]</f>
        <v>30.082455569554782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650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59" t="b">
        <f ca="1">Validation[[#This Row],[Desired Result]]=Validation[[#This Row],[Result]]</f>
        <v>0</v>
      </c>
      <c r="X659" t="b">
        <v>0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v>0</v>
      </c>
      <c r="AB659" t="s">
        <v>1636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9" t="b">
        <f ca="1">AND(Validation[[#This Row],[Test Reading]]&gt;=Validation[[#This Row],[Range1_Low]],Validation[[#This Row],[Test Reading]]&lt;=Validation[[#This Row],[Range1_High]])</f>
        <v>1</v>
      </c>
      <c r="AE6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9">
        <f>Validation[[#This Row],[Range1_High]]-Validation[[#This Row],[Range1_Low]]</f>
        <v>230</v>
      </c>
      <c r="AG659">
        <f>Validation[[#This Row],[Range2_High]]-Validation[[#This Row],[Range2_Low]]</f>
        <v>30</v>
      </c>
      <c r="AK659"/>
    </row>
    <row r="660" spans="1:37" x14ac:dyDescent="0.25">
      <c r="A660" t="s">
        <v>53</v>
      </c>
      <c r="B660" t="s">
        <v>8</v>
      </c>
      <c r="C660">
        <v>100</v>
      </c>
      <c r="D660">
        <v>1000</v>
      </c>
      <c r="E660">
        <v>1</v>
      </c>
      <c r="F660" t="s">
        <v>6</v>
      </c>
      <c r="G660" t="s">
        <v>4</v>
      </c>
      <c r="H660">
        <v>20</v>
      </c>
      <c r="I660">
        <v>50</v>
      </c>
      <c r="J660" t="s">
        <v>10</v>
      </c>
      <c r="K660">
        <v>496.92</v>
      </c>
      <c r="L660">
        <v>1.0291999999999999</v>
      </c>
      <c r="M660">
        <v>496.68</v>
      </c>
      <c r="N660">
        <v>1.0293000000000001</v>
      </c>
      <c r="O660" t="s">
        <v>2643</v>
      </c>
      <c r="P660" t="s">
        <v>2643</v>
      </c>
      <c r="Q660" t="s">
        <v>2643</v>
      </c>
      <c r="R660" t="s">
        <v>1636</v>
      </c>
      <c r="S660">
        <f ca="1">$AK$2*Validation[[#This Row],[Range1_Range]]+Validation[[#This Row],[Range1_Low]]</f>
        <v>402.47366708664339</v>
      </c>
      <c r="T660">
        <f ca="1">$AK$2*Validation[[#This Row],[Range2_Range]]+Validation[[#This Row],[Range2_Low]]</f>
        <v>30.082455569554782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910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660" t="b">
        <f ca="1">Validation[[#This Row],[Desired Result]]=Validation[[#This Row],[Result]]</f>
        <v>1</v>
      </c>
      <c r="X660" t="b">
        <v>1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v>0</v>
      </c>
      <c r="AB660" t="s">
        <v>5605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0" t="b">
        <f ca="1">AND(Validation[[#This Row],[Test Reading]]&gt;=Validation[[#This Row],[Range1_Low]],Validation[[#This Row],[Test Reading]]&lt;=Validation[[#This Row],[Range1_High]])</f>
        <v>1</v>
      </c>
      <c r="AE6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0">
        <f>Validation[[#This Row],[Range1_High]]-Validation[[#This Row],[Range1_Low]]</f>
        <v>900</v>
      </c>
      <c r="AG660">
        <f>Validation[[#This Row],[Range2_High]]-Validation[[#This Row],[Range2_Low]]</f>
        <v>30</v>
      </c>
      <c r="AJ660" s="94"/>
      <c r="AK660"/>
    </row>
    <row r="661" spans="1:37" x14ac:dyDescent="0.25">
      <c r="A661" t="s">
        <v>53</v>
      </c>
      <c r="B661" t="s">
        <v>8</v>
      </c>
      <c r="C661">
        <v>100</v>
      </c>
      <c r="D661">
        <v>330</v>
      </c>
      <c r="E661">
        <v>1</v>
      </c>
      <c r="F661" t="s">
        <v>6</v>
      </c>
      <c r="G661" t="s">
        <v>4</v>
      </c>
      <c r="H661">
        <v>50</v>
      </c>
      <c r="I661">
        <v>100</v>
      </c>
      <c r="J661" t="s">
        <v>10</v>
      </c>
      <c r="K661">
        <v>418.09</v>
      </c>
      <c r="L661">
        <v>2.6787000000000001</v>
      </c>
      <c r="M661">
        <v>417.63</v>
      </c>
      <c r="N661">
        <v>2.6793</v>
      </c>
      <c r="O661" t="s">
        <v>2643</v>
      </c>
      <c r="P661" t="s">
        <v>2643</v>
      </c>
      <c r="Q661" t="s">
        <v>2643</v>
      </c>
      <c r="R661" t="s">
        <v>1635</v>
      </c>
      <c r="S661">
        <f ca="1">$AK$2*Validation[[#This Row],[Range1_Range]]+Validation[[#This Row],[Range1_Low]]</f>
        <v>177.29882603325331</v>
      </c>
      <c r="T661">
        <f ca="1">$AK$2*Validation[[#This Row],[Range2_Range]]+Validation[[#This Row],[Range2_Low]]</f>
        <v>66.804092615924631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890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mV</v>
      </c>
      <c r="W661" t="b">
        <f ca="1">Validation[[#This Row],[Desired Result]]=Validation[[#This Row],[Result]]</f>
        <v>0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v>0</v>
      </c>
      <c r="AB661" t="s">
        <v>5533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1" t="b">
        <f ca="1">AND(Validation[[#This Row],[Test Reading]]&gt;=Validation[[#This Row],[Range1_Low]],Validation[[#This Row],[Test Reading]]&lt;=Validation[[#This Row],[Range1_High]])</f>
        <v>1</v>
      </c>
      <c r="AE6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1">
        <f>Validation[[#This Row],[Range1_High]]-Validation[[#This Row],[Range1_Low]]</f>
        <v>230</v>
      </c>
      <c r="AG661">
        <f>Validation[[#This Row],[Range2_High]]-Validation[[#This Row],[Range2_Low]]</f>
        <v>50</v>
      </c>
      <c r="AK661"/>
    </row>
    <row r="662" spans="1:37" x14ac:dyDescent="0.25">
      <c r="A662" t="s">
        <v>53</v>
      </c>
      <c r="B662" t="s">
        <v>8</v>
      </c>
      <c r="C662">
        <v>100</v>
      </c>
      <c r="D662">
        <v>1000</v>
      </c>
      <c r="E662">
        <v>1</v>
      </c>
      <c r="F662" t="s">
        <v>6</v>
      </c>
      <c r="G662" t="s">
        <v>4</v>
      </c>
      <c r="H662">
        <v>50</v>
      </c>
      <c r="I662">
        <v>100</v>
      </c>
      <c r="J662" t="s">
        <v>10</v>
      </c>
      <c r="K662">
        <v>369.25</v>
      </c>
      <c r="L662">
        <v>3.1671</v>
      </c>
      <c r="M662">
        <v>368.87</v>
      </c>
      <c r="N662">
        <v>3.1673</v>
      </c>
      <c r="O662" t="s">
        <v>2643</v>
      </c>
      <c r="P662" t="s">
        <v>2643</v>
      </c>
      <c r="Q662" t="s">
        <v>2643</v>
      </c>
      <c r="R662" t="s">
        <v>5533</v>
      </c>
      <c r="S662">
        <f ca="1">$AK$2*Validation[[#This Row],[Range1_Range]]+Validation[[#This Row],[Range1_Low]]</f>
        <v>402.47366708664339</v>
      </c>
      <c r="T662">
        <f ca="1">$AK$2*Validation[[#This Row],[Range2_Range]]+Validation[[#This Row],[Range2_Low]]</f>
        <v>66.804092615924631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1600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mV</v>
      </c>
      <c r="W662" t="b">
        <f ca="1">Validation[[#This Row],[Desired Result]]=Validation[[#This Row],[Result]]</f>
        <v>1</v>
      </c>
      <c r="X662" t="b">
        <v>0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v>0</v>
      </c>
      <c r="AB662" t="s">
        <v>1635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2" t="b">
        <f ca="1">AND(Validation[[#This Row],[Test Reading]]&gt;=Validation[[#This Row],[Range1_Low]],Validation[[#This Row],[Test Reading]]&lt;=Validation[[#This Row],[Range1_High]])</f>
        <v>1</v>
      </c>
      <c r="AE6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2">
        <f>Validation[[#This Row],[Range1_High]]-Validation[[#This Row],[Range1_Low]]</f>
        <v>900</v>
      </c>
      <c r="AG662">
        <f>Validation[[#This Row],[Range2_High]]-Validation[[#This Row],[Range2_Low]]</f>
        <v>50</v>
      </c>
      <c r="AK662"/>
    </row>
    <row r="663" spans="1:37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1E-3</v>
      </c>
      <c r="I663">
        <v>0.04</v>
      </c>
      <c r="J663" t="s">
        <v>10</v>
      </c>
      <c r="K663">
        <v>564.15</v>
      </c>
      <c r="L663">
        <v>0.20594999999999999</v>
      </c>
      <c r="M663">
        <v>564.12</v>
      </c>
      <c r="N663">
        <v>0.20588999999999999</v>
      </c>
      <c r="O663" t="s">
        <v>2643</v>
      </c>
      <c r="P663" t="s">
        <v>2643</v>
      </c>
      <c r="Q663" t="s">
        <v>2643</v>
      </c>
      <c r="R663" t="s">
        <v>5608</v>
      </c>
      <c r="S663">
        <f ca="1">$AK$2*Validation[[#This Row],[Range1_Range]]+Validation[[#This Row],[Range1_Low]]</f>
        <v>555.17484105339008</v>
      </c>
      <c r="T663">
        <f ca="1">$AK$2*Validation[[#This Row],[Range2_Range]]+Validation[[#This Row],[Range2_Low]]</f>
        <v>1.4107192240421212E-2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680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63" t="b">
        <f ca="1">Validation[[#This Row],[Desired Result]]=Validation[[#This Row],[Result]]</f>
        <v>1</v>
      </c>
      <c r="X663" t="b">
        <v>1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3" t="b">
        <f ca="1">AND(Validation[[#This Row],[Test Reading]]&gt;=Validation[[#This Row],[Range1_Low]],Validation[[#This Row],[Test Reading]]&lt;=Validation[[#This Row],[Range1_High]])</f>
        <v>1</v>
      </c>
      <c r="AE6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3">
        <f>Validation[[#This Row],[Range1_High]]-Validation[[#This Row],[Range1_Low]]</f>
        <v>670</v>
      </c>
      <c r="AG663">
        <f>Validation[[#This Row],[Range2_High]]-Validation[[#This Row],[Range2_Low]]</f>
        <v>3.9E-2</v>
      </c>
      <c r="AK663"/>
    </row>
    <row r="664" spans="1:37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0.04</v>
      </c>
      <c r="I664">
        <v>1</v>
      </c>
      <c r="J664" t="s">
        <v>10</v>
      </c>
      <c r="K664">
        <v>562.27</v>
      </c>
      <c r="L664">
        <v>0.1928</v>
      </c>
      <c r="M664">
        <v>562.23</v>
      </c>
      <c r="N664">
        <v>0.19273999999999999</v>
      </c>
      <c r="O664" t="s">
        <v>2643</v>
      </c>
      <c r="P664" t="s">
        <v>2643</v>
      </c>
      <c r="Q664" t="s">
        <v>2643</v>
      </c>
      <c r="R664" t="s">
        <v>1651</v>
      </c>
      <c r="S664">
        <f ca="1">$AK$2*Validation[[#This Row],[Range1_Range]]+Validation[[#This Row],[Range1_Low]]</f>
        <v>555.17484105339008</v>
      </c>
      <c r="T664">
        <f ca="1">$AK$2*Validation[[#This Row],[Range2_Range]]+Validation[[#This Row],[Range2_Low]]</f>
        <v>0.36263857822575291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670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64" t="b">
        <f ca="1">Validation[[#This Row],[Desired Result]]=Validation[[#This Row],[Result]]</f>
        <v>1</v>
      </c>
      <c r="X664" t="b">
        <v>0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4" t="b">
        <f ca="1">AND(Validation[[#This Row],[Test Reading]]&gt;=Validation[[#This Row],[Range1_Low]],Validation[[#This Row],[Test Reading]]&lt;=Validation[[#This Row],[Range1_High]])</f>
        <v>1</v>
      </c>
      <c r="AE6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4">
        <f>Validation[[#This Row],[Range1_High]]-Validation[[#This Row],[Range1_Low]]</f>
        <v>670</v>
      </c>
      <c r="AG664">
        <f>Validation[[#This Row],[Range2_High]]-Validation[[#This Row],[Range2_Low]]</f>
        <v>0.96</v>
      </c>
      <c r="AK664"/>
    </row>
    <row r="665" spans="1:37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1</v>
      </c>
      <c r="I665">
        <v>10</v>
      </c>
      <c r="J665" t="s">
        <v>10</v>
      </c>
      <c r="K665">
        <v>547.47</v>
      </c>
      <c r="L665">
        <v>0.37317</v>
      </c>
      <c r="M665">
        <v>547.4</v>
      </c>
      <c r="N665">
        <v>0.37309999999999999</v>
      </c>
      <c r="O665" t="s">
        <v>2643</v>
      </c>
      <c r="P665" t="s">
        <v>2643</v>
      </c>
      <c r="Q665" t="s">
        <v>2643</v>
      </c>
      <c r="R665" t="s">
        <v>1650</v>
      </c>
      <c r="S665">
        <f ca="1">$AK$2*Validation[[#This Row],[Range1_Range]]+Validation[[#This Row],[Range1_Low]]</f>
        <v>555.17484105339008</v>
      </c>
      <c r="T665">
        <f ca="1">$AK$2*Validation[[#This Row],[Range2_Range]]+Validation[[#This Row],[Range2_Low]]</f>
        <v>4.0247366708664334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750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5" t="b">
        <f ca="1">AND(Validation[[#This Row],[Test Reading]]&gt;=Validation[[#This Row],[Range1_Low]],Validation[[#This Row],[Test Reading]]&lt;=Validation[[#This Row],[Range1_High]])</f>
        <v>1</v>
      </c>
      <c r="AE6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5">
        <f>Validation[[#This Row],[Range1_High]]-Validation[[#This Row],[Range1_Low]]</f>
        <v>670</v>
      </c>
      <c r="AG665">
        <f>Validation[[#This Row],[Range2_High]]-Validation[[#This Row],[Range2_Low]]</f>
        <v>9</v>
      </c>
      <c r="AK665"/>
    </row>
    <row r="666" spans="1:37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2643</v>
      </c>
      <c r="K666">
        <v>8.0416114790999998E-2</v>
      </c>
      <c r="L666">
        <v>0</v>
      </c>
      <c r="M666">
        <v>6.738335811E-2</v>
      </c>
      <c r="N666">
        <v>0</v>
      </c>
      <c r="O666" t="s">
        <v>2643</v>
      </c>
      <c r="P666" t="s">
        <v>2643</v>
      </c>
      <c r="Q666" t="s">
        <v>158</v>
      </c>
      <c r="R666" t="s">
        <v>569</v>
      </c>
      <c r="S666">
        <f ca="1">$AK$2*Validation[[#This Row],[Range1_Range]]+Validation[[#This Row],[Range1_Low]]</f>
        <v>-129.18170387855159</v>
      </c>
      <c r="T666">
        <f ca="1">$AK$2*Validation[[#This Row],[Range2_Range]]+Validation[[#This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1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6" t="b">
        <f ca="1">AND(Validation[[#This Row],[Test Reading]]&gt;=Validation[[#This Row],[Range1_Low]],Validation[[#This Row],[Test Reading]]&lt;=Validation[[#This Row],[Range1_High]])</f>
        <v>1</v>
      </c>
      <c r="AE6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6">
        <f>Validation[[#This Row],[Range1_High]]-Validation[[#This Row],[Range1_Low]]</f>
        <v>419</v>
      </c>
      <c r="AG666">
        <f>Validation[[#This Row],[Range2_High]]-Validation[[#This Row],[Range2_Low]]</f>
        <v>0</v>
      </c>
      <c r="AK666"/>
    </row>
    <row r="667" spans="1:37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2643</v>
      </c>
      <c r="K667">
        <v>6.9131377029999996E-2</v>
      </c>
      <c r="L667">
        <v>0</v>
      </c>
      <c r="M667">
        <v>6.7565680837E-2</v>
      </c>
      <c r="N667">
        <v>0</v>
      </c>
      <c r="O667" t="s">
        <v>2643</v>
      </c>
      <c r="P667" t="s">
        <v>2643</v>
      </c>
      <c r="Q667" t="s">
        <v>158</v>
      </c>
      <c r="R667" t="s">
        <v>571</v>
      </c>
      <c r="S667">
        <f ca="1">$AK$2*Validation[[#This Row],[Range1_Range]]+Validation[[#This Row],[Range1_Low]]</f>
        <v>298.22100634755839</v>
      </c>
      <c r="T667">
        <f ca="1">$AK$2*Validation[[#This Row],[Range2_Range]]+Validation[[#This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1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7" t="b">
        <f ca="1">AND(Validation[[#This Row],[Test Reading]]&gt;=Validation[[#This Row],[Range1_Low]],Validation[[#This Row],[Test Reading]]&lt;=Validation[[#This Row],[Range1_High]])</f>
        <v>1</v>
      </c>
      <c r="AE6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7">
        <f>Validation[[#This Row],[Range1_High]]-Validation[[#This Row],[Range1_Low]]</f>
        <v>443.99900000000002</v>
      </c>
      <c r="AG667">
        <f>Validation[[#This Row],[Range2_High]]-Validation[[#This Row],[Range2_Low]]</f>
        <v>0</v>
      </c>
      <c r="AK667"/>
    </row>
    <row r="668" spans="1:37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2643</v>
      </c>
      <c r="K668">
        <v>7.1535916426000004E-2</v>
      </c>
      <c r="L668">
        <v>0</v>
      </c>
      <c r="M668">
        <v>7.0024004996999997E-2</v>
      </c>
      <c r="N668">
        <v>0</v>
      </c>
      <c r="O668" t="s">
        <v>2643</v>
      </c>
      <c r="P668" t="s">
        <v>2643</v>
      </c>
      <c r="Q668" t="s">
        <v>158</v>
      </c>
      <c r="R668" t="s">
        <v>573</v>
      </c>
      <c r="S668">
        <f ca="1">$AK$2*Validation[[#This Row],[Range1_Range]]+Validation[[#This Row],[Range1_Low]]</f>
        <v>729.78597781177416</v>
      </c>
      <c r="T668">
        <f ca="1">$AK$2*Validation[[#This Row],[Range2_Range]]+Validation[[#This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1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8" t="b">
        <f ca="1">AND(Validation[[#This Row],[Test Reading]]&gt;=Validation[[#This Row],[Range1_Low]],Validation[[#This Row],[Test Reading]]&lt;=Validation[[#This Row],[Range1_High]])</f>
        <v>1</v>
      </c>
      <c r="AE6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8">
        <f>Validation[[#This Row],[Range1_High]]-Validation[[#This Row],[Range1_Low]]</f>
        <v>406.99900000000002</v>
      </c>
      <c r="AG668">
        <f>Validation[[#This Row],[Range2_High]]-Validation[[#This Row],[Range2_Low]]</f>
        <v>0</v>
      </c>
      <c r="AK668"/>
    </row>
    <row r="669" spans="1:37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2643</v>
      </c>
      <c r="K669">
        <v>0.58501748283400001</v>
      </c>
      <c r="L669">
        <v>0</v>
      </c>
      <c r="M669">
        <v>0.57839477604</v>
      </c>
      <c r="N669">
        <v>0</v>
      </c>
      <c r="O669" t="s">
        <v>2643</v>
      </c>
      <c r="P669" t="s">
        <v>2643</v>
      </c>
      <c r="Q669" t="s">
        <v>158</v>
      </c>
      <c r="R669" t="s">
        <v>570</v>
      </c>
      <c r="S669">
        <f ca="1">$AK$2*Validation[[#This Row],[Range1_Range]]+Validation[[#This Row],[Range1_Low]]</f>
        <v>-129.18170387855159</v>
      </c>
      <c r="T669">
        <f ca="1">$AK$2*Validation[[#This Row],[Range2_Range]]+Validation[[#This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1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9" t="b">
        <f ca="1">AND(Validation[[#This Row],[Test Reading]]&gt;=Validation[[#This Row],[Range1_Low]],Validation[[#This Row],[Test Reading]]&lt;=Validation[[#This Row],[Range1_High]])</f>
        <v>1</v>
      </c>
      <c r="AE6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9">
        <f>Validation[[#This Row],[Range1_High]]-Validation[[#This Row],[Range1_Low]]</f>
        <v>419</v>
      </c>
      <c r="AG669">
        <f>Validation[[#This Row],[Range2_High]]-Validation[[#This Row],[Range2_Low]]</f>
        <v>0</v>
      </c>
      <c r="AK669"/>
    </row>
    <row r="670" spans="1:37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2643</v>
      </c>
      <c r="K670">
        <v>0.57915561421700001</v>
      </c>
      <c r="L670">
        <v>0</v>
      </c>
      <c r="M670">
        <v>0.57841604509800004</v>
      </c>
      <c r="N670">
        <v>0</v>
      </c>
      <c r="O670" t="s">
        <v>2643</v>
      </c>
      <c r="P670" t="s">
        <v>2643</v>
      </c>
      <c r="Q670" t="s">
        <v>158</v>
      </c>
      <c r="R670" t="s">
        <v>5654</v>
      </c>
      <c r="S670">
        <f ca="1">$AK$2*Validation[[#This Row],[Range1_Range]]+Validation[[#This Row],[Range1_Low]]</f>
        <v>298.22100634755839</v>
      </c>
      <c r="T670">
        <f ca="1">$AK$2*Validation[[#This Row],[Range2_Range]]+Validation[[#This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0" t="b">
        <f ca="1">AND(Validation[[#This Row],[Test Reading]]&gt;=Validation[[#This Row],[Range1_Low]],Validation[[#This Row],[Test Reading]]&lt;=Validation[[#This Row],[Range1_High]])</f>
        <v>1</v>
      </c>
      <c r="AE6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0">
        <f>Validation[[#This Row],[Range1_High]]-Validation[[#This Row],[Range1_Low]]</f>
        <v>443.99900000000002</v>
      </c>
      <c r="AG670">
        <f>Validation[[#This Row],[Range2_High]]-Validation[[#This Row],[Range2_Low]]</f>
        <v>0</v>
      </c>
      <c r="AJ670" s="93"/>
      <c r="AK670"/>
    </row>
    <row r="671" spans="1:37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2643</v>
      </c>
      <c r="K671">
        <v>0.57944755200800002</v>
      </c>
      <c r="L671">
        <v>0</v>
      </c>
      <c r="M671">
        <v>0.57870835597500003</v>
      </c>
      <c r="N671">
        <v>0</v>
      </c>
      <c r="O671" t="s">
        <v>2643</v>
      </c>
      <c r="P671" t="s">
        <v>2643</v>
      </c>
      <c r="Q671" t="s">
        <v>158</v>
      </c>
      <c r="R671" t="s">
        <v>5655</v>
      </c>
      <c r="S671">
        <f ca="1">$AK$2*Validation[[#This Row],[Range1_Range]]+Validation[[#This Row],[Range1_Low]]</f>
        <v>729.78597781177416</v>
      </c>
      <c r="T671">
        <f ca="1">$AK$2*Validation[[#This Row],[Range2_Range]]+Validation[[#This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1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1" t="b">
        <f ca="1">AND(Validation[[#This Row],[Test Reading]]&gt;=Validation[[#This Row],[Range1_Low]],Validation[[#This Row],[Test Reading]]&lt;=Validation[[#This Row],[Range1_High]])</f>
        <v>1</v>
      </c>
      <c r="AE6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1">
        <f>Validation[[#This Row],[Range1_High]]-Validation[[#This Row],[Range1_Low]]</f>
        <v>406.99900000000002</v>
      </c>
      <c r="AG671">
        <f>Validation[[#This Row],[Range2_High]]-Validation[[#This Row],[Range2_Low]]</f>
        <v>0</v>
      </c>
      <c r="AK671"/>
    </row>
    <row r="672" spans="1:37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2643</v>
      </c>
      <c r="K672">
        <v>9.1700325486999995E-2</v>
      </c>
      <c r="L672">
        <v>0</v>
      </c>
      <c r="M672">
        <v>7.0601222970000002E-2</v>
      </c>
      <c r="N672">
        <v>0</v>
      </c>
      <c r="O672" t="s">
        <v>2643</v>
      </c>
      <c r="P672" t="s">
        <v>2643</v>
      </c>
      <c r="Q672" t="s">
        <v>159</v>
      </c>
      <c r="R672" t="s">
        <v>563</v>
      </c>
      <c r="S672">
        <f ca="1">$AK$2*Validation[[#This Row],[Range1_Range]]+Validation[[#This Row],[Range1_Low]]</f>
        <v>-52.041865492160781</v>
      </c>
      <c r="T672">
        <f ca="1">$AK$2*Validation[[#This Row],[Range2_Range]]+Validation[[#This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1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2" t="b">
        <f ca="1">AND(Validation[[#This Row],[Test Reading]]&gt;=Validation[[#This Row],[Range1_Low]],Validation[[#This Row],[Test Reading]]&lt;=Validation[[#This Row],[Range1_High]])</f>
        <v>1</v>
      </c>
      <c r="AE6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2">
        <f>Validation[[#This Row],[Range1_High]]-Validation[[#This Row],[Range1_Low]]</f>
        <v>469.99900000000002</v>
      </c>
      <c r="AG672">
        <f>Validation[[#This Row],[Range2_High]]-Validation[[#This Row],[Range2_Low]]</f>
        <v>0</v>
      </c>
      <c r="AK672"/>
    </row>
    <row r="673" spans="1:37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2643</v>
      </c>
      <c r="K673">
        <v>7.3715325851000005E-2</v>
      </c>
      <c r="L673">
        <v>0</v>
      </c>
      <c r="M673">
        <v>6.8215378810999996E-2</v>
      </c>
      <c r="N673">
        <v>0</v>
      </c>
      <c r="O673" t="s">
        <v>2643</v>
      </c>
      <c r="P673" t="s">
        <v>2643</v>
      </c>
      <c r="Q673" t="s">
        <v>159</v>
      </c>
      <c r="R673" t="s">
        <v>5656</v>
      </c>
      <c r="S673">
        <f ca="1">$AK$2*Validation[[#This Row],[Range1_Range]]+Validation[[#This Row],[Range1_Low]]</f>
        <v>418.6306342943285</v>
      </c>
      <c r="T673">
        <f ca="1">$AK$2*Validation[[#This Row],[Range2_Range]]+Validation[[#This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1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3" t="b">
        <f ca="1">AND(Validation[[#This Row],[Test Reading]]&gt;=Validation[[#This Row],[Range1_Low]],Validation[[#This Row],[Test Reading]]&lt;=Validation[[#This Row],[Range1_High]])</f>
        <v>1</v>
      </c>
      <c r="AE6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73">
        <f>Validation[[#This Row],[Range1_High]]-Validation[[#This Row],[Range1_Low]]</f>
        <v>472</v>
      </c>
      <c r="AG673">
        <f>Validation[[#This Row],[Range2_High]]-Validation[[#This Row],[Range2_Low]]</f>
        <v>0</v>
      </c>
      <c r="AJ673" s="94"/>
      <c r="AK673"/>
    </row>
    <row r="674" spans="1:37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2643</v>
      </c>
      <c r="K674">
        <v>7.6446990367999998E-2</v>
      </c>
      <c r="L674">
        <v>0</v>
      </c>
      <c r="M674">
        <v>7.1753450309000003E-2</v>
      </c>
      <c r="N674">
        <v>0</v>
      </c>
      <c r="O674" t="s">
        <v>2643</v>
      </c>
      <c r="P674" t="s">
        <v>2643</v>
      </c>
      <c r="Q674" t="s">
        <v>159</v>
      </c>
      <c r="R674" t="s">
        <v>567</v>
      </c>
      <c r="S674">
        <f ca="1">$AK$2*Validation[[#This Row],[Range1_Range]]+Validation[[#This Row],[Range1_Low]]</f>
        <v>889.28697080320217</v>
      </c>
      <c r="T674">
        <f ca="1">$AK$2*Validation[[#This Row],[Range2_Range]]+Validation[[#This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1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4" t="b">
        <f ca="1">AND(Validation[[#This Row],[Test Reading]]&gt;=Validation[[#This Row],[Range1_Low]],Validation[[#This Row],[Test Reading]]&lt;=Validation[[#This Row],[Range1_High]])</f>
        <v>1</v>
      </c>
      <c r="AE6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4">
        <f>Validation[[#This Row],[Range1_High]]-Validation[[#This Row],[Range1_Low]]</f>
        <v>467.99900000000002</v>
      </c>
      <c r="AG674">
        <f>Validation[[#This Row],[Range2_High]]-Validation[[#This Row],[Range2_Low]]</f>
        <v>0</v>
      </c>
      <c r="AK674"/>
    </row>
    <row r="675" spans="1:37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2643</v>
      </c>
      <c r="K675">
        <v>0.59049318431599995</v>
      </c>
      <c r="L675">
        <v>0</v>
      </c>
      <c r="M675">
        <v>0.57877848326000003</v>
      </c>
      <c r="N675">
        <v>0</v>
      </c>
      <c r="O675" t="s">
        <v>2643</v>
      </c>
      <c r="P675" t="s">
        <v>2643</v>
      </c>
      <c r="Q675" t="s">
        <v>159</v>
      </c>
      <c r="R675" t="s">
        <v>564</v>
      </c>
      <c r="S675">
        <f ca="1">$AK$2*Validation[[#This Row],[Range1_Range]]+Validation[[#This Row],[Range1_Low]]</f>
        <v>-52.041865492160781</v>
      </c>
      <c r="T675">
        <f ca="1">$AK$2*Validation[[#This Row],[Range2_Range]]+Validation[[#This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5" t="b">
        <f ca="1">AND(Validation[[#This Row],[Test Reading]]&gt;=Validation[[#This Row],[Range1_Low]],Validation[[#This Row],[Test Reading]]&lt;=Validation[[#This Row],[Range1_High]])</f>
        <v>1</v>
      </c>
      <c r="AE6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5">
        <f>Validation[[#This Row],[Range1_High]]-Validation[[#This Row],[Range1_Low]]</f>
        <v>469.99900000000002</v>
      </c>
      <c r="AG675">
        <f>Validation[[#This Row],[Range2_High]]-Validation[[#This Row],[Range2_Low]]</f>
        <v>0</v>
      </c>
      <c r="AK675"/>
    </row>
    <row r="676" spans="1:37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2643</v>
      </c>
      <c r="K676">
        <v>0.58165565510600004</v>
      </c>
      <c r="L676">
        <v>0</v>
      </c>
      <c r="M676">
        <v>0.57849229718799999</v>
      </c>
      <c r="N676">
        <v>0</v>
      </c>
      <c r="O676" t="s">
        <v>2643</v>
      </c>
      <c r="P676" t="s">
        <v>2643</v>
      </c>
      <c r="Q676" t="s">
        <v>159</v>
      </c>
      <c r="R676" t="s">
        <v>566</v>
      </c>
      <c r="S676">
        <f ca="1">$AK$2*Validation[[#This Row],[Range1_Range]]+Validation[[#This Row],[Range1_Low]]</f>
        <v>418.6306342943285</v>
      </c>
      <c r="T676">
        <f ca="1">$AK$2*Validation[[#This Row],[Range2_Range]]+Validation[[#This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1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6" t="b">
        <f ca="1">AND(Validation[[#This Row],[Test Reading]]&gt;=Validation[[#This Row],[Range1_Low]],Validation[[#This Row],[Test Reading]]&lt;=Validation[[#This Row],[Range1_High]])</f>
        <v>1</v>
      </c>
      <c r="AE6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76">
        <f>Validation[[#This Row],[Range1_High]]-Validation[[#This Row],[Range1_Low]]</f>
        <v>472</v>
      </c>
      <c r="AG676">
        <f>Validation[[#This Row],[Range2_High]]-Validation[[#This Row],[Range2_Low]]</f>
        <v>0</v>
      </c>
      <c r="AK676"/>
    </row>
    <row r="677" spans="1:37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2643</v>
      </c>
      <c r="K677">
        <v>0.58131824025400003</v>
      </c>
      <c r="L677">
        <v>0</v>
      </c>
      <c r="M677">
        <v>0.57892016516199996</v>
      </c>
      <c r="N677">
        <v>0</v>
      </c>
      <c r="O677" t="s">
        <v>2643</v>
      </c>
      <c r="P677" t="s">
        <v>2643</v>
      </c>
      <c r="Q677" t="s">
        <v>159</v>
      </c>
      <c r="R677" t="s">
        <v>5657</v>
      </c>
      <c r="S677">
        <f ca="1">$AK$2*Validation[[#This Row],[Range1_Range]]+Validation[[#This Row],[Range1_Low]]</f>
        <v>889.28697080320217</v>
      </c>
      <c r="T677">
        <f ca="1">$AK$2*Validation[[#This Row],[Range2_Range]]+Validation[[#This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1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7" t="b">
        <f ca="1">AND(Validation[[#This Row],[Test Reading]]&gt;=Validation[[#This Row],[Range1_Low]],Validation[[#This Row],[Test Reading]]&lt;=Validation[[#This Row],[Range1_High]])</f>
        <v>1</v>
      </c>
      <c r="AE6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7">
        <f>Validation[[#This Row],[Range1_High]]-Validation[[#This Row],[Range1_Low]]</f>
        <v>467.99900000000002</v>
      </c>
      <c r="AG677">
        <f>Validation[[#This Row],[Range2_High]]-Validation[[#This Row],[Range2_Low]]</f>
        <v>0</v>
      </c>
      <c r="AK677"/>
    </row>
    <row r="678" spans="1:37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2643</v>
      </c>
      <c r="K678">
        <v>0.45662971581400003</v>
      </c>
      <c r="L678">
        <v>0</v>
      </c>
      <c r="M678">
        <v>0.45079213868700002</v>
      </c>
      <c r="N678">
        <v>0</v>
      </c>
      <c r="O678" t="s">
        <v>2643</v>
      </c>
      <c r="P678" t="s">
        <v>2643</v>
      </c>
      <c r="Q678" t="s">
        <v>109</v>
      </c>
      <c r="R678" t="s">
        <v>555</v>
      </c>
      <c r="S678">
        <f ca="1">$AK$2*Validation[[#This Row],[Range1_Range]]+Validation[[#This Row],[Range1_Low]]</f>
        <v>-259.91788051229753</v>
      </c>
      <c r="T678">
        <f ca="1">$AK$2*Validation[[#This Row],[Range2_Range]]+Validation[[#This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0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8" t="b">
        <f ca="1">AND(Validation[[#This Row],[Test Reading]]&gt;=Validation[[#This Row],[Range1_Low]],Validation[[#This Row],[Test Reading]]&lt;=Validation[[#This Row],[Range1_High]])</f>
        <v>1</v>
      </c>
      <c r="AE6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8">
        <f>Validation[[#This Row],[Range1_High]]-Validation[[#This Row],[Range1_Low]]</f>
        <v>29.998999999999995</v>
      </c>
      <c r="AG678">
        <f>Validation[[#This Row],[Range2_High]]-Validation[[#This Row],[Range2_Low]]</f>
        <v>0</v>
      </c>
      <c r="AK678"/>
    </row>
    <row r="679" spans="1:37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2643</v>
      </c>
      <c r="K679">
        <v>0.113916512661</v>
      </c>
      <c r="L679">
        <v>0</v>
      </c>
      <c r="M679">
        <v>9.1809139065999995E-2</v>
      </c>
      <c r="N679">
        <v>0</v>
      </c>
      <c r="O679" t="s">
        <v>2643</v>
      </c>
      <c r="P679" t="s">
        <v>2643</v>
      </c>
      <c r="Q679" t="s">
        <v>109</v>
      </c>
      <c r="R679" t="s">
        <v>557</v>
      </c>
      <c r="S679">
        <f ca="1">$AK$2*Validation[[#This Row],[Range1_Range]]+Validation[[#This Row],[Range1_Low]]</f>
        <v>-71.959409922606</v>
      </c>
      <c r="T679">
        <f ca="1">$AK$2*Validation[[#This Row],[Range2_Range]]+Validation[[#This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9" t="b">
        <f ca="1">AND(Validation[[#This Row],[Test Reading]]&gt;=Validation[[#This Row],[Range1_Low]],Validation[[#This Row],[Test Reading]]&lt;=Validation[[#This Row],[Range1_High]])</f>
        <v>1</v>
      </c>
      <c r="AE6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9">
        <f>Validation[[#This Row],[Range1_High]]-Validation[[#This Row],[Range1_Low]]</f>
        <v>499.99900000000002</v>
      </c>
      <c r="AG679">
        <f>Validation[[#This Row],[Range2_High]]-Validation[[#This Row],[Range2_Low]]</f>
        <v>0</v>
      </c>
      <c r="AK679"/>
    </row>
    <row r="680" spans="1:37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2643</v>
      </c>
      <c r="K680">
        <v>8.0979847999999993E-2</v>
      </c>
      <c r="L680">
        <v>0</v>
      </c>
      <c r="M680">
        <v>6.9993098182000002E-2</v>
      </c>
      <c r="N680">
        <v>0</v>
      </c>
      <c r="O680" t="s">
        <v>2643</v>
      </c>
      <c r="P680" t="s">
        <v>2643</v>
      </c>
      <c r="Q680" t="s">
        <v>109</v>
      </c>
      <c r="R680" t="s">
        <v>5658</v>
      </c>
      <c r="S680">
        <f ca="1">$AK$2*Validation[[#This Row],[Range1_Range]]+Validation[[#This Row],[Range1_Low]]</f>
        <v>446.8615098890819</v>
      </c>
      <c r="T680">
        <f ca="1">$AK$2*Validation[[#This Row],[Range2_Range]]+Validation[[#This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1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0" t="b">
        <f ca="1">AND(Validation[[#This Row],[Test Reading]]&gt;=Validation[[#This Row],[Range1_Low]],Validation[[#This Row],[Test Reading]]&lt;=Validation[[#This Row],[Range1_High]])</f>
        <v>1</v>
      </c>
      <c r="AE6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0">
        <f>Validation[[#This Row],[Range1_High]]-Validation[[#This Row],[Range1_Low]]</f>
        <v>556</v>
      </c>
      <c r="AG680">
        <f>Validation[[#This Row],[Range2_High]]-Validation[[#This Row],[Range2_Low]]</f>
        <v>0</v>
      </c>
      <c r="AK680"/>
    </row>
    <row r="681" spans="1:37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2643</v>
      </c>
      <c r="K681">
        <v>9.0471350074999998E-2</v>
      </c>
      <c r="L681">
        <v>0</v>
      </c>
      <c r="M681">
        <v>7.6709093372999998E-2</v>
      </c>
      <c r="N681">
        <v>0</v>
      </c>
      <c r="O681" t="s">
        <v>2643</v>
      </c>
      <c r="P681" t="s">
        <v>2643</v>
      </c>
      <c r="Q681" t="s">
        <v>109</v>
      </c>
      <c r="R681" t="s">
        <v>561</v>
      </c>
      <c r="S681">
        <f ca="1">$AK$2*Validation[[#This Row],[Range1_Range]]+Validation[[#This Row],[Range1_Low]]</f>
        <v>1002.5260919549111</v>
      </c>
      <c r="T681">
        <f ca="1">$AK$2*Validation[[#This Row],[Range2_Range]]+Validation[[#This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1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1" t="b">
        <f ca="1">AND(Validation[[#This Row],[Test Reading]]&gt;=Validation[[#This Row],[Range1_Low]],Validation[[#This Row],[Test Reading]]&lt;=Validation[[#This Row],[Range1_High]])</f>
        <v>1</v>
      </c>
      <c r="AE6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1">
        <f>Validation[[#This Row],[Range1_High]]-Validation[[#This Row],[Range1_Low]]</f>
        <v>554.99900000000002</v>
      </c>
      <c r="AG681">
        <f>Validation[[#This Row],[Range2_High]]-Validation[[#This Row],[Range2_Low]]</f>
        <v>0</v>
      </c>
      <c r="AK681"/>
    </row>
    <row r="682" spans="1:37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2643</v>
      </c>
      <c r="K682">
        <v>0.74458185080600003</v>
      </c>
      <c r="L682">
        <v>0</v>
      </c>
      <c r="M682">
        <v>0.73021473026899997</v>
      </c>
      <c r="N682">
        <v>0</v>
      </c>
      <c r="O682" t="s">
        <v>2643</v>
      </c>
      <c r="P682" t="s">
        <v>2643</v>
      </c>
      <c r="Q682" t="s">
        <v>109</v>
      </c>
      <c r="R682" t="s">
        <v>556</v>
      </c>
      <c r="S682">
        <f ca="1">$AK$2*Validation[[#This Row],[Range1_Range]]+Validation[[#This Row],[Range1_Low]]</f>
        <v>-259.91788051229753</v>
      </c>
      <c r="T682">
        <f ca="1">$AK$2*Validation[[#This Row],[Range2_Range]]+Validation[[#This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0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2" t="b">
        <f ca="1">AND(Validation[[#This Row],[Test Reading]]&gt;=Validation[[#This Row],[Range1_Low]],Validation[[#This Row],[Test Reading]]&lt;=Validation[[#This Row],[Range1_High]])</f>
        <v>1</v>
      </c>
      <c r="AE6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2">
        <f>Validation[[#This Row],[Range1_High]]-Validation[[#This Row],[Range1_Low]]</f>
        <v>29.998999999999995</v>
      </c>
      <c r="AG682">
        <f>Validation[[#This Row],[Range2_High]]-Validation[[#This Row],[Range2_Low]]</f>
        <v>0</v>
      </c>
      <c r="AK682"/>
    </row>
    <row r="683" spans="1:37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2643</v>
      </c>
      <c r="K683">
        <v>0.59717763971799998</v>
      </c>
      <c r="L683">
        <v>0</v>
      </c>
      <c r="M683">
        <v>0.581746437906</v>
      </c>
      <c r="N683">
        <v>0</v>
      </c>
      <c r="O683" t="s">
        <v>2643</v>
      </c>
      <c r="P683" t="s">
        <v>2643</v>
      </c>
      <c r="Q683" t="s">
        <v>109</v>
      </c>
      <c r="R683" t="s">
        <v>558</v>
      </c>
      <c r="S683">
        <f ca="1">$AK$2*Validation[[#This Row],[Range1_Range]]+Validation[[#This Row],[Range1_Low]]</f>
        <v>-71.959409922606</v>
      </c>
      <c r="T683">
        <f ca="1">$AK$2*Validation[[#This Row],[Range2_Range]]+Validation[[#This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1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3" t="b">
        <f ca="1">AND(Validation[[#This Row],[Test Reading]]&gt;=Validation[[#This Row],[Range1_Low]],Validation[[#This Row],[Test Reading]]&lt;=Validation[[#This Row],[Range1_High]])</f>
        <v>1</v>
      </c>
      <c r="AE6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3">
        <f>Validation[[#This Row],[Range1_High]]-Validation[[#This Row],[Range1_Low]]</f>
        <v>499.99900000000002</v>
      </c>
      <c r="AG683">
        <f>Validation[[#This Row],[Range2_High]]-Validation[[#This Row],[Range2_Low]]</f>
        <v>0</v>
      </c>
      <c r="AK683"/>
    </row>
    <row r="684" spans="1:37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2643</v>
      </c>
      <c r="K684">
        <v>0.58440896788899999</v>
      </c>
      <c r="L684">
        <v>0</v>
      </c>
      <c r="M684">
        <v>0.57870461704800003</v>
      </c>
      <c r="N684">
        <v>0</v>
      </c>
      <c r="O684" t="s">
        <v>2643</v>
      </c>
      <c r="P684" t="s">
        <v>2643</v>
      </c>
      <c r="Q684" t="s">
        <v>109</v>
      </c>
      <c r="R684" t="s">
        <v>5659</v>
      </c>
      <c r="S684">
        <f ca="1">$AK$2*Validation[[#This Row],[Range1_Range]]+Validation[[#This Row],[Range1_Low]]</f>
        <v>446.8615098890819</v>
      </c>
      <c r="T684">
        <f ca="1">$AK$2*Validation[[#This Row],[Range2_Range]]+Validation[[#This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1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4" t="b">
        <f ca="1">AND(Validation[[#This Row],[Test Reading]]&gt;=Validation[[#This Row],[Range1_Low]],Validation[[#This Row],[Test Reading]]&lt;=Validation[[#This Row],[Range1_High]])</f>
        <v>1</v>
      </c>
      <c r="AE6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4">
        <f>Validation[[#This Row],[Range1_High]]-Validation[[#This Row],[Range1_Low]]</f>
        <v>556</v>
      </c>
      <c r="AG684">
        <f>Validation[[#This Row],[Range2_High]]-Validation[[#This Row],[Range2_Low]]</f>
        <v>0</v>
      </c>
      <c r="AK684"/>
    </row>
    <row r="685" spans="1:37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2643</v>
      </c>
      <c r="K685">
        <v>0.58744140620100005</v>
      </c>
      <c r="L685">
        <v>0</v>
      </c>
      <c r="M685">
        <v>0.57955524758700006</v>
      </c>
      <c r="N685">
        <v>0</v>
      </c>
      <c r="O685" t="s">
        <v>2643</v>
      </c>
      <c r="P685" t="s">
        <v>2643</v>
      </c>
      <c r="Q685" t="s">
        <v>109</v>
      </c>
      <c r="R685" t="s">
        <v>562</v>
      </c>
      <c r="S685">
        <f ca="1">$AK$2*Validation[[#This Row],[Range1_Range]]+Validation[[#This Row],[Range1_Low]]</f>
        <v>1002.5260919549111</v>
      </c>
      <c r="T685">
        <f ca="1">$AK$2*Validation[[#This Row],[Range2_Range]]+Validation[[#This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5" t="b">
        <f ca="1">AND(Validation[[#This Row],[Test Reading]]&gt;=Validation[[#This Row],[Range1_Low]],Validation[[#This Row],[Test Reading]]&lt;=Validation[[#This Row],[Range1_High]])</f>
        <v>1</v>
      </c>
      <c r="AE6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5">
        <f>Validation[[#This Row],[Range1_High]]-Validation[[#This Row],[Range1_Low]]</f>
        <v>554.99900000000002</v>
      </c>
      <c r="AG685">
        <f>Validation[[#This Row],[Range2_High]]-Validation[[#This Row],[Range2_Low]]</f>
        <v>0</v>
      </c>
      <c r="AK685"/>
    </row>
    <row r="686" spans="1:37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2643</v>
      </c>
      <c r="K686">
        <v>0.83169968409100004</v>
      </c>
      <c r="L686">
        <v>0</v>
      </c>
      <c r="M686">
        <v>0.82876732053199997</v>
      </c>
      <c r="N686">
        <v>0</v>
      </c>
      <c r="O686" t="s">
        <v>2643</v>
      </c>
      <c r="P686" t="s">
        <v>2643</v>
      </c>
      <c r="Q686" t="s">
        <v>160</v>
      </c>
      <c r="R686" t="s">
        <v>5660</v>
      </c>
      <c r="S686">
        <f ca="1">$AK$2*Validation[[#This Row],[Range1_Range]]+Validation[[#This Row],[Range1_Low]]</f>
        <v>-259.91788051229753</v>
      </c>
      <c r="T686">
        <f ca="1">$AK$2*Validation[[#This Row],[Range2_Range]]+Validation[[#This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0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6" t="b">
        <f ca="1">AND(Validation[[#This Row],[Test Reading]]&gt;=Validation[[#This Row],[Range1_Low]],Validation[[#This Row],[Test Reading]]&lt;=Validation[[#This Row],[Range1_High]])</f>
        <v>1</v>
      </c>
      <c r="AE6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6">
        <f>Validation[[#This Row],[Range1_High]]-Validation[[#This Row],[Range1_Low]]</f>
        <v>29.998999999999995</v>
      </c>
      <c r="AG686">
        <f>Validation[[#This Row],[Range2_High]]-Validation[[#This Row],[Range2_Low]]</f>
        <v>0</v>
      </c>
      <c r="AJ686" s="94"/>
      <c r="AK686"/>
    </row>
    <row r="687" spans="1:37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2643</v>
      </c>
      <c r="K687">
        <v>0.14223641479999999</v>
      </c>
      <c r="L687">
        <v>0</v>
      </c>
      <c r="M687">
        <v>0.123943958141</v>
      </c>
      <c r="N687">
        <v>0</v>
      </c>
      <c r="O687" t="s">
        <v>2643</v>
      </c>
      <c r="P687" t="s">
        <v>2643</v>
      </c>
      <c r="Q687" t="s">
        <v>160</v>
      </c>
      <c r="R687" t="s">
        <v>547</v>
      </c>
      <c r="S687">
        <f ca="1">$AK$2*Validation[[#This Row],[Range1_Range]]+Validation[[#This Row],[Range1_Low]]</f>
        <v>-193.28495860958185</v>
      </c>
      <c r="T687">
        <f ca="1">$AK$2*Validation[[#This Row],[Range2_Range]]+Validation[[#This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1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7" t="b">
        <f ca="1">AND(Validation[[#This Row],[Test Reading]]&gt;=Validation[[#This Row],[Range1_Low]],Validation[[#This Row],[Test Reading]]&lt;=Validation[[#This Row],[Range1_High]])</f>
        <v>1</v>
      </c>
      <c r="AE6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7">
        <f>Validation[[#This Row],[Range1_High]]-Validation[[#This Row],[Range1_Low]]</f>
        <v>138.999</v>
      </c>
      <c r="AG687">
        <f>Validation[[#This Row],[Range2_High]]-Validation[[#This Row],[Range2_Low]]</f>
        <v>0</v>
      </c>
      <c r="AJ687" s="94"/>
      <c r="AK687"/>
    </row>
    <row r="688" spans="1:37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2643</v>
      </c>
      <c r="K688">
        <v>9.0241070337999996E-2</v>
      </c>
      <c r="L688">
        <v>0</v>
      </c>
      <c r="M688">
        <v>6.8695223750999998E-2</v>
      </c>
      <c r="N688">
        <v>0</v>
      </c>
      <c r="O688" t="s">
        <v>2643</v>
      </c>
      <c r="P688" t="s">
        <v>2643</v>
      </c>
      <c r="Q688" t="s">
        <v>160</v>
      </c>
      <c r="R688" t="s">
        <v>549</v>
      </c>
      <c r="S688">
        <f ca="1">$AK$2*Validation[[#This Row],[Range1_Range]]+Validation[[#This Row],[Range1_Low]]</f>
        <v>57.63063429432853</v>
      </c>
      <c r="T688">
        <f ca="1">$AK$2*Validation[[#This Row],[Range2_Range]]+Validation[[#This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1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8" t="b">
        <f ca="1">AND(Validation[[#This Row],[Test Reading]]&gt;=Validation[[#This Row],[Range1_Low]],Validation[[#This Row],[Test Reading]]&lt;=Validation[[#This Row],[Range1_High]])</f>
        <v>1</v>
      </c>
      <c r="AE6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8">
        <f>Validation[[#This Row],[Range1_High]]-Validation[[#This Row],[Range1_Low]]</f>
        <v>472</v>
      </c>
      <c r="AG688">
        <f>Validation[[#This Row],[Range2_High]]-Validation[[#This Row],[Range2_Low]]</f>
        <v>0</v>
      </c>
      <c r="AK688"/>
    </row>
    <row r="689" spans="1:37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2643</v>
      </c>
      <c r="K689">
        <v>8.1513450309999999E-2</v>
      </c>
      <c r="L689">
        <v>0</v>
      </c>
      <c r="M689">
        <v>6.9463811047000001E-2</v>
      </c>
      <c r="N689">
        <v>0</v>
      </c>
      <c r="O689" t="s">
        <v>2643</v>
      </c>
      <c r="P689" t="s">
        <v>2643</v>
      </c>
      <c r="Q689" t="s">
        <v>160</v>
      </c>
      <c r="R689" t="s">
        <v>551</v>
      </c>
      <c r="S689">
        <f ca="1">$AK$2*Validation[[#This Row],[Range1_Range]]+Validation[[#This Row],[Range1_Low]]</f>
        <v>520.55708819987694</v>
      </c>
      <c r="T689">
        <f ca="1">$AK$2*Validation[[#This Row],[Range2_Range]]+Validation[[#This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9" t="b">
        <f ca="1">AND(Validation[[#This Row],[Test Reading]]&gt;=Validation[[#This Row],[Range1_Low]],Validation[[#This Row],[Test Reading]]&lt;=Validation[[#This Row],[Range1_High]])</f>
        <v>1</v>
      </c>
      <c r="AE6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9">
        <f>Validation[[#This Row],[Range1_High]]-Validation[[#This Row],[Range1_Low]]</f>
        <v>444.99900000000002</v>
      </c>
      <c r="AG689">
        <f>Validation[[#This Row],[Range2_High]]-Validation[[#This Row],[Range2_Low]]</f>
        <v>0</v>
      </c>
      <c r="AK689"/>
    </row>
    <row r="690" spans="1:37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2643</v>
      </c>
      <c r="K690">
        <v>8.6273835810000005E-2</v>
      </c>
      <c r="L690">
        <v>0</v>
      </c>
      <c r="M690">
        <v>7.3915043540999995E-2</v>
      </c>
      <c r="N690">
        <v>0</v>
      </c>
      <c r="O690" t="s">
        <v>2643</v>
      </c>
      <c r="P690" t="s">
        <v>2643</v>
      </c>
      <c r="Q690" t="s">
        <v>160</v>
      </c>
      <c r="R690" t="s">
        <v>553</v>
      </c>
      <c r="S690">
        <f ca="1">$AK$2*Validation[[#This Row],[Range1_Range]]+Validation[[#This Row],[Range1_Low]]</f>
        <v>978.66428044029817</v>
      </c>
      <c r="T690">
        <f ca="1">$AK$2*Validation[[#This Row],[Range2_Range]]+Validation[[#This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0" t="b">
        <f ca="1">AND(Validation[[#This Row],[Test Reading]]&gt;=Validation[[#This Row],[Range1_Low]],Validation[[#This Row],[Test Reading]]&lt;=Validation[[#This Row],[Range1_High]])</f>
        <v>1</v>
      </c>
      <c r="AE6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0">
        <f>Validation[[#This Row],[Range1_High]]-Validation[[#This Row],[Range1_Low]]</f>
        <v>483.99900000000002</v>
      </c>
      <c r="AG690">
        <f>Validation[[#This Row],[Range2_High]]-Validation[[#This Row],[Range2_Low]]</f>
        <v>0</v>
      </c>
      <c r="AK690"/>
    </row>
    <row r="691" spans="1:37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2643</v>
      </c>
      <c r="K691">
        <v>1.0180037540810001</v>
      </c>
      <c r="L691">
        <v>0</v>
      </c>
      <c r="M691">
        <v>1.0083924194389999</v>
      </c>
      <c r="N691">
        <v>0</v>
      </c>
      <c r="O691" t="s">
        <v>2643</v>
      </c>
      <c r="P691" t="s">
        <v>2643</v>
      </c>
      <c r="Q691" t="s">
        <v>160</v>
      </c>
      <c r="R691" t="s">
        <v>546</v>
      </c>
      <c r="S691">
        <f ca="1">$AK$2*Validation[[#This Row],[Range1_Range]]+Validation[[#This Row],[Range1_Low]]</f>
        <v>-259.91788051229753</v>
      </c>
      <c r="T691">
        <f ca="1">$AK$2*Validation[[#This Row],[Range2_Range]]+Validation[[#This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0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1" t="b">
        <f ca="1">AND(Validation[[#This Row],[Test Reading]]&gt;=Validation[[#This Row],[Range1_Low]],Validation[[#This Row],[Test Reading]]&lt;=Validation[[#This Row],[Range1_High]])</f>
        <v>1</v>
      </c>
      <c r="AE6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1">
        <f>Validation[[#This Row],[Range1_High]]-Validation[[#This Row],[Range1_Low]]</f>
        <v>29.998999999999995</v>
      </c>
      <c r="AG691">
        <f>Validation[[#This Row],[Range2_High]]-Validation[[#This Row],[Range2_Low]]</f>
        <v>0</v>
      </c>
      <c r="AK691"/>
    </row>
    <row r="692" spans="1:37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2643</v>
      </c>
      <c r="K692">
        <v>0.60401860608900004</v>
      </c>
      <c r="L692">
        <v>0</v>
      </c>
      <c r="M692">
        <v>0.58767516942599995</v>
      </c>
      <c r="N692">
        <v>0</v>
      </c>
      <c r="O692" t="s">
        <v>2643</v>
      </c>
      <c r="P692" t="s">
        <v>2643</v>
      </c>
      <c r="Q692" t="s">
        <v>160</v>
      </c>
      <c r="R692" t="s">
        <v>548</v>
      </c>
      <c r="S692">
        <f ca="1">$AK$2*Validation[[#This Row],[Range1_Range]]+Validation[[#This Row],[Range1_Low]]</f>
        <v>-193.28495860958185</v>
      </c>
      <c r="T692">
        <f ca="1">$AK$2*Validation[[#This Row],[Range2_Range]]+Validation[[#This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2" t="b">
        <f ca="1">AND(Validation[[#This Row],[Test Reading]]&gt;=Validation[[#This Row],[Range1_Low]],Validation[[#This Row],[Test Reading]]&lt;=Validation[[#This Row],[Range1_High]])</f>
        <v>1</v>
      </c>
      <c r="AE6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2">
        <f>Validation[[#This Row],[Range1_High]]-Validation[[#This Row],[Range1_Low]]</f>
        <v>138.999</v>
      </c>
      <c r="AG692">
        <f>Validation[[#This Row],[Range2_High]]-Validation[[#This Row],[Range2_Low]]</f>
        <v>0</v>
      </c>
      <c r="AK692"/>
    </row>
    <row r="693" spans="1:37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2643</v>
      </c>
      <c r="K693">
        <v>0.59026833034199999</v>
      </c>
      <c r="L693">
        <v>0</v>
      </c>
      <c r="M693">
        <v>0.57854907636800001</v>
      </c>
      <c r="N693">
        <v>0</v>
      </c>
      <c r="O693" t="s">
        <v>2643</v>
      </c>
      <c r="P693" t="s">
        <v>2643</v>
      </c>
      <c r="Q693" t="s">
        <v>160</v>
      </c>
      <c r="R693" t="s">
        <v>550</v>
      </c>
      <c r="S693">
        <f ca="1">$AK$2*Validation[[#This Row],[Range1_Range]]+Validation[[#This Row],[Range1_Low]]</f>
        <v>57.63063429432853</v>
      </c>
      <c r="T693">
        <f ca="1">$AK$2*Validation[[#This Row],[Range2_Range]]+Validation[[#This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1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3" t="b">
        <f ca="1">AND(Validation[[#This Row],[Test Reading]]&gt;=Validation[[#This Row],[Range1_Low]],Validation[[#This Row],[Test Reading]]&lt;=Validation[[#This Row],[Range1_High]])</f>
        <v>1</v>
      </c>
      <c r="AE6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93">
        <f>Validation[[#This Row],[Range1_High]]-Validation[[#This Row],[Range1_Low]]</f>
        <v>472</v>
      </c>
      <c r="AG693">
        <f>Validation[[#This Row],[Range2_High]]-Validation[[#This Row],[Range2_Low]]</f>
        <v>0</v>
      </c>
      <c r="AK693"/>
    </row>
    <row r="694" spans="1:37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2643</v>
      </c>
      <c r="K694">
        <v>0.58489495397900004</v>
      </c>
      <c r="L694">
        <v>0</v>
      </c>
      <c r="M694">
        <v>0.57864083942</v>
      </c>
      <c r="N694">
        <v>0</v>
      </c>
      <c r="O694" t="s">
        <v>2643</v>
      </c>
      <c r="P694" t="s">
        <v>2643</v>
      </c>
      <c r="Q694" t="s">
        <v>160</v>
      </c>
      <c r="R694" t="s">
        <v>552</v>
      </c>
      <c r="S694">
        <f ca="1">$AK$2*Validation[[#This Row],[Range1_Range]]+Validation[[#This Row],[Range1_Low]]</f>
        <v>520.55708819987694</v>
      </c>
      <c r="T694">
        <f ca="1">$AK$2*Validation[[#This Row],[Range2_Range]]+Validation[[#This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4" t="b">
        <f ca="1">AND(Validation[[#This Row],[Test Reading]]&gt;=Validation[[#This Row],[Range1_Low]],Validation[[#This Row],[Test Reading]]&lt;=Validation[[#This Row],[Range1_High]])</f>
        <v>1</v>
      </c>
      <c r="AE6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4">
        <f>Validation[[#This Row],[Range1_High]]-Validation[[#This Row],[Range1_Low]]</f>
        <v>444.99900000000002</v>
      </c>
      <c r="AG694">
        <f>Validation[[#This Row],[Range2_High]]-Validation[[#This Row],[Range2_Low]]</f>
        <v>0</v>
      </c>
      <c r="AJ694" s="94"/>
      <c r="AK694"/>
    </row>
    <row r="695" spans="1:37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2643</v>
      </c>
      <c r="K695">
        <v>0.58598839408000003</v>
      </c>
      <c r="L695">
        <v>0</v>
      </c>
      <c r="M695">
        <v>0.57919205248500005</v>
      </c>
      <c r="N695">
        <v>0</v>
      </c>
      <c r="O695" t="s">
        <v>2643</v>
      </c>
      <c r="P695" t="s">
        <v>2643</v>
      </c>
      <c r="Q695" t="s">
        <v>160</v>
      </c>
      <c r="R695" t="s">
        <v>554</v>
      </c>
      <c r="S695">
        <f ca="1">$AK$2*Validation[[#This Row],[Range1_Range]]+Validation[[#This Row],[Range1_Low]]</f>
        <v>978.66428044029817</v>
      </c>
      <c r="T695">
        <f ca="1">$AK$2*Validation[[#This Row],[Range2_Range]]+Validation[[#This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5" t="b">
        <f ca="1">AND(Validation[[#This Row],[Test Reading]]&gt;=Validation[[#This Row],[Range1_Low]],Validation[[#This Row],[Test Reading]]&lt;=Validation[[#This Row],[Range1_High]])</f>
        <v>1</v>
      </c>
      <c r="AE6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5">
        <f>Validation[[#This Row],[Range1_High]]-Validation[[#This Row],[Range1_Low]]</f>
        <v>483.99900000000002</v>
      </c>
      <c r="AG695">
        <f>Validation[[#This Row],[Range2_High]]-Validation[[#This Row],[Range2_Low]]</f>
        <v>0</v>
      </c>
      <c r="AK695"/>
    </row>
    <row r="696" spans="1:37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2643</v>
      </c>
      <c r="K696">
        <v>8.4850398330000004E-3</v>
      </c>
      <c r="L696">
        <v>0</v>
      </c>
      <c r="M696">
        <v>7.6317236899999998E-3</v>
      </c>
      <c r="N696">
        <v>0</v>
      </c>
      <c r="O696" t="s">
        <v>2643</v>
      </c>
      <c r="P696" t="s">
        <v>2643</v>
      </c>
      <c r="Q696" t="s">
        <v>164</v>
      </c>
      <c r="R696" t="s">
        <v>530</v>
      </c>
      <c r="S696">
        <f ca="1">$AK$2*Validation[[#This Row],[Range1_Range]]+Validation[[#This Row],[Range1_Low]]</f>
        <v>-129.86238968650284</v>
      </c>
      <c r="T696">
        <f ca="1">$AK$2*Validation[[#This Row],[Range2_Range]]+Validation[[#This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6" t="b">
        <f ca="1">AND(Validation[[#This Row],[Test Reading]]&gt;=Validation[[#This Row],[Range1_Low]],Validation[[#This Row],[Test Reading]]&lt;=Validation[[#This Row],[Range1_High]])</f>
        <v>1</v>
      </c>
      <c r="AE6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96">
        <f>Validation[[#This Row],[Range1_High]]-Validation[[#This Row],[Range1_Low]]</f>
        <v>195.6</v>
      </c>
      <c r="AG696">
        <f>Validation[[#This Row],[Range2_High]]-Validation[[#This Row],[Range2_Low]]</f>
        <v>0</v>
      </c>
      <c r="AJ696" s="94"/>
      <c r="AK696"/>
    </row>
    <row r="697" spans="1:37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2643</v>
      </c>
      <c r="K697">
        <v>1.0087018846999999E-2</v>
      </c>
      <c r="L697">
        <v>0</v>
      </c>
      <c r="M697">
        <v>9.3805785930000003E-3</v>
      </c>
      <c r="N697">
        <v>0</v>
      </c>
      <c r="O697" t="s">
        <v>2643</v>
      </c>
      <c r="P697" t="s">
        <v>2643</v>
      </c>
      <c r="Q697" t="s">
        <v>164</v>
      </c>
      <c r="R697" t="s">
        <v>533</v>
      </c>
      <c r="S697">
        <f ca="1">$AK$2*Validation[[#This Row],[Range1_Range]]+Validation[[#This Row],[Range1_Low]]</f>
        <v>68.710582133549593</v>
      </c>
      <c r="T697">
        <f ca="1">$AK$2*Validation[[#This Row],[Range2_Range]]+Validation[[#This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1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7" t="b">
        <f ca="1">AND(Validation[[#This Row],[Test Reading]]&gt;=Validation[[#This Row],[Range1_Low]],Validation[[#This Row],[Test Reading]]&lt;=Validation[[#This Row],[Range1_High]])</f>
        <v>1</v>
      </c>
      <c r="AE6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7">
        <f>Validation[[#This Row],[Range1_High]]-Validation[[#This Row],[Range1_Low]]</f>
        <v>204.44299999999998</v>
      </c>
      <c r="AG697">
        <f>Validation[[#This Row],[Range2_High]]-Validation[[#This Row],[Range2_Low]]</f>
        <v>0</v>
      </c>
      <c r="AK697"/>
    </row>
    <row r="698" spans="1:37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2643</v>
      </c>
      <c r="K698">
        <v>1.2329108961E-2</v>
      </c>
      <c r="L698">
        <v>0</v>
      </c>
      <c r="M698">
        <v>1.1525970746E-2</v>
      </c>
      <c r="N698">
        <v>0</v>
      </c>
      <c r="O698" t="s">
        <v>2643</v>
      </c>
      <c r="P698" t="s">
        <v>2643</v>
      </c>
      <c r="Q698" t="s">
        <v>164</v>
      </c>
      <c r="R698" t="s">
        <v>536</v>
      </c>
      <c r="S698">
        <f ca="1">$AK$2*Validation[[#This Row],[Range1_Range]]+Validation[[#This Row],[Range1_Low]]</f>
        <v>279.12978138592007</v>
      </c>
      <c r="T698">
        <f ca="1">$AK$2*Validation[[#This Row],[Range2_Range]]+Validation[[#This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8" t="b">
        <f ca="1">AND(Validation[[#This Row],[Test Reading]]&gt;=Validation[[#This Row],[Range1_Low]],Validation[[#This Row],[Test Reading]]&lt;=Validation[[#This Row],[Range1_High]])</f>
        <v>1</v>
      </c>
      <c r="AE6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8">
        <f>Validation[[#This Row],[Range1_High]]-Validation[[#This Row],[Range1_Low]]</f>
        <v>222.22199999999998</v>
      </c>
      <c r="AG698">
        <f>Validation[[#This Row],[Range2_High]]-Validation[[#This Row],[Range2_Low]]</f>
        <v>0</v>
      </c>
      <c r="AK698"/>
    </row>
    <row r="699" spans="1:37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2643</v>
      </c>
      <c r="K699">
        <v>1.5887353598E-2</v>
      </c>
      <c r="L699">
        <v>0</v>
      </c>
      <c r="M699">
        <v>1.5272494172E-2</v>
      </c>
      <c r="N699">
        <v>0</v>
      </c>
      <c r="O699" t="s">
        <v>2643</v>
      </c>
      <c r="P699" t="s">
        <v>2643</v>
      </c>
      <c r="Q699" t="s">
        <v>164</v>
      </c>
      <c r="R699" t="s">
        <v>539</v>
      </c>
      <c r="S699">
        <f ca="1">$AK$2*Validation[[#This Row],[Range1_Range]]+Validation[[#This Row],[Range1_Low]]</f>
        <v>501.35244530406777</v>
      </c>
      <c r="T699">
        <f ca="1">$AK$2*Validation[[#This Row],[Range2_Range]]+Validation[[#This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9" t="b">
        <f ca="1">AND(Validation[[#This Row],[Test Reading]]&gt;=Validation[[#This Row],[Range1_Low]],Validation[[#This Row],[Test Reading]]&lt;=Validation[[#This Row],[Range1_High]])</f>
        <v>1</v>
      </c>
      <c r="AE6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9">
        <f>Validation[[#This Row],[Range1_High]]-Validation[[#This Row],[Range1_Low]]</f>
        <v>222.221</v>
      </c>
      <c r="AG699">
        <f>Validation[[#This Row],[Range2_High]]-Validation[[#This Row],[Range2_Low]]</f>
        <v>0</v>
      </c>
      <c r="AK699"/>
    </row>
    <row r="700" spans="1:37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2643</v>
      </c>
      <c r="K700">
        <v>1.9744199428999999E-2</v>
      </c>
      <c r="L700">
        <v>0</v>
      </c>
      <c r="M700">
        <v>1.8879818845E-2</v>
      </c>
      <c r="N700">
        <v>0</v>
      </c>
      <c r="O700" t="s">
        <v>2643</v>
      </c>
      <c r="P700" t="s">
        <v>2643</v>
      </c>
      <c r="Q700" t="s">
        <v>164</v>
      </c>
      <c r="R700" t="s">
        <v>542</v>
      </c>
      <c r="S700">
        <f ca="1">$AK$2*Validation[[#This Row],[Range1_Range]]+Validation[[#This Row],[Range1_Low]]</f>
        <v>716.47942131977209</v>
      </c>
      <c r="T700">
        <f ca="1">$AK$2*Validation[[#This Row],[Range2_Range]]+Validation[[#This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0" t="b">
        <f ca="1">AND(Validation[[#This Row],[Test Reading]]&gt;=Validation[[#This Row],[Range1_Low]],Validation[[#This Row],[Test Reading]]&lt;=Validation[[#This Row],[Range1_High]])</f>
        <v>1</v>
      </c>
      <c r="AE7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0">
        <f>Validation[[#This Row],[Range1_High]]-Validation[[#This Row],[Range1_Low]]</f>
        <v>201.11</v>
      </c>
      <c r="AG700">
        <f>Validation[[#This Row],[Range2_High]]-Validation[[#This Row],[Range2_Low]]</f>
        <v>0</v>
      </c>
      <c r="AK700"/>
    </row>
    <row r="701" spans="1:37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2643</v>
      </c>
      <c r="K701">
        <v>5.8423060382E-2</v>
      </c>
      <c r="L701">
        <v>0</v>
      </c>
      <c r="M701">
        <v>5.7950351220000001E-2</v>
      </c>
      <c r="N701">
        <v>0</v>
      </c>
      <c r="O701" t="s">
        <v>2643</v>
      </c>
      <c r="P701" t="s">
        <v>2643</v>
      </c>
      <c r="Q701" t="s">
        <v>164</v>
      </c>
      <c r="R701" t="s">
        <v>531</v>
      </c>
      <c r="S701">
        <f ca="1">$AK$2*Validation[[#This Row],[Range1_Range]]+Validation[[#This Row],[Range1_Low]]</f>
        <v>-129.86238968650284</v>
      </c>
      <c r="T701">
        <f ca="1">$AK$2*Validation[[#This Row],[Range2_Range]]+Validation[[#This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1" t="b">
        <f ca="1">AND(Validation[[#This Row],[Test Reading]]&gt;=Validation[[#This Row],[Range1_Low]],Validation[[#This Row],[Test Reading]]&lt;=Validation[[#This Row],[Range1_High]])</f>
        <v>1</v>
      </c>
      <c r="AE7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1">
        <f>Validation[[#This Row],[Range1_High]]-Validation[[#This Row],[Range1_Low]]</f>
        <v>195.6</v>
      </c>
      <c r="AG701">
        <f>Validation[[#This Row],[Range2_High]]-Validation[[#This Row],[Range2_Low]]</f>
        <v>0</v>
      </c>
      <c r="AK701"/>
    </row>
    <row r="702" spans="1:37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2643</v>
      </c>
      <c r="K702">
        <v>5.8677133814999997E-2</v>
      </c>
      <c r="L702">
        <v>0</v>
      </c>
      <c r="M702">
        <v>5.8206488080999999E-2</v>
      </c>
      <c r="N702">
        <v>0</v>
      </c>
      <c r="O702" t="s">
        <v>2643</v>
      </c>
      <c r="P702" t="s">
        <v>2643</v>
      </c>
      <c r="Q702" t="s">
        <v>164</v>
      </c>
      <c r="R702" t="s">
        <v>534</v>
      </c>
      <c r="S702">
        <f ca="1">$AK$2*Validation[[#This Row],[Range1_Range]]+Validation[[#This Row],[Range1_Low]]</f>
        <v>68.710582133549593</v>
      </c>
      <c r="T702">
        <f ca="1">$AK$2*Validation[[#This Row],[Range2_Range]]+Validation[[#This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1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2" t="b">
        <f ca="1">AND(Validation[[#This Row],[Test Reading]]&gt;=Validation[[#This Row],[Range1_Low]],Validation[[#This Row],[Test Reading]]&lt;=Validation[[#This Row],[Range1_High]])</f>
        <v>1</v>
      </c>
      <c r="AE7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2">
        <f>Validation[[#This Row],[Range1_High]]-Validation[[#This Row],[Range1_Low]]</f>
        <v>204.44299999999998</v>
      </c>
      <c r="AG702">
        <f>Validation[[#This Row],[Range2_High]]-Validation[[#This Row],[Range2_Low]]</f>
        <v>0</v>
      </c>
      <c r="AK702"/>
    </row>
    <row r="703" spans="1:37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2643</v>
      </c>
      <c r="K703">
        <v>5.9240895554999999E-2</v>
      </c>
      <c r="L703">
        <v>0</v>
      </c>
      <c r="M703">
        <v>5.8590511190999998E-2</v>
      </c>
      <c r="N703">
        <v>0</v>
      </c>
      <c r="O703" t="s">
        <v>2643</v>
      </c>
      <c r="P703" t="s">
        <v>2643</v>
      </c>
      <c r="Q703" t="s">
        <v>164</v>
      </c>
      <c r="R703" t="s">
        <v>537</v>
      </c>
      <c r="S703">
        <f ca="1">$AK$2*Validation[[#This Row],[Range1_Range]]+Validation[[#This Row],[Range1_Low]]</f>
        <v>279.12978138592007</v>
      </c>
      <c r="T703">
        <f ca="1">$AK$2*Validation[[#This Row],[Range2_Range]]+Validation[[#This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1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3" t="b">
        <f ca="1">AND(Validation[[#This Row],[Test Reading]]&gt;=Validation[[#This Row],[Range1_Low]],Validation[[#This Row],[Test Reading]]&lt;=Validation[[#This Row],[Range1_High]])</f>
        <v>1</v>
      </c>
      <c r="AE7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3">
        <f>Validation[[#This Row],[Range1_High]]-Validation[[#This Row],[Range1_Low]]</f>
        <v>222.22199999999998</v>
      </c>
      <c r="AG703">
        <f>Validation[[#This Row],[Range2_High]]-Validation[[#This Row],[Range2_Low]]</f>
        <v>0</v>
      </c>
      <c r="AK703"/>
    </row>
    <row r="704" spans="1:37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2643</v>
      </c>
      <c r="K704">
        <v>6.0082316721999998E-2</v>
      </c>
      <c r="L704">
        <v>0</v>
      </c>
      <c r="M704">
        <v>5.9441139610999998E-2</v>
      </c>
      <c r="N704">
        <v>0</v>
      </c>
      <c r="O704" t="s">
        <v>2643</v>
      </c>
      <c r="P704" t="s">
        <v>2643</v>
      </c>
      <c r="Q704" t="s">
        <v>164</v>
      </c>
      <c r="R704" t="s">
        <v>540</v>
      </c>
      <c r="S704">
        <f ca="1">$AK$2*Validation[[#This Row],[Range1_Range]]+Validation[[#This Row],[Range1_Low]]</f>
        <v>501.35244530406777</v>
      </c>
      <c r="T704">
        <f ca="1">$AK$2*Validation[[#This Row],[Range2_Range]]+Validation[[#This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4" t="b">
        <f ca="1">AND(Validation[[#This Row],[Test Reading]]&gt;=Validation[[#This Row],[Range1_Low]],Validation[[#This Row],[Test Reading]]&lt;=Validation[[#This Row],[Range1_High]])</f>
        <v>1</v>
      </c>
      <c r="AE7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4">
        <f>Validation[[#This Row],[Range1_High]]-Validation[[#This Row],[Range1_Low]]</f>
        <v>222.221</v>
      </c>
      <c r="AG704">
        <f>Validation[[#This Row],[Range2_High]]-Validation[[#This Row],[Range2_Low]]</f>
        <v>0</v>
      </c>
      <c r="AK704"/>
    </row>
    <row r="705" spans="1:37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2643</v>
      </c>
      <c r="K705">
        <v>6.1562902510000003E-2</v>
      </c>
      <c r="L705">
        <v>0</v>
      </c>
      <c r="M705">
        <v>6.0468566707000002E-2</v>
      </c>
      <c r="N705">
        <v>0</v>
      </c>
      <c r="O705" t="s">
        <v>2643</v>
      </c>
      <c r="P705" t="s">
        <v>2643</v>
      </c>
      <c r="Q705" t="s">
        <v>164</v>
      </c>
      <c r="R705" t="s">
        <v>543</v>
      </c>
      <c r="S705">
        <f ca="1">$AK$2*Validation[[#This Row],[Range1_Range]]+Validation[[#This Row],[Range1_Low]]</f>
        <v>716.47942131977209</v>
      </c>
      <c r="T705">
        <f ca="1">$AK$2*Validation[[#This Row],[Range2_Range]]+Validation[[#This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5" t="b">
        <f ca="1">AND(Validation[[#This Row],[Test Reading]]&gt;=Validation[[#This Row],[Range1_Low]],Validation[[#This Row],[Test Reading]]&lt;=Validation[[#This Row],[Range1_High]])</f>
        <v>1</v>
      </c>
      <c r="AE7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5">
        <f>Validation[[#This Row],[Range1_High]]-Validation[[#This Row],[Range1_Low]]</f>
        <v>201.11</v>
      </c>
      <c r="AG705">
        <f>Validation[[#This Row],[Range2_High]]-Validation[[#This Row],[Range2_Low]]</f>
        <v>0</v>
      </c>
      <c r="AK705"/>
    </row>
    <row r="706" spans="1:37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2643</v>
      </c>
      <c r="K706">
        <v>0.57756236573899999</v>
      </c>
      <c r="L706">
        <v>0</v>
      </c>
      <c r="M706">
        <v>0.57737184136999997</v>
      </c>
      <c r="N706">
        <v>0</v>
      </c>
      <c r="O706" t="s">
        <v>2643</v>
      </c>
      <c r="P706" t="s">
        <v>2643</v>
      </c>
      <c r="Q706" t="s">
        <v>164</v>
      </c>
      <c r="R706" t="s">
        <v>532</v>
      </c>
      <c r="S706">
        <f ca="1">$AK$2*Validation[[#This Row],[Range1_Range]]+Validation[[#This Row],[Range1_Low]]</f>
        <v>-129.86238968650284</v>
      </c>
      <c r="T706">
        <f ca="1">$AK$2*Validation[[#This Row],[Range2_Range]]+Validation[[#This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1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6" t="b">
        <f ca="1">AND(Validation[[#This Row],[Test Reading]]&gt;=Validation[[#This Row],[Range1_Low]],Validation[[#This Row],[Test Reading]]&lt;=Validation[[#This Row],[Range1_High]])</f>
        <v>1</v>
      </c>
      <c r="AE7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6">
        <f>Validation[[#This Row],[Range1_High]]-Validation[[#This Row],[Range1_Low]]</f>
        <v>195.6</v>
      </c>
      <c r="AG706">
        <f>Validation[[#This Row],[Range2_High]]-Validation[[#This Row],[Range2_Low]]</f>
        <v>0</v>
      </c>
      <c r="AK706"/>
    </row>
    <row r="707" spans="1:37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2643</v>
      </c>
      <c r="K707">
        <v>0.577588121733</v>
      </c>
      <c r="L707">
        <v>0</v>
      </c>
      <c r="M707">
        <v>0.57739760586199995</v>
      </c>
      <c r="N707">
        <v>0</v>
      </c>
      <c r="O707" t="s">
        <v>2643</v>
      </c>
      <c r="P707" t="s">
        <v>2643</v>
      </c>
      <c r="Q707" t="s">
        <v>164</v>
      </c>
      <c r="R707" t="s">
        <v>535</v>
      </c>
      <c r="S707">
        <f ca="1">$AK$2*Validation[[#This Row],[Range1_Range]]+Validation[[#This Row],[Range1_Low]]</f>
        <v>68.710582133549593</v>
      </c>
      <c r="T707">
        <f ca="1">$AK$2*Validation[[#This Row],[Range2_Range]]+Validation[[#This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7" t="b">
        <f ca="1">AND(Validation[[#This Row],[Test Reading]]&gt;=Validation[[#This Row],[Range1_Low]],Validation[[#This Row],[Test Reading]]&lt;=Validation[[#This Row],[Range1_High]])</f>
        <v>1</v>
      </c>
      <c r="AE7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7">
        <f>Validation[[#This Row],[Range1_High]]-Validation[[#This Row],[Range1_Low]]</f>
        <v>204.44299999999998</v>
      </c>
      <c r="AG707">
        <f>Validation[[#This Row],[Range2_High]]-Validation[[#This Row],[Range2_Low]]</f>
        <v>0</v>
      </c>
      <c r="AK707"/>
    </row>
    <row r="708" spans="1:37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2643</v>
      </c>
      <c r="K708">
        <v>0.57770181825900002</v>
      </c>
      <c r="L708">
        <v>0</v>
      </c>
      <c r="M708">
        <v>0.57743644498900004</v>
      </c>
      <c r="N708">
        <v>0</v>
      </c>
      <c r="O708" t="s">
        <v>2643</v>
      </c>
      <c r="P708" t="s">
        <v>2643</v>
      </c>
      <c r="Q708" t="s">
        <v>164</v>
      </c>
      <c r="R708" t="s">
        <v>5666</v>
      </c>
      <c r="S708">
        <f ca="1">$AK$2*Validation[[#This Row],[Range1_Range]]+Validation[[#This Row],[Range1_Low]]</f>
        <v>279.12978138592007</v>
      </c>
      <c r="T708">
        <f ca="1">$AK$2*Validation[[#This Row],[Range2_Range]]+Validation[[#This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8" t="b">
        <f ca="1">AND(Validation[[#This Row],[Test Reading]]&gt;=Validation[[#This Row],[Range1_Low]],Validation[[#This Row],[Test Reading]]&lt;=Validation[[#This Row],[Range1_High]])</f>
        <v>1</v>
      </c>
      <c r="AE7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8">
        <f>Validation[[#This Row],[Range1_High]]-Validation[[#This Row],[Range1_Low]]</f>
        <v>222.22199999999998</v>
      </c>
      <c r="AG708">
        <f>Validation[[#This Row],[Range2_High]]-Validation[[#This Row],[Range2_Low]]</f>
        <v>0</v>
      </c>
      <c r="AK708"/>
    </row>
    <row r="709" spans="1:37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2643</v>
      </c>
      <c r="K709">
        <v>0.57778870869599996</v>
      </c>
      <c r="L709">
        <v>0</v>
      </c>
      <c r="M709">
        <v>0.57752337535200005</v>
      </c>
      <c r="N709">
        <v>0</v>
      </c>
      <c r="O709" t="s">
        <v>2643</v>
      </c>
      <c r="P709" t="s">
        <v>2643</v>
      </c>
      <c r="Q709" t="s">
        <v>164</v>
      </c>
      <c r="R709" t="s">
        <v>541</v>
      </c>
      <c r="S709">
        <f ca="1">$AK$2*Validation[[#This Row],[Range1_Range]]+Validation[[#This Row],[Range1_Low]]</f>
        <v>501.35244530406777</v>
      </c>
      <c r="T709">
        <f ca="1">$AK$2*Validation[[#This Row],[Range2_Range]]+Validation[[#This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9" t="b">
        <f ca="1">AND(Validation[[#This Row],[Test Reading]]&gt;=Validation[[#This Row],[Range1_Low]],Validation[[#This Row],[Test Reading]]&lt;=Validation[[#This Row],[Range1_High]])</f>
        <v>1</v>
      </c>
      <c r="AE7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9">
        <f>Validation[[#This Row],[Range1_High]]-Validation[[#This Row],[Range1_Low]]</f>
        <v>222.221</v>
      </c>
      <c r="AG709">
        <f>Validation[[#This Row],[Range2_High]]-Validation[[#This Row],[Range2_Low]]</f>
        <v>0</v>
      </c>
      <c r="AK709"/>
    </row>
    <row r="710" spans="1:37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2643</v>
      </c>
      <c r="K710">
        <v>0.57809222549999995</v>
      </c>
      <c r="L710">
        <v>0</v>
      </c>
      <c r="M710">
        <v>0.57763002653899997</v>
      </c>
      <c r="N710">
        <v>0</v>
      </c>
      <c r="O710" t="s">
        <v>2643</v>
      </c>
      <c r="P710" t="s">
        <v>2643</v>
      </c>
      <c r="Q710" t="s">
        <v>164</v>
      </c>
      <c r="R710" t="s">
        <v>544</v>
      </c>
      <c r="S710">
        <f ca="1">$AK$2*Validation[[#This Row],[Range1_Range]]+Validation[[#This Row],[Range1_Low]]</f>
        <v>716.47942131977209</v>
      </c>
      <c r="T710">
        <f ca="1">$AK$2*Validation[[#This Row],[Range2_Range]]+Validation[[#This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0" t="b">
        <f ca="1">AND(Validation[[#This Row],[Test Reading]]&gt;=Validation[[#This Row],[Range1_Low]],Validation[[#This Row],[Test Reading]]&lt;=Validation[[#This Row],[Range1_High]])</f>
        <v>1</v>
      </c>
      <c r="AE7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0">
        <f>Validation[[#This Row],[Range1_High]]-Validation[[#This Row],[Range1_Low]]</f>
        <v>201.11</v>
      </c>
      <c r="AG710">
        <f>Validation[[#This Row],[Range2_High]]-Validation[[#This Row],[Range2_Low]]</f>
        <v>0</v>
      </c>
      <c r="AK710"/>
    </row>
    <row r="711" spans="1:37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2643</v>
      </c>
      <c r="K711">
        <v>6.9514520009999999E-3</v>
      </c>
      <c r="L711">
        <v>0</v>
      </c>
      <c r="M711">
        <v>6.5655270640000004E-3</v>
      </c>
      <c r="N711">
        <v>0</v>
      </c>
      <c r="O711" t="s">
        <v>2643</v>
      </c>
      <c r="P711" t="s">
        <v>2643</v>
      </c>
      <c r="Q711" t="s">
        <v>165</v>
      </c>
      <c r="R711" t="s">
        <v>515</v>
      </c>
      <c r="S711">
        <f ca="1">$AK$2*Validation[[#This Row],[Range1_Range]]+Validation[[#This Row],[Range1_Low]]</f>
        <v>-129.86238968650284</v>
      </c>
      <c r="T711">
        <f ca="1">$AK$2*Validation[[#This Row],[Range2_Range]]+Validation[[#This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1" t="b">
        <f ca="1">AND(Validation[[#This Row],[Test Reading]]&gt;=Validation[[#This Row],[Range1_Low]],Validation[[#This Row],[Test Reading]]&lt;=Validation[[#This Row],[Range1_High]])</f>
        <v>1</v>
      </c>
      <c r="AE7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1">
        <f>Validation[[#This Row],[Range1_High]]-Validation[[#This Row],[Range1_Low]]</f>
        <v>195.6</v>
      </c>
      <c r="AG711">
        <f>Validation[[#This Row],[Range2_High]]-Validation[[#This Row],[Range2_Low]]</f>
        <v>0</v>
      </c>
      <c r="AK711"/>
    </row>
    <row r="712" spans="1:37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2643</v>
      </c>
      <c r="K712">
        <v>9.7193214020000005E-3</v>
      </c>
      <c r="L712">
        <v>0</v>
      </c>
      <c r="M712">
        <v>9.3614253380000009E-3</v>
      </c>
      <c r="N712">
        <v>0</v>
      </c>
      <c r="O712" t="s">
        <v>2643</v>
      </c>
      <c r="P712" t="s">
        <v>2643</v>
      </c>
      <c r="Q712" t="s">
        <v>165</v>
      </c>
      <c r="R712" t="s">
        <v>518</v>
      </c>
      <c r="S712">
        <f ca="1">$AK$2*Validation[[#This Row],[Range1_Range]]+Validation[[#This Row],[Range1_Low]]</f>
        <v>68.710582133549593</v>
      </c>
      <c r="T712">
        <f ca="1">$AK$2*Validation[[#This Row],[Range2_Range]]+Validation[[#This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1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2" t="b">
        <f ca="1">AND(Validation[[#This Row],[Test Reading]]&gt;=Validation[[#This Row],[Range1_Low]],Validation[[#This Row],[Test Reading]]&lt;=Validation[[#This Row],[Range1_High]])</f>
        <v>1</v>
      </c>
      <c r="AE7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2">
        <f>Validation[[#This Row],[Range1_High]]-Validation[[#This Row],[Range1_Low]]</f>
        <v>204.44299999999998</v>
      </c>
      <c r="AG712">
        <f>Validation[[#This Row],[Range2_High]]-Validation[[#This Row],[Range2_Low]]</f>
        <v>0</v>
      </c>
      <c r="AK712"/>
    </row>
    <row r="713" spans="1:37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2643</v>
      </c>
      <c r="K713">
        <v>1.1767880059999999E-2</v>
      </c>
      <c r="L713">
        <v>0</v>
      </c>
      <c r="M713">
        <v>1.1474061048999999E-2</v>
      </c>
      <c r="N713">
        <v>0</v>
      </c>
      <c r="O713" t="s">
        <v>2643</v>
      </c>
      <c r="P713" t="s">
        <v>2643</v>
      </c>
      <c r="Q713" t="s">
        <v>165</v>
      </c>
      <c r="R713" t="s">
        <v>5667</v>
      </c>
      <c r="S713">
        <f ca="1">$AK$2*Validation[[#This Row],[Range1_Range]]+Validation[[#This Row],[Range1_Low]]</f>
        <v>279.12978138592007</v>
      </c>
      <c r="T713">
        <f ca="1">$AK$2*Validation[[#This Row],[Range2_Range]]+Validation[[#This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1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3" t="b">
        <f ca="1">AND(Validation[[#This Row],[Test Reading]]&gt;=Validation[[#This Row],[Range1_Low]],Validation[[#This Row],[Test Reading]]&lt;=Validation[[#This Row],[Range1_High]])</f>
        <v>1</v>
      </c>
      <c r="AE7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3">
        <f>Validation[[#This Row],[Range1_High]]-Validation[[#This Row],[Range1_Low]]</f>
        <v>222.22199999999998</v>
      </c>
      <c r="AG713">
        <f>Validation[[#This Row],[Range2_High]]-Validation[[#This Row],[Range2_Low]]</f>
        <v>0</v>
      </c>
      <c r="AK713"/>
    </row>
    <row r="714" spans="1:37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2643</v>
      </c>
      <c r="K714">
        <v>1.5791867950999999E-2</v>
      </c>
      <c r="L714">
        <v>0</v>
      </c>
      <c r="M714">
        <v>1.5173139663999999E-2</v>
      </c>
      <c r="N714">
        <v>0</v>
      </c>
      <c r="O714" t="s">
        <v>2643</v>
      </c>
      <c r="P714" t="s">
        <v>2643</v>
      </c>
      <c r="Q714" t="s">
        <v>165</v>
      </c>
      <c r="R714" t="s">
        <v>524</v>
      </c>
      <c r="S714">
        <f ca="1">$AK$2*Validation[[#This Row],[Range1_Range]]+Validation[[#This Row],[Range1_Low]]</f>
        <v>501.35244530406777</v>
      </c>
      <c r="T714">
        <f ca="1">$AK$2*Validation[[#This Row],[Range2_Range]]+Validation[[#This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4" t="b">
        <f ca="1">AND(Validation[[#This Row],[Test Reading]]&gt;=Validation[[#This Row],[Range1_Low]],Validation[[#This Row],[Test Reading]]&lt;=Validation[[#This Row],[Range1_High]])</f>
        <v>1</v>
      </c>
      <c r="AE7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4">
        <f>Validation[[#This Row],[Range1_High]]-Validation[[#This Row],[Range1_Low]]</f>
        <v>222.221</v>
      </c>
      <c r="AG714">
        <f>Validation[[#This Row],[Range2_High]]-Validation[[#This Row],[Range2_Low]]</f>
        <v>0</v>
      </c>
      <c r="AJ714" s="94"/>
      <c r="AK714"/>
    </row>
    <row r="715" spans="1:37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2643</v>
      </c>
      <c r="K715">
        <v>1.9042102625000001E-2</v>
      </c>
      <c r="L715">
        <v>0</v>
      </c>
      <c r="M715">
        <v>1.8733275037000001E-2</v>
      </c>
      <c r="N715">
        <v>0</v>
      </c>
      <c r="O715" t="s">
        <v>2643</v>
      </c>
      <c r="P715" t="s">
        <v>2643</v>
      </c>
      <c r="Q715" t="s">
        <v>165</v>
      </c>
      <c r="R715" t="s">
        <v>527</v>
      </c>
      <c r="S715">
        <f ca="1">$AK$2*Validation[[#This Row],[Range1_Range]]+Validation[[#This Row],[Range1_Low]]</f>
        <v>716.47942131977209</v>
      </c>
      <c r="T715">
        <f ca="1">$AK$2*Validation[[#This Row],[Range2_Range]]+Validation[[#This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5" t="b">
        <f ca="1">AND(Validation[[#This Row],[Test Reading]]&gt;=Validation[[#This Row],[Range1_Low]],Validation[[#This Row],[Test Reading]]&lt;=Validation[[#This Row],[Range1_High]])</f>
        <v>1</v>
      </c>
      <c r="AE7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5">
        <f>Validation[[#This Row],[Range1_High]]-Validation[[#This Row],[Range1_Low]]</f>
        <v>201.11</v>
      </c>
      <c r="AG715">
        <f>Validation[[#This Row],[Range2_High]]-Validation[[#This Row],[Range2_Low]]</f>
        <v>0</v>
      </c>
      <c r="AK715"/>
    </row>
    <row r="716" spans="1:37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2643</v>
      </c>
      <c r="K716">
        <v>5.7999761230000002E-2</v>
      </c>
      <c r="L716">
        <v>0</v>
      </c>
      <c r="M716">
        <v>5.7819600013000003E-2</v>
      </c>
      <c r="N716">
        <v>0</v>
      </c>
      <c r="O716" t="s">
        <v>2643</v>
      </c>
      <c r="P716" t="s">
        <v>2643</v>
      </c>
      <c r="Q716" t="s">
        <v>165</v>
      </c>
      <c r="R716" t="s">
        <v>516</v>
      </c>
      <c r="S716">
        <f ca="1">$AK$2*Validation[[#This Row],[Range1_Range]]+Validation[[#This Row],[Range1_Low]]</f>
        <v>-129.86238968650284</v>
      </c>
      <c r="T716">
        <f ca="1">$AK$2*Validation[[#This Row],[Range2_Range]]+Validation[[#This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6" t="b">
        <f ca="1">AND(Validation[[#This Row],[Test Reading]]&gt;=Validation[[#This Row],[Range1_Low]],Validation[[#This Row],[Test Reading]]&lt;=Validation[[#This Row],[Range1_High]])</f>
        <v>1</v>
      </c>
      <c r="AE7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6">
        <f>Validation[[#This Row],[Range1_High]]-Validation[[#This Row],[Range1_Low]]</f>
        <v>195.6</v>
      </c>
      <c r="AG716">
        <f>Validation[[#This Row],[Range2_High]]-Validation[[#This Row],[Range2_Low]]</f>
        <v>0</v>
      </c>
      <c r="AK716"/>
    </row>
    <row r="717" spans="1:37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2643</v>
      </c>
      <c r="K717">
        <v>5.8437590478999997E-2</v>
      </c>
      <c r="L717">
        <v>0</v>
      </c>
      <c r="M717">
        <v>5.8203404404999999E-2</v>
      </c>
      <c r="N717">
        <v>0</v>
      </c>
      <c r="O717" t="s">
        <v>2643</v>
      </c>
      <c r="P717" t="s">
        <v>2643</v>
      </c>
      <c r="Q717" t="s">
        <v>165</v>
      </c>
      <c r="R717" t="s">
        <v>519</v>
      </c>
      <c r="S717">
        <f ca="1">$AK$2*Validation[[#This Row],[Range1_Range]]+Validation[[#This Row],[Range1_Low]]</f>
        <v>68.710582133549593</v>
      </c>
      <c r="T717">
        <f ca="1">$AK$2*Validation[[#This Row],[Range2_Range]]+Validation[[#This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7" t="b">
        <f ca="1">AND(Validation[[#This Row],[Test Reading]]&gt;=Validation[[#This Row],[Range1_Low]],Validation[[#This Row],[Test Reading]]&lt;=Validation[[#This Row],[Range1_High]])</f>
        <v>1</v>
      </c>
      <c r="AE7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7">
        <f>Validation[[#This Row],[Range1_High]]-Validation[[#This Row],[Range1_Low]]</f>
        <v>204.44299999999998</v>
      </c>
      <c r="AG717">
        <f>Validation[[#This Row],[Range2_High]]-Validation[[#This Row],[Range2_Low]]</f>
        <v>0</v>
      </c>
      <c r="AK717"/>
    </row>
    <row r="718" spans="1:37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2643</v>
      </c>
      <c r="K718">
        <v>5.8813006840000001E-2</v>
      </c>
      <c r="L718">
        <v>0</v>
      </c>
      <c r="M718">
        <v>5.8580321584999998E-2</v>
      </c>
      <c r="N718">
        <v>0</v>
      </c>
      <c r="O718" t="s">
        <v>2643</v>
      </c>
      <c r="P718" t="s">
        <v>2643</v>
      </c>
      <c r="Q718" t="s">
        <v>165</v>
      </c>
      <c r="R718" t="s">
        <v>522</v>
      </c>
      <c r="S718">
        <f ca="1">$AK$2*Validation[[#This Row],[Range1_Range]]+Validation[[#This Row],[Range1_Low]]</f>
        <v>279.12978138592007</v>
      </c>
      <c r="T718">
        <f ca="1">$AK$2*Validation[[#This Row],[Range2_Range]]+Validation[[#This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1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8" t="b">
        <f ca="1">AND(Validation[[#This Row],[Test Reading]]&gt;=Validation[[#This Row],[Range1_Low]],Validation[[#This Row],[Test Reading]]&lt;=Validation[[#This Row],[Range1_High]])</f>
        <v>1</v>
      </c>
      <c r="AE7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8">
        <f>Validation[[#This Row],[Range1_High]]-Validation[[#This Row],[Range1_Low]]</f>
        <v>222.22199999999998</v>
      </c>
      <c r="AG718">
        <f>Validation[[#This Row],[Range2_High]]-Validation[[#This Row],[Range2_Low]]</f>
        <v>0</v>
      </c>
      <c r="AK718"/>
    </row>
    <row r="719" spans="1:37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2643</v>
      </c>
      <c r="K719">
        <v>6.0057138390999999E-2</v>
      </c>
      <c r="L719">
        <v>0</v>
      </c>
      <c r="M719">
        <v>5.9415689571999997E-2</v>
      </c>
      <c r="N719">
        <v>0</v>
      </c>
      <c r="O719" t="s">
        <v>2643</v>
      </c>
      <c r="P719" t="s">
        <v>2643</v>
      </c>
      <c r="Q719" t="s">
        <v>165</v>
      </c>
      <c r="R719" t="s">
        <v>525</v>
      </c>
      <c r="S719">
        <f ca="1">$AK$2*Validation[[#This Row],[Range1_Range]]+Validation[[#This Row],[Range1_Low]]</f>
        <v>501.35244530406777</v>
      </c>
      <c r="T719">
        <f ca="1">$AK$2*Validation[[#This Row],[Range2_Range]]+Validation[[#This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9" t="b">
        <f ca="1">AND(Validation[[#This Row],[Test Reading]]&gt;=Validation[[#This Row],[Range1_Low]],Validation[[#This Row],[Test Reading]]&lt;=Validation[[#This Row],[Range1_High]])</f>
        <v>1</v>
      </c>
      <c r="AE7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9">
        <f>Validation[[#This Row],[Range1_High]]-Validation[[#This Row],[Range1_Low]]</f>
        <v>222.221</v>
      </c>
      <c r="AG719">
        <f>Validation[[#This Row],[Range2_High]]-Validation[[#This Row],[Range2_Low]]</f>
        <v>0</v>
      </c>
      <c r="AJ719" s="94"/>
      <c r="AK719"/>
    </row>
    <row r="720" spans="1:37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2643</v>
      </c>
      <c r="K720">
        <v>6.0807893474000001E-2</v>
      </c>
      <c r="L720">
        <v>0</v>
      </c>
      <c r="M720">
        <v>6.0422972399999997E-2</v>
      </c>
      <c r="N720">
        <v>0</v>
      </c>
      <c r="O720" t="s">
        <v>2643</v>
      </c>
      <c r="P720" t="s">
        <v>2643</v>
      </c>
      <c r="Q720" t="s">
        <v>165</v>
      </c>
      <c r="R720" t="s">
        <v>528</v>
      </c>
      <c r="S720">
        <f ca="1">$AK$2*Validation[[#This Row],[Range1_Range]]+Validation[[#This Row],[Range1_Low]]</f>
        <v>716.47942131977209</v>
      </c>
      <c r="T720">
        <f ca="1">$AK$2*Validation[[#This Row],[Range2_Range]]+Validation[[#This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0" t="b">
        <f ca="1">AND(Validation[[#This Row],[Test Reading]]&gt;=Validation[[#This Row],[Range1_Low]],Validation[[#This Row],[Test Reading]]&lt;=Validation[[#This Row],[Range1_High]])</f>
        <v>1</v>
      </c>
      <c r="AE7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0">
        <f>Validation[[#This Row],[Range1_High]]-Validation[[#This Row],[Range1_Low]]</f>
        <v>201.11</v>
      </c>
      <c r="AG720">
        <f>Validation[[#This Row],[Range2_High]]-Validation[[#This Row],[Range2_Low]]</f>
        <v>0</v>
      </c>
      <c r="AJ720" s="94"/>
      <c r="AK720"/>
    </row>
    <row r="721" spans="1:37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2643</v>
      </c>
      <c r="K721">
        <v>0.57743100953600002</v>
      </c>
      <c r="L721">
        <v>0</v>
      </c>
      <c r="M721">
        <v>0.57735873263100002</v>
      </c>
      <c r="N721">
        <v>0</v>
      </c>
      <c r="O721" t="s">
        <v>2643</v>
      </c>
      <c r="P721" t="s">
        <v>2643</v>
      </c>
      <c r="Q721" t="s">
        <v>165</v>
      </c>
      <c r="R721" t="s">
        <v>517</v>
      </c>
      <c r="S721">
        <f ca="1">$AK$2*Validation[[#This Row],[Range1_Range]]+Validation[[#This Row],[Range1_Low]]</f>
        <v>-129.86238968650284</v>
      </c>
      <c r="T721">
        <f ca="1">$AK$2*Validation[[#This Row],[Range2_Range]]+Validation[[#This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1" t="b">
        <f ca="1">AND(Validation[[#This Row],[Test Reading]]&gt;=Validation[[#This Row],[Range1_Low]],Validation[[#This Row],[Test Reading]]&lt;=Validation[[#This Row],[Range1_High]])</f>
        <v>1</v>
      </c>
      <c r="AE7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1">
        <f>Validation[[#This Row],[Range1_High]]-Validation[[#This Row],[Range1_Low]]</f>
        <v>195.6</v>
      </c>
      <c r="AG721">
        <f>Validation[[#This Row],[Range2_High]]-Validation[[#This Row],[Range2_Low]]</f>
        <v>0</v>
      </c>
      <c r="AK721"/>
    </row>
    <row r="722" spans="1:37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2643</v>
      </c>
      <c r="K722">
        <v>0.57749190390100003</v>
      </c>
      <c r="L722">
        <v>0</v>
      </c>
      <c r="M722">
        <v>0.57739729501000003</v>
      </c>
      <c r="N722">
        <v>0</v>
      </c>
      <c r="O722" t="s">
        <v>2643</v>
      </c>
      <c r="P722" t="s">
        <v>2643</v>
      </c>
      <c r="Q722" t="s">
        <v>165</v>
      </c>
      <c r="R722" t="s">
        <v>520</v>
      </c>
      <c r="S722">
        <f ca="1">$AK$2*Validation[[#This Row],[Range1_Range]]+Validation[[#This Row],[Range1_Low]]</f>
        <v>68.710582133549593</v>
      </c>
      <c r="T722">
        <f ca="1">$AK$2*Validation[[#This Row],[Range2_Range]]+Validation[[#This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2" t="b">
        <f ca="1">AND(Validation[[#This Row],[Test Reading]]&gt;=Validation[[#This Row],[Range1_Low]],Validation[[#This Row],[Test Reading]]&lt;=Validation[[#This Row],[Range1_High]])</f>
        <v>1</v>
      </c>
      <c r="AE7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2">
        <f>Validation[[#This Row],[Range1_High]]-Validation[[#This Row],[Range1_Low]]</f>
        <v>204.44299999999998</v>
      </c>
      <c r="AG722">
        <f>Validation[[#This Row],[Range2_High]]-Validation[[#This Row],[Range2_Low]]</f>
        <v>0</v>
      </c>
      <c r="AK722"/>
    </row>
    <row r="723" spans="1:37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2643</v>
      </c>
      <c r="K723">
        <v>0.577530013821</v>
      </c>
      <c r="L723">
        <v>0</v>
      </c>
      <c r="M723">
        <v>0.57743541117300001</v>
      </c>
      <c r="N723">
        <v>0</v>
      </c>
      <c r="O723" t="s">
        <v>2643</v>
      </c>
      <c r="P723" t="s">
        <v>2643</v>
      </c>
      <c r="Q723" t="s">
        <v>165</v>
      </c>
      <c r="R723" t="s">
        <v>523</v>
      </c>
      <c r="S723">
        <f ca="1">$AK$2*Validation[[#This Row],[Range1_Range]]+Validation[[#This Row],[Range1_Low]]</f>
        <v>279.12978138592007</v>
      </c>
      <c r="T723">
        <f ca="1">$AK$2*Validation[[#This Row],[Range2_Range]]+Validation[[#This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3" t="b">
        <f ca="1">AND(Validation[[#This Row],[Test Reading]]&gt;=Validation[[#This Row],[Range1_Low]],Validation[[#This Row],[Test Reading]]&lt;=Validation[[#This Row],[Range1_High]])</f>
        <v>1</v>
      </c>
      <c r="AE7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3">
        <f>Validation[[#This Row],[Range1_High]]-Validation[[#This Row],[Range1_Low]]</f>
        <v>222.22199999999998</v>
      </c>
      <c r="AG723">
        <f>Validation[[#This Row],[Range2_High]]-Validation[[#This Row],[Range2_Low]]</f>
        <v>0</v>
      </c>
      <c r="AK723"/>
    </row>
    <row r="724" spans="1:37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2643</v>
      </c>
      <c r="K724">
        <v>0.57778609102800005</v>
      </c>
      <c r="L724">
        <v>0</v>
      </c>
      <c r="M724">
        <v>0.57752075648199996</v>
      </c>
      <c r="N724">
        <v>0</v>
      </c>
      <c r="O724" t="s">
        <v>2643</v>
      </c>
      <c r="P724" t="s">
        <v>2643</v>
      </c>
      <c r="Q724" t="s">
        <v>165</v>
      </c>
      <c r="R724" t="s">
        <v>526</v>
      </c>
      <c r="S724">
        <f ca="1">$AK$2*Validation[[#This Row],[Range1_Range]]+Validation[[#This Row],[Range1_Low]]</f>
        <v>501.35244530406777</v>
      </c>
      <c r="T724">
        <f ca="1">$AK$2*Validation[[#This Row],[Range2_Range]]+Validation[[#This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4" t="b">
        <f ca="1">AND(Validation[[#This Row],[Test Reading]]&gt;=Validation[[#This Row],[Range1_Low]],Validation[[#This Row],[Test Reading]]&lt;=Validation[[#This Row],[Range1_High]])</f>
        <v>1</v>
      </c>
      <c r="AE7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4">
        <f>Validation[[#This Row],[Range1_High]]-Validation[[#This Row],[Range1_Low]]</f>
        <v>222.221</v>
      </c>
      <c r="AG724">
        <f>Validation[[#This Row],[Range2_High]]-Validation[[#This Row],[Range2_Low]]</f>
        <v>0</v>
      </c>
      <c r="AK724"/>
    </row>
    <row r="725" spans="1:37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2643</v>
      </c>
      <c r="K725">
        <v>0.57778680571100005</v>
      </c>
      <c r="L725">
        <v>0</v>
      </c>
      <c r="M725">
        <v>0.577625255329</v>
      </c>
      <c r="N725">
        <v>0</v>
      </c>
      <c r="O725" t="s">
        <v>2643</v>
      </c>
      <c r="P725" t="s">
        <v>2643</v>
      </c>
      <c r="Q725" t="s">
        <v>165</v>
      </c>
      <c r="R725" t="s">
        <v>529</v>
      </c>
      <c r="S725">
        <f ca="1">$AK$2*Validation[[#This Row],[Range1_Range]]+Validation[[#This Row],[Range1_Low]]</f>
        <v>716.47942131977209</v>
      </c>
      <c r="T725">
        <f ca="1">$AK$2*Validation[[#This Row],[Range2_Range]]+Validation[[#This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5" t="b">
        <f ca="1">AND(Validation[[#This Row],[Test Reading]]&gt;=Validation[[#This Row],[Range1_Low]],Validation[[#This Row],[Test Reading]]&lt;=Validation[[#This Row],[Range1_High]])</f>
        <v>1</v>
      </c>
      <c r="AE7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5">
        <f>Validation[[#This Row],[Range1_High]]-Validation[[#This Row],[Range1_Low]]</f>
        <v>201.11</v>
      </c>
      <c r="AG725">
        <f>Validation[[#This Row],[Range2_High]]-Validation[[#This Row],[Range2_Low]]</f>
        <v>0</v>
      </c>
      <c r="AK725"/>
    </row>
    <row r="726" spans="1:37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2643</v>
      </c>
      <c r="K726">
        <v>0.150846181834</v>
      </c>
      <c r="L726">
        <v>0</v>
      </c>
      <c r="M726">
        <v>0.13393649298800001</v>
      </c>
      <c r="N726">
        <v>0</v>
      </c>
      <c r="O726" t="s">
        <v>2643</v>
      </c>
      <c r="P726" t="s">
        <v>2643</v>
      </c>
      <c r="Q726" t="s">
        <v>161</v>
      </c>
      <c r="R726" t="s">
        <v>5661</v>
      </c>
      <c r="S726">
        <f ca="1">$AK$2*Validation[[#This Row],[Range1_Range]]+Validation[[#This Row],[Range1_Low]]</f>
        <v>-33.196243465927687</v>
      </c>
      <c r="T726">
        <f ca="1">$AK$2*Validation[[#This Row],[Range2_Range]]+Validation[[#This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1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6" t="b">
        <f ca="1">AND(Validation[[#This Row],[Test Reading]]&gt;=Validation[[#This Row],[Range1_Low]],Validation[[#This Row],[Test Reading]]&lt;=Validation[[#This Row],[Range1_High]])</f>
        <v>1</v>
      </c>
      <c r="AE7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6">
        <f>Validation[[#This Row],[Range1_High]]-Validation[[#This Row],[Range1_Low]]</f>
        <v>49.999000000000002</v>
      </c>
      <c r="AG726">
        <f>Validation[[#This Row],[Range2_High]]-Validation[[#This Row],[Range2_Low]]</f>
        <v>0</v>
      </c>
      <c r="AK726"/>
    </row>
    <row r="727" spans="1:37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2643</v>
      </c>
      <c r="K727">
        <v>0.114852425425</v>
      </c>
      <c r="L727">
        <v>0</v>
      </c>
      <c r="M727">
        <v>9.1517720721999998E-2</v>
      </c>
      <c r="N727">
        <v>0</v>
      </c>
      <c r="O727" t="s">
        <v>2643</v>
      </c>
      <c r="P727" t="s">
        <v>2643</v>
      </c>
      <c r="Q727" t="s">
        <v>161</v>
      </c>
      <c r="R727" t="s">
        <v>509</v>
      </c>
      <c r="S727">
        <f ca="1">$AK$2*Validation[[#This Row],[Range1_Range]]+Validation[[#This Row],[Range1_Low]]</f>
        <v>199.29653842486613</v>
      </c>
      <c r="T727">
        <f ca="1">$AK$2*Validation[[#This Row],[Range2_Range]]+Validation[[#This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7" t="b">
        <f ca="1">AND(Validation[[#This Row],[Test Reading]]&gt;=Validation[[#This Row],[Range1_Low]],Validation[[#This Row],[Test Reading]]&lt;=Validation[[#This Row],[Range1_High]])</f>
        <v>1</v>
      </c>
      <c r="AE7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7">
        <f>Validation[[#This Row],[Range1_High]]-Validation[[#This Row],[Range1_Low]]</f>
        <v>593</v>
      </c>
      <c r="AG727">
        <f>Validation[[#This Row],[Range2_High]]-Validation[[#This Row],[Range2_Low]]</f>
        <v>0</v>
      </c>
      <c r="AJ727" s="94"/>
      <c r="AK727"/>
    </row>
    <row r="728" spans="1:37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2643</v>
      </c>
      <c r="K728">
        <v>0.100632444834</v>
      </c>
      <c r="L728">
        <v>0</v>
      </c>
      <c r="M728">
        <v>7.7848530843000002E-2</v>
      </c>
      <c r="N728">
        <v>0</v>
      </c>
      <c r="O728" t="s">
        <v>2643</v>
      </c>
      <c r="P728" t="s">
        <v>2643</v>
      </c>
      <c r="Q728" t="s">
        <v>161</v>
      </c>
      <c r="R728" t="s">
        <v>511</v>
      </c>
      <c r="S728">
        <f ca="1">$AK$2*Validation[[#This Row],[Range1_Range]]+Validation[[#This Row],[Range1_Low]]</f>
        <v>798.34667568474663</v>
      </c>
      <c r="T728">
        <f ca="1">$AK$2*Validation[[#This Row],[Range2_Range]]+Validation[[#This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1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8" t="b">
        <f ca="1">AND(Validation[[#This Row],[Test Reading]]&gt;=Validation[[#This Row],[Range1_Low]],Validation[[#This Row],[Test Reading]]&lt;=Validation[[#This Row],[Range1_High]])</f>
        <v>1</v>
      </c>
      <c r="AE7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8">
        <f>Validation[[#This Row],[Range1_High]]-Validation[[#This Row],[Range1_Low]]</f>
        <v>610.99900000000002</v>
      </c>
      <c r="AG728">
        <f>Validation[[#This Row],[Range2_High]]-Validation[[#This Row],[Range2_Low]]</f>
        <v>0</v>
      </c>
      <c r="AK728"/>
    </row>
    <row r="729" spans="1:37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2643</v>
      </c>
      <c r="K729">
        <v>0.108719156134</v>
      </c>
      <c r="L729">
        <v>0</v>
      </c>
      <c r="M729">
        <v>8.8053164119999999E-2</v>
      </c>
      <c r="N729">
        <v>0</v>
      </c>
      <c r="O729" t="s">
        <v>2643</v>
      </c>
      <c r="P729" t="s">
        <v>2643</v>
      </c>
      <c r="Q729" t="s">
        <v>161</v>
      </c>
      <c r="R729" t="s">
        <v>513</v>
      </c>
      <c r="S729">
        <f ca="1">$AK$2*Validation[[#This Row],[Range1_Range]]+Validation[[#This Row],[Range1_Low]]</f>
        <v>1393.5508286257775</v>
      </c>
      <c r="T729">
        <f ca="1">$AK$2*Validation[[#This Row],[Range2_Range]]+Validation[[#This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9" t="b">
        <f ca="1">AND(Validation[[#This Row],[Test Reading]]&gt;=Validation[[#This Row],[Range1_Low]],Validation[[#This Row],[Test Reading]]&lt;=Validation[[#This Row],[Range1_High]])</f>
        <v>1</v>
      </c>
      <c r="AE7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9">
        <f>Validation[[#This Row],[Range1_High]]-Validation[[#This Row],[Range1_Low]]</f>
        <v>563.99900000000002</v>
      </c>
      <c r="AG729">
        <f>Validation[[#This Row],[Range2_High]]-Validation[[#This Row],[Range2_Low]]</f>
        <v>0</v>
      </c>
      <c r="AJ729" s="94"/>
      <c r="AK729"/>
    </row>
    <row r="730" spans="1:37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2643</v>
      </c>
      <c r="K730">
        <v>0.60597139357600005</v>
      </c>
      <c r="L730">
        <v>0</v>
      </c>
      <c r="M730">
        <v>0.58986353011000003</v>
      </c>
      <c r="N730">
        <v>0</v>
      </c>
      <c r="O730" t="s">
        <v>2643</v>
      </c>
      <c r="P730" t="s">
        <v>2643</v>
      </c>
      <c r="Q730" t="s">
        <v>161</v>
      </c>
      <c r="R730" t="s">
        <v>508</v>
      </c>
      <c r="S730">
        <f ca="1">$AK$2*Validation[[#This Row],[Range1_Range]]+Validation[[#This Row],[Range1_Low]]</f>
        <v>-33.196243465927687</v>
      </c>
      <c r="T730">
        <f ca="1">$AK$2*Validation[[#This Row],[Range2_Range]]+Validation[[#This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0" t="b">
        <f ca="1">AND(Validation[[#This Row],[Test Reading]]&gt;=Validation[[#This Row],[Range1_Low]],Validation[[#This Row],[Test Reading]]&lt;=Validation[[#This Row],[Range1_High]])</f>
        <v>1</v>
      </c>
      <c r="AE7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0">
        <f>Validation[[#This Row],[Range1_High]]-Validation[[#This Row],[Range1_Low]]</f>
        <v>49.999000000000002</v>
      </c>
      <c r="AG730">
        <f>Validation[[#This Row],[Range2_High]]-Validation[[#This Row],[Range2_Low]]</f>
        <v>0</v>
      </c>
      <c r="AK730"/>
    </row>
    <row r="731" spans="1:37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2643</v>
      </c>
      <c r="K731">
        <v>0.59802829271299995</v>
      </c>
      <c r="L731">
        <v>0</v>
      </c>
      <c r="M731">
        <v>0.58170051848500004</v>
      </c>
      <c r="N731">
        <v>0</v>
      </c>
      <c r="O731" t="s">
        <v>2643</v>
      </c>
      <c r="P731" t="s">
        <v>2643</v>
      </c>
      <c r="Q731" t="s">
        <v>161</v>
      </c>
      <c r="R731" t="s">
        <v>510</v>
      </c>
      <c r="S731">
        <f ca="1">$AK$2*Validation[[#This Row],[Range1_Range]]+Validation[[#This Row],[Range1_Low]]</f>
        <v>199.29653842486613</v>
      </c>
      <c r="T731">
        <f ca="1">$AK$2*Validation[[#This Row],[Range2_Range]]+Validation[[#This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v>0</v>
      </c>
      <c r="AB731" s="152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1" t="b">
        <f ca="1">AND(Validation[[#This Row],[Test Reading]]&gt;=Validation[[#This Row],[Range1_Low]],Validation[[#This Row],[Test Reading]]&lt;=Validation[[#This Row],[Range1_High]])</f>
        <v>1</v>
      </c>
      <c r="AE7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1">
        <f>Validation[[#This Row],[Range1_High]]-Validation[[#This Row],[Range1_Low]]</f>
        <v>593</v>
      </c>
      <c r="AG731">
        <f>Validation[[#This Row],[Range2_High]]-Validation[[#This Row],[Range2_Low]]</f>
        <v>0</v>
      </c>
      <c r="AK731"/>
    </row>
    <row r="732" spans="1:37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2643</v>
      </c>
      <c r="K732">
        <v>0.59357086733599995</v>
      </c>
      <c r="L732">
        <v>0</v>
      </c>
      <c r="M732">
        <v>0.57970716206899997</v>
      </c>
      <c r="N732">
        <v>0</v>
      </c>
      <c r="O732" t="s">
        <v>2643</v>
      </c>
      <c r="P732" t="s">
        <v>2643</v>
      </c>
      <c r="Q732" t="s">
        <v>161</v>
      </c>
      <c r="R732" t="s">
        <v>512</v>
      </c>
      <c r="S732">
        <f ca="1">$AK$2*Validation[[#This Row],[Range1_Range]]+Validation[[#This Row],[Range1_Low]]</f>
        <v>798.34667568474663</v>
      </c>
      <c r="T732">
        <f ca="1">$AK$2*Validation[[#This Row],[Range2_Range]]+Validation[[#This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1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2" t="b">
        <f ca="1">AND(Validation[[#This Row],[Test Reading]]&gt;=Validation[[#This Row],[Range1_Low]],Validation[[#This Row],[Test Reading]]&lt;=Validation[[#This Row],[Range1_High]])</f>
        <v>1</v>
      </c>
      <c r="AE7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2">
        <f>Validation[[#This Row],[Range1_High]]-Validation[[#This Row],[Range1_Low]]</f>
        <v>610.99900000000002</v>
      </c>
      <c r="AG732">
        <f>Validation[[#This Row],[Range2_High]]-Validation[[#This Row],[Range2_Low]]</f>
        <v>0</v>
      </c>
      <c r="AK732"/>
    </row>
    <row r="733" spans="1:37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2643</v>
      </c>
      <c r="K733">
        <v>0.59499524410500004</v>
      </c>
      <c r="L733">
        <v>0</v>
      </c>
      <c r="M733">
        <v>0.58116551834399999</v>
      </c>
      <c r="N733">
        <v>0</v>
      </c>
      <c r="O733" t="s">
        <v>2643</v>
      </c>
      <c r="P733" t="s">
        <v>2643</v>
      </c>
      <c r="Q733" t="s">
        <v>161</v>
      </c>
      <c r="R733" t="s">
        <v>5662</v>
      </c>
      <c r="S733">
        <f ca="1">$AK$2*Validation[[#This Row],[Range1_Range]]+Validation[[#This Row],[Range1_Low]]</f>
        <v>1393.5508286257775</v>
      </c>
      <c r="T733">
        <f ca="1">$AK$2*Validation[[#This Row],[Range2_Range]]+Validation[[#This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3" t="b">
        <f ca="1">AND(Validation[[#This Row],[Test Reading]]&gt;=Validation[[#This Row],[Range1_Low]],Validation[[#This Row],[Test Reading]]&lt;=Validation[[#This Row],[Range1_High]])</f>
        <v>1</v>
      </c>
      <c r="AE7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3">
        <f>Validation[[#This Row],[Range1_High]]-Validation[[#This Row],[Range1_Low]]</f>
        <v>563.99900000000002</v>
      </c>
      <c r="AG733">
        <f>Validation[[#This Row],[Range2_High]]-Validation[[#This Row],[Range2_Low]]</f>
        <v>0</v>
      </c>
      <c r="AK733"/>
    </row>
    <row r="734" spans="1:37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2643</v>
      </c>
      <c r="K734">
        <v>0.131494226346</v>
      </c>
      <c r="L734">
        <v>0</v>
      </c>
      <c r="M734">
        <v>0.111692189264</v>
      </c>
      <c r="N734">
        <v>0</v>
      </c>
      <c r="O734" t="s">
        <v>2643</v>
      </c>
      <c r="P734" t="s">
        <v>2643</v>
      </c>
      <c r="Q734" t="s">
        <v>162</v>
      </c>
      <c r="R734" t="s">
        <v>499</v>
      </c>
      <c r="S734">
        <f ca="1">$AK$2*Validation[[#This Row],[Range1_Range]]+Validation[[#This Row],[Range1_Low]]</f>
        <v>-33.196243465927687</v>
      </c>
      <c r="T734">
        <f ca="1">$AK$2*Validation[[#This Row],[Range2_Range]]+Validation[[#This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1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4" t="b">
        <f ca="1">AND(Validation[[#This Row],[Test Reading]]&gt;=Validation[[#This Row],[Range1_Low]],Validation[[#This Row],[Test Reading]]&lt;=Validation[[#This Row],[Range1_High]])</f>
        <v>1</v>
      </c>
      <c r="AE7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4">
        <f>Validation[[#This Row],[Range1_High]]-Validation[[#This Row],[Range1_Low]]</f>
        <v>49.999000000000002</v>
      </c>
      <c r="AG734">
        <f>Validation[[#This Row],[Range2_High]]-Validation[[#This Row],[Range2_Low]]</f>
        <v>0</v>
      </c>
      <c r="AK734"/>
    </row>
    <row r="735" spans="1:37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2643</v>
      </c>
      <c r="K735">
        <v>0.109757297329</v>
      </c>
      <c r="L735">
        <v>0</v>
      </c>
      <c r="M735">
        <v>8.5662657725999999E-2</v>
      </c>
      <c r="N735">
        <v>0</v>
      </c>
      <c r="O735" t="s">
        <v>2643</v>
      </c>
      <c r="P735" t="s">
        <v>2643</v>
      </c>
      <c r="Q735" t="s">
        <v>162</v>
      </c>
      <c r="R735" t="s">
        <v>501</v>
      </c>
      <c r="S735">
        <f ca="1">$AK$2*Validation[[#This Row],[Range1_Range]]+Validation[[#This Row],[Range1_Low]]</f>
        <v>199.29653842486613</v>
      </c>
      <c r="T735">
        <f ca="1">$AK$2*Validation[[#This Row],[Range2_Range]]+Validation[[#This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5" t="b">
        <f ca="1">AND(Validation[[#This Row],[Test Reading]]&gt;=Validation[[#This Row],[Range1_Low]],Validation[[#This Row],[Test Reading]]&lt;=Validation[[#This Row],[Range1_High]])</f>
        <v>1</v>
      </c>
      <c r="AE7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5">
        <f>Validation[[#This Row],[Range1_High]]-Validation[[#This Row],[Range1_Low]]</f>
        <v>593</v>
      </c>
      <c r="AG735">
        <f>Validation[[#This Row],[Range2_High]]-Validation[[#This Row],[Range2_Low]]</f>
        <v>0</v>
      </c>
      <c r="AK735"/>
    </row>
    <row r="736" spans="1:37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2643</v>
      </c>
      <c r="K736">
        <v>0.100632444834</v>
      </c>
      <c r="L736">
        <v>0</v>
      </c>
      <c r="M736">
        <v>7.9868483926000003E-2</v>
      </c>
      <c r="N736">
        <v>0</v>
      </c>
      <c r="O736" t="s">
        <v>2643</v>
      </c>
      <c r="P736" t="s">
        <v>2643</v>
      </c>
      <c r="Q736" t="s">
        <v>162</v>
      </c>
      <c r="R736" t="s">
        <v>503</v>
      </c>
      <c r="S736">
        <f ca="1">$AK$2*Validation[[#This Row],[Range1_Range]]+Validation[[#This Row],[Range1_Low]]</f>
        <v>798.34667568474663</v>
      </c>
      <c r="T736">
        <f ca="1">$AK$2*Validation[[#This Row],[Range2_Range]]+Validation[[#This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6" t="b">
        <f ca="1">AND(Validation[[#This Row],[Test Reading]]&gt;=Validation[[#This Row],[Range1_Low]],Validation[[#This Row],[Test Reading]]&lt;=Validation[[#This Row],[Range1_High]])</f>
        <v>1</v>
      </c>
      <c r="AE7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6">
        <f>Validation[[#This Row],[Range1_High]]-Validation[[#This Row],[Range1_Low]]</f>
        <v>610.99900000000002</v>
      </c>
      <c r="AG736">
        <f>Validation[[#This Row],[Range2_High]]-Validation[[#This Row],[Range2_Low]]</f>
        <v>0</v>
      </c>
      <c r="AK736"/>
    </row>
    <row r="737" spans="1:37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2643</v>
      </c>
      <c r="K737">
        <v>0.11141327991900001</v>
      </c>
      <c r="L737">
        <v>0</v>
      </c>
      <c r="M737">
        <v>9.1358763911999999E-2</v>
      </c>
      <c r="N737">
        <v>0</v>
      </c>
      <c r="O737" t="s">
        <v>2643</v>
      </c>
      <c r="P737" t="s">
        <v>2643</v>
      </c>
      <c r="Q737" t="s">
        <v>162</v>
      </c>
      <c r="R737" t="s">
        <v>505</v>
      </c>
      <c r="S737">
        <f ca="1">$AK$2*Validation[[#This Row],[Range1_Range]]+Validation[[#This Row],[Range1_Low]]</f>
        <v>1393.5508286257775</v>
      </c>
      <c r="T737">
        <f ca="1">$AK$2*Validation[[#This Row],[Range2_Range]]+Validation[[#This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7" t="b">
        <f ca="1">AND(Validation[[#This Row],[Test Reading]]&gt;=Validation[[#This Row],[Range1_Low]],Validation[[#This Row],[Test Reading]]&lt;=Validation[[#This Row],[Range1_High]])</f>
        <v>1</v>
      </c>
      <c r="AE7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7">
        <f>Validation[[#This Row],[Range1_High]]-Validation[[#This Row],[Range1_Low]]</f>
        <v>563.99900000000002</v>
      </c>
      <c r="AG737">
        <f>Validation[[#This Row],[Range2_High]]-Validation[[#This Row],[Range2_Low]]</f>
        <v>0</v>
      </c>
      <c r="AK737"/>
    </row>
    <row r="738" spans="1:37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2643</v>
      </c>
      <c r="K738">
        <v>0.60144616618699998</v>
      </c>
      <c r="L738">
        <v>0</v>
      </c>
      <c r="M738">
        <v>0.58521376021299998</v>
      </c>
      <c r="N738">
        <v>0</v>
      </c>
      <c r="O738" t="s">
        <v>2643</v>
      </c>
      <c r="P738" t="s">
        <v>2643</v>
      </c>
      <c r="Q738" t="s">
        <v>162</v>
      </c>
      <c r="R738" t="s">
        <v>500</v>
      </c>
      <c r="S738">
        <f ca="1">$AK$2*Validation[[#This Row],[Range1_Range]]+Validation[[#This Row],[Range1_Low]]</f>
        <v>-33.196243465927687</v>
      </c>
      <c r="T738">
        <f ca="1">$AK$2*Validation[[#This Row],[Range2_Range]]+Validation[[#This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8" t="b">
        <f ca="1">AND(Validation[[#This Row],[Test Reading]]&gt;=Validation[[#This Row],[Range1_Low]],Validation[[#This Row],[Test Reading]]&lt;=Validation[[#This Row],[Range1_High]])</f>
        <v>1</v>
      </c>
      <c r="AE7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8">
        <f>Validation[[#This Row],[Range1_High]]-Validation[[#This Row],[Range1_Low]]</f>
        <v>49.999000000000002</v>
      </c>
      <c r="AG738">
        <f>Validation[[#This Row],[Range2_High]]-Validation[[#This Row],[Range2_Low]]</f>
        <v>0</v>
      </c>
      <c r="AK738"/>
    </row>
    <row r="739" spans="1:37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2643</v>
      </c>
      <c r="K739">
        <v>0.59680179664699995</v>
      </c>
      <c r="L739">
        <v>0</v>
      </c>
      <c r="M739">
        <v>0.58080813607299997</v>
      </c>
      <c r="N739">
        <v>0</v>
      </c>
      <c r="O739" t="s">
        <v>2643</v>
      </c>
      <c r="P739" t="s">
        <v>2643</v>
      </c>
      <c r="Q739" t="s">
        <v>162</v>
      </c>
      <c r="R739" t="s">
        <v>502</v>
      </c>
      <c r="S739">
        <f ca="1">$AK$2*Validation[[#This Row],[Range1_Range]]+Validation[[#This Row],[Range1_Low]]</f>
        <v>199.29653842486613</v>
      </c>
      <c r="T739">
        <f ca="1">$AK$2*Validation[[#This Row],[Range2_Range]]+Validation[[#This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9" t="b">
        <f ca="1">AND(Validation[[#This Row],[Test Reading]]&gt;=Validation[[#This Row],[Range1_Low]],Validation[[#This Row],[Test Reading]]&lt;=Validation[[#This Row],[Range1_High]])</f>
        <v>1</v>
      </c>
      <c r="AE7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9">
        <f>Validation[[#This Row],[Range1_High]]-Validation[[#This Row],[Range1_Low]]</f>
        <v>593</v>
      </c>
      <c r="AG739">
        <f>Validation[[#This Row],[Range2_High]]-Validation[[#This Row],[Range2_Low]]</f>
        <v>0</v>
      </c>
      <c r="AK739"/>
    </row>
    <row r="740" spans="1:37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2643</v>
      </c>
      <c r="K740">
        <v>0.59383916637400003</v>
      </c>
      <c r="L740">
        <v>0</v>
      </c>
      <c r="M740">
        <v>0.57998187447899996</v>
      </c>
      <c r="N740">
        <v>0</v>
      </c>
      <c r="O740" t="s">
        <v>2643</v>
      </c>
      <c r="P740" t="s">
        <v>2643</v>
      </c>
      <c r="Q740" t="s">
        <v>162</v>
      </c>
      <c r="R740" t="s">
        <v>504</v>
      </c>
      <c r="S740">
        <f ca="1">$AK$2*Validation[[#This Row],[Range1_Range]]+Validation[[#This Row],[Range1_Low]]</f>
        <v>798.34667568474663</v>
      </c>
      <c r="T740">
        <f ca="1">$AK$2*Validation[[#This Row],[Range2_Range]]+Validation[[#This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0" t="b">
        <f ca="1">AND(Validation[[#This Row],[Test Reading]]&gt;=Validation[[#This Row],[Range1_Low]],Validation[[#This Row],[Test Reading]]&lt;=Validation[[#This Row],[Range1_High]])</f>
        <v>1</v>
      </c>
      <c r="AE7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0">
        <f>Validation[[#This Row],[Range1_High]]-Validation[[#This Row],[Range1_Low]]</f>
        <v>610.99900000000002</v>
      </c>
      <c r="AG740">
        <f>Validation[[#This Row],[Range2_High]]-Validation[[#This Row],[Range2_Low]]</f>
        <v>0</v>
      </c>
      <c r="AK740"/>
    </row>
    <row r="741" spans="1:37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2643</v>
      </c>
      <c r="K741">
        <v>0.595493412675</v>
      </c>
      <c r="L741">
        <v>0</v>
      </c>
      <c r="M741">
        <v>0.58167553132600003</v>
      </c>
      <c r="N741">
        <v>0</v>
      </c>
      <c r="O741" t="s">
        <v>2643</v>
      </c>
      <c r="P741" t="s">
        <v>2643</v>
      </c>
      <c r="Q741" t="s">
        <v>162</v>
      </c>
      <c r="R741" t="s">
        <v>506</v>
      </c>
      <c r="S741">
        <f ca="1">$AK$2*Validation[[#This Row],[Range1_Range]]+Validation[[#This Row],[Range1_Low]]</f>
        <v>1393.5508286257775</v>
      </c>
      <c r="T741">
        <f ca="1">$AK$2*Validation[[#This Row],[Range2_Range]]+Validation[[#This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1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1" t="b">
        <f ca="1">AND(Validation[[#This Row],[Test Reading]]&gt;=Validation[[#This Row],[Range1_Low]],Validation[[#This Row],[Test Reading]]&lt;=Validation[[#This Row],[Range1_High]])</f>
        <v>1</v>
      </c>
      <c r="AE7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1">
        <f>Validation[[#This Row],[Range1_High]]-Validation[[#This Row],[Range1_Low]]</f>
        <v>563.99900000000002</v>
      </c>
      <c r="AG741">
        <f>Validation[[#This Row],[Range2_High]]-Validation[[#This Row],[Range2_Low]]</f>
        <v>0</v>
      </c>
      <c r="AK741"/>
    </row>
    <row r="742" spans="1:37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2643</v>
      </c>
      <c r="K742">
        <v>0.24590050138299999</v>
      </c>
      <c r="L742">
        <v>0</v>
      </c>
      <c r="M742">
        <v>0.23488276122099999</v>
      </c>
      <c r="N742">
        <v>0</v>
      </c>
      <c r="O742" t="s">
        <v>2643</v>
      </c>
      <c r="P742" t="s">
        <v>2643</v>
      </c>
      <c r="Q742" t="s">
        <v>163</v>
      </c>
      <c r="R742" t="s">
        <v>493</v>
      </c>
      <c r="S742">
        <f ca="1">$AK$2*Validation[[#This Row],[Range1_Range]]+Validation[[#This Row],[Range1_Low]]</f>
        <v>-259.91788051229753</v>
      </c>
      <c r="T742">
        <f ca="1">$AK$2*Validation[[#This Row],[Range2_Range]]+Validation[[#This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1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2" t="b">
        <f ca="1">AND(Validation[[#This Row],[Test Reading]]&gt;=Validation[[#This Row],[Range1_Low]],Validation[[#This Row],[Test Reading]]&lt;=Validation[[#This Row],[Range1_High]])</f>
        <v>1</v>
      </c>
      <c r="AE7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2">
        <f>Validation[[#This Row],[Range1_High]]-Validation[[#This Row],[Range1_Low]]</f>
        <v>29.998999999999995</v>
      </c>
      <c r="AG742">
        <f>Validation[[#This Row],[Range2_High]]-Validation[[#This Row],[Range2_Low]]</f>
        <v>0</v>
      </c>
      <c r="AK742"/>
    </row>
    <row r="743" spans="1:37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2643</v>
      </c>
      <c r="K743">
        <v>0.108409273345</v>
      </c>
      <c r="L743">
        <v>0</v>
      </c>
      <c r="M743">
        <v>8.5819789406000005E-2</v>
      </c>
      <c r="N743">
        <v>0</v>
      </c>
      <c r="O743" t="s">
        <v>2643</v>
      </c>
      <c r="P743" t="s">
        <v>2643</v>
      </c>
      <c r="Q743" t="s">
        <v>163</v>
      </c>
      <c r="R743" t="s">
        <v>5663</v>
      </c>
      <c r="S743">
        <f ca="1">$AK$2*Validation[[#This Row],[Range1_Range]]+Validation[[#This Row],[Range1_Low]]</f>
        <v>-128.08507925979427</v>
      </c>
      <c r="T743">
        <f ca="1">$AK$2*Validation[[#This Row],[Range2_Range]]+Validation[[#This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3" t="b">
        <f ca="1">AND(Validation[[#This Row],[Test Reading]]&gt;=Validation[[#This Row],[Range1_Low]],Validation[[#This Row],[Test Reading]]&lt;=Validation[[#This Row],[Range1_High]])</f>
        <v>1</v>
      </c>
      <c r="AE7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3">
        <f>Validation[[#This Row],[Range1_High]]-Validation[[#This Row],[Range1_Low]]</f>
        <v>332.99900000000002</v>
      </c>
      <c r="AG743">
        <f>Validation[[#This Row],[Range2_High]]-Validation[[#This Row],[Range2_Low]]</f>
        <v>0</v>
      </c>
      <c r="AK743"/>
    </row>
    <row r="744" spans="1:37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2643</v>
      </c>
      <c r="K744">
        <v>7.6721655829999999E-2</v>
      </c>
      <c r="L744">
        <v>0</v>
      </c>
      <c r="M744">
        <v>6.6644853870000006E-2</v>
      </c>
      <c r="N744">
        <v>0</v>
      </c>
      <c r="O744" t="s">
        <v>2643</v>
      </c>
      <c r="P744" t="s">
        <v>2643</v>
      </c>
      <c r="Q744" t="s">
        <v>163</v>
      </c>
      <c r="R744" t="s">
        <v>497</v>
      </c>
      <c r="S744">
        <f ca="1">$AK$2*Validation[[#This Row],[Range1_Range]]+Validation[[#This Row],[Range1_Low]]</f>
        <v>196.17712866177726</v>
      </c>
      <c r="T744">
        <f ca="1">$AK$2*Validation[[#This Row],[Range2_Range]]+Validation[[#This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1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4" t="b">
        <f ca="1">AND(Validation[[#This Row],[Test Reading]]&gt;=Validation[[#This Row],[Range1_Low]],Validation[[#This Row],[Test Reading]]&lt;=Validation[[#This Row],[Range1_High]])</f>
        <v>1</v>
      </c>
      <c r="AE7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4">
        <f>Validation[[#This Row],[Range1_High]]-Validation[[#This Row],[Range1_Low]]</f>
        <v>307</v>
      </c>
      <c r="AG744">
        <f>Validation[[#This Row],[Range2_High]]-Validation[[#This Row],[Range2_Low]]</f>
        <v>0</v>
      </c>
      <c r="AK744"/>
    </row>
    <row r="745" spans="1:37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2643</v>
      </c>
      <c r="K745">
        <v>0.63746254146100001</v>
      </c>
      <c r="L745">
        <v>0</v>
      </c>
      <c r="M745">
        <v>0.62062058580000001</v>
      </c>
      <c r="N745">
        <v>0</v>
      </c>
      <c r="O745" t="s">
        <v>2643</v>
      </c>
      <c r="P745" t="s">
        <v>2643</v>
      </c>
      <c r="Q745" t="s">
        <v>163</v>
      </c>
      <c r="R745" t="s">
        <v>5664</v>
      </c>
      <c r="S745">
        <f ca="1">$AK$2*Validation[[#This Row],[Range1_Range]]+Validation[[#This Row],[Range1_Low]]</f>
        <v>-259.91788051229753</v>
      </c>
      <c r="T745">
        <f ca="1">$AK$2*Validation[[#This Row],[Range2_Range]]+Validation[[#This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0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5" t="b">
        <f ca="1">AND(Validation[[#This Row],[Test Reading]]&gt;=Validation[[#This Row],[Range1_Low]],Validation[[#This Row],[Test Reading]]&lt;=Validation[[#This Row],[Range1_High]])</f>
        <v>1</v>
      </c>
      <c r="AE7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5">
        <f>Validation[[#This Row],[Range1_High]]-Validation[[#This Row],[Range1_Low]]</f>
        <v>29.998999999999995</v>
      </c>
      <c r="AG745">
        <f>Validation[[#This Row],[Range2_High]]-Validation[[#This Row],[Range2_Low]]</f>
        <v>0</v>
      </c>
      <c r="AK745"/>
    </row>
    <row r="746" spans="1:37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2643</v>
      </c>
      <c r="K746">
        <v>0.59574757526</v>
      </c>
      <c r="L746">
        <v>0</v>
      </c>
      <c r="M746">
        <v>0.58083133201799997</v>
      </c>
      <c r="N746">
        <v>0</v>
      </c>
      <c r="O746" t="s">
        <v>2643</v>
      </c>
      <c r="P746" t="s">
        <v>2643</v>
      </c>
      <c r="Q746" t="s">
        <v>163</v>
      </c>
      <c r="R746" t="s">
        <v>496</v>
      </c>
      <c r="S746">
        <f ca="1">$AK$2*Validation[[#This Row],[Range1_Range]]+Validation[[#This Row],[Range1_Low]]</f>
        <v>-128.08507925979427</v>
      </c>
      <c r="T746">
        <f ca="1">$AK$2*Validation[[#This Row],[Range2_Range]]+Validation[[#This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1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6" t="b">
        <f ca="1">AND(Validation[[#This Row],[Test Reading]]&gt;=Validation[[#This Row],[Range1_Low]],Validation[[#This Row],[Test Reading]]&lt;=Validation[[#This Row],[Range1_High]])</f>
        <v>1</v>
      </c>
      <c r="AE7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6">
        <f>Validation[[#This Row],[Range1_High]]-Validation[[#This Row],[Range1_Low]]</f>
        <v>332.99900000000002</v>
      </c>
      <c r="AG746">
        <f>Validation[[#This Row],[Range2_High]]-Validation[[#This Row],[Range2_Low]]</f>
        <v>0</v>
      </c>
      <c r="AK746"/>
    </row>
    <row r="747" spans="1:37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2643</v>
      </c>
      <c r="K747">
        <v>0.58328401336799995</v>
      </c>
      <c r="L747">
        <v>0</v>
      </c>
      <c r="M747">
        <v>0.57830920496500005</v>
      </c>
      <c r="N747">
        <v>0</v>
      </c>
      <c r="O747" t="s">
        <v>2643</v>
      </c>
      <c r="P747" t="s">
        <v>2643</v>
      </c>
      <c r="Q747" t="s">
        <v>163</v>
      </c>
      <c r="R747" t="s">
        <v>5665</v>
      </c>
      <c r="S747">
        <f ca="1">$AK$2*Validation[[#This Row],[Range1_Range]]+Validation[[#This Row],[Range1_Low]]</f>
        <v>196.17712866177726</v>
      </c>
      <c r="T747">
        <f ca="1">$AK$2*Validation[[#This Row],[Range2_Range]]+Validation[[#This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1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7" t="b">
        <f ca="1">AND(Validation[[#This Row],[Test Reading]]&gt;=Validation[[#This Row],[Range1_Low]],Validation[[#This Row],[Test Reading]]&lt;=Validation[[#This Row],[Range1_High]])</f>
        <v>1</v>
      </c>
      <c r="AE7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7">
        <f>Validation[[#This Row],[Range1_High]]-Validation[[#This Row],[Range1_Low]]</f>
        <v>307</v>
      </c>
      <c r="AG747">
        <f>Validation[[#This Row],[Range2_High]]-Validation[[#This Row],[Range2_Low]]</f>
        <v>0</v>
      </c>
      <c r="AK747"/>
    </row>
    <row r="748" spans="1:37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2643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2643</v>
      </c>
      <c r="P748" t="s">
        <v>2643</v>
      </c>
      <c r="Q748" t="s">
        <v>2643</v>
      </c>
      <c r="R748" t="s">
        <v>433</v>
      </c>
      <c r="S748">
        <f ca="1">$AK$2*Validation[[#This Row],[Range1_Range]]+Validation[[#This Row],[Range1_Low]]</f>
        <v>3.3608185231849264E-8</v>
      </c>
      <c r="T748">
        <f ca="1">$AK$2*Validation[[#This Row],[Range2_Range]]+Validation[[#This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0.049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8" t="b">
        <f ca="1">AND(Validation[[#This Row],[Test Reading]]&gt;=Validation[[#This Row],[Range1_Low]],Validation[[#This Row],[Test Reading]]&lt;=Validation[[#This Row],[Range1_High]])</f>
        <v>1</v>
      </c>
      <c r="AE7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8">
        <f>Validation[[#This Row],[Range1_High]]-Validation[[#This Row],[Range1_Low]]</f>
        <v>9.9999999999999995E-8</v>
      </c>
      <c r="AG748">
        <f>Validation[[#This Row],[Range2_High]]-Validation[[#This Row],[Range2_Low]]</f>
        <v>0</v>
      </c>
      <c r="AJ748" s="94"/>
      <c r="AK748"/>
    </row>
    <row r="749" spans="1:37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2643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2643</v>
      </c>
      <c r="P749" t="s">
        <v>2643</v>
      </c>
      <c r="Q749" t="s">
        <v>2643</v>
      </c>
      <c r="R749" t="s">
        <v>445</v>
      </c>
      <c r="S749">
        <f ca="1">$AK$2*Validation[[#This Row],[Range1_Range]]+Validation[[#This Row],[Range1_Low]]</f>
        <v>4.0247366708664336E-7</v>
      </c>
      <c r="T749">
        <f ca="1">$AK$2*Validation[[#This Row],[Range2_Range]]+Validation[[#This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0.057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9" t="b">
        <f ca="1">AND(Validation[[#This Row],[Test Reading]]&gt;=Validation[[#This Row],[Range1_Low]],Validation[[#This Row],[Test Reading]]&lt;=Validation[[#This Row],[Range1_High]])</f>
        <v>1</v>
      </c>
      <c r="AE7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9">
        <f>Validation[[#This Row],[Range1_High]]-Validation[[#This Row],[Range1_Low]]</f>
        <v>8.9999999999999996E-7</v>
      </c>
      <c r="AG749">
        <f>Validation[[#This Row],[Range2_High]]-Validation[[#This Row],[Range2_Low]]</f>
        <v>0</v>
      </c>
      <c r="AK749"/>
    </row>
    <row r="750" spans="1:37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2643</v>
      </c>
      <c r="K750">
        <v>0.13</v>
      </c>
      <c r="L750">
        <v>25000</v>
      </c>
      <c r="M750">
        <v>0.11375</v>
      </c>
      <c r="N750">
        <v>25625</v>
      </c>
      <c r="O750" t="s">
        <v>2643</v>
      </c>
      <c r="P750" t="s">
        <v>2643</v>
      </c>
      <c r="Q750" t="s">
        <v>2643</v>
      </c>
      <c r="R750" t="s">
        <v>451</v>
      </c>
      <c r="S750">
        <f ca="1">$AK$2*Validation[[#This Row],[Range1_Range]]+Validation[[#This Row],[Range1_Low]]</f>
        <v>4.0247366708664334E-6</v>
      </c>
      <c r="T750">
        <f ca="1">$AK$2*Validation[[#This Row],[Range2_Range]]+Validation[[#This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0.23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nA</v>
      </c>
      <c r="W750" t="b">
        <f ca="1">Validation[[#This Row],[Desired Result]]=Validation[[#This Row],[Result]]</f>
        <v>1</v>
      </c>
      <c r="X750" t="b">
        <v>1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0" t="b">
        <f ca="1">AND(Validation[[#This Row],[Test Reading]]&gt;=Validation[[#This Row],[Range1_Low]],Validation[[#This Row],[Test Reading]]&lt;=Validation[[#This Row],[Range1_High]])</f>
        <v>1</v>
      </c>
      <c r="AE7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0">
        <f>Validation[[#This Row],[Range1_High]]-Validation[[#This Row],[Range1_Low]]</f>
        <v>9.0000000000000002E-6</v>
      </c>
      <c r="AG750">
        <f>Validation[[#This Row],[Range2_High]]-Validation[[#This Row],[Range2_Low]]</f>
        <v>0</v>
      </c>
      <c r="AK750"/>
    </row>
    <row r="751" spans="1:37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2643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2643</v>
      </c>
      <c r="P751" t="s">
        <v>2643</v>
      </c>
      <c r="Q751" t="s">
        <v>2643</v>
      </c>
      <c r="R751" t="s">
        <v>5482</v>
      </c>
      <c r="S751">
        <f ca="1">$AK$2*Validation[[#This Row],[Range1_Range]]+Validation[[#This Row],[Range1_Low]]</f>
        <v>3.3608185231849264E-8</v>
      </c>
      <c r="T751">
        <f ca="1">$AK$2*Validation[[#This Row],[Range2_Range]]+Validation[[#This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0.049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1" t="b">
        <f ca="1">AND(Validation[[#This Row],[Test Reading]]&gt;=Validation[[#This Row],[Range1_Low]],Validation[[#This Row],[Test Reading]]&lt;=Validation[[#This Row],[Range1_High]])</f>
        <v>1</v>
      </c>
      <c r="AE7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1">
        <f>Validation[[#This Row],[Range1_High]]-Validation[[#This Row],[Range1_Low]]</f>
        <v>9.9999999999999995E-8</v>
      </c>
      <c r="AG751">
        <f>Validation[[#This Row],[Range2_High]]-Validation[[#This Row],[Range2_Low]]</f>
        <v>0</v>
      </c>
      <c r="AK751"/>
    </row>
    <row r="752" spans="1:37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2643</v>
      </c>
      <c r="K752">
        <v>4.8000000000000001E-2</v>
      </c>
      <c r="L752">
        <v>23271</v>
      </c>
      <c r="M752">
        <v>4.6424E-2</v>
      </c>
      <c r="N752">
        <v>24708</v>
      </c>
      <c r="O752" t="s">
        <v>2643</v>
      </c>
      <c r="P752" t="s">
        <v>2643</v>
      </c>
      <c r="Q752" t="s">
        <v>2643</v>
      </c>
      <c r="R752" t="s">
        <v>446</v>
      </c>
      <c r="S752">
        <f ca="1">$AK$2*Validation[[#This Row],[Range1_Range]]+Validation[[#This Row],[Range1_Low]]</f>
        <v>4.0247366708664336E-7</v>
      </c>
      <c r="T752">
        <f ca="1">$AK$2*Validation[[#This Row],[Range2_Range]]+Validation[[#This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0.057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2" t="b">
        <f ca="1">AND(Validation[[#This Row],[Test Reading]]&gt;=Validation[[#This Row],[Range1_Low]],Validation[[#This Row],[Test Reading]]&lt;=Validation[[#This Row],[Range1_High]])</f>
        <v>1</v>
      </c>
      <c r="AE7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2">
        <f>Validation[[#This Row],[Range1_High]]-Validation[[#This Row],[Range1_Low]]</f>
        <v>8.9999999999999996E-7</v>
      </c>
      <c r="AG752">
        <f>Validation[[#This Row],[Range2_High]]-Validation[[#This Row],[Range2_Low]]</f>
        <v>0</v>
      </c>
      <c r="AJ752" s="94"/>
      <c r="AK752"/>
    </row>
    <row r="753" spans="1:37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2643</v>
      </c>
      <c r="K753">
        <v>0.13</v>
      </c>
      <c r="L753">
        <v>25119</v>
      </c>
      <c r="M753">
        <v>0.11389000000000001</v>
      </c>
      <c r="N753">
        <v>25617</v>
      </c>
      <c r="O753" t="s">
        <v>2643</v>
      </c>
      <c r="P753" t="s">
        <v>2643</v>
      </c>
      <c r="Q753" t="s">
        <v>2643</v>
      </c>
      <c r="R753" t="s">
        <v>452</v>
      </c>
      <c r="S753">
        <f ca="1">$AK$2*Validation[[#This Row],[Range1_Range]]+Validation[[#This Row],[Range1_Low]]</f>
        <v>4.0247366708664334E-6</v>
      </c>
      <c r="T753">
        <f ca="1">$AK$2*Validation[[#This Row],[Range2_Range]]+Validation[[#This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0.23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nA</v>
      </c>
      <c r="W753" t="b">
        <f ca="1">Validation[[#This Row],[Desired Result]]=Validation[[#This Row],[Result]]</f>
        <v>1</v>
      </c>
      <c r="X753" t="b">
        <v>1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3" t="b">
        <f ca="1">AND(Validation[[#This Row],[Test Reading]]&gt;=Validation[[#This Row],[Range1_Low]],Validation[[#This Row],[Test Reading]]&lt;=Validation[[#This Row],[Range1_High]])</f>
        <v>1</v>
      </c>
      <c r="AE7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3">
        <f>Validation[[#This Row],[Range1_High]]-Validation[[#This Row],[Range1_Low]]</f>
        <v>9.0000000000000002E-6</v>
      </c>
      <c r="AG753">
        <f>Validation[[#This Row],[Range2_High]]-Validation[[#This Row],[Range2_Low]]</f>
        <v>0</v>
      </c>
      <c r="AJ753" s="94"/>
      <c r="AK753"/>
    </row>
    <row r="754" spans="1:37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2643</v>
      </c>
      <c r="K754">
        <v>0.16</v>
      </c>
      <c r="L754">
        <v>23000</v>
      </c>
      <c r="M754">
        <v>0.11411</v>
      </c>
      <c r="N754">
        <v>23000</v>
      </c>
      <c r="O754" t="s">
        <v>2643</v>
      </c>
      <c r="P754" t="s">
        <v>2643</v>
      </c>
      <c r="Q754" t="s">
        <v>2643</v>
      </c>
      <c r="R754" t="s">
        <v>457</v>
      </c>
      <c r="S754">
        <f ca="1">$AK$2*Validation[[#This Row],[Range1_Range]]+Validation[[#This Row],[Range1_Low]]</f>
        <v>4.0247366708664339E-5</v>
      </c>
      <c r="T754">
        <f ca="1">$AK$2*Validation[[#This Row],[Range2_Range]]+Validation[[#This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1.1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nA</v>
      </c>
      <c r="W754" t="b">
        <f ca="1">Validation[[#This Row],[Desired Result]]=Validation[[#This Row],[Result]]</f>
        <v>1</v>
      </c>
      <c r="X754" t="b">
        <v>1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4" t="b">
        <f ca="1">AND(Validation[[#This Row],[Test Reading]]&gt;=Validation[[#This Row],[Range1_Low]],Validation[[#This Row],[Test Reading]]&lt;=Validation[[#This Row],[Range1_High]])</f>
        <v>1</v>
      </c>
      <c r="AE7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4">
        <f>Validation[[#This Row],[Range1_High]]-Validation[[#This Row],[Range1_Low]]</f>
        <v>9.0000000000000006E-5</v>
      </c>
      <c r="AG754">
        <f>Validation[[#This Row],[Range2_High]]-Validation[[#This Row],[Range2_Low]]</f>
        <v>0</v>
      </c>
      <c r="AK754"/>
    </row>
    <row r="755" spans="1:37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2643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2643</v>
      </c>
      <c r="P755" t="s">
        <v>2643</v>
      </c>
      <c r="Q755" t="s">
        <v>2643</v>
      </c>
      <c r="R755" t="s">
        <v>435</v>
      </c>
      <c r="S755">
        <f ca="1">$AK$2*Validation[[#This Row],[Range1_Range]]+Validation[[#This Row],[Range1_Low]]</f>
        <v>3.3608185231849264E-8</v>
      </c>
      <c r="T755">
        <f ca="1">$AK$2*Validation[[#This Row],[Range2_Range]]+Validation[[#This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0.075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5" t="b">
        <f ca="1">AND(Validation[[#This Row],[Test Reading]]&gt;=Validation[[#This Row],[Range1_Low]],Validation[[#This Row],[Test Reading]]&lt;=Validation[[#This Row],[Range1_High]])</f>
        <v>1</v>
      </c>
      <c r="AE7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5">
        <f>Validation[[#This Row],[Range1_High]]-Validation[[#This Row],[Range1_Low]]</f>
        <v>9.9999999999999995E-8</v>
      </c>
      <c r="AG755">
        <f>Validation[[#This Row],[Range2_High]]-Validation[[#This Row],[Range2_Low]]</f>
        <v>0</v>
      </c>
      <c r="AJ755" s="94"/>
      <c r="AK755"/>
    </row>
    <row r="756" spans="1:37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2643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2643</v>
      </c>
      <c r="P756" t="s">
        <v>2643</v>
      </c>
      <c r="Q756" t="s">
        <v>2643</v>
      </c>
      <c r="R756" t="s">
        <v>447</v>
      </c>
      <c r="S756">
        <f ca="1">$AK$2*Validation[[#This Row],[Range1_Range]]+Validation[[#This Row],[Range1_Low]]</f>
        <v>4.0247366708664336E-7</v>
      </c>
      <c r="T756">
        <f ca="1">$AK$2*Validation[[#This Row],[Range2_Range]]+Validation[[#This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0.081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6" t="b">
        <f ca="1">AND(Validation[[#This Row],[Test Reading]]&gt;=Validation[[#This Row],[Range1_Low]],Validation[[#This Row],[Test Reading]]&lt;=Validation[[#This Row],[Range1_High]])</f>
        <v>1</v>
      </c>
      <c r="AE7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6">
        <f>Validation[[#This Row],[Range1_High]]-Validation[[#This Row],[Range1_Low]]</f>
        <v>8.9999999999999996E-7</v>
      </c>
      <c r="AG756">
        <f>Validation[[#This Row],[Range2_High]]-Validation[[#This Row],[Range2_Low]]</f>
        <v>0</v>
      </c>
      <c r="AK756"/>
    </row>
    <row r="757" spans="1:37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2643</v>
      </c>
      <c r="K757">
        <v>0.13</v>
      </c>
      <c r="L757">
        <v>24832</v>
      </c>
      <c r="M757">
        <v>0.12601999999999999</v>
      </c>
      <c r="N757">
        <v>24846</v>
      </c>
      <c r="O757" t="s">
        <v>2643</v>
      </c>
      <c r="P757" t="s">
        <v>2643</v>
      </c>
      <c r="Q757" t="s">
        <v>2643</v>
      </c>
      <c r="R757" t="s">
        <v>453</v>
      </c>
      <c r="S757">
        <f ca="1">$AK$2*Validation[[#This Row],[Range1_Range]]+Validation[[#This Row],[Range1_Low]]</f>
        <v>4.0247366708664334E-6</v>
      </c>
      <c r="T757">
        <f ca="1">$AK$2*Validation[[#This Row],[Range2_Range]]+Validation[[#This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0.23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nA</v>
      </c>
      <c r="W757" t="b">
        <f ca="1">Validation[[#This Row],[Desired Result]]=Validation[[#This Row],[Result]]</f>
        <v>1</v>
      </c>
      <c r="X757" t="b">
        <v>1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7" t="b">
        <f ca="1">AND(Validation[[#This Row],[Test Reading]]&gt;=Validation[[#This Row],[Range1_Low]],Validation[[#This Row],[Test Reading]]&lt;=Validation[[#This Row],[Range1_High]])</f>
        <v>1</v>
      </c>
      <c r="AE7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7">
        <f>Validation[[#This Row],[Range1_High]]-Validation[[#This Row],[Range1_Low]]</f>
        <v>9.0000000000000002E-6</v>
      </c>
      <c r="AG757">
        <f>Validation[[#This Row],[Range2_High]]-Validation[[#This Row],[Range2_Low]]</f>
        <v>0</v>
      </c>
      <c r="AK757"/>
    </row>
    <row r="758" spans="1:37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2643</v>
      </c>
      <c r="K758">
        <v>0.16</v>
      </c>
      <c r="L758">
        <v>23403</v>
      </c>
      <c r="M758">
        <v>0.11928</v>
      </c>
      <c r="N758">
        <v>23403</v>
      </c>
      <c r="O758" t="s">
        <v>2643</v>
      </c>
      <c r="P758" t="s">
        <v>2643</v>
      </c>
      <c r="Q758" t="s">
        <v>2643</v>
      </c>
      <c r="R758" t="s">
        <v>458</v>
      </c>
      <c r="S758">
        <f ca="1">$AK$2*Validation[[#This Row],[Range1_Range]]+Validation[[#This Row],[Range1_Low]]</f>
        <v>4.0247366708664339E-5</v>
      </c>
      <c r="T758">
        <f ca="1">$AK$2*Validation[[#This Row],[Range2_Range]]+Validation[[#This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1.1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nA</v>
      </c>
      <c r="W758" t="b">
        <f ca="1">Validation[[#This Row],[Desired Result]]=Validation[[#This Row],[Result]]</f>
        <v>1</v>
      </c>
      <c r="X758" t="b">
        <v>1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8" t="b">
        <f ca="1">AND(Validation[[#This Row],[Test Reading]]&gt;=Validation[[#This Row],[Range1_Low]],Validation[[#This Row],[Test Reading]]&lt;=Validation[[#This Row],[Range1_High]])</f>
        <v>1</v>
      </c>
      <c r="AE7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8">
        <f>Validation[[#This Row],[Range1_High]]-Validation[[#This Row],[Range1_Low]]</f>
        <v>9.0000000000000006E-5</v>
      </c>
      <c r="AG758">
        <f>Validation[[#This Row],[Range2_High]]-Validation[[#This Row],[Range2_Low]]</f>
        <v>0</v>
      </c>
      <c r="AK758"/>
    </row>
    <row r="759" spans="1:37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2643</v>
      </c>
      <c r="K759">
        <v>6.3</v>
      </c>
      <c r="L759">
        <v>23000</v>
      </c>
      <c r="M759">
        <v>5.7455999999999996</v>
      </c>
      <c r="N759">
        <v>23552</v>
      </c>
      <c r="O759" t="s">
        <v>2643</v>
      </c>
      <c r="P759" t="s">
        <v>2643</v>
      </c>
      <c r="Q759" t="s">
        <v>2643</v>
      </c>
      <c r="R759" t="s">
        <v>463</v>
      </c>
      <c r="S759">
        <f ca="1">$AK$2*Validation[[#This Row],[Range1_Range]]+Validation[[#This Row],[Range1_Low]]</f>
        <v>4.0247366708664334E-4</v>
      </c>
      <c r="T759">
        <f ca="1">$AK$2*Validation[[#This Row],[Range2_Range]]+Validation[[#This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16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nA</v>
      </c>
      <c r="W759" t="b">
        <f ca="1">Validation[[#This Row],[Desired Result]]=Validation[[#This Row],[Result]]</f>
        <v>1</v>
      </c>
      <c r="X759" t="b">
        <v>1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9" t="b">
        <f ca="1">AND(Validation[[#This Row],[Test Reading]]&gt;=Validation[[#This Row],[Range1_Low]],Validation[[#This Row],[Test Reading]]&lt;=Validation[[#This Row],[Range1_High]])</f>
        <v>1</v>
      </c>
      <c r="AE7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9">
        <f>Validation[[#This Row],[Range1_High]]-Validation[[#This Row],[Range1_Low]]</f>
        <v>8.9999999999999998E-4</v>
      </c>
      <c r="AG759">
        <f>Validation[[#This Row],[Range2_High]]-Validation[[#This Row],[Range2_Low]]</f>
        <v>0</v>
      </c>
      <c r="AK759"/>
    </row>
    <row r="760" spans="1:37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2643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2643</v>
      </c>
      <c r="P760" t="s">
        <v>2643</v>
      </c>
      <c r="Q760" t="s">
        <v>2643</v>
      </c>
      <c r="R760" t="s">
        <v>436</v>
      </c>
      <c r="S760">
        <f ca="1">$AK$2*Validation[[#This Row],[Range1_Range]]+Validation[[#This Row],[Range1_Low]]</f>
        <v>3.3608185231849264E-8</v>
      </c>
      <c r="T760">
        <f ca="1">$AK$2*Validation[[#This Row],[Range2_Range]]+Validation[[#This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0" t="b">
        <f ca="1">AND(Validation[[#This Row],[Test Reading]]&gt;=Validation[[#This Row],[Range1_Low]],Validation[[#This Row],[Test Reading]]&lt;=Validation[[#This Row],[Range1_High]])</f>
        <v>1</v>
      </c>
      <c r="AE7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0">
        <f>Validation[[#This Row],[Range1_High]]-Validation[[#This Row],[Range1_Low]]</f>
        <v>9.9999999999999995E-8</v>
      </c>
      <c r="AG760">
        <f>Validation[[#This Row],[Range2_High]]-Validation[[#This Row],[Range2_Low]]</f>
        <v>0</v>
      </c>
      <c r="AK760"/>
    </row>
    <row r="761" spans="1:37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2643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2643</v>
      </c>
      <c r="P761" t="s">
        <v>2643</v>
      </c>
      <c r="Q761" t="s">
        <v>2643</v>
      </c>
      <c r="R761" t="s">
        <v>448</v>
      </c>
      <c r="S761">
        <f ca="1">$AK$2*Validation[[#This Row],[Range1_Range]]+Validation[[#This Row],[Range1_Low]]</f>
        <v>4.0247366708664336E-7</v>
      </c>
      <c r="T761">
        <f ca="1">$AK$2*Validation[[#This Row],[Range2_Range]]+Validation[[#This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1" t="b">
        <f ca="1">AND(Validation[[#This Row],[Test Reading]]&gt;=Validation[[#This Row],[Range1_Low]],Validation[[#This Row],[Test Reading]]&lt;=Validation[[#This Row],[Range1_High]])</f>
        <v>1</v>
      </c>
      <c r="AE7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1">
        <f>Validation[[#This Row],[Range1_High]]-Validation[[#This Row],[Range1_Low]]</f>
        <v>8.9999999999999996E-7</v>
      </c>
      <c r="AG761">
        <f>Validation[[#This Row],[Range2_High]]-Validation[[#This Row],[Range2_Low]]</f>
        <v>0</v>
      </c>
      <c r="AK761"/>
    </row>
    <row r="762" spans="1:37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2643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2643</v>
      </c>
      <c r="P762" t="s">
        <v>2643</v>
      </c>
      <c r="Q762" t="s">
        <v>2643</v>
      </c>
      <c r="R762" t="s">
        <v>5484</v>
      </c>
      <c r="S762">
        <f ca="1">$AK$2*Validation[[#This Row],[Range1_Range]]+Validation[[#This Row],[Range1_Low]]</f>
        <v>4.0247366708664334E-6</v>
      </c>
      <c r="T762">
        <f ca="1">$AK$2*Validation[[#This Row],[Range2_Range]]+Validation[[#This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0.63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nA</v>
      </c>
      <c r="W762" t="b">
        <f ca="1">Validation[[#This Row],[Desired Result]]=Validation[[#This Row],[Result]]</f>
        <v>1</v>
      </c>
      <c r="X762" t="b">
        <v>1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2" t="b">
        <f ca="1">AND(Validation[[#This Row],[Test Reading]]&gt;=Validation[[#This Row],[Range1_Low]],Validation[[#This Row],[Test Reading]]&lt;=Validation[[#This Row],[Range1_High]])</f>
        <v>1</v>
      </c>
      <c r="AE7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2">
        <f>Validation[[#This Row],[Range1_High]]-Validation[[#This Row],[Range1_Low]]</f>
        <v>9.0000000000000002E-6</v>
      </c>
      <c r="AG762">
        <f>Validation[[#This Row],[Range2_High]]-Validation[[#This Row],[Range2_Low]]</f>
        <v>0</v>
      </c>
      <c r="AK762"/>
    </row>
    <row r="763" spans="1:37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2643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2643</v>
      </c>
      <c r="P763" t="s">
        <v>2643</v>
      </c>
      <c r="Q763" t="s">
        <v>2643</v>
      </c>
      <c r="R763" t="s">
        <v>5485</v>
      </c>
      <c r="S763">
        <f ca="1">$AK$2*Validation[[#This Row],[Range1_Range]]+Validation[[#This Row],[Range1_Low]]</f>
        <v>4.0247366708664339E-5</v>
      </c>
      <c r="T763">
        <f ca="1">$AK$2*Validation[[#This Row],[Range2_Range]]+Validation[[#This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1.3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nA</v>
      </c>
      <c r="W763" t="b">
        <f ca="1">Validation[[#This Row],[Desired Result]]=Validation[[#This Row],[Result]]</f>
        <v>1</v>
      </c>
      <c r="X763" t="b">
        <v>1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3" t="b">
        <f ca="1">AND(Validation[[#This Row],[Test Reading]]&gt;=Validation[[#This Row],[Range1_Low]],Validation[[#This Row],[Test Reading]]&lt;=Validation[[#This Row],[Range1_High]])</f>
        <v>1</v>
      </c>
      <c r="AE7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3">
        <f>Validation[[#This Row],[Range1_High]]-Validation[[#This Row],[Range1_Low]]</f>
        <v>9.0000000000000006E-5</v>
      </c>
      <c r="AG763">
        <f>Validation[[#This Row],[Range2_High]]-Validation[[#This Row],[Range2_Low]]</f>
        <v>0</v>
      </c>
      <c r="AK763"/>
    </row>
    <row r="764" spans="1:37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2643</v>
      </c>
      <c r="K764">
        <v>6.3</v>
      </c>
      <c r="L764">
        <v>23340</v>
      </c>
      <c r="M764">
        <v>5.7675000000000001</v>
      </c>
      <c r="N764">
        <v>23536</v>
      </c>
      <c r="O764" t="s">
        <v>2643</v>
      </c>
      <c r="P764" t="s">
        <v>2643</v>
      </c>
      <c r="Q764" t="s">
        <v>2643</v>
      </c>
      <c r="R764" t="s">
        <v>464</v>
      </c>
      <c r="S764">
        <f ca="1">$AK$2*Validation[[#This Row],[Range1_Range]]+Validation[[#This Row],[Range1_Low]]</f>
        <v>4.0247366708664334E-4</v>
      </c>
      <c r="T764">
        <f ca="1">$AK$2*Validation[[#This Row],[Range2_Range]]+Validation[[#This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16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nA</v>
      </c>
      <c r="W764" t="b">
        <f ca="1">Validation[[#This Row],[Desired Result]]=Validation[[#This Row],[Result]]</f>
        <v>1</v>
      </c>
      <c r="X764" t="b">
        <v>1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4" t="b">
        <f ca="1">AND(Validation[[#This Row],[Test Reading]]&gt;=Validation[[#This Row],[Range1_Low]],Validation[[#This Row],[Test Reading]]&lt;=Validation[[#This Row],[Range1_High]])</f>
        <v>1</v>
      </c>
      <c r="AE7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4">
        <f>Validation[[#This Row],[Range1_High]]-Validation[[#This Row],[Range1_Low]]</f>
        <v>8.9999999999999998E-4</v>
      </c>
      <c r="AG764">
        <f>Validation[[#This Row],[Range2_High]]-Validation[[#This Row],[Range2_Low]]</f>
        <v>0</v>
      </c>
      <c r="AK764"/>
    </row>
    <row r="765" spans="1:37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2643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2643</v>
      </c>
      <c r="P765" t="s">
        <v>2643</v>
      </c>
      <c r="Q765" t="s">
        <v>2643</v>
      </c>
      <c r="R765" t="s">
        <v>469</v>
      </c>
      <c r="S765">
        <f ca="1">$AK$2*Validation[[#This Row],[Range1_Range]]+Validation[[#This Row],[Range1_Low]]</f>
        <v>4.0247366708664346E-3</v>
      </c>
      <c r="T765">
        <f ca="1">$AK$2*Validation[[#This Row],[Range2_Range]]+Validation[[#This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0.16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765" t="b">
        <f ca="1">Validation[[#This Row],[Desired Result]]=Validation[[#This Row],[Result]]</f>
        <v>1</v>
      </c>
      <c r="X765" t="b">
        <v>1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5" t="b">
        <f ca="1">AND(Validation[[#This Row],[Test Reading]]&gt;=Validation[[#This Row],[Range1_Low]],Validation[[#This Row],[Test Reading]]&lt;=Validation[[#This Row],[Range1_High]])</f>
        <v>1</v>
      </c>
      <c r="AE7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5">
        <f>Validation[[#This Row],[Range1_High]]-Validation[[#This Row],[Range1_Low]]</f>
        <v>9.0000000000000011E-3</v>
      </c>
      <c r="AG765">
        <f>Validation[[#This Row],[Range2_High]]-Validation[[#This Row],[Range2_Low]]</f>
        <v>0</v>
      </c>
      <c r="AK765"/>
    </row>
    <row r="766" spans="1:37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2643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2643</v>
      </c>
      <c r="P766" t="s">
        <v>2643</v>
      </c>
      <c r="Q766" t="s">
        <v>2643</v>
      </c>
      <c r="R766" t="s">
        <v>437</v>
      </c>
      <c r="S766">
        <f ca="1">$AK$2*Validation[[#This Row],[Range1_Range]]+Validation[[#This Row],[Range1_Low]]</f>
        <v>3.3608185231849264E-8</v>
      </c>
      <c r="T766">
        <f ca="1">$AK$2*Validation[[#This Row],[Range2_Range]]+Validation[[#This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6" t="b">
        <f ca="1">AND(Validation[[#This Row],[Test Reading]]&gt;=Validation[[#This Row],[Range1_Low]],Validation[[#This Row],[Test Reading]]&lt;=Validation[[#This Row],[Range1_High]])</f>
        <v>1</v>
      </c>
      <c r="AE7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6">
        <f>Validation[[#This Row],[Range1_High]]-Validation[[#This Row],[Range1_Low]]</f>
        <v>9.9999999999999995E-8</v>
      </c>
      <c r="AG766">
        <f>Validation[[#This Row],[Range2_High]]-Validation[[#This Row],[Range2_Low]]</f>
        <v>0</v>
      </c>
      <c r="AJ766" s="94"/>
      <c r="AK766"/>
    </row>
    <row r="767" spans="1:37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2643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2643</v>
      </c>
      <c r="P767" t="s">
        <v>2643</v>
      </c>
      <c r="Q767" t="s">
        <v>2643</v>
      </c>
      <c r="R767" t="s">
        <v>449</v>
      </c>
      <c r="S767">
        <f ca="1">$AK$2*Validation[[#This Row],[Range1_Range]]+Validation[[#This Row],[Range1_Low]]</f>
        <v>4.0247366708664336E-7</v>
      </c>
      <c r="T767">
        <f ca="1">$AK$2*Validation[[#This Row],[Range2_Range]]+Validation[[#This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7" t="b">
        <f ca="1">AND(Validation[[#This Row],[Test Reading]]&gt;=Validation[[#This Row],[Range1_Low]],Validation[[#This Row],[Test Reading]]&lt;=Validation[[#This Row],[Range1_High]])</f>
        <v>1</v>
      </c>
      <c r="AE7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7">
        <f>Validation[[#This Row],[Range1_High]]-Validation[[#This Row],[Range1_Low]]</f>
        <v>8.9999999999999996E-7</v>
      </c>
      <c r="AG767">
        <f>Validation[[#This Row],[Range2_High]]-Validation[[#This Row],[Range2_Low]]</f>
        <v>0</v>
      </c>
      <c r="AJ767" s="94"/>
      <c r="AK767"/>
    </row>
    <row r="768" spans="1:37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2643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2643</v>
      </c>
      <c r="P768" t="s">
        <v>2643</v>
      </c>
      <c r="Q768" t="s">
        <v>2643</v>
      </c>
      <c r="R768" t="s">
        <v>455</v>
      </c>
      <c r="S768">
        <f ca="1">$AK$2*Validation[[#This Row],[Range1_Range]]+Validation[[#This Row],[Range1_Low]]</f>
        <v>4.0247366708664334E-6</v>
      </c>
      <c r="T768">
        <f ca="1">$AK$2*Validation[[#This Row],[Range2_Range]]+Validation[[#This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8" t="b">
        <f ca="1">AND(Validation[[#This Row],[Test Reading]]&gt;=Validation[[#This Row],[Range1_Low]],Validation[[#This Row],[Test Reading]]&lt;=Validation[[#This Row],[Range1_High]])</f>
        <v>1</v>
      </c>
      <c r="AE7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8">
        <f>Validation[[#This Row],[Range1_High]]-Validation[[#This Row],[Range1_Low]]</f>
        <v>9.0000000000000002E-6</v>
      </c>
      <c r="AG768">
        <f>Validation[[#This Row],[Range2_High]]-Validation[[#This Row],[Range2_Low]]</f>
        <v>0</v>
      </c>
      <c r="AK768"/>
    </row>
    <row r="769" spans="1:37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2643</v>
      </c>
      <c r="K769">
        <v>5.7304000000000004</v>
      </c>
      <c r="L769">
        <v>5486.9</v>
      </c>
      <c r="M769">
        <v>5.7294</v>
      </c>
      <c r="N769">
        <v>5486.9</v>
      </c>
      <c r="O769" t="s">
        <v>2643</v>
      </c>
      <c r="P769" t="s">
        <v>2643</v>
      </c>
      <c r="Q769" t="s">
        <v>2643</v>
      </c>
      <c r="R769" t="s">
        <v>460</v>
      </c>
      <c r="S769">
        <f ca="1">$AK$2*Validation[[#This Row],[Range1_Range]]+Validation[[#This Row],[Range1_Low]]</f>
        <v>4.0247366708664339E-5</v>
      </c>
      <c r="T769">
        <f ca="1">$AK$2*Validation[[#This Row],[Range2_Range]]+Validation[[#This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nA</v>
      </c>
      <c r="W769" t="b">
        <f ca="1">Validation[[#This Row],[Desired Result]]=Validation[[#This Row],[Result]]</f>
        <v>1</v>
      </c>
      <c r="X769" t="b">
        <v>1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9" t="b">
        <f ca="1">AND(Validation[[#This Row],[Test Reading]]&gt;=Validation[[#This Row],[Range1_Low]],Validation[[#This Row],[Test Reading]]&lt;=Validation[[#This Row],[Range1_High]])</f>
        <v>1</v>
      </c>
      <c r="AE7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9">
        <f>Validation[[#This Row],[Range1_High]]-Validation[[#This Row],[Range1_Low]]</f>
        <v>9.0000000000000006E-5</v>
      </c>
      <c r="AG769">
        <f>Validation[[#This Row],[Range2_High]]-Validation[[#This Row],[Range2_Low]]</f>
        <v>0</v>
      </c>
      <c r="AK769"/>
    </row>
    <row r="770" spans="1:37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2643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2643</v>
      </c>
      <c r="P770" t="s">
        <v>2643</v>
      </c>
      <c r="Q770" t="s">
        <v>2643</v>
      </c>
      <c r="R770" t="s">
        <v>465</v>
      </c>
      <c r="S770">
        <f ca="1">$AK$2*Validation[[#This Row],[Range1_Range]]+Validation[[#This Row],[Range1_Low]]</f>
        <v>4.0247366708664334E-4</v>
      </c>
      <c r="T770">
        <f ca="1">$AK$2*Validation[[#This Row],[Range2_Range]]+Validation[[#This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17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nA</v>
      </c>
      <c r="W770" t="b">
        <f ca="1">Validation[[#This Row],[Desired Result]]=Validation[[#This Row],[Result]]</f>
        <v>1</v>
      </c>
      <c r="X770" t="b">
        <v>1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0" t="b">
        <f ca="1">AND(Validation[[#This Row],[Test Reading]]&gt;=Validation[[#This Row],[Range1_Low]],Validation[[#This Row],[Test Reading]]&lt;=Validation[[#This Row],[Range1_High]])</f>
        <v>1</v>
      </c>
      <c r="AE7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0">
        <f>Validation[[#This Row],[Range1_High]]-Validation[[#This Row],[Range1_Low]]</f>
        <v>8.9999999999999998E-4</v>
      </c>
      <c r="AG770">
        <f>Validation[[#This Row],[Range2_High]]-Validation[[#This Row],[Range2_Low]]</f>
        <v>0</v>
      </c>
      <c r="AK770"/>
    </row>
    <row r="771" spans="1:37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2643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2643</v>
      </c>
      <c r="P771" t="s">
        <v>2643</v>
      </c>
      <c r="Q771" t="s">
        <v>2643</v>
      </c>
      <c r="R771" t="s">
        <v>5488</v>
      </c>
      <c r="S771">
        <f ca="1">$AK$2*Validation[[#This Row],[Range1_Range]]+Validation[[#This Row],[Range1_Low]]</f>
        <v>4.0247366708664346E-3</v>
      </c>
      <c r="T771">
        <f ca="1">$AK$2*Validation[[#This Row],[Range2_Range]]+Validation[[#This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0.16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771" t="b">
        <f ca="1">Validation[[#This Row],[Desired Result]]=Validation[[#This Row],[Result]]</f>
        <v>1</v>
      </c>
      <c r="X771" t="b">
        <v>1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1" t="b">
        <f ca="1">AND(Validation[[#This Row],[Test Reading]]&gt;=Validation[[#This Row],[Range1_Low]],Validation[[#This Row],[Test Reading]]&lt;=Validation[[#This Row],[Range1_High]])</f>
        <v>1</v>
      </c>
      <c r="AE7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1">
        <f>Validation[[#This Row],[Range1_High]]-Validation[[#This Row],[Range1_Low]]</f>
        <v>9.0000000000000011E-3</v>
      </c>
      <c r="AG771">
        <f>Validation[[#This Row],[Range2_High]]-Validation[[#This Row],[Range2_Low]]</f>
        <v>0</v>
      </c>
      <c r="AK771"/>
    </row>
    <row r="772" spans="1:37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2643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2643</v>
      </c>
      <c r="P772" t="s">
        <v>2643</v>
      </c>
      <c r="Q772" t="s">
        <v>2643</v>
      </c>
      <c r="R772" t="s">
        <v>475</v>
      </c>
      <c r="S772">
        <f ca="1">$AK$2*Validation[[#This Row],[Range1_Range]]+Validation[[#This Row],[Range1_Low]]</f>
        <v>4.0247366708664342E-2</v>
      </c>
      <c r="T772">
        <f ca="1">$AK$2*Validation[[#This Row],[Range2_Range]]+Validation[[#This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2.3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772" t="b">
        <f ca="1">Validation[[#This Row],[Desired Result]]=Validation[[#This Row],[Result]]</f>
        <v>1</v>
      </c>
      <c r="X772" t="b">
        <v>1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2" t="b">
        <f ca="1">AND(Validation[[#This Row],[Test Reading]]&gt;=Validation[[#This Row],[Range1_Low]],Validation[[#This Row],[Test Reading]]&lt;=Validation[[#This Row],[Range1_High]])</f>
        <v>1</v>
      </c>
      <c r="AE7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2">
        <f>Validation[[#This Row],[Range1_High]]-Validation[[#This Row],[Range1_Low]]</f>
        <v>9.0000000000000011E-2</v>
      </c>
      <c r="AG772">
        <f>Validation[[#This Row],[Range2_High]]-Validation[[#This Row],[Range2_Low]]</f>
        <v>0</v>
      </c>
      <c r="AJ772" s="94"/>
      <c r="AK772"/>
    </row>
    <row r="773" spans="1:37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2643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2643</v>
      </c>
      <c r="P773" t="s">
        <v>2643</v>
      </c>
      <c r="Q773" t="s">
        <v>2643</v>
      </c>
      <c r="R773" t="s">
        <v>438</v>
      </c>
      <c r="S773">
        <f ca="1">$AK$2*Validation[[#This Row],[Range1_Range]]+Validation[[#This Row],[Range1_Low]]</f>
        <v>3.3608185231849264E-8</v>
      </c>
      <c r="T773">
        <f ca="1">$AK$2*Validation[[#This Row],[Range2_Range]]+Validation[[#This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73" t="b">
        <f ca="1">AND(Validation[[#This Row],[Test Reading]]&gt;=Validation[[#This Row],[Range1_Low]],Validation[[#This Row],[Test Reading]]&lt;=Validation[[#This Row],[Range1_High]])</f>
        <v>1</v>
      </c>
      <c r="AE7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3">
        <f>Validation[[#This Row],[Range1_High]]-Validation[[#This Row],[Range1_Low]]</f>
        <v>9.9999999999999995E-8</v>
      </c>
      <c r="AG773">
        <f>Validation[[#This Row],[Range2_High]]-Validation[[#This Row],[Range2_Low]]</f>
        <v>0</v>
      </c>
      <c r="AK773"/>
    </row>
    <row r="774" spans="1:37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2643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2643</v>
      </c>
      <c r="P774" t="s">
        <v>2643</v>
      </c>
      <c r="Q774" t="s">
        <v>2643</v>
      </c>
      <c r="R774" t="s">
        <v>5483</v>
      </c>
      <c r="S774">
        <f ca="1">$AK$2*Validation[[#This Row],[Range1_Range]]+Validation[[#This Row],[Range1_Low]]</f>
        <v>4.0247366708664336E-7</v>
      </c>
      <c r="T774">
        <f ca="1">$AK$2*Validation[[#This Row],[Range2_Range]]+Validation[[#This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v>0</v>
      </c>
      <c r="AB774" s="152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4" t="b">
        <f ca="1">AND(Validation[[#This Row],[Test Reading]]&gt;=Validation[[#This Row],[Range1_Low]],Validation[[#This Row],[Test Reading]]&lt;=Validation[[#This Row],[Range1_High]])</f>
        <v>1</v>
      </c>
      <c r="AE7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4">
        <f>Validation[[#This Row],[Range1_High]]-Validation[[#This Row],[Range1_Low]]</f>
        <v>8.9999999999999996E-7</v>
      </c>
      <c r="AG774">
        <f>Validation[[#This Row],[Range2_High]]-Validation[[#This Row],[Range2_Low]]</f>
        <v>0</v>
      </c>
      <c r="AK774"/>
    </row>
    <row r="775" spans="1:37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2643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2643</v>
      </c>
      <c r="P775" t="s">
        <v>2643</v>
      </c>
      <c r="Q775" t="s">
        <v>2643</v>
      </c>
      <c r="R775" t="s">
        <v>456</v>
      </c>
      <c r="S775">
        <f ca="1">$AK$2*Validation[[#This Row],[Range1_Range]]+Validation[[#This Row],[Range1_Low]]</f>
        <v>4.0247366708664334E-6</v>
      </c>
      <c r="T775">
        <f ca="1">$AK$2*Validation[[#This Row],[Range2_Range]]+Validation[[#This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5" t="b">
        <f ca="1">AND(Validation[[#This Row],[Test Reading]]&gt;=Validation[[#This Row],[Range1_Low]],Validation[[#This Row],[Test Reading]]&lt;=Validation[[#This Row],[Range1_High]])</f>
        <v>1</v>
      </c>
      <c r="AE7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5">
        <f>Validation[[#This Row],[Range1_High]]-Validation[[#This Row],[Range1_Low]]</f>
        <v>9.0000000000000002E-6</v>
      </c>
      <c r="AG775">
        <f>Validation[[#This Row],[Range2_High]]-Validation[[#This Row],[Range2_Low]]</f>
        <v>0</v>
      </c>
      <c r="AK775"/>
    </row>
    <row r="776" spans="1:37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2643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2643</v>
      </c>
      <c r="P776" t="s">
        <v>2643</v>
      </c>
      <c r="Q776" t="s">
        <v>2643</v>
      </c>
      <c r="R776" t="s">
        <v>5486</v>
      </c>
      <c r="S776">
        <f ca="1">$AK$2*Validation[[#This Row],[Range1_Range]]+Validation[[#This Row],[Range1_Low]]</f>
        <v>4.0247366708664339E-5</v>
      </c>
      <c r="T776">
        <f ca="1">$AK$2*Validation[[#This Row],[Range2_Range]]+Validation[[#This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6" t="b">
        <f ca="1">AND(Validation[[#This Row],[Test Reading]]&gt;=Validation[[#This Row],[Range1_Low]],Validation[[#This Row],[Test Reading]]&lt;=Validation[[#This Row],[Range1_High]])</f>
        <v>1</v>
      </c>
      <c r="AE7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6">
        <f>Validation[[#This Row],[Range1_High]]-Validation[[#This Row],[Range1_Low]]</f>
        <v>9.0000000000000006E-5</v>
      </c>
      <c r="AG776">
        <f>Validation[[#This Row],[Range2_High]]-Validation[[#This Row],[Range2_Low]]</f>
        <v>0</v>
      </c>
      <c r="AK776"/>
    </row>
    <row r="777" spans="1:37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2643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2643</v>
      </c>
      <c r="P777" t="s">
        <v>2643</v>
      </c>
      <c r="Q777" t="s">
        <v>2643</v>
      </c>
      <c r="R777" t="s">
        <v>466</v>
      </c>
      <c r="S777">
        <f ca="1">$AK$2*Validation[[#This Row],[Range1_Range]]+Validation[[#This Row],[Range1_Low]]</f>
        <v>4.0247366708664334E-4</v>
      </c>
      <c r="T777">
        <f ca="1">$AK$2*Validation[[#This Row],[Range2_Range]]+Validation[[#This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60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7" t="b">
        <f ca="1">AND(Validation[[#This Row],[Test Reading]]&gt;=Validation[[#This Row],[Range1_Low]],Validation[[#This Row],[Test Reading]]&lt;=Validation[[#This Row],[Range1_High]])</f>
        <v>1</v>
      </c>
      <c r="AE7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7">
        <f>Validation[[#This Row],[Range1_High]]-Validation[[#This Row],[Range1_Low]]</f>
        <v>8.9999999999999998E-4</v>
      </c>
      <c r="AG777">
        <f>Validation[[#This Row],[Range2_High]]-Validation[[#This Row],[Range2_Low]]</f>
        <v>0</v>
      </c>
      <c r="AK777"/>
    </row>
    <row r="778" spans="1:37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2643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2643</v>
      </c>
      <c r="P778" t="s">
        <v>2643</v>
      </c>
      <c r="Q778" t="s">
        <v>2643</v>
      </c>
      <c r="R778" t="s">
        <v>471</v>
      </c>
      <c r="S778">
        <f ca="1">$AK$2*Validation[[#This Row],[Range1_Range]]+Validation[[#This Row],[Range1_Low]]</f>
        <v>4.0247366708664346E-3</v>
      </c>
      <c r="T778">
        <f ca="1">$AK$2*Validation[[#This Row],[Range2_Range]]+Validation[[#This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0.17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8" t="b">
        <f ca="1">AND(Validation[[#This Row],[Test Reading]]&gt;=Validation[[#This Row],[Range1_Low]],Validation[[#This Row],[Test Reading]]&lt;=Validation[[#This Row],[Range1_High]])</f>
        <v>1</v>
      </c>
      <c r="AE7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8">
        <f>Validation[[#This Row],[Range1_High]]-Validation[[#This Row],[Range1_Low]]</f>
        <v>9.0000000000000011E-3</v>
      </c>
      <c r="AG778">
        <f>Validation[[#This Row],[Range2_High]]-Validation[[#This Row],[Range2_Low]]</f>
        <v>0</v>
      </c>
      <c r="AK778"/>
    </row>
    <row r="779" spans="1:37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2643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2643</v>
      </c>
      <c r="P779" t="s">
        <v>2643</v>
      </c>
      <c r="Q779" t="s">
        <v>2643</v>
      </c>
      <c r="R779" t="s">
        <v>476</v>
      </c>
      <c r="S779">
        <f ca="1">$AK$2*Validation[[#This Row],[Range1_Range]]+Validation[[#This Row],[Range1_Low]]</f>
        <v>4.0247366708664342E-2</v>
      </c>
      <c r="T779">
        <f ca="1">$AK$2*Validation[[#This Row],[Range2_Range]]+Validation[[#This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2.3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779" t="b">
        <f ca="1">Validation[[#This Row],[Desired Result]]=Validation[[#This Row],[Result]]</f>
        <v>1</v>
      </c>
      <c r="X779" t="b">
        <v>1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9" t="b">
        <f ca="1">AND(Validation[[#This Row],[Test Reading]]&gt;=Validation[[#This Row],[Range1_Low]],Validation[[#This Row],[Test Reading]]&lt;=Validation[[#This Row],[Range1_High]])</f>
        <v>1</v>
      </c>
      <c r="AE7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9">
        <f>Validation[[#This Row],[Range1_High]]-Validation[[#This Row],[Range1_Low]]</f>
        <v>9.0000000000000011E-2</v>
      </c>
      <c r="AG779">
        <f>Validation[[#This Row],[Range2_High]]-Validation[[#This Row],[Range2_Low]]</f>
        <v>0</v>
      </c>
      <c r="AK779"/>
    </row>
    <row r="780" spans="1:37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2643</v>
      </c>
      <c r="K780">
        <v>12</v>
      </c>
      <c r="L780">
        <v>130</v>
      </c>
      <c r="M780">
        <v>11.536</v>
      </c>
      <c r="N780">
        <v>127.22</v>
      </c>
      <c r="O780" t="s">
        <v>2643</v>
      </c>
      <c r="P780" t="s">
        <v>2643</v>
      </c>
      <c r="Q780" t="s">
        <v>2643</v>
      </c>
      <c r="R780" t="s">
        <v>481</v>
      </c>
      <c r="S780">
        <f ca="1">$AK$2*Validation[[#This Row],[Range1_Range]]+Validation[[#This Row],[Range1_Low]]</f>
        <v>0.40247366708664334</v>
      </c>
      <c r="T780">
        <f ca="1">$AK$2*Validation[[#This Row],[Range2_Range]]+Validation[[#This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64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780" t="b">
        <f ca="1">Validation[[#This Row],[Desired Result]]=Validation[[#This Row],[Result]]</f>
        <v>1</v>
      </c>
      <c r="X780" t="b">
        <v>1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0" t="b">
        <f ca="1">AND(Validation[[#This Row],[Test Reading]]&gt;=Validation[[#This Row],[Range1_Low]],Validation[[#This Row],[Test Reading]]&lt;=Validation[[#This Row],[Range1_High]])</f>
        <v>1</v>
      </c>
      <c r="AE7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0">
        <f>Validation[[#This Row],[Range1_High]]-Validation[[#This Row],[Range1_Low]]</f>
        <v>0.9</v>
      </c>
      <c r="AG780">
        <f>Validation[[#This Row],[Range2_High]]-Validation[[#This Row],[Range2_Low]]</f>
        <v>0</v>
      </c>
      <c r="AK780"/>
    </row>
    <row r="781" spans="1:37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2643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2643</v>
      </c>
      <c r="P781" t="s">
        <v>2643</v>
      </c>
      <c r="Q781" t="s">
        <v>2643</v>
      </c>
      <c r="R781" t="s">
        <v>439</v>
      </c>
      <c r="S781">
        <f ca="1">$AK$2*Validation[[#This Row],[Range1_Range]]+Validation[[#This Row],[Range1_Low]]</f>
        <v>3.3608185231849264E-8</v>
      </c>
      <c r="T781">
        <f ca="1">$AK$2*Validation[[#This Row],[Range2_Range]]+Validation[[#This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1" t="b">
        <f ca="1">AND(Validation[[#This Row],[Test Reading]]&gt;=Validation[[#This Row],[Range1_Low]],Validation[[#This Row],[Test Reading]]&lt;=Validation[[#This Row],[Range1_High]])</f>
        <v>1</v>
      </c>
      <c r="AE7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1">
        <f>Validation[[#This Row],[Range1_High]]-Validation[[#This Row],[Range1_Low]]</f>
        <v>9.9999999999999995E-8</v>
      </c>
      <c r="AG781">
        <f>Validation[[#This Row],[Range2_High]]-Validation[[#This Row],[Range2_Low]]</f>
        <v>0</v>
      </c>
      <c r="AK781"/>
    </row>
    <row r="782" spans="1:37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2643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2643</v>
      </c>
      <c r="P782" t="s">
        <v>2643</v>
      </c>
      <c r="Q782" t="s">
        <v>2643</v>
      </c>
      <c r="R782" t="s">
        <v>462</v>
      </c>
      <c r="S782">
        <f ca="1">$AK$2*Validation[[#This Row],[Range1_Range]]+Validation[[#This Row],[Range1_Low]]</f>
        <v>4.0247366708664339E-5</v>
      </c>
      <c r="T782">
        <f ca="1">$AK$2*Validation[[#This Row],[Range2_Range]]+Validation[[#This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2" t="b">
        <f ca="1">AND(Validation[[#This Row],[Test Reading]]&gt;=Validation[[#This Row],[Range1_Low]],Validation[[#This Row],[Test Reading]]&lt;=Validation[[#This Row],[Range1_High]])</f>
        <v>1</v>
      </c>
      <c r="AE7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2">
        <f>Validation[[#This Row],[Range1_High]]-Validation[[#This Row],[Range1_Low]]</f>
        <v>9.0000000000000006E-5</v>
      </c>
      <c r="AG782">
        <f>Validation[[#This Row],[Range2_High]]-Validation[[#This Row],[Range2_Low]]</f>
        <v>0</v>
      </c>
      <c r="AK782"/>
    </row>
    <row r="783" spans="1:37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2643</v>
      </c>
      <c r="K783">
        <v>577.34</v>
      </c>
      <c r="L783">
        <v>770.78</v>
      </c>
      <c r="M783">
        <v>577.34</v>
      </c>
      <c r="N783">
        <v>762.27</v>
      </c>
      <c r="O783" t="s">
        <v>2643</v>
      </c>
      <c r="P783" t="s">
        <v>2643</v>
      </c>
      <c r="Q783" t="s">
        <v>2643</v>
      </c>
      <c r="R783" t="s">
        <v>467</v>
      </c>
      <c r="S783">
        <f ca="1">$AK$2*Validation[[#This Row],[Range1_Range]]+Validation[[#This Row],[Range1_Low]]</f>
        <v>4.0247366708664334E-4</v>
      </c>
      <c r="T783">
        <f ca="1">$AK$2*Validation[[#This Row],[Range2_Range]]+Validation[[#This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1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3" t="b">
        <f ca="1">AND(Validation[[#This Row],[Test Reading]]&gt;=Validation[[#This Row],[Range1_Low]],Validation[[#This Row],[Test Reading]]&lt;=Validation[[#This Row],[Range1_High]])</f>
        <v>1</v>
      </c>
      <c r="AE7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3">
        <f>Validation[[#This Row],[Range1_High]]-Validation[[#This Row],[Range1_Low]]</f>
        <v>8.9999999999999998E-4</v>
      </c>
      <c r="AG783">
        <f>Validation[[#This Row],[Range2_High]]-Validation[[#This Row],[Range2_Low]]</f>
        <v>0</v>
      </c>
      <c r="AK783"/>
    </row>
    <row r="784" spans="1:37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2643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2643</v>
      </c>
      <c r="P784" t="s">
        <v>2643</v>
      </c>
      <c r="Q784" t="s">
        <v>2643</v>
      </c>
      <c r="R784" t="s">
        <v>472</v>
      </c>
      <c r="S784">
        <f ca="1">$AK$2*Validation[[#This Row],[Range1_Range]]+Validation[[#This Row],[Range1_Low]]</f>
        <v>4.0247366708664346E-3</v>
      </c>
      <c r="T784">
        <f ca="1">$AK$2*Validation[[#This Row],[Range2_Range]]+Validation[[#This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784" t="b">
        <f ca="1">Validation[[#This Row],[Desired Result]]=Validation[[#This Row],[Result]]</f>
        <v>1</v>
      </c>
      <c r="X784" t="b">
        <v>1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v>0</v>
      </c>
      <c r="AB784" s="152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4" t="b">
        <f ca="1">AND(Validation[[#This Row],[Test Reading]]&gt;=Validation[[#This Row],[Range1_Low]],Validation[[#This Row],[Test Reading]]&lt;=Validation[[#This Row],[Range1_High]])</f>
        <v>1</v>
      </c>
      <c r="AE7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4">
        <f>Validation[[#This Row],[Range1_High]]-Validation[[#This Row],[Range1_Low]]</f>
        <v>9.0000000000000011E-3</v>
      </c>
      <c r="AG784">
        <f>Validation[[#This Row],[Range2_High]]-Validation[[#This Row],[Range2_Low]]</f>
        <v>0</v>
      </c>
      <c r="AK784"/>
    </row>
    <row r="785" spans="1:37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2643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2643</v>
      </c>
      <c r="P785" t="s">
        <v>2643</v>
      </c>
      <c r="Q785" t="s">
        <v>2643</v>
      </c>
      <c r="R785" t="s">
        <v>477</v>
      </c>
      <c r="S785">
        <f ca="1">$AK$2*Validation[[#This Row],[Range1_Range]]+Validation[[#This Row],[Range1_Low]]</f>
        <v>4.0247366708664342E-2</v>
      </c>
      <c r="T785">
        <f ca="1">$AK$2*Validation[[#This Row],[Range2_Range]]+Validation[[#This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2.3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785" t="b">
        <f ca="1">Validation[[#This Row],[Desired Result]]=Validation[[#This Row],[Result]]</f>
        <v>1</v>
      </c>
      <c r="X785" t="b">
        <v>1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5" t="b">
        <f ca="1">AND(Validation[[#This Row],[Test Reading]]&gt;=Validation[[#This Row],[Range1_Low]],Validation[[#This Row],[Test Reading]]&lt;=Validation[[#This Row],[Range1_High]])</f>
        <v>1</v>
      </c>
      <c r="AE7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5">
        <f>Validation[[#This Row],[Range1_High]]-Validation[[#This Row],[Range1_Low]]</f>
        <v>9.0000000000000011E-2</v>
      </c>
      <c r="AG785">
        <f>Validation[[#This Row],[Range2_High]]-Validation[[#This Row],[Range2_Low]]</f>
        <v>0</v>
      </c>
      <c r="AK785"/>
    </row>
    <row r="786" spans="1:37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2643</v>
      </c>
      <c r="K786">
        <v>12</v>
      </c>
      <c r="L786">
        <v>130</v>
      </c>
      <c r="M786">
        <v>11.548</v>
      </c>
      <c r="N786">
        <v>127.21</v>
      </c>
      <c r="O786" t="s">
        <v>2643</v>
      </c>
      <c r="P786" t="s">
        <v>2643</v>
      </c>
      <c r="Q786" t="s">
        <v>2643</v>
      </c>
      <c r="R786" t="s">
        <v>5489</v>
      </c>
      <c r="S786">
        <f ca="1">$AK$2*Validation[[#This Row],[Range1_Range]]+Validation[[#This Row],[Range1_Low]]</f>
        <v>0.40247366708664334</v>
      </c>
      <c r="T786">
        <f ca="1">$AK$2*Validation[[#This Row],[Range2_Range]]+Validation[[#This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64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786" t="b">
        <f ca="1">Validation[[#This Row],[Desired Result]]=Validation[[#This Row],[Result]]</f>
        <v>1</v>
      </c>
      <c r="X786" t="b">
        <v>1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6" t="b">
        <f ca="1">AND(Validation[[#This Row],[Test Reading]]&gt;=Validation[[#This Row],[Range1_Low]],Validation[[#This Row],[Test Reading]]&lt;=Validation[[#This Row],[Range1_High]])</f>
        <v>1</v>
      </c>
      <c r="AE7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6">
        <f>Validation[[#This Row],[Range1_High]]-Validation[[#This Row],[Range1_Low]]</f>
        <v>0.9</v>
      </c>
      <c r="AG786">
        <f>Validation[[#This Row],[Range2_High]]-Validation[[#This Row],[Range2_Low]]</f>
        <v>0</v>
      </c>
      <c r="AK786"/>
    </row>
    <row r="787" spans="1:37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2643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t="s">
        <v>2643</v>
      </c>
      <c r="P787" t="s">
        <v>2643</v>
      </c>
      <c r="Q787" t="s">
        <v>2643</v>
      </c>
      <c r="R787" t="s">
        <v>487</v>
      </c>
      <c r="S787">
        <f ca="1">$AK$2*Validation[[#This Row],[Range1_Range]]+Validation[[#This Row],[Range1_Low]]</f>
        <v>7.38555519405136</v>
      </c>
      <c r="T787">
        <f ca="1">$AK$2*Validation[[#This Row],[Range2_Range]]+Validation[[#This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0.095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7" t="b">
        <f ca="1">AND(Validation[[#This Row],[Test Reading]]&gt;=Validation[[#This Row],[Range1_Low]],Validation[[#This Row],[Test Reading]]&lt;=Validation[[#This Row],[Range1_High]])</f>
        <v>1</v>
      </c>
      <c r="AE7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7">
        <f>Validation[[#This Row],[Range1_High]]-Validation[[#This Row],[Range1_Low]]</f>
        <v>19</v>
      </c>
      <c r="AG787">
        <f>Validation[[#This Row],[Range2_High]]-Validation[[#This Row],[Range2_Low]]</f>
        <v>0</v>
      </c>
      <c r="AK787"/>
    </row>
    <row r="788" spans="1:37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2643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2643</v>
      </c>
      <c r="P788" t="s">
        <v>2643</v>
      </c>
      <c r="Q788" t="s">
        <v>2643</v>
      </c>
      <c r="R788" t="s">
        <v>440</v>
      </c>
      <c r="S788">
        <f ca="1">$AK$2*Validation[[#This Row],[Range1_Range]]+Validation[[#This Row],[Range1_Low]]</f>
        <v>3.3608185231849264E-8</v>
      </c>
      <c r="T788">
        <f ca="1">$AK$2*Validation[[#This Row],[Range2_Range]]+Validation[[#This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8" t="b">
        <f ca="1">AND(Validation[[#This Row],[Test Reading]]&gt;=Validation[[#This Row],[Range1_Low]],Validation[[#This Row],[Test Reading]]&lt;=Validation[[#This Row],[Range1_High]])</f>
        <v>1</v>
      </c>
      <c r="AE7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8">
        <f>Validation[[#This Row],[Range1_High]]-Validation[[#This Row],[Range1_Low]]</f>
        <v>9.9999999999999995E-8</v>
      </c>
      <c r="AG788">
        <f>Validation[[#This Row],[Range2_High]]-Validation[[#This Row],[Range2_Low]]</f>
        <v>0</v>
      </c>
      <c r="AK788"/>
    </row>
    <row r="789" spans="1:37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2643</v>
      </c>
      <c r="K789">
        <v>5773.6</v>
      </c>
      <c r="L789">
        <v>79.686000000000007</v>
      </c>
      <c r="M789">
        <v>5773.5</v>
      </c>
      <c r="N789">
        <v>76.28</v>
      </c>
      <c r="O789" t="s">
        <v>2643</v>
      </c>
      <c r="P789" t="s">
        <v>2643</v>
      </c>
      <c r="Q789" t="s">
        <v>2643</v>
      </c>
      <c r="R789" t="s">
        <v>5487</v>
      </c>
      <c r="S789">
        <f ca="1">$AK$2*Validation[[#This Row],[Range1_Range]]+Validation[[#This Row],[Range1_Low]]</f>
        <v>4.0247366708664334E-4</v>
      </c>
      <c r="T789">
        <f ca="1">$AK$2*Validation[[#This Row],[Range2_Range]]+Validation[[#This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9" t="b">
        <f ca="1">AND(Validation[[#This Row],[Test Reading]]&gt;=Validation[[#This Row],[Range1_Low]],Validation[[#This Row],[Test Reading]]&lt;=Validation[[#This Row],[Range1_High]])</f>
        <v>1</v>
      </c>
      <c r="AE7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9">
        <f>Validation[[#This Row],[Range1_High]]-Validation[[#This Row],[Range1_Low]]</f>
        <v>8.9999999999999998E-4</v>
      </c>
      <c r="AG789">
        <f>Validation[[#This Row],[Range2_High]]-Validation[[#This Row],[Range2_Low]]</f>
        <v>0</v>
      </c>
      <c r="AK789"/>
    </row>
    <row r="790" spans="1:37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2643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2643</v>
      </c>
      <c r="P790" t="s">
        <v>2643</v>
      </c>
      <c r="Q790" t="s">
        <v>2643</v>
      </c>
      <c r="R790" t="s">
        <v>473</v>
      </c>
      <c r="S790">
        <f ca="1">$AK$2*Validation[[#This Row],[Range1_Range]]+Validation[[#This Row],[Range1_Low]]</f>
        <v>4.0247366708664346E-3</v>
      </c>
      <c r="T790">
        <f ca="1">$AK$2*Validation[[#This Row],[Range2_Range]]+Validation[[#This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0" t="b">
        <f ca="1">AND(Validation[[#This Row],[Test Reading]]&gt;=Validation[[#This Row],[Range1_Low]],Validation[[#This Row],[Test Reading]]&lt;=Validation[[#This Row],[Range1_High]])</f>
        <v>1</v>
      </c>
      <c r="AE7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0">
        <f>Validation[[#This Row],[Range1_High]]-Validation[[#This Row],[Range1_Low]]</f>
        <v>9.0000000000000011E-3</v>
      </c>
      <c r="AG790">
        <f>Validation[[#This Row],[Range2_High]]-Validation[[#This Row],[Range2_Low]]</f>
        <v>0</v>
      </c>
      <c r="AJ790" s="94"/>
      <c r="AK790"/>
    </row>
    <row r="791" spans="1:37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2643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2643</v>
      </c>
      <c r="P791" t="s">
        <v>2643</v>
      </c>
      <c r="Q791" t="s">
        <v>2643</v>
      </c>
      <c r="R791" t="s">
        <v>478</v>
      </c>
      <c r="S791">
        <f ca="1">$AK$2*Validation[[#This Row],[Range1_Range]]+Validation[[#This Row],[Range1_Low]]</f>
        <v>4.0247366708664342E-2</v>
      </c>
      <c r="T791">
        <f ca="1">$AK$2*Validation[[#This Row],[Range2_Range]]+Validation[[#This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6.4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1" t="b">
        <f ca="1">AND(Validation[[#This Row],[Test Reading]]&gt;=Validation[[#This Row],[Range1_Low]],Validation[[#This Row],[Test Reading]]&lt;=Validation[[#This Row],[Range1_High]])</f>
        <v>1</v>
      </c>
      <c r="AE7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1">
        <f>Validation[[#This Row],[Range1_High]]-Validation[[#This Row],[Range1_Low]]</f>
        <v>9.0000000000000011E-2</v>
      </c>
      <c r="AG791">
        <f>Validation[[#This Row],[Range2_High]]-Validation[[#This Row],[Range2_Low]]</f>
        <v>0</v>
      </c>
      <c r="AK791"/>
    </row>
    <row r="792" spans="1:37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2643</v>
      </c>
      <c r="K792">
        <v>12</v>
      </c>
      <c r="L792">
        <v>130</v>
      </c>
      <c r="M792">
        <v>12.276999999999999</v>
      </c>
      <c r="N792">
        <v>126.6</v>
      </c>
      <c r="O792" t="s">
        <v>2643</v>
      </c>
      <c r="P792" t="s">
        <v>2643</v>
      </c>
      <c r="Q792" t="s">
        <v>2643</v>
      </c>
      <c r="R792" t="s">
        <v>483</v>
      </c>
      <c r="S792">
        <f ca="1">$AK$2*Validation[[#This Row],[Range1_Range]]+Validation[[#This Row],[Range1_Low]]</f>
        <v>0.40247366708664334</v>
      </c>
      <c r="T792">
        <f ca="1">$AK$2*Validation[[#This Row],[Range2_Range]]+Validation[[#This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64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2" t="b">
        <f ca="1">AND(Validation[[#This Row],[Test Reading]]&gt;=Validation[[#This Row],[Range1_Low]],Validation[[#This Row],[Test Reading]]&lt;=Validation[[#This Row],[Range1_High]])</f>
        <v>1</v>
      </c>
      <c r="AE7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2">
        <f>Validation[[#This Row],[Range1_High]]-Validation[[#This Row],[Range1_Low]]</f>
        <v>0.9</v>
      </c>
      <c r="AG792">
        <f>Validation[[#This Row],[Range2_High]]-Validation[[#This Row],[Range2_Low]]</f>
        <v>0</v>
      </c>
      <c r="AK792"/>
    </row>
    <row r="793" spans="1:37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2643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2643</v>
      </c>
      <c r="P793" t="s">
        <v>2643</v>
      </c>
      <c r="Q793" t="s">
        <v>2643</v>
      </c>
      <c r="R793" t="s">
        <v>5492</v>
      </c>
      <c r="S793">
        <f ca="1">$AK$2*Validation[[#This Row],[Range1_Range]]+Validation[[#This Row],[Range1_Low]]</f>
        <v>7.38555519405136</v>
      </c>
      <c r="T793">
        <f ca="1">$AK$2*Validation[[#This Row],[Range2_Range]]+Validation[[#This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0.095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3" t="b">
        <f ca="1">AND(Validation[[#This Row],[Test Reading]]&gt;=Validation[[#This Row],[Range1_Low]],Validation[[#This Row],[Test Reading]]&lt;=Validation[[#This Row],[Range1_High]])</f>
        <v>1</v>
      </c>
      <c r="AE7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3">
        <f>Validation[[#This Row],[Range1_High]]-Validation[[#This Row],[Range1_Low]]</f>
        <v>19</v>
      </c>
      <c r="AG793">
        <f>Validation[[#This Row],[Range2_High]]-Validation[[#This Row],[Range2_Low]]</f>
        <v>0</v>
      </c>
      <c r="AK793"/>
    </row>
    <row r="794" spans="1:37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2643</v>
      </c>
      <c r="K794">
        <v>57736</v>
      </c>
      <c r="L794">
        <v>10.599</v>
      </c>
      <c r="M794">
        <v>57736</v>
      </c>
      <c r="N794">
        <v>2.8736000000000001E-2</v>
      </c>
      <c r="O794" t="s">
        <v>2643</v>
      </c>
      <c r="P794" t="s">
        <v>2643</v>
      </c>
      <c r="Q794" t="s">
        <v>2643</v>
      </c>
      <c r="R794" t="s">
        <v>441</v>
      </c>
      <c r="S794">
        <f ca="1">$AK$2*Validation[[#This Row],[Range1_Range]]+Validation[[#This Row],[Range1_Low]]</f>
        <v>3.3608185231849264E-8</v>
      </c>
      <c r="T794">
        <f ca="1">$AK$2*Validation[[#This Row],[Range2_Range]]+Validation[[#This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4" t="b">
        <f ca="1">AND(Validation[[#This Row],[Test Reading]]&gt;=Validation[[#This Row],[Range1_Low]],Validation[[#This Row],[Test Reading]]&lt;=Validation[[#This Row],[Range1_High]])</f>
        <v>1</v>
      </c>
      <c r="AE7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4">
        <f>Validation[[#This Row],[Range1_High]]-Validation[[#This Row],[Range1_Low]]</f>
        <v>9.9999999999999995E-8</v>
      </c>
      <c r="AG794">
        <f>Validation[[#This Row],[Range2_High]]-Validation[[#This Row],[Range2_Low]]</f>
        <v>0</v>
      </c>
      <c r="AK794"/>
    </row>
    <row r="795" spans="1:37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2643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2643</v>
      </c>
      <c r="P795" t="s">
        <v>2643</v>
      </c>
      <c r="Q795" t="s">
        <v>2643</v>
      </c>
      <c r="R795" t="s">
        <v>474</v>
      </c>
      <c r="S795">
        <f ca="1">$AK$2*Validation[[#This Row],[Range1_Range]]+Validation[[#This Row],[Range1_Low]]</f>
        <v>4.0247366708664346E-3</v>
      </c>
      <c r="T795">
        <f ca="1">$AK$2*Validation[[#This Row],[Range2_Range]]+Validation[[#This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1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5" t="b">
        <f ca="1">AND(Validation[[#This Row],[Test Reading]]&gt;=Validation[[#This Row],[Range1_Low]],Validation[[#This Row],[Test Reading]]&lt;=Validation[[#This Row],[Range1_High]])</f>
        <v>1</v>
      </c>
      <c r="AE7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5">
        <f>Validation[[#This Row],[Range1_High]]-Validation[[#This Row],[Range1_Low]]</f>
        <v>9.0000000000000011E-3</v>
      </c>
      <c r="AG795">
        <f>Validation[[#This Row],[Range2_High]]-Validation[[#This Row],[Range2_Low]]</f>
        <v>0</v>
      </c>
      <c r="AK795"/>
    </row>
    <row r="796" spans="1:37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2643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2643</v>
      </c>
      <c r="P796" t="s">
        <v>2643</v>
      </c>
      <c r="Q796" t="s">
        <v>2643</v>
      </c>
      <c r="R796" t="s">
        <v>479</v>
      </c>
      <c r="S796">
        <f ca="1">$AK$2*Validation[[#This Row],[Range1_Range]]+Validation[[#This Row],[Range1_Low]]</f>
        <v>4.0247366708664342E-2</v>
      </c>
      <c r="T796">
        <f ca="1">$AK$2*Validation[[#This Row],[Range2_Range]]+Validation[[#This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1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6" t="b">
        <f ca="1">AND(Validation[[#This Row],[Test Reading]]&gt;=Validation[[#This Row],[Range1_Low]],Validation[[#This Row],[Test Reading]]&lt;=Validation[[#This Row],[Range1_High]])</f>
        <v>1</v>
      </c>
      <c r="AE7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6">
        <f>Validation[[#This Row],[Range1_High]]-Validation[[#This Row],[Range1_Low]]</f>
        <v>9.0000000000000011E-2</v>
      </c>
      <c r="AG796">
        <f>Validation[[#This Row],[Range2_High]]-Validation[[#This Row],[Range2_Low]]</f>
        <v>0</v>
      </c>
      <c r="AK796"/>
    </row>
    <row r="797" spans="1:37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2643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2643</v>
      </c>
      <c r="P797" t="s">
        <v>2643</v>
      </c>
      <c r="Q797" t="s">
        <v>2643</v>
      </c>
      <c r="R797" t="s">
        <v>5490</v>
      </c>
      <c r="S797">
        <f ca="1">$AK$2*Validation[[#This Row],[Range1_Range]]+Validation[[#This Row],[Range1_Low]]</f>
        <v>0.40247366708664334</v>
      </c>
      <c r="T797">
        <f ca="1">$AK$2*Validation[[#This Row],[Range2_Range]]+Validation[[#This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92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v>0</v>
      </c>
      <c r="AB797" s="152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7" t="b">
        <f ca="1">AND(Validation[[#This Row],[Test Reading]]&gt;=Validation[[#This Row],[Range1_Low]],Validation[[#This Row],[Test Reading]]&lt;=Validation[[#This Row],[Range1_High]])</f>
        <v>1</v>
      </c>
      <c r="AE7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7">
        <f>Validation[[#This Row],[Range1_High]]-Validation[[#This Row],[Range1_Low]]</f>
        <v>0.9</v>
      </c>
      <c r="AG797">
        <f>Validation[[#This Row],[Range2_High]]-Validation[[#This Row],[Range2_Low]]</f>
        <v>0</v>
      </c>
      <c r="AK797"/>
    </row>
    <row r="798" spans="1:37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2643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2643</v>
      </c>
      <c r="P798" t="s">
        <v>2643</v>
      </c>
      <c r="Q798" t="s">
        <v>2643</v>
      </c>
      <c r="R798" t="s">
        <v>489</v>
      </c>
      <c r="S798">
        <f ca="1">$AK$2*Validation[[#This Row],[Range1_Range]]+Validation[[#This Row],[Range1_Low]]</f>
        <v>7.38555519405136</v>
      </c>
      <c r="T798">
        <f ca="1">$AK$2*Validation[[#This Row],[Range2_Range]]+Validation[[#This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8" t="b">
        <f ca="1">AND(Validation[[#This Row],[Test Reading]]&gt;=Validation[[#This Row],[Range1_Low]],Validation[[#This Row],[Test Reading]]&lt;=Validation[[#This Row],[Range1_High]])</f>
        <v>1</v>
      </c>
      <c r="AE7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8">
        <f>Validation[[#This Row],[Range1_High]]-Validation[[#This Row],[Range1_Low]]</f>
        <v>19</v>
      </c>
      <c r="AG798">
        <f>Validation[[#This Row],[Range2_High]]-Validation[[#This Row],[Range2_Low]]</f>
        <v>0</v>
      </c>
      <c r="AK798"/>
    </row>
    <row r="799" spans="1:37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2643</v>
      </c>
      <c r="K799">
        <v>577360</v>
      </c>
      <c r="L799">
        <v>4.2309000000000001</v>
      </c>
      <c r="M799">
        <v>577360</v>
      </c>
      <c r="N799">
        <v>0</v>
      </c>
      <c r="O799" t="s">
        <v>2643</v>
      </c>
      <c r="P799" t="s">
        <v>2643</v>
      </c>
      <c r="Q799" t="s">
        <v>2643</v>
      </c>
      <c r="R799" t="s">
        <v>442</v>
      </c>
      <c r="S799">
        <f ca="1">$AK$2*Validation[[#This Row],[Range1_Range]]+Validation[[#This Row],[Range1_Low]]</f>
        <v>3.3608185231849264E-8</v>
      </c>
      <c r="T799">
        <f ca="1">$AK$2*Validation[[#This Row],[Range2_Range]]+Validation[[#This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9" t="b">
        <f ca="1">AND(Validation[[#This Row],[Test Reading]]&gt;=Validation[[#This Row],[Range1_Low]],Validation[[#This Row],[Test Reading]]&lt;=Validation[[#This Row],[Range1_High]])</f>
        <v>1</v>
      </c>
      <c r="AE7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9">
        <f>Validation[[#This Row],[Range1_High]]-Validation[[#This Row],[Range1_Low]]</f>
        <v>9.9999999999999995E-8</v>
      </c>
      <c r="AG799">
        <f>Validation[[#This Row],[Range2_High]]-Validation[[#This Row],[Range2_Low]]</f>
        <v>0</v>
      </c>
      <c r="AK799"/>
    </row>
    <row r="800" spans="1:37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2643</v>
      </c>
      <c r="K800">
        <v>577.35</v>
      </c>
      <c r="L800">
        <v>0.21573000000000001</v>
      </c>
      <c r="M800">
        <v>577.34</v>
      </c>
      <c r="N800">
        <v>0.19968</v>
      </c>
      <c r="O800" t="s">
        <v>2643</v>
      </c>
      <c r="P800" t="s">
        <v>2643</v>
      </c>
      <c r="Q800" t="s">
        <v>2643</v>
      </c>
      <c r="R800" t="s">
        <v>480</v>
      </c>
      <c r="S800">
        <f ca="1">$AK$2*Validation[[#This Row],[Range1_Range]]+Validation[[#This Row],[Range1_Low]]</f>
        <v>4.0247366708664342E-2</v>
      </c>
      <c r="T800">
        <f ca="1">$AK$2*Validation[[#This Row],[Range2_Range]]+Validation[[#This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1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0" t="b">
        <f ca="1">AND(Validation[[#This Row],[Test Reading]]&gt;=Validation[[#This Row],[Range1_Low]],Validation[[#This Row],[Test Reading]]&lt;=Validation[[#This Row],[Range1_High]])</f>
        <v>1</v>
      </c>
      <c r="AE8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0">
        <f>Validation[[#This Row],[Range1_High]]-Validation[[#This Row],[Range1_Low]]</f>
        <v>9.0000000000000011E-2</v>
      </c>
      <c r="AG800">
        <f>Validation[[#This Row],[Range2_High]]-Validation[[#This Row],[Range2_Low]]</f>
        <v>0</v>
      </c>
      <c r="AK800"/>
    </row>
    <row r="801" spans="1:37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2643</v>
      </c>
      <c r="K801">
        <v>576.12</v>
      </c>
      <c r="L801">
        <v>17.673999999999999</v>
      </c>
      <c r="M801">
        <v>576.1</v>
      </c>
      <c r="N801">
        <v>17.7</v>
      </c>
      <c r="O801" t="s">
        <v>2643</v>
      </c>
      <c r="P801" t="s">
        <v>2643</v>
      </c>
      <c r="Q801" t="s">
        <v>2643</v>
      </c>
      <c r="R801" t="s">
        <v>485</v>
      </c>
      <c r="S801">
        <f ca="1">$AK$2*Validation[[#This Row],[Range1_Range]]+Validation[[#This Row],[Range1_Low]]</f>
        <v>0.40247366708664334</v>
      </c>
      <c r="T801">
        <f ca="1">$AK$2*Validation[[#This Row],[Range2_Range]]+Validation[[#This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t="b">
        <f ca="1">Validation[[#This Row],[Desired Result]]=Validation[[#This Row],[Result]]</f>
        <v>1</v>
      </c>
      <c r="X801" t="b">
        <v>1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1" t="b">
        <f ca="1">AND(Validation[[#This Row],[Test Reading]]&gt;=Validation[[#This Row],[Range1_Low]],Validation[[#This Row],[Test Reading]]&lt;=Validation[[#This Row],[Range1_High]])</f>
        <v>1</v>
      </c>
      <c r="AE8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1">
        <f>Validation[[#This Row],[Range1_High]]-Validation[[#This Row],[Range1_Low]]</f>
        <v>0.9</v>
      </c>
      <c r="AG801">
        <f>Validation[[#This Row],[Range2_High]]-Validation[[#This Row],[Range2_Low]]</f>
        <v>0</v>
      </c>
      <c r="AK801"/>
    </row>
    <row r="802" spans="1:37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2643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2643</v>
      </c>
      <c r="P802" t="s">
        <v>2643</v>
      </c>
      <c r="Q802" t="s">
        <v>2643</v>
      </c>
      <c r="R802" t="s">
        <v>490</v>
      </c>
      <c r="S802">
        <f ca="1">$AK$2*Validation[[#This Row],[Range1_Range]]+Validation[[#This Row],[Range1_Low]]</f>
        <v>7.38555519405136</v>
      </c>
      <c r="T802">
        <f ca="1">$AK$2*Validation[[#This Row],[Range2_Range]]+Validation[[#This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1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2" t="b">
        <f ca="1">AND(Validation[[#This Row],[Test Reading]]&gt;=Validation[[#This Row],[Range1_Low]],Validation[[#This Row],[Test Reading]]&lt;=Validation[[#This Row],[Range1_High]])</f>
        <v>1</v>
      </c>
      <c r="AE8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2">
        <f>Validation[[#This Row],[Range1_High]]-Validation[[#This Row],[Range1_Low]]</f>
        <v>19</v>
      </c>
      <c r="AG802">
        <f>Validation[[#This Row],[Range2_High]]-Validation[[#This Row],[Range2_Low]]</f>
        <v>0</v>
      </c>
      <c r="AK802"/>
    </row>
    <row r="803" spans="1:37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2643</v>
      </c>
      <c r="K803">
        <v>5773600</v>
      </c>
      <c r="L803">
        <v>1.6933</v>
      </c>
      <c r="M803">
        <v>5773600</v>
      </c>
      <c r="N803">
        <v>0</v>
      </c>
      <c r="O803" t="s">
        <v>2643</v>
      </c>
      <c r="P803" t="s">
        <v>2643</v>
      </c>
      <c r="Q803" t="s">
        <v>2643</v>
      </c>
      <c r="R803" t="s">
        <v>443</v>
      </c>
      <c r="S803">
        <f ca="1">$AK$2*Validation[[#This Row],[Range1_Range]]+Validation[[#This Row],[Range1_Low]]</f>
        <v>3.3608185231849264E-8</v>
      </c>
      <c r="T803">
        <f ca="1">$AK$2*Validation[[#This Row],[Range2_Range]]+Validation[[#This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3" t="b">
        <f ca="1">AND(Validation[[#This Row],[Test Reading]]&gt;=Validation[[#This Row],[Range1_Low]],Validation[[#This Row],[Test Reading]]&lt;=Validation[[#This Row],[Range1_High]])</f>
        <v>1</v>
      </c>
      <c r="AE8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3">
        <f>Validation[[#This Row],[Range1_High]]-Validation[[#This Row],[Range1_Low]]</f>
        <v>9.9999999999999995E-8</v>
      </c>
      <c r="AG803">
        <f>Validation[[#This Row],[Range2_High]]-Validation[[#This Row],[Range2_Low]]</f>
        <v>0</v>
      </c>
      <c r="AK803"/>
    </row>
    <row r="804" spans="1:37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2643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2643</v>
      </c>
      <c r="P804" t="s">
        <v>2643</v>
      </c>
      <c r="Q804" t="s">
        <v>2643</v>
      </c>
      <c r="R804" t="s">
        <v>5491</v>
      </c>
      <c r="S804">
        <f ca="1">$AK$2*Validation[[#This Row],[Range1_Range]]+Validation[[#This Row],[Range1_Low]]</f>
        <v>0.40247366708664334</v>
      </c>
      <c r="T804">
        <f ca="1">$AK$2*Validation[[#This Row],[Range2_Range]]+Validation[[#This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1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4" t="b">
        <f ca="1">AND(Validation[[#This Row],[Test Reading]]&gt;=Validation[[#This Row],[Range1_Low]],Validation[[#This Row],[Test Reading]]&lt;=Validation[[#This Row],[Range1_High]])</f>
        <v>1</v>
      </c>
      <c r="AE8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4">
        <f>Validation[[#This Row],[Range1_High]]-Validation[[#This Row],[Range1_Low]]</f>
        <v>0.9</v>
      </c>
      <c r="AG804">
        <f>Validation[[#This Row],[Range2_High]]-Validation[[#This Row],[Range2_Low]]</f>
        <v>0</v>
      </c>
      <c r="AK804"/>
    </row>
    <row r="805" spans="1:37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2643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2643</v>
      </c>
      <c r="P805" t="s">
        <v>2643</v>
      </c>
      <c r="Q805" t="s">
        <v>2643</v>
      </c>
      <c r="R805" t="s">
        <v>491</v>
      </c>
      <c r="S805">
        <f ca="1">$AK$2*Validation[[#This Row],[Range1_Range]]+Validation[[#This Row],[Range1_Low]]</f>
        <v>7.38555519405136</v>
      </c>
      <c r="T805">
        <f ca="1">$AK$2*Validation[[#This Row],[Range2_Range]]+Validation[[#This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1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5" t="b">
        <f ca="1">AND(Validation[[#This Row],[Test Reading]]&gt;=Validation[[#This Row],[Range1_Low]],Validation[[#This Row],[Test Reading]]&lt;=Validation[[#This Row],[Range1_High]])</f>
        <v>1</v>
      </c>
      <c r="AE8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5">
        <f>Validation[[#This Row],[Range1_High]]-Validation[[#This Row],[Range1_Low]]</f>
        <v>19</v>
      </c>
      <c r="AG805">
        <f>Validation[[#This Row],[Range2_High]]-Validation[[#This Row],[Range2_Low]]</f>
        <v>0</v>
      </c>
      <c r="AJ805" s="94"/>
      <c r="AK805"/>
    </row>
    <row r="806" spans="1:37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2643</v>
      </c>
      <c r="K806">
        <v>57736000</v>
      </c>
      <c r="L806">
        <v>0.75258000000000003</v>
      </c>
      <c r="M806">
        <v>57736000</v>
      </c>
      <c r="N806">
        <v>0</v>
      </c>
      <c r="O806" t="s">
        <v>2643</v>
      </c>
      <c r="P806" t="s">
        <v>2643</v>
      </c>
      <c r="Q806" t="s">
        <v>2643</v>
      </c>
      <c r="R806" t="s">
        <v>444</v>
      </c>
      <c r="S806">
        <f ca="1">$AK$2*Validation[[#This Row],[Range1_Range]]+Validation[[#This Row],[Range1_Low]]</f>
        <v>3.3608185231849264E-8</v>
      </c>
      <c r="T806">
        <f ca="1">$AK$2*Validation[[#This Row],[Range2_Range]]+Validation[[#This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6" t="b">
        <f ca="1">AND(Validation[[#This Row],[Test Reading]]&gt;=Validation[[#This Row],[Range1_Low]],Validation[[#This Row],[Test Reading]]&lt;=Validation[[#This Row],[Range1_High]])</f>
        <v>1</v>
      </c>
      <c r="AE8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6">
        <f>Validation[[#This Row],[Range1_High]]-Validation[[#This Row],[Range1_Low]]</f>
        <v>9.9999999999999995E-8</v>
      </c>
      <c r="AG806">
        <f>Validation[[#This Row],[Range2_High]]-Validation[[#This Row],[Range2_Low]]</f>
        <v>0</v>
      </c>
      <c r="AK806"/>
    </row>
    <row r="807" spans="1:37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2643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2643</v>
      </c>
      <c r="P807" t="s">
        <v>2643</v>
      </c>
      <c r="Q807" t="s">
        <v>2643</v>
      </c>
      <c r="R807" t="s">
        <v>492</v>
      </c>
      <c r="S807">
        <f ca="1">$AK$2*Validation[[#This Row],[Range1_Range]]+Validation[[#This Row],[Range1_Low]]</f>
        <v>7.38555519405136</v>
      </c>
      <c r="T807">
        <f ca="1">$AK$2*Validation[[#This Row],[Range2_Range]]+Validation[[#This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7" t="b">
        <f ca="1">AND(Validation[[#This Row],[Test Reading]]&gt;=Validation[[#This Row],[Range1_Low]],Validation[[#This Row],[Test Reading]]&lt;=Validation[[#This Row],[Range1_High]])</f>
        <v>1</v>
      </c>
      <c r="AE8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7">
        <f>Validation[[#This Row],[Range1_High]]-Validation[[#This Row],[Range1_Low]]</f>
        <v>19</v>
      </c>
      <c r="AG807">
        <f>Validation[[#This Row],[Range2_High]]-Validation[[#This Row],[Range2_Low]]</f>
        <v>0</v>
      </c>
      <c r="AK807"/>
    </row>
    <row r="808" spans="1:37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2643</v>
      </c>
      <c r="K808">
        <v>0.62</v>
      </c>
      <c r="L808">
        <v>8</v>
      </c>
      <c r="M808">
        <v>0.60546</v>
      </c>
      <c r="N808">
        <v>8.1091999999999995</v>
      </c>
      <c r="O808" t="s">
        <v>2643</v>
      </c>
      <c r="P808" t="s">
        <v>2643</v>
      </c>
      <c r="Q808" t="s">
        <v>2643</v>
      </c>
      <c r="R808" t="s">
        <v>401</v>
      </c>
      <c r="S808">
        <f ca="1">$AK$2*Validation[[#This Row],[Range1_Range]]+Validation[[#This Row],[Range1_Low]]</f>
        <v>3.3608185231849268E-2</v>
      </c>
      <c r="T808">
        <f ca="1">$AK$2*Validation[[#This Row],[Range2_Range]]+Validation[[#This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0.89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8" t="b">
        <f ca="1">AND(Validation[[#This Row],[Test Reading]]&gt;=Validation[[#This Row],[Range1_Low]],Validation[[#This Row],[Test Reading]]&lt;=Validation[[#This Row],[Range1_High]])</f>
        <v>1</v>
      </c>
      <c r="AE8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8">
        <f>Validation[[#This Row],[Range1_High]]-Validation[[#This Row],[Range1_Low]]</f>
        <v>0.1</v>
      </c>
      <c r="AG808">
        <f>Validation[[#This Row],[Range2_High]]-Validation[[#This Row],[Range2_Low]]</f>
        <v>0</v>
      </c>
      <c r="AK808"/>
    </row>
    <row r="809" spans="1:37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2643</v>
      </c>
      <c r="K809">
        <v>0.44</v>
      </c>
      <c r="L809">
        <v>6</v>
      </c>
      <c r="M809">
        <v>0.43733</v>
      </c>
      <c r="N809">
        <v>5.9926000000000004</v>
      </c>
      <c r="O809" t="s">
        <v>2643</v>
      </c>
      <c r="P809" t="s">
        <v>2643</v>
      </c>
      <c r="Q809" t="s">
        <v>2643</v>
      </c>
      <c r="R809" t="s">
        <v>410</v>
      </c>
      <c r="S809">
        <f ca="1">$AK$2*Validation[[#This Row],[Range1_Range]]+Validation[[#This Row],[Range1_Low]]</f>
        <v>0.40247366708664334</v>
      </c>
      <c r="T809">
        <f ca="1">$AK$2*Validation[[#This Row],[Range2_Range]]+Validation[[#This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2.9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µV</v>
      </c>
      <c r="W809" t="b">
        <f ca="1">Validation[[#This Row],[Desired Result]]=Validation[[#This Row],[Result]]</f>
        <v>1</v>
      </c>
      <c r="X809" t="b">
        <v>1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9" t="b">
        <f ca="1">AND(Validation[[#This Row],[Test Reading]]&gt;=Validation[[#This Row],[Range1_Low]],Validation[[#This Row],[Test Reading]]&lt;=Validation[[#This Row],[Range1_High]])</f>
        <v>1</v>
      </c>
      <c r="AE8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9">
        <f>Validation[[#This Row],[Range1_High]]-Validation[[#This Row],[Range1_Low]]</f>
        <v>0.9</v>
      </c>
      <c r="AG809">
        <f>Validation[[#This Row],[Range2_High]]-Validation[[#This Row],[Range2_Low]]</f>
        <v>0</v>
      </c>
      <c r="AK809"/>
    </row>
    <row r="810" spans="1:37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2643</v>
      </c>
      <c r="K810">
        <v>0.62</v>
      </c>
      <c r="L810">
        <v>8.0237999999999996</v>
      </c>
      <c r="M810">
        <v>0.60819000000000001</v>
      </c>
      <c r="N810">
        <v>8.0937000000000001</v>
      </c>
      <c r="O810" t="s">
        <v>2643</v>
      </c>
      <c r="P810" t="s">
        <v>2643</v>
      </c>
      <c r="Q810" t="s">
        <v>2643</v>
      </c>
      <c r="R810" t="s">
        <v>402</v>
      </c>
      <c r="S810">
        <f ca="1">$AK$2*Validation[[#This Row],[Range1_Range]]+Validation[[#This Row],[Range1_Low]]</f>
        <v>3.3608185231849268E-2</v>
      </c>
      <c r="T810">
        <f ca="1">$AK$2*Validation[[#This Row],[Range2_Range]]+Validation[[#This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0.89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0" t="b">
        <f ca="1">AND(Validation[[#This Row],[Test Reading]]&gt;=Validation[[#This Row],[Range1_Low]],Validation[[#This Row],[Test Reading]]&lt;=Validation[[#This Row],[Range1_High]])</f>
        <v>1</v>
      </c>
      <c r="AE8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0">
        <f>Validation[[#This Row],[Range1_High]]-Validation[[#This Row],[Range1_Low]]</f>
        <v>0.1</v>
      </c>
      <c r="AG810">
        <f>Validation[[#This Row],[Range2_High]]-Validation[[#This Row],[Range2_Low]]</f>
        <v>0</v>
      </c>
      <c r="AK810"/>
    </row>
    <row r="811" spans="1:37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2643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2643</v>
      </c>
      <c r="P811" t="s">
        <v>2643</v>
      </c>
      <c r="Q811" t="s">
        <v>2643</v>
      </c>
      <c r="R811" t="s">
        <v>411</v>
      </c>
      <c r="S811">
        <f ca="1">$AK$2*Validation[[#This Row],[Range1_Range]]+Validation[[#This Row],[Range1_Low]]</f>
        <v>0.40247366708664334</v>
      </c>
      <c r="T811">
        <f ca="1">$AK$2*Validation[[#This Row],[Range2_Range]]+Validation[[#This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2.9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µV</v>
      </c>
      <c r="W811" t="b">
        <f ca="1">Validation[[#This Row],[Desired Result]]=Validation[[#This Row],[Result]]</f>
        <v>1</v>
      </c>
      <c r="X811" t="b">
        <v>1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1" t="b">
        <f ca="1">AND(Validation[[#This Row],[Test Reading]]&gt;=Validation[[#This Row],[Range1_Low]],Validation[[#This Row],[Test Reading]]&lt;=Validation[[#This Row],[Range1_High]])</f>
        <v>1</v>
      </c>
      <c r="AE8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1">
        <f>Validation[[#This Row],[Range1_High]]-Validation[[#This Row],[Range1_Low]]</f>
        <v>0.9</v>
      </c>
      <c r="AG811">
        <f>Validation[[#This Row],[Range2_High]]-Validation[[#This Row],[Range2_Low]]</f>
        <v>0</v>
      </c>
      <c r="AK811"/>
    </row>
    <row r="812" spans="1:37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2643</v>
      </c>
      <c r="K812">
        <v>1.2</v>
      </c>
      <c r="L812">
        <v>5.3</v>
      </c>
      <c r="M812">
        <v>0.75905</v>
      </c>
      <c r="N812">
        <v>5.3437000000000001</v>
      </c>
      <c r="O812" t="s">
        <v>2643</v>
      </c>
      <c r="P812" t="s">
        <v>2643</v>
      </c>
      <c r="Q812" t="s">
        <v>2643</v>
      </c>
      <c r="R812" t="s">
        <v>416</v>
      </c>
      <c r="S812">
        <f ca="1">$AK$2*Validation[[#This Row],[Range1_Range]]+Validation[[#This Row],[Range1_Low]]</f>
        <v>4.0247366708664334</v>
      </c>
      <c r="T812">
        <f ca="1">$AK$2*Validation[[#This Row],[Range2_Range]]+Validation[[#This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23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812" t="b">
        <f ca="1">Validation[[#This Row],[Desired Result]]=Validation[[#This Row],[Result]]</f>
        <v>1</v>
      </c>
      <c r="X812" t="b">
        <v>1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2" t="b">
        <f ca="1">AND(Validation[[#This Row],[Test Reading]]&gt;=Validation[[#This Row],[Range1_Low]],Validation[[#This Row],[Test Reading]]&lt;=Validation[[#This Row],[Range1_High]])</f>
        <v>1</v>
      </c>
      <c r="AE8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2">
        <f>Validation[[#This Row],[Range1_High]]-Validation[[#This Row],[Range1_Low]]</f>
        <v>9</v>
      </c>
      <c r="AG812">
        <f>Validation[[#This Row],[Range2_High]]-Validation[[#This Row],[Range2_Low]]</f>
        <v>0</v>
      </c>
      <c r="AK812"/>
    </row>
    <row r="813" spans="1:37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2643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t="s">
        <v>2643</v>
      </c>
      <c r="P813" t="s">
        <v>2643</v>
      </c>
      <c r="Q813" t="s">
        <v>2643</v>
      </c>
      <c r="R813" t="s">
        <v>403</v>
      </c>
      <c r="S813">
        <f ca="1">$AK$2*Validation[[#This Row],[Range1_Range]]+Validation[[#This Row],[Range1_Low]]</f>
        <v>3.3608185231849268E-2</v>
      </c>
      <c r="T813">
        <f ca="1">$AK$2*Validation[[#This Row],[Range2_Range]]+Validation[[#This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1.1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v>0</v>
      </c>
      <c r="AB813" s="152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3" t="b">
        <f ca="1">AND(Validation[[#This Row],[Test Reading]]&gt;=Validation[[#This Row],[Range1_Low]],Validation[[#This Row],[Test Reading]]&lt;=Validation[[#This Row],[Range1_High]])</f>
        <v>1</v>
      </c>
      <c r="AE8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3">
        <f>Validation[[#This Row],[Range1_High]]-Validation[[#This Row],[Range1_Low]]</f>
        <v>0.1</v>
      </c>
      <c r="AG813">
        <f>Validation[[#This Row],[Range2_High]]-Validation[[#This Row],[Range2_Low]]</f>
        <v>0</v>
      </c>
      <c r="AK813"/>
    </row>
    <row r="814" spans="1:37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2643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2643</v>
      </c>
      <c r="P814" t="s">
        <v>2643</v>
      </c>
      <c r="Q814" t="s">
        <v>2643</v>
      </c>
      <c r="R814" t="s">
        <v>5478</v>
      </c>
      <c r="S814">
        <f ca="1">$AK$2*Validation[[#This Row],[Range1_Range]]+Validation[[#This Row],[Range1_Low]]</f>
        <v>0.40247366708664334</v>
      </c>
      <c r="T814">
        <f ca="1">$AK$2*Validation[[#This Row],[Range2_Range]]+Validation[[#This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3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µV</v>
      </c>
      <c r="W814" t="b">
        <f ca="1">Validation[[#This Row],[Desired Result]]=Validation[[#This Row],[Result]]</f>
        <v>1</v>
      </c>
      <c r="X814" t="b">
        <v>1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4" t="b">
        <f ca="1">AND(Validation[[#This Row],[Test Reading]]&gt;=Validation[[#This Row],[Range1_Low]],Validation[[#This Row],[Test Reading]]&lt;=Validation[[#This Row],[Range1_High]])</f>
        <v>1</v>
      </c>
      <c r="AE8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4">
        <f>Validation[[#This Row],[Range1_High]]-Validation[[#This Row],[Range1_Low]]</f>
        <v>0.9</v>
      </c>
      <c r="AG814">
        <f>Validation[[#This Row],[Range2_High]]-Validation[[#This Row],[Range2_Low]]</f>
        <v>0</v>
      </c>
      <c r="AK814"/>
    </row>
    <row r="815" spans="1:37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2643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2643</v>
      </c>
      <c r="P815" t="s">
        <v>2643</v>
      </c>
      <c r="Q815" t="s">
        <v>2643</v>
      </c>
      <c r="R815" t="s">
        <v>417</v>
      </c>
      <c r="S815">
        <f ca="1">$AK$2*Validation[[#This Row],[Range1_Range]]+Validation[[#This Row],[Range1_Low]]</f>
        <v>4.0247366708664334</v>
      </c>
      <c r="T815">
        <f ca="1">$AK$2*Validation[[#This Row],[Range2_Range]]+Validation[[#This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23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815" t="b">
        <f ca="1">Validation[[#This Row],[Desired Result]]=Validation[[#This Row],[Result]]</f>
        <v>1</v>
      </c>
      <c r="X815" t="b">
        <v>1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5" t="b">
        <f ca="1">AND(Validation[[#This Row],[Test Reading]]&gt;=Validation[[#This Row],[Range1_Low]],Validation[[#This Row],[Test Reading]]&lt;=Validation[[#This Row],[Range1_High]])</f>
        <v>1</v>
      </c>
      <c r="AE8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5">
        <f>Validation[[#This Row],[Range1_High]]-Validation[[#This Row],[Range1_Low]]</f>
        <v>9</v>
      </c>
      <c r="AG815">
        <f>Validation[[#This Row],[Range2_High]]-Validation[[#This Row],[Range2_Low]]</f>
        <v>0</v>
      </c>
      <c r="AK815"/>
    </row>
    <row r="816" spans="1:37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2643</v>
      </c>
      <c r="K816">
        <v>34</v>
      </c>
      <c r="L816">
        <v>7.8</v>
      </c>
      <c r="M816">
        <v>33.131999999999998</v>
      </c>
      <c r="N816">
        <v>7.7866</v>
      </c>
      <c r="O816" t="s">
        <v>2643</v>
      </c>
      <c r="P816" t="s">
        <v>2643</v>
      </c>
      <c r="Q816" t="s">
        <v>2643</v>
      </c>
      <c r="R816" t="s">
        <v>422</v>
      </c>
      <c r="S816">
        <f ca="1">$AK$2*Validation[[#This Row],[Range1_Range]]+Validation[[#This Row],[Range1_Low]]</f>
        <v>40.247366708664337</v>
      </c>
      <c r="T816">
        <f ca="1">$AK$2*Validation[[#This Row],[Range2_Range]]+Validation[[#This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350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816" t="b">
        <f ca="1">Validation[[#This Row],[Desired Result]]=Validation[[#This Row],[Result]]</f>
        <v>1</v>
      </c>
      <c r="X816" t="b">
        <v>1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6" t="b">
        <f ca="1">AND(Validation[[#This Row],[Test Reading]]&gt;=Validation[[#This Row],[Range1_Low]],Validation[[#This Row],[Test Reading]]&lt;=Validation[[#This Row],[Range1_High]])</f>
        <v>1</v>
      </c>
      <c r="AE8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6">
        <f>Validation[[#This Row],[Range1_High]]-Validation[[#This Row],[Range1_Low]]</f>
        <v>90</v>
      </c>
      <c r="AG816">
        <f>Validation[[#This Row],[Range2_High]]-Validation[[#This Row],[Range2_Low]]</f>
        <v>0</v>
      </c>
      <c r="AK816"/>
    </row>
    <row r="817" spans="1:37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2643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t="s">
        <v>2643</v>
      </c>
      <c r="P817" t="s">
        <v>2643</v>
      </c>
      <c r="Q817" t="s">
        <v>2643</v>
      </c>
      <c r="R817" t="s">
        <v>404</v>
      </c>
      <c r="S817">
        <f ca="1">$AK$2*Validation[[#This Row],[Range1_Range]]+Validation[[#This Row],[Range1_Low]]</f>
        <v>3.3608185231849268E-2</v>
      </c>
      <c r="T817">
        <f ca="1">$AK$2*Validation[[#This Row],[Range2_Range]]+Validation[[#This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7" t="b">
        <f ca="1">AND(Validation[[#This Row],[Test Reading]]&gt;=Validation[[#This Row],[Range1_Low]],Validation[[#This Row],[Test Reading]]&lt;=Validation[[#This Row],[Range1_High]])</f>
        <v>1</v>
      </c>
      <c r="AE8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7">
        <f>Validation[[#This Row],[Range1_High]]-Validation[[#This Row],[Range1_Low]]</f>
        <v>0.1</v>
      </c>
      <c r="AG817">
        <f>Validation[[#This Row],[Range2_High]]-Validation[[#This Row],[Range2_Low]]</f>
        <v>0</v>
      </c>
      <c r="AK817"/>
    </row>
    <row r="818" spans="1:37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2643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2643</v>
      </c>
      <c r="P818" t="s">
        <v>2643</v>
      </c>
      <c r="Q818" t="s">
        <v>2643</v>
      </c>
      <c r="R818" t="s">
        <v>5479</v>
      </c>
      <c r="S818">
        <f ca="1">$AK$2*Validation[[#This Row],[Range1_Range]]+Validation[[#This Row],[Range1_Low]]</f>
        <v>0.40247366708664334</v>
      </c>
      <c r="T818">
        <f ca="1">$AK$2*Validation[[#This Row],[Range2_Range]]+Validation[[#This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6.8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818" t="b">
        <f ca="1">Validation[[#This Row],[Desired Result]]=Validation[[#This Row],[Result]]</f>
        <v>1</v>
      </c>
      <c r="X818" t="b">
        <v>1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v>0</v>
      </c>
      <c r="AB818" s="152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8" t="b">
        <f ca="1">AND(Validation[[#This Row],[Test Reading]]&gt;=Validation[[#This Row],[Range1_Low]],Validation[[#This Row],[Test Reading]]&lt;=Validation[[#This Row],[Range1_High]])</f>
        <v>1</v>
      </c>
      <c r="AE8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8">
        <f>Validation[[#This Row],[Range1_High]]-Validation[[#This Row],[Range1_Low]]</f>
        <v>0.9</v>
      </c>
      <c r="AG818">
        <f>Validation[[#This Row],[Range2_High]]-Validation[[#This Row],[Range2_Low]]</f>
        <v>0</v>
      </c>
      <c r="AK818"/>
    </row>
    <row r="819" spans="1:37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2643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2643</v>
      </c>
      <c r="P819" t="s">
        <v>2643</v>
      </c>
      <c r="Q819" t="s">
        <v>2643</v>
      </c>
      <c r="R819" t="s">
        <v>418</v>
      </c>
      <c r="S819">
        <f ca="1">$AK$2*Validation[[#This Row],[Range1_Range]]+Validation[[#This Row],[Range1_Low]]</f>
        <v>4.0247366708664334</v>
      </c>
      <c r="T819">
        <f ca="1">$AK$2*Validation[[#This Row],[Range2_Range]]+Validation[[#This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24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819" t="b">
        <f ca="1">Validation[[#This Row],[Desired Result]]=Validation[[#This Row],[Result]]</f>
        <v>1</v>
      </c>
      <c r="X819" t="b">
        <v>1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9" t="b">
        <f ca="1">AND(Validation[[#This Row],[Test Reading]]&gt;=Validation[[#This Row],[Range1_Low]],Validation[[#This Row],[Test Reading]]&lt;=Validation[[#This Row],[Range1_High]])</f>
        <v>1</v>
      </c>
      <c r="AE8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9">
        <f>Validation[[#This Row],[Range1_High]]-Validation[[#This Row],[Range1_Low]]</f>
        <v>9</v>
      </c>
      <c r="AG819">
        <f>Validation[[#This Row],[Range2_High]]-Validation[[#This Row],[Range2_Low]]</f>
        <v>0</v>
      </c>
      <c r="AK819"/>
    </row>
    <row r="820" spans="1:37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2643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2643</v>
      </c>
      <c r="P820" t="s">
        <v>2643</v>
      </c>
      <c r="Q820" t="s">
        <v>2643</v>
      </c>
      <c r="R820" t="s">
        <v>423</v>
      </c>
      <c r="S820">
        <f ca="1">$AK$2*Validation[[#This Row],[Range1_Range]]+Validation[[#This Row],[Range1_Low]]</f>
        <v>40.247366708664337</v>
      </c>
      <c r="T820">
        <f ca="1">$AK$2*Validation[[#This Row],[Range2_Range]]+Validation[[#This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350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820" t="b">
        <f ca="1">Validation[[#This Row],[Desired Result]]=Validation[[#This Row],[Result]]</f>
        <v>1</v>
      </c>
      <c r="X820" t="b">
        <v>1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0" t="b">
        <f ca="1">AND(Validation[[#This Row],[Test Reading]]&gt;=Validation[[#This Row],[Range1_Low]],Validation[[#This Row],[Test Reading]]&lt;=Validation[[#This Row],[Range1_High]])</f>
        <v>1</v>
      </c>
      <c r="AE8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0">
        <f>Validation[[#This Row],[Range1_High]]-Validation[[#This Row],[Range1_Low]]</f>
        <v>90</v>
      </c>
      <c r="AG820">
        <f>Validation[[#This Row],[Range2_High]]-Validation[[#This Row],[Range2_Low]]</f>
        <v>0</v>
      </c>
      <c r="AK820"/>
    </row>
    <row r="821" spans="1:37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2643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2643</v>
      </c>
      <c r="P821" t="s">
        <v>2643</v>
      </c>
      <c r="Q821" t="s">
        <v>2643</v>
      </c>
      <c r="R821" t="s">
        <v>427</v>
      </c>
      <c r="S821">
        <f ca="1">$AK$2*Validation[[#This Row],[Range1_Range]]+Validation[[#This Row],[Range1_Low]]</f>
        <v>402.47366708664339</v>
      </c>
      <c r="T821">
        <f ca="1">$AK$2*Validation[[#This Row],[Range2_Range]]+Validation[[#This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3.6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821" t="b">
        <f ca="1">Validation[[#This Row],[Desired Result]]=Validation[[#This Row],[Result]]</f>
        <v>1</v>
      </c>
      <c r="X821" t="b">
        <v>1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1" t="b">
        <f ca="1">AND(Validation[[#This Row],[Test Reading]]&gt;=Validation[[#This Row],[Range1_Low]],Validation[[#This Row],[Test Reading]]&lt;=Validation[[#This Row],[Range1_High]])</f>
        <v>1</v>
      </c>
      <c r="AE8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1">
        <f>Validation[[#This Row],[Range1_High]]-Validation[[#This Row],[Range1_Low]]</f>
        <v>900</v>
      </c>
      <c r="AG821">
        <f>Validation[[#This Row],[Range2_High]]-Validation[[#This Row],[Range2_Low]]</f>
        <v>0</v>
      </c>
      <c r="AK821"/>
    </row>
    <row r="822" spans="1:37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2643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2643</v>
      </c>
      <c r="P822" t="s">
        <v>2643</v>
      </c>
      <c r="Q822" t="s">
        <v>2643</v>
      </c>
      <c r="R822" t="s">
        <v>405</v>
      </c>
      <c r="S822">
        <f ca="1">$AK$2*Validation[[#This Row],[Range1_Range]]+Validation[[#This Row],[Range1_Low]]</f>
        <v>3.3608185231849268E-2</v>
      </c>
      <c r="T822">
        <f ca="1">$AK$2*Validation[[#This Row],[Range2_Range]]+Validation[[#This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2" t="b">
        <f ca="1">AND(Validation[[#This Row],[Test Reading]]&gt;=Validation[[#This Row],[Range1_Low]],Validation[[#This Row],[Test Reading]]&lt;=Validation[[#This Row],[Range1_High]])</f>
        <v>1</v>
      </c>
      <c r="AE8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2">
        <f>Validation[[#This Row],[Range1_High]]-Validation[[#This Row],[Range1_Low]]</f>
        <v>0.1</v>
      </c>
      <c r="AG822">
        <f>Validation[[#This Row],[Range2_High]]-Validation[[#This Row],[Range2_Low]]</f>
        <v>0</v>
      </c>
      <c r="AK822"/>
    </row>
    <row r="823" spans="1:37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2643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2643</v>
      </c>
      <c r="P823" t="s">
        <v>2643</v>
      </c>
      <c r="Q823" t="s">
        <v>2643</v>
      </c>
      <c r="R823" t="s">
        <v>414</v>
      </c>
      <c r="S823">
        <f ca="1">$AK$2*Validation[[#This Row],[Range1_Range]]+Validation[[#This Row],[Range1_Low]]</f>
        <v>0.40247366708664334</v>
      </c>
      <c r="T823">
        <f ca="1">$AK$2*Validation[[#This Row],[Range2_Range]]+Validation[[#This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v>0</v>
      </c>
      <c r="AB823" s="152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3" t="b">
        <f ca="1">AND(Validation[[#This Row],[Test Reading]]&gt;=Validation[[#This Row],[Range1_Low]],Validation[[#This Row],[Test Reading]]&lt;=Validation[[#This Row],[Range1_High]])</f>
        <v>1</v>
      </c>
      <c r="AE8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3">
        <f>Validation[[#This Row],[Range1_High]]-Validation[[#This Row],[Range1_Low]]</f>
        <v>0.9</v>
      </c>
      <c r="AG823">
        <f>Validation[[#This Row],[Range2_High]]-Validation[[#This Row],[Range2_Low]]</f>
        <v>0</v>
      </c>
      <c r="AK823"/>
    </row>
    <row r="824" spans="1:37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2643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2643</v>
      </c>
      <c r="P824" t="s">
        <v>2643</v>
      </c>
      <c r="Q824" t="s">
        <v>2643</v>
      </c>
      <c r="R824" t="s">
        <v>5480</v>
      </c>
      <c r="S824">
        <f ca="1">$AK$2*Validation[[#This Row],[Range1_Range]]+Validation[[#This Row],[Range1_Low]]</f>
        <v>4.0247366708664334</v>
      </c>
      <c r="T824">
        <f ca="1">$AK$2*Validation[[#This Row],[Range2_Range]]+Validation[[#This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65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824" t="b">
        <f ca="1">Validation[[#This Row],[Desired Result]]=Validation[[#This Row],[Result]]</f>
        <v>1</v>
      </c>
      <c r="X824" t="b">
        <v>1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4" t="b">
        <f ca="1">AND(Validation[[#This Row],[Test Reading]]&gt;=Validation[[#This Row],[Range1_Low]],Validation[[#This Row],[Test Reading]]&lt;=Validation[[#This Row],[Range1_High]])</f>
        <v>1</v>
      </c>
      <c r="AE8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4">
        <f>Validation[[#This Row],[Range1_High]]-Validation[[#This Row],[Range1_Low]]</f>
        <v>9</v>
      </c>
      <c r="AG824">
        <f>Validation[[#This Row],[Range2_High]]-Validation[[#This Row],[Range2_Low]]</f>
        <v>0</v>
      </c>
      <c r="AK824"/>
    </row>
    <row r="825" spans="1:37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2643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2643</v>
      </c>
      <c r="P825" t="s">
        <v>2643</v>
      </c>
      <c r="Q825" t="s">
        <v>2643</v>
      </c>
      <c r="R825" t="s">
        <v>424</v>
      </c>
      <c r="S825">
        <f ca="1">$AK$2*Validation[[#This Row],[Range1_Range]]+Validation[[#This Row],[Range1_Low]]</f>
        <v>40.247366708664337</v>
      </c>
      <c r="T825">
        <f ca="1">$AK$2*Validation[[#This Row],[Range2_Range]]+Validation[[#This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360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825" t="b">
        <f ca="1">Validation[[#This Row],[Desired Result]]=Validation[[#This Row],[Result]]</f>
        <v>1</v>
      </c>
      <c r="X825" t="b">
        <v>1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5" t="b">
        <f ca="1">AND(Validation[[#This Row],[Test Reading]]&gt;=Validation[[#This Row],[Range1_Low]],Validation[[#This Row],[Test Reading]]&lt;=Validation[[#This Row],[Range1_High]])</f>
        <v>1</v>
      </c>
      <c r="AE8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5">
        <f>Validation[[#This Row],[Range1_High]]-Validation[[#This Row],[Range1_Low]]</f>
        <v>90</v>
      </c>
      <c r="AG825">
        <f>Validation[[#This Row],[Range2_High]]-Validation[[#This Row],[Range2_Low]]</f>
        <v>0</v>
      </c>
      <c r="AK825"/>
    </row>
    <row r="826" spans="1:37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2643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2643</v>
      </c>
      <c r="P826" t="s">
        <v>2643</v>
      </c>
      <c r="Q826" t="s">
        <v>2643</v>
      </c>
      <c r="R826" t="s">
        <v>428</v>
      </c>
      <c r="S826">
        <f ca="1">$AK$2*Validation[[#This Row],[Range1_Range]]+Validation[[#This Row],[Range1_Low]]</f>
        <v>402.47366708664339</v>
      </c>
      <c r="T826">
        <f ca="1">$AK$2*Validation[[#This Row],[Range2_Range]]+Validation[[#This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3.6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826" t="b">
        <f ca="1">Validation[[#This Row],[Desired Result]]=Validation[[#This Row],[Result]]</f>
        <v>1</v>
      </c>
      <c r="X826" t="b">
        <v>1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6" t="b">
        <f ca="1">AND(Validation[[#This Row],[Test Reading]]&gt;=Validation[[#This Row],[Range1_Low]],Validation[[#This Row],[Test Reading]]&lt;=Validation[[#This Row],[Range1_High]])</f>
        <v>1</v>
      </c>
      <c r="AE8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6">
        <f>Validation[[#This Row],[Range1_High]]-Validation[[#This Row],[Range1_Low]]</f>
        <v>900</v>
      </c>
      <c r="AG826">
        <f>Validation[[#This Row],[Range2_High]]-Validation[[#This Row],[Range2_Low]]</f>
        <v>0</v>
      </c>
      <c r="AK826"/>
    </row>
    <row r="827" spans="1:37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2643</v>
      </c>
      <c r="K827">
        <v>580</v>
      </c>
      <c r="L827">
        <v>2.0493000000000001E-2</v>
      </c>
      <c r="M827">
        <v>580</v>
      </c>
      <c r="N827">
        <v>1.4191E-2</v>
      </c>
      <c r="O827" t="s">
        <v>2643</v>
      </c>
      <c r="P827" t="s">
        <v>2643</v>
      </c>
      <c r="Q827" t="s">
        <v>2643</v>
      </c>
      <c r="R827" t="s">
        <v>406</v>
      </c>
      <c r="S827">
        <f ca="1">$AK$2*Validation[[#This Row],[Range1_Range]]+Validation[[#This Row],[Range1_Low]]</f>
        <v>3.3608185231849268E-2</v>
      </c>
      <c r="T827">
        <f ca="1">$AK$2*Validation[[#This Row],[Range2_Range]]+Validation[[#This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7" t="b">
        <f ca="1">AND(Validation[[#This Row],[Test Reading]]&gt;=Validation[[#This Row],[Range1_Low]],Validation[[#This Row],[Test Reading]]&lt;=Validation[[#This Row],[Range1_High]])</f>
        <v>1</v>
      </c>
      <c r="AE8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7">
        <f>Validation[[#This Row],[Range1_High]]-Validation[[#This Row],[Range1_Low]]</f>
        <v>0.1</v>
      </c>
      <c r="AG827">
        <f>Validation[[#This Row],[Range2_High]]-Validation[[#This Row],[Range2_Low]]</f>
        <v>0</v>
      </c>
      <c r="AK827"/>
    </row>
    <row r="828" spans="1:37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2643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2643</v>
      </c>
      <c r="P828" t="s">
        <v>2643</v>
      </c>
      <c r="Q828" t="s">
        <v>2643</v>
      </c>
      <c r="R828" t="s">
        <v>415</v>
      </c>
      <c r="S828">
        <f ca="1">$AK$2*Validation[[#This Row],[Range1_Range]]+Validation[[#This Row],[Range1_Low]]</f>
        <v>0.40247366708664334</v>
      </c>
      <c r="T828">
        <f ca="1">$AK$2*Validation[[#This Row],[Range2_Range]]+Validation[[#This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8" t="b">
        <f ca="1">AND(Validation[[#This Row],[Test Reading]]&gt;=Validation[[#This Row],[Range1_Low]],Validation[[#This Row],[Test Reading]]&lt;=Validation[[#This Row],[Range1_High]])</f>
        <v>1</v>
      </c>
      <c r="AE8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8">
        <f>Validation[[#This Row],[Range1_High]]-Validation[[#This Row],[Range1_Low]]</f>
        <v>0.9</v>
      </c>
      <c r="AG828">
        <f>Validation[[#This Row],[Range2_High]]-Validation[[#This Row],[Range2_Low]]</f>
        <v>0</v>
      </c>
      <c r="AK828"/>
    </row>
    <row r="829" spans="1:37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2643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2643</v>
      </c>
      <c r="P829" t="s">
        <v>2643</v>
      </c>
      <c r="Q829" t="s">
        <v>2643</v>
      </c>
      <c r="R829" t="s">
        <v>420</v>
      </c>
      <c r="S829">
        <f ca="1">$AK$2*Validation[[#This Row],[Range1_Range]]+Validation[[#This Row],[Range1_Low]]</f>
        <v>4.0247366708664334</v>
      </c>
      <c r="T829">
        <f ca="1">$AK$2*Validation[[#This Row],[Range2_Range]]+Validation[[#This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9" t="b">
        <f ca="1">AND(Validation[[#This Row],[Test Reading]]&gt;=Validation[[#This Row],[Range1_Low]],Validation[[#This Row],[Test Reading]]&lt;=Validation[[#This Row],[Range1_High]])</f>
        <v>1</v>
      </c>
      <c r="AE8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9">
        <f>Validation[[#This Row],[Range1_High]]-Validation[[#This Row],[Range1_Low]]</f>
        <v>9</v>
      </c>
      <c r="AG829">
        <f>Validation[[#This Row],[Range2_High]]-Validation[[#This Row],[Range2_Low]]</f>
        <v>0</v>
      </c>
      <c r="AK829"/>
    </row>
    <row r="830" spans="1:37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2643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2643</v>
      </c>
      <c r="P830" t="s">
        <v>2643</v>
      </c>
      <c r="Q830" t="s">
        <v>2643</v>
      </c>
      <c r="R830" t="s">
        <v>5481</v>
      </c>
      <c r="S830">
        <f ca="1">$AK$2*Validation[[#This Row],[Range1_Range]]+Validation[[#This Row],[Range1_Low]]</f>
        <v>40.247366708664337</v>
      </c>
      <c r="T830">
        <f ca="1">$AK$2*Validation[[#This Row],[Range2_Range]]+Validation[[#This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730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830" t="b">
        <f ca="1">Validation[[#This Row],[Desired Result]]=Validation[[#This Row],[Result]]</f>
        <v>1</v>
      </c>
      <c r="X830" t="b">
        <v>1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0" t="b">
        <f ca="1">AND(Validation[[#This Row],[Test Reading]]&gt;=Validation[[#This Row],[Range1_Low]],Validation[[#This Row],[Test Reading]]&lt;=Validation[[#This Row],[Range1_High]])</f>
        <v>1</v>
      </c>
      <c r="AE8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0">
        <f>Validation[[#This Row],[Range1_High]]-Validation[[#This Row],[Range1_Low]]</f>
        <v>90</v>
      </c>
      <c r="AG830">
        <f>Validation[[#This Row],[Range2_High]]-Validation[[#This Row],[Range2_Low]]</f>
        <v>0</v>
      </c>
      <c r="AK830"/>
    </row>
    <row r="831" spans="1:37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2643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2643</v>
      </c>
      <c r="P831" t="s">
        <v>2643</v>
      </c>
      <c r="Q831" t="s">
        <v>2643</v>
      </c>
      <c r="R831" t="s">
        <v>429</v>
      </c>
      <c r="S831">
        <f ca="1">$AK$2*Validation[[#This Row],[Range1_Range]]+Validation[[#This Row],[Range1_Low]]</f>
        <v>402.47366708664339</v>
      </c>
      <c r="T831">
        <f ca="1">$AK$2*Validation[[#This Row],[Range2_Range]]+Validation[[#This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3.7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mV</v>
      </c>
      <c r="W831" t="b">
        <f ca="1">Validation[[#This Row],[Desired Result]]=Validation[[#This Row],[Result]]</f>
        <v>1</v>
      </c>
      <c r="X831" t="b">
        <v>1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1" t="b">
        <f ca="1">AND(Validation[[#This Row],[Test Reading]]&gt;=Validation[[#This Row],[Range1_Low]],Validation[[#This Row],[Test Reading]]&lt;=Validation[[#This Row],[Range1_High]])</f>
        <v>1</v>
      </c>
      <c r="AE8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1">
        <f>Validation[[#This Row],[Range1_High]]-Validation[[#This Row],[Range1_Low]]</f>
        <v>900</v>
      </c>
      <c r="AG831">
        <f>Validation[[#This Row],[Range2_High]]-Validation[[#This Row],[Range2_Low]]</f>
        <v>0</v>
      </c>
      <c r="AJ831" s="93"/>
      <c r="AK831"/>
    </row>
    <row r="832" spans="1:37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2643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2643</v>
      </c>
      <c r="P832" t="s">
        <v>2643</v>
      </c>
      <c r="Q832" t="s">
        <v>2643</v>
      </c>
      <c r="R832" t="s">
        <v>407</v>
      </c>
      <c r="S832">
        <f ca="1">$AK$2*Validation[[#This Row],[Range1_Range]]+Validation[[#This Row],[Range1_Low]]</f>
        <v>3.3608185231849268E-2</v>
      </c>
      <c r="T832">
        <f ca="1">$AK$2*Validation[[#This Row],[Range2_Range]]+Validation[[#This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v>0</v>
      </c>
      <c r="AB832" s="152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2" t="b">
        <f ca="1">AND(Validation[[#This Row],[Test Reading]]&gt;=Validation[[#This Row],[Range1_Low]],Validation[[#This Row],[Test Reading]]&lt;=Validation[[#This Row],[Range1_High]])</f>
        <v>1</v>
      </c>
      <c r="AE8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2">
        <f>Validation[[#This Row],[Range1_High]]-Validation[[#This Row],[Range1_Low]]</f>
        <v>0.1</v>
      </c>
      <c r="AG832">
        <f>Validation[[#This Row],[Range2_High]]-Validation[[#This Row],[Range2_Low]]</f>
        <v>0</v>
      </c>
      <c r="AK832"/>
    </row>
    <row r="833" spans="1:37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2643</v>
      </c>
      <c r="K833">
        <v>5800</v>
      </c>
      <c r="L833">
        <v>2.7807999999999999E-2</v>
      </c>
      <c r="M833">
        <v>5799.7</v>
      </c>
      <c r="N833">
        <v>2.7777E-2</v>
      </c>
      <c r="O833" t="s">
        <v>2643</v>
      </c>
      <c r="P833" t="s">
        <v>2643</v>
      </c>
      <c r="Q833" t="s">
        <v>2643</v>
      </c>
      <c r="R833" t="s">
        <v>421</v>
      </c>
      <c r="S833">
        <f ca="1">$AK$2*Validation[[#This Row],[Range1_Range]]+Validation[[#This Row],[Range1_Low]]</f>
        <v>4.0247366708664334</v>
      </c>
      <c r="T833">
        <f ca="1">$AK$2*Validation[[#This Row],[Range2_Range]]+Validation[[#This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1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3" t="b">
        <f ca="1">AND(Validation[[#This Row],[Test Reading]]&gt;=Validation[[#This Row],[Range1_Low]],Validation[[#This Row],[Test Reading]]&lt;=Validation[[#This Row],[Range1_High]])</f>
        <v>1</v>
      </c>
      <c r="AE8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3">
        <f>Validation[[#This Row],[Range1_High]]-Validation[[#This Row],[Range1_Low]]</f>
        <v>9</v>
      </c>
      <c r="AG833">
        <f>Validation[[#This Row],[Range2_High]]-Validation[[#This Row],[Range2_Low]]</f>
        <v>0</v>
      </c>
      <c r="AK833"/>
    </row>
    <row r="834" spans="1:37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2643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2643</v>
      </c>
      <c r="P834" t="s">
        <v>2643</v>
      </c>
      <c r="Q834" t="s">
        <v>2643</v>
      </c>
      <c r="R834" t="s">
        <v>426</v>
      </c>
      <c r="S834">
        <f ca="1">$AK$2*Validation[[#This Row],[Range1_Range]]+Validation[[#This Row],[Range1_Low]]</f>
        <v>40.247366708664337</v>
      </c>
      <c r="T834">
        <f ca="1">$AK$2*Validation[[#This Row],[Range2_Range]]+Validation[[#This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1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4" t="b">
        <f ca="1">AND(Validation[[#This Row],[Test Reading]]&gt;=Validation[[#This Row],[Range1_Low]],Validation[[#This Row],[Test Reading]]&lt;=Validation[[#This Row],[Range1_High]])</f>
        <v>1</v>
      </c>
      <c r="AE8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4">
        <f>Validation[[#This Row],[Range1_High]]-Validation[[#This Row],[Range1_Low]]</f>
        <v>90</v>
      </c>
      <c r="AG834">
        <f>Validation[[#This Row],[Range2_High]]-Validation[[#This Row],[Range2_Low]]</f>
        <v>0</v>
      </c>
      <c r="AK834"/>
    </row>
    <row r="835" spans="1:37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2643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2643</v>
      </c>
      <c r="P835" t="s">
        <v>2643</v>
      </c>
      <c r="Q835" t="s">
        <v>2643</v>
      </c>
      <c r="R835" t="s">
        <v>430</v>
      </c>
      <c r="S835">
        <f ca="1">$AK$2*Validation[[#This Row],[Range1_Range]]+Validation[[#This Row],[Range1_Low]]</f>
        <v>402.47366708664339</v>
      </c>
      <c r="T835">
        <f ca="1">$AK$2*Validation[[#This Row],[Range2_Range]]+Validation[[#This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7.4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5" t="b">
        <f ca="1">AND(Validation[[#This Row],[Test Reading]]&gt;=Validation[[#This Row],[Range1_Low]],Validation[[#This Row],[Test Reading]]&lt;=Validation[[#This Row],[Range1_High]])</f>
        <v>1</v>
      </c>
      <c r="AE8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5">
        <f>Validation[[#This Row],[Range1_High]]-Validation[[#This Row],[Range1_Low]]</f>
        <v>900</v>
      </c>
      <c r="AG835">
        <f>Validation[[#This Row],[Range2_High]]-Validation[[#This Row],[Range2_Low]]</f>
        <v>0</v>
      </c>
      <c r="AK835"/>
    </row>
    <row r="836" spans="1:37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2643</v>
      </c>
      <c r="K836">
        <v>58</v>
      </c>
      <c r="L836">
        <v>1.1503E-6</v>
      </c>
      <c r="M836">
        <v>58</v>
      </c>
      <c r="N836">
        <v>1.4191E-7</v>
      </c>
      <c r="O836" t="s">
        <v>2643</v>
      </c>
      <c r="P836" t="s">
        <v>2643</v>
      </c>
      <c r="Q836" t="s">
        <v>2643</v>
      </c>
      <c r="R836" t="s">
        <v>408</v>
      </c>
      <c r="S836">
        <f ca="1">$AK$2*Validation[[#This Row],[Range1_Range]]+Validation[[#This Row],[Range1_Low]]</f>
        <v>3.3608185231849268E-2</v>
      </c>
      <c r="T836">
        <f ca="1">$AK$2*Validation[[#This Row],[Range2_Range]]+Validation[[#This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6" t="b">
        <f ca="1">AND(Validation[[#This Row],[Test Reading]]&gt;=Validation[[#This Row],[Range1_Low]],Validation[[#This Row],[Test Reading]]&lt;=Validation[[#This Row],[Range1_High]])</f>
        <v>1</v>
      </c>
      <c r="AE8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6">
        <f>Validation[[#This Row],[Range1_High]]-Validation[[#This Row],[Range1_Low]]</f>
        <v>0.1</v>
      </c>
      <c r="AG836">
        <f>Validation[[#This Row],[Range2_High]]-Validation[[#This Row],[Range2_Low]]</f>
        <v>0</v>
      </c>
      <c r="AK836"/>
    </row>
    <row r="837" spans="1:37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2643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2643</v>
      </c>
      <c r="P837" t="s">
        <v>2643</v>
      </c>
      <c r="Q837" t="s">
        <v>2643</v>
      </c>
      <c r="R837" t="s">
        <v>431</v>
      </c>
      <c r="S837">
        <f ca="1">$AK$2*Validation[[#This Row],[Range1_Range]]+Validation[[#This Row],[Range1_Low]]</f>
        <v>402.47366708664339</v>
      </c>
      <c r="T837">
        <f ca="1">$AK$2*Validation[[#This Row],[Range2_Range]]+Validation[[#This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1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7" t="b">
        <f ca="1">AND(Validation[[#This Row],[Test Reading]]&gt;=Validation[[#This Row],[Range1_Low]],Validation[[#This Row],[Test Reading]]&lt;=Validation[[#This Row],[Range1_High]])</f>
        <v>1</v>
      </c>
      <c r="AE8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7">
        <f>Validation[[#This Row],[Range1_High]]-Validation[[#This Row],[Range1_Low]]</f>
        <v>900</v>
      </c>
      <c r="AG837">
        <f>Validation[[#This Row],[Range2_High]]-Validation[[#This Row],[Range2_Low]]</f>
        <v>0</v>
      </c>
      <c r="AK837"/>
    </row>
    <row r="838" spans="1:37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2643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2643</v>
      </c>
      <c r="P838" t="s">
        <v>2643</v>
      </c>
      <c r="Q838" t="s">
        <v>2643</v>
      </c>
      <c r="R838" t="s">
        <v>409</v>
      </c>
      <c r="S838">
        <f ca="1">$AK$2*Validation[[#This Row],[Range1_Range]]+Validation[[#This Row],[Range1_Low]]</f>
        <v>3.3608185231849268E-2</v>
      </c>
      <c r="T838">
        <f ca="1">$AK$2*Validation[[#This Row],[Range2_Range]]+Validation[[#This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8" t="b">
        <f ca="1">AND(Validation[[#This Row],[Test Reading]]&gt;=Validation[[#This Row],[Range1_Low]],Validation[[#This Row],[Test Reading]]&lt;=Validation[[#This Row],[Range1_High]])</f>
        <v>1</v>
      </c>
      <c r="AE8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8">
        <f>Validation[[#This Row],[Range1_High]]-Validation[[#This Row],[Range1_Low]]</f>
        <v>0.1</v>
      </c>
      <c r="AG838">
        <f>Validation[[#This Row],[Range2_High]]-Validation[[#This Row],[Range2_Low]]</f>
        <v>0</v>
      </c>
      <c r="AK838"/>
    </row>
    <row r="839" spans="1:37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2643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2643</v>
      </c>
      <c r="P839" t="s">
        <v>2643</v>
      </c>
      <c r="Q839" t="s">
        <v>2643</v>
      </c>
      <c r="R839" t="s">
        <v>432</v>
      </c>
      <c r="S839">
        <f ca="1">$AK$2*Validation[[#This Row],[Range1_Range]]+Validation[[#This Row],[Range1_Low]]</f>
        <v>402.47366708664339</v>
      </c>
      <c r="T839">
        <f ca="1">$AK$2*Validation[[#This Row],[Range2_Range]]+Validation[[#This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1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9" t="b">
        <f ca="1">AND(Validation[[#This Row],[Test Reading]]&gt;=Validation[[#This Row],[Range1_Low]],Validation[[#This Row],[Test Reading]]&lt;=Validation[[#This Row],[Range1_High]])</f>
        <v>1</v>
      </c>
      <c r="AE8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9">
        <f>Validation[[#This Row],[Range1_High]]-Validation[[#This Row],[Range1_Low]]</f>
        <v>900</v>
      </c>
      <c r="AG839">
        <f>Validation[[#This Row],[Range2_High]]-Validation[[#This Row],[Range2_Low]]</f>
        <v>0</v>
      </c>
      <c r="AK839"/>
    </row>
    <row r="840" spans="1:37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2643</v>
      </c>
      <c r="K840">
        <v>0.12</v>
      </c>
      <c r="L840">
        <v>0</v>
      </c>
      <c r="M840">
        <v>8.4620387795000002E-2</v>
      </c>
      <c r="N840">
        <v>0</v>
      </c>
      <c r="O840" t="s">
        <v>2643</v>
      </c>
      <c r="P840" t="s">
        <v>2643</v>
      </c>
      <c r="Q840" t="s">
        <v>158</v>
      </c>
      <c r="R840" t="s">
        <v>395</v>
      </c>
      <c r="S840">
        <f ca="1">$AK$2*Validation[[#This Row],[Range1_Range]]+Validation[[#This Row],[Range1_Low]]</f>
        <v>-200.59428335185655</v>
      </c>
      <c r="T840">
        <f ca="1">$AK$2*Validation[[#This Row],[Range2_Range]]+Validation[[#This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1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0" t="b">
        <f ca="1">AND(Validation[[#This Row],[Test Reading]]&gt;=Validation[[#This Row],[Range1_Low]],Validation[[#This Row],[Test Reading]]&lt;=Validation[[#This Row],[Range1_High]])</f>
        <v>1</v>
      </c>
      <c r="AE8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0">
        <f>Validation[[#This Row],[Range1_High]]-Validation[[#This Row],[Range1_Low]]</f>
        <v>754</v>
      </c>
      <c r="AG840">
        <f>Validation[[#This Row],[Range2_High]]-Validation[[#This Row],[Range2_Low]]</f>
        <v>0</v>
      </c>
      <c r="AK840"/>
    </row>
    <row r="841" spans="1:37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2643</v>
      </c>
      <c r="K841">
        <v>0.09</v>
      </c>
      <c r="L841">
        <v>0</v>
      </c>
      <c r="M841">
        <v>8.4258117024000004E-2</v>
      </c>
      <c r="N841">
        <v>0</v>
      </c>
      <c r="O841" t="s">
        <v>2643</v>
      </c>
      <c r="P841" t="s">
        <v>2643</v>
      </c>
      <c r="Q841" t="s">
        <v>158</v>
      </c>
      <c r="R841" t="s">
        <v>397</v>
      </c>
      <c r="S841">
        <f ca="1">$AK$2*Validation[[#This Row],[Range1_Range]]+Validation[[#This Row],[Range1_Low]]</f>
        <v>568.86614577294176</v>
      </c>
      <c r="T841">
        <f ca="1">$AK$2*Validation[[#This Row],[Range2_Range]]+Validation[[#This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v>0</v>
      </c>
      <c r="AB841" s="152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1" t="b">
        <f ca="1">AND(Validation[[#This Row],[Test Reading]]&gt;=Validation[[#This Row],[Range1_Low]],Validation[[#This Row],[Test Reading]]&lt;=Validation[[#This Row],[Range1_High]])</f>
        <v>1</v>
      </c>
      <c r="AE8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1">
        <f>Validation[[#This Row],[Range1_High]]-Validation[[#This Row],[Range1_Low]]</f>
        <v>799.99900000000002</v>
      </c>
      <c r="AG841">
        <f>Validation[[#This Row],[Range2_High]]-Validation[[#This Row],[Range2_Low]]</f>
        <v>0</v>
      </c>
      <c r="AK841"/>
    </row>
    <row r="842" spans="1:37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2643</v>
      </c>
      <c r="K842">
        <v>9.1750578690000001E-2</v>
      </c>
      <c r="L842">
        <v>0</v>
      </c>
      <c r="M842">
        <v>8.7890410429999996E-2</v>
      </c>
      <c r="N842">
        <v>0</v>
      </c>
      <c r="O842" t="s">
        <v>2643</v>
      </c>
      <c r="P842" t="s">
        <v>2643</v>
      </c>
      <c r="Q842" t="s">
        <v>158</v>
      </c>
      <c r="R842" t="s">
        <v>399</v>
      </c>
      <c r="S842">
        <f ca="1">$AK$2*Validation[[#This Row],[Range1_Range]]+Validation[[#This Row],[Range1_Low]]</f>
        <v>1346.0125798152842</v>
      </c>
      <c r="T842">
        <f ca="1">$AK$2*Validation[[#This Row],[Range2_Range]]+Validation[[#This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1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2" t="b">
        <f ca="1">AND(Validation[[#This Row],[Test Reading]]&gt;=Validation[[#This Row],[Range1_Low]],Validation[[#This Row],[Test Reading]]&lt;=Validation[[#This Row],[Range1_High]])</f>
        <v>1</v>
      </c>
      <c r="AE8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2">
        <f>Validation[[#This Row],[Range1_High]]-Validation[[#This Row],[Range1_Low]]</f>
        <v>731.99900000000002</v>
      </c>
      <c r="AG842">
        <f>Validation[[#This Row],[Range2_High]]-Validation[[#This Row],[Range2_Low]]</f>
        <v>0</v>
      </c>
      <c r="AK842"/>
    </row>
    <row r="843" spans="1:37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2643</v>
      </c>
      <c r="K843">
        <v>0.60176790378900002</v>
      </c>
      <c r="L843">
        <v>0</v>
      </c>
      <c r="M843">
        <v>0.58065532808200004</v>
      </c>
      <c r="N843">
        <v>0</v>
      </c>
      <c r="O843" t="s">
        <v>2643</v>
      </c>
      <c r="P843" t="s">
        <v>2643</v>
      </c>
      <c r="Q843" t="s">
        <v>158</v>
      </c>
      <c r="R843" t="s">
        <v>396</v>
      </c>
      <c r="S843">
        <f ca="1">$AK$2*Validation[[#This Row],[Range1_Range]]+Validation[[#This Row],[Range1_Low]]</f>
        <v>-200.59428335185655</v>
      </c>
      <c r="T843">
        <f ca="1">$AK$2*Validation[[#This Row],[Range2_Range]]+Validation[[#This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1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3" t="b">
        <f ca="1">AND(Validation[[#This Row],[Test Reading]]&gt;=Validation[[#This Row],[Range1_Low]],Validation[[#This Row],[Test Reading]]&lt;=Validation[[#This Row],[Range1_High]])</f>
        <v>1</v>
      </c>
      <c r="AE8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3">
        <f>Validation[[#This Row],[Range1_High]]-Validation[[#This Row],[Range1_Low]]</f>
        <v>754</v>
      </c>
      <c r="AG843">
        <f>Validation[[#This Row],[Range2_High]]-Validation[[#This Row],[Range2_Low]]</f>
        <v>0</v>
      </c>
      <c r="AK843"/>
    </row>
    <row r="844" spans="1:37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2643</v>
      </c>
      <c r="K844">
        <v>0.58298645615699995</v>
      </c>
      <c r="L844">
        <v>0</v>
      </c>
      <c r="M844">
        <v>0.58060264405600004</v>
      </c>
      <c r="N844">
        <v>0</v>
      </c>
      <c r="O844" t="s">
        <v>2643</v>
      </c>
      <c r="P844" t="s">
        <v>2643</v>
      </c>
      <c r="Q844" t="s">
        <v>158</v>
      </c>
      <c r="R844" t="s">
        <v>398</v>
      </c>
      <c r="S844">
        <f ca="1">$AK$2*Validation[[#This Row],[Range1_Range]]+Validation[[#This Row],[Range1_Low]]</f>
        <v>568.86614577294176</v>
      </c>
      <c r="T844">
        <f ca="1">$AK$2*Validation[[#This Row],[Range2_Range]]+Validation[[#This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1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4" t="b">
        <f ca="1">AND(Validation[[#This Row],[Test Reading]]&gt;=Validation[[#This Row],[Range1_Low]],Validation[[#This Row],[Test Reading]]&lt;=Validation[[#This Row],[Range1_High]])</f>
        <v>1</v>
      </c>
      <c r="AE8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4">
        <f>Validation[[#This Row],[Range1_High]]-Validation[[#This Row],[Range1_Low]]</f>
        <v>799.99900000000002</v>
      </c>
      <c r="AG844">
        <f>Validation[[#This Row],[Range2_High]]-Validation[[#This Row],[Range2_Low]]</f>
        <v>0</v>
      </c>
      <c r="AJ844" s="94"/>
      <c r="AK844"/>
    </row>
    <row r="845" spans="1:37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2643</v>
      </c>
      <c r="K845">
        <v>0.58352249487300001</v>
      </c>
      <c r="L845">
        <v>0</v>
      </c>
      <c r="M845">
        <v>0.58114088158199995</v>
      </c>
      <c r="N845">
        <v>0</v>
      </c>
      <c r="O845" t="s">
        <v>2643</v>
      </c>
      <c r="P845" t="s">
        <v>2643</v>
      </c>
      <c r="Q845" t="s">
        <v>158</v>
      </c>
      <c r="R845" t="s">
        <v>400</v>
      </c>
      <c r="S845">
        <f ca="1">$AK$2*Validation[[#This Row],[Range1_Range]]+Validation[[#This Row],[Range1_Low]]</f>
        <v>1346.0125798152842</v>
      </c>
      <c r="T845">
        <f ca="1">$AK$2*Validation[[#This Row],[Range2_Range]]+Validation[[#This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1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5" t="b">
        <f ca="1">AND(Validation[[#This Row],[Test Reading]]&gt;=Validation[[#This Row],[Range1_Low]],Validation[[#This Row],[Test Reading]]&lt;=Validation[[#This Row],[Range1_High]])</f>
        <v>1</v>
      </c>
      <c r="AE8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5">
        <f>Validation[[#This Row],[Range1_High]]-Validation[[#This Row],[Range1_Low]]</f>
        <v>731.99900000000002</v>
      </c>
      <c r="AG845">
        <f>Validation[[#This Row],[Range2_High]]-Validation[[#This Row],[Range2_Low]]</f>
        <v>0</v>
      </c>
      <c r="AK845"/>
    </row>
    <row r="846" spans="1:37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2643</v>
      </c>
      <c r="K846">
        <v>0.14000000000000001</v>
      </c>
      <c r="L846">
        <v>0</v>
      </c>
      <c r="M846">
        <v>9.1813958929999995E-2</v>
      </c>
      <c r="N846">
        <v>0</v>
      </c>
      <c r="O846" t="s">
        <v>2643</v>
      </c>
      <c r="P846" t="s">
        <v>2643</v>
      </c>
      <c r="Q846" t="s">
        <v>159</v>
      </c>
      <c r="R846" t="s">
        <v>389</v>
      </c>
      <c r="S846">
        <f ca="1">$AK$2*Validation[[#This Row],[Range1_Range]]+Validation[[#This Row],[Range1_Low]]</f>
        <v>-61.67508902040754</v>
      </c>
      <c r="T846">
        <f ca="1">$AK$2*Validation[[#This Row],[Range2_Range]]+Validation[[#This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1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6" t="b">
        <f ca="1">AND(Validation[[#This Row],[Test Reading]]&gt;=Validation[[#This Row],[Range1_Low]],Validation[[#This Row],[Test Reading]]&lt;=Validation[[#This Row],[Range1_High]])</f>
        <v>1</v>
      </c>
      <c r="AE8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6">
        <f>Validation[[#This Row],[Range1_High]]-Validation[[#This Row],[Range1_Low]]</f>
        <v>845.99900000000002</v>
      </c>
      <c r="AG846">
        <f>Validation[[#This Row],[Range2_High]]-Validation[[#This Row],[Range2_Low]]</f>
        <v>0</v>
      </c>
      <c r="AK846"/>
    </row>
    <row r="847" spans="1:37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2643</v>
      </c>
      <c r="K847">
        <v>0.11</v>
      </c>
      <c r="L847">
        <v>0</v>
      </c>
      <c r="M847">
        <v>8.5418892991000001E-2</v>
      </c>
      <c r="N847">
        <v>0</v>
      </c>
      <c r="O847" t="s">
        <v>2643</v>
      </c>
      <c r="P847" t="s">
        <v>2643</v>
      </c>
      <c r="Q847" t="s">
        <v>159</v>
      </c>
      <c r="R847" t="s">
        <v>391</v>
      </c>
      <c r="S847">
        <f ca="1">$AK$2*Validation[[#This Row],[Range1_Range]]+Validation[[#This Row],[Range1_Low]]</f>
        <v>785.66957447071877</v>
      </c>
      <c r="T847">
        <f ca="1">$AK$2*Validation[[#This Row],[Range2_Range]]+Validation[[#This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1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7" t="b">
        <f ca="1">AND(Validation[[#This Row],[Test Reading]]&gt;=Validation[[#This Row],[Range1_Low]],Validation[[#This Row],[Test Reading]]&lt;=Validation[[#This Row],[Range1_High]])</f>
        <v>1</v>
      </c>
      <c r="AE8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7">
        <f>Validation[[#This Row],[Range1_High]]-Validation[[#This Row],[Range1_Low]]</f>
        <v>850</v>
      </c>
      <c r="AG847">
        <f>Validation[[#This Row],[Range2_High]]-Validation[[#This Row],[Range2_Low]]</f>
        <v>0</v>
      </c>
      <c r="AK847"/>
    </row>
    <row r="848" spans="1:37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2643</v>
      </c>
      <c r="K848">
        <v>0.11</v>
      </c>
      <c r="L848">
        <v>0</v>
      </c>
      <c r="M848">
        <v>9.0691638953000003E-2</v>
      </c>
      <c r="N848">
        <v>0</v>
      </c>
      <c r="O848" t="s">
        <v>2643</v>
      </c>
      <c r="P848" t="s">
        <v>2643</v>
      </c>
      <c r="Q848" t="s">
        <v>159</v>
      </c>
      <c r="R848" t="s">
        <v>393</v>
      </c>
      <c r="S848">
        <f ca="1">$AK$2*Validation[[#This Row],[Range1_Range]]+Validation[[#This Row],[Range1_Low]]</f>
        <v>1632.9815835703184</v>
      </c>
      <c r="T848">
        <f ca="1">$AK$2*Validation[[#This Row],[Range2_Range]]+Validation[[#This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1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8" t="b">
        <f ca="1">AND(Validation[[#This Row],[Test Reading]]&gt;=Validation[[#This Row],[Range1_Low]],Validation[[#This Row],[Test Reading]]&lt;=Validation[[#This Row],[Range1_High]])</f>
        <v>1</v>
      </c>
      <c r="AE8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8">
        <f>Validation[[#This Row],[Range1_High]]-Validation[[#This Row],[Range1_Low]]</f>
        <v>841.99900000000002</v>
      </c>
      <c r="AG848">
        <f>Validation[[#This Row],[Range2_High]]-Validation[[#This Row],[Range2_Low]]</f>
        <v>0</v>
      </c>
      <c r="AK848"/>
    </row>
    <row r="849" spans="1:37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2643</v>
      </c>
      <c r="K849">
        <v>0.61871661324000005</v>
      </c>
      <c r="L849">
        <v>0</v>
      </c>
      <c r="M849">
        <v>0.58174719857900004</v>
      </c>
      <c r="N849">
        <v>0</v>
      </c>
      <c r="O849" t="s">
        <v>2643</v>
      </c>
      <c r="P849" t="s">
        <v>2643</v>
      </c>
      <c r="Q849" t="s">
        <v>159</v>
      </c>
      <c r="R849" t="s">
        <v>390</v>
      </c>
      <c r="S849">
        <f ca="1">$AK$2*Validation[[#This Row],[Range1_Range]]+Validation[[#This Row],[Range1_Low]]</f>
        <v>-61.67508902040754</v>
      </c>
      <c r="T849">
        <f ca="1">$AK$2*Validation[[#This Row],[Range2_Range]]+Validation[[#This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9" t="b">
        <f ca="1">AND(Validation[[#This Row],[Test Reading]]&gt;=Validation[[#This Row],[Range1_Low]],Validation[[#This Row],[Test Reading]]&lt;=Validation[[#This Row],[Range1_High]])</f>
        <v>1</v>
      </c>
      <c r="AE8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9">
        <f>Validation[[#This Row],[Range1_High]]-Validation[[#This Row],[Range1_Low]]</f>
        <v>845.99900000000002</v>
      </c>
      <c r="AG849">
        <f>Validation[[#This Row],[Range2_High]]-Validation[[#This Row],[Range2_Low]]</f>
        <v>0</v>
      </c>
      <c r="AK849"/>
    </row>
    <row r="850" spans="1:37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2643</v>
      </c>
      <c r="K850">
        <v>0.59112989022899998</v>
      </c>
      <c r="L850">
        <v>0</v>
      </c>
      <c r="M850">
        <v>0.58077223356499996</v>
      </c>
      <c r="N850">
        <v>0</v>
      </c>
      <c r="O850" t="s">
        <v>2643</v>
      </c>
      <c r="P850" t="s">
        <v>2643</v>
      </c>
      <c r="Q850" t="s">
        <v>159</v>
      </c>
      <c r="R850" t="s">
        <v>392</v>
      </c>
      <c r="S850">
        <f ca="1">$AK$2*Validation[[#This Row],[Range1_Range]]+Validation[[#This Row],[Range1_Low]]</f>
        <v>785.66957447071877</v>
      </c>
      <c r="T850">
        <f ca="1">$AK$2*Validation[[#This Row],[Range2_Range]]+Validation[[#This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1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0" t="b">
        <f ca="1">AND(Validation[[#This Row],[Test Reading]]&gt;=Validation[[#This Row],[Range1_Low]],Validation[[#This Row],[Test Reading]]&lt;=Validation[[#This Row],[Range1_High]])</f>
        <v>1</v>
      </c>
      <c r="AE8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0">
        <f>Validation[[#This Row],[Range1_High]]-Validation[[#This Row],[Range1_Low]]</f>
        <v>850</v>
      </c>
      <c r="AG850">
        <f>Validation[[#This Row],[Range2_High]]-Validation[[#This Row],[Range2_Low]]</f>
        <v>0</v>
      </c>
      <c r="AK850"/>
    </row>
    <row r="851" spans="1:37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2643</v>
      </c>
      <c r="K851">
        <v>0.589270524593</v>
      </c>
      <c r="L851">
        <v>0</v>
      </c>
      <c r="M851">
        <v>0.58157112494999996</v>
      </c>
      <c r="N851">
        <v>0</v>
      </c>
      <c r="O851" t="s">
        <v>2643</v>
      </c>
      <c r="P851" t="s">
        <v>2643</v>
      </c>
      <c r="Q851" t="s">
        <v>159</v>
      </c>
      <c r="R851" t="s">
        <v>394</v>
      </c>
      <c r="S851">
        <f ca="1">$AK$2*Validation[[#This Row],[Range1_Range]]+Validation[[#This Row],[Range1_Low]]</f>
        <v>1632.9815835703184</v>
      </c>
      <c r="T851">
        <f ca="1">$AK$2*Validation[[#This Row],[Range2_Range]]+Validation[[#This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1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1" t="b">
        <f ca="1">AND(Validation[[#This Row],[Test Reading]]&gt;=Validation[[#This Row],[Range1_Low]],Validation[[#This Row],[Test Reading]]&lt;=Validation[[#This Row],[Range1_High]])</f>
        <v>1</v>
      </c>
      <c r="AE8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1">
        <f>Validation[[#This Row],[Range1_High]]-Validation[[#This Row],[Range1_Low]]</f>
        <v>841.99900000000002</v>
      </c>
      <c r="AG851">
        <f>Validation[[#This Row],[Range2_High]]-Validation[[#This Row],[Range2_Low]]</f>
        <v>0</v>
      </c>
      <c r="AK851"/>
    </row>
    <row r="852" spans="1:37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2643</v>
      </c>
      <c r="K852">
        <v>0.77443041011000002</v>
      </c>
      <c r="L852">
        <v>0</v>
      </c>
      <c r="M852">
        <v>0.76326909416199995</v>
      </c>
      <c r="N852">
        <v>0</v>
      </c>
      <c r="O852" t="s">
        <v>2643</v>
      </c>
      <c r="P852" t="s">
        <v>2643</v>
      </c>
      <c r="Q852" t="s">
        <v>109</v>
      </c>
      <c r="R852" t="s">
        <v>381</v>
      </c>
      <c r="S852">
        <f ca="1">$AK$2*Validation[[#This Row],[Range1_Range]]+Validation[[#This Row],[Range1_Low]]</f>
        <v>-435.85191605665369</v>
      </c>
      <c r="T852">
        <f ca="1">$AK$2*Validation[[#This Row],[Range2_Range]]+Validation[[#This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2" t="b">
        <f ca="1">AND(Validation[[#This Row],[Test Reading]]&gt;=Validation[[#This Row],[Range1_Low]],Validation[[#This Row],[Test Reading]]&lt;=Validation[[#This Row],[Range1_High]])</f>
        <v>1</v>
      </c>
      <c r="AE8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2">
        <f>Validation[[#This Row],[Range1_High]]-Validation[[#This Row],[Range1_Low]]</f>
        <v>53.999000000000024</v>
      </c>
      <c r="AG852">
        <f>Validation[[#This Row],[Range2_High]]-Validation[[#This Row],[Range2_Low]]</f>
        <v>0</v>
      </c>
      <c r="AJ852" s="94"/>
      <c r="AK852"/>
    </row>
    <row r="853" spans="1:37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2643</v>
      </c>
      <c r="K853">
        <v>0.19</v>
      </c>
      <c r="L853">
        <v>0</v>
      </c>
      <c r="M853">
        <v>0.135879482385</v>
      </c>
      <c r="N853">
        <v>0</v>
      </c>
      <c r="O853" t="s">
        <v>2643</v>
      </c>
      <c r="P853" t="s">
        <v>2643</v>
      </c>
      <c r="Q853" t="s">
        <v>109</v>
      </c>
      <c r="R853" t="s">
        <v>383</v>
      </c>
      <c r="S853">
        <f ca="1">$AK$2*Validation[[#This Row],[Range1_Range]]+Validation[[#This Row],[Range1_Low]]</f>
        <v>-97.526668995208922</v>
      </c>
      <c r="T853">
        <f ca="1">$AK$2*Validation[[#This Row],[Range2_Range]]+Validation[[#This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1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3" t="b">
        <f ca="1">AND(Validation[[#This Row],[Test Reading]]&gt;=Validation[[#This Row],[Range1_Low]],Validation[[#This Row],[Test Reading]]&lt;=Validation[[#This Row],[Range1_High]])</f>
        <v>1</v>
      </c>
      <c r="AE8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3">
        <f>Validation[[#This Row],[Range1_High]]-Validation[[#This Row],[Range1_Low]]</f>
        <v>899.99900000000002</v>
      </c>
      <c r="AG853">
        <f>Validation[[#This Row],[Range2_High]]-Validation[[#This Row],[Range2_Low]]</f>
        <v>0</v>
      </c>
      <c r="AK853"/>
    </row>
    <row r="854" spans="1:37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2643</v>
      </c>
      <c r="K854">
        <v>0.12</v>
      </c>
      <c r="L854">
        <v>0</v>
      </c>
      <c r="M854">
        <v>8.8716091735000002E-2</v>
      </c>
      <c r="N854">
        <v>0</v>
      </c>
      <c r="O854" t="s">
        <v>2643</v>
      </c>
      <c r="P854" t="s">
        <v>2643</v>
      </c>
      <c r="Q854" t="s">
        <v>109</v>
      </c>
      <c r="R854" t="s">
        <v>385</v>
      </c>
      <c r="S854">
        <f ca="1">$AK$2*Validation[[#This Row],[Range1_Range]]+Validation[[#This Row],[Range1_Low]]</f>
        <v>836.08185231849257</v>
      </c>
      <c r="T854">
        <f ca="1">$AK$2*Validation[[#This Row],[Range2_Range]]+Validation[[#This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4" t="b">
        <f ca="1">AND(Validation[[#This Row],[Test Reading]]&gt;=Validation[[#This Row],[Range1_Low]],Validation[[#This Row],[Test Reading]]&lt;=Validation[[#This Row],[Range1_High]])</f>
        <v>1</v>
      </c>
      <c r="AE8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4">
        <f>Validation[[#This Row],[Range1_High]]-Validation[[#This Row],[Range1_Low]]</f>
        <v>1000</v>
      </c>
      <c r="AG854">
        <f>Validation[[#This Row],[Range2_High]]-Validation[[#This Row],[Range2_Low]]</f>
        <v>0</v>
      </c>
      <c r="AK854"/>
    </row>
    <row r="855" spans="1:37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2643</v>
      </c>
      <c r="K855">
        <v>0.13134693283599999</v>
      </c>
      <c r="L855">
        <v>0</v>
      </c>
      <c r="M855">
        <v>9.8982266025999993E-2</v>
      </c>
      <c r="N855">
        <v>0</v>
      </c>
      <c r="O855" t="s">
        <v>2643</v>
      </c>
      <c r="P855" t="s">
        <v>2643</v>
      </c>
      <c r="Q855" t="s">
        <v>109</v>
      </c>
      <c r="R855" t="s">
        <v>387</v>
      </c>
      <c r="S855">
        <f ca="1">$AK$2*Validation[[#This Row],[Range1_Range]]+Validation[[#This Row],[Range1_Low]]</f>
        <v>1836.0825162366402</v>
      </c>
      <c r="T855">
        <f ca="1">$AK$2*Validation[[#This Row],[Range2_Range]]+Validation[[#This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5" t="b">
        <f ca="1">AND(Validation[[#This Row],[Test Reading]]&gt;=Validation[[#This Row],[Range1_Low]],Validation[[#This Row],[Test Reading]]&lt;=Validation[[#This Row],[Range1_High]])</f>
        <v>1</v>
      </c>
      <c r="AE8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5">
        <f>Validation[[#This Row],[Range1_High]]-Validation[[#This Row],[Range1_Low]]</f>
        <v>999.99900000000002</v>
      </c>
      <c r="AG855">
        <f>Validation[[#This Row],[Range2_High]]-Validation[[#This Row],[Range2_Low]]</f>
        <v>0</v>
      </c>
      <c r="AK855"/>
    </row>
    <row r="856" spans="1:37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2643</v>
      </c>
      <c r="K856">
        <v>0.99057090109900003</v>
      </c>
      <c r="L856">
        <v>0</v>
      </c>
      <c r="M856">
        <v>0.95529037999099997</v>
      </c>
      <c r="N856">
        <v>0</v>
      </c>
      <c r="O856" t="s">
        <v>2643</v>
      </c>
      <c r="P856" t="s">
        <v>2643</v>
      </c>
      <c r="Q856" t="s">
        <v>109</v>
      </c>
      <c r="R856" t="s">
        <v>5668</v>
      </c>
      <c r="S856">
        <f ca="1">$AK$2*Validation[[#This Row],[Range1_Range]]+Validation[[#This Row],[Range1_Low]]</f>
        <v>-435.85191605665369</v>
      </c>
      <c r="T856">
        <f ca="1">$AK$2*Validation[[#This Row],[Range2_Range]]+Validation[[#This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0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6" t="b">
        <f ca="1">AND(Validation[[#This Row],[Test Reading]]&gt;=Validation[[#This Row],[Range1_Low]],Validation[[#This Row],[Test Reading]]&lt;=Validation[[#This Row],[Range1_High]])</f>
        <v>1</v>
      </c>
      <c r="AE8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6">
        <f>Validation[[#This Row],[Range1_High]]-Validation[[#This Row],[Range1_Low]]</f>
        <v>53.999000000000024</v>
      </c>
      <c r="AG856">
        <f>Validation[[#This Row],[Range2_High]]-Validation[[#This Row],[Range2_Low]]</f>
        <v>0</v>
      </c>
      <c r="AK856"/>
    </row>
    <row r="857" spans="1:37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2643</v>
      </c>
      <c r="K857">
        <v>0.63828364502900004</v>
      </c>
      <c r="L857">
        <v>0</v>
      </c>
      <c r="M857">
        <v>0.59030774493799998</v>
      </c>
      <c r="N857">
        <v>0</v>
      </c>
      <c r="O857" t="s">
        <v>2643</v>
      </c>
      <c r="P857" t="s">
        <v>2643</v>
      </c>
      <c r="Q857" t="s">
        <v>109</v>
      </c>
      <c r="R857" t="s">
        <v>384</v>
      </c>
      <c r="S857">
        <f ca="1">$AK$2*Validation[[#This Row],[Range1_Range]]+Validation[[#This Row],[Range1_Low]]</f>
        <v>-97.526668995208922</v>
      </c>
      <c r="T857">
        <f ca="1">$AK$2*Validation[[#This Row],[Range2_Range]]+Validation[[#This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7" t="b">
        <f ca="1">AND(Validation[[#This Row],[Test Reading]]&gt;=Validation[[#This Row],[Range1_Low]],Validation[[#This Row],[Test Reading]]&lt;=Validation[[#This Row],[Range1_High]])</f>
        <v>1</v>
      </c>
      <c r="AE8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7">
        <f>Validation[[#This Row],[Range1_High]]-Validation[[#This Row],[Range1_Low]]</f>
        <v>899.99900000000002</v>
      </c>
      <c r="AG857">
        <f>Validation[[#This Row],[Range2_High]]-Validation[[#This Row],[Range2_Low]]</f>
        <v>0</v>
      </c>
      <c r="AK857"/>
    </row>
    <row r="858" spans="1:37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2643</v>
      </c>
      <c r="K858">
        <v>0.59947253707799997</v>
      </c>
      <c r="L858">
        <v>0</v>
      </c>
      <c r="M858">
        <v>0.58126632874499995</v>
      </c>
      <c r="N858">
        <v>0</v>
      </c>
      <c r="O858" t="s">
        <v>2643</v>
      </c>
      <c r="P858" t="s">
        <v>2643</v>
      </c>
      <c r="Q858" t="s">
        <v>109</v>
      </c>
      <c r="R858" t="s">
        <v>386</v>
      </c>
      <c r="S858">
        <f ca="1">$AK$2*Validation[[#This Row],[Range1_Range]]+Validation[[#This Row],[Range1_Low]]</f>
        <v>836.08185231849257</v>
      </c>
      <c r="T858">
        <f ca="1">$AK$2*Validation[[#This Row],[Range2_Range]]+Validation[[#This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8" t="b">
        <f ca="1">AND(Validation[[#This Row],[Test Reading]]&gt;=Validation[[#This Row],[Range1_Low]],Validation[[#This Row],[Test Reading]]&lt;=Validation[[#This Row],[Range1_High]])</f>
        <v>1</v>
      </c>
      <c r="AE8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8">
        <f>Validation[[#This Row],[Range1_High]]-Validation[[#This Row],[Range1_Low]]</f>
        <v>1000</v>
      </c>
      <c r="AG858">
        <f>Validation[[#This Row],[Range2_High]]-Validation[[#This Row],[Range2_Low]]</f>
        <v>0</v>
      </c>
      <c r="AK858"/>
    </row>
    <row r="859" spans="1:37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2643</v>
      </c>
      <c r="K859">
        <v>0.60796019614700003</v>
      </c>
      <c r="L859">
        <v>0</v>
      </c>
      <c r="M859">
        <v>0.58292151185899999</v>
      </c>
      <c r="N859">
        <v>0</v>
      </c>
      <c r="O859" t="s">
        <v>2643</v>
      </c>
      <c r="P859" t="s">
        <v>2643</v>
      </c>
      <c r="Q859" t="s">
        <v>109</v>
      </c>
      <c r="R859" t="s">
        <v>5669</v>
      </c>
      <c r="S859">
        <f ca="1">$AK$2*Validation[[#This Row],[Range1_Range]]+Validation[[#This Row],[Range1_Low]]</f>
        <v>1836.0825162366402</v>
      </c>
      <c r="T859">
        <f ca="1">$AK$2*Validation[[#This Row],[Range2_Range]]+Validation[[#This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9" t="b">
        <f ca="1">AND(Validation[[#This Row],[Test Reading]]&gt;=Validation[[#This Row],[Range1_Low]],Validation[[#This Row],[Test Reading]]&lt;=Validation[[#This Row],[Range1_High]])</f>
        <v>1</v>
      </c>
      <c r="AE8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9">
        <f>Validation[[#This Row],[Range1_High]]-Validation[[#This Row],[Range1_Low]]</f>
        <v>999.99900000000002</v>
      </c>
      <c r="AG859">
        <f>Validation[[#This Row],[Range2_High]]-Validation[[#This Row],[Range2_Low]]</f>
        <v>0</v>
      </c>
      <c r="AK859"/>
    </row>
    <row r="860" spans="1:37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2643</v>
      </c>
      <c r="K860">
        <v>1.5</v>
      </c>
      <c r="L860">
        <v>0</v>
      </c>
      <c r="M860">
        <v>1.4288134381199999</v>
      </c>
      <c r="N860">
        <v>0</v>
      </c>
      <c r="O860" t="s">
        <v>2643</v>
      </c>
      <c r="P860" t="s">
        <v>2643</v>
      </c>
      <c r="Q860" t="s">
        <v>160</v>
      </c>
      <c r="R860" t="s">
        <v>371</v>
      </c>
      <c r="S860">
        <f ca="1">$AK$2*Validation[[#This Row],[Range1_Range]]+Validation[[#This Row],[Range1_Low]]</f>
        <v>-435.85191605665369</v>
      </c>
      <c r="T860">
        <f ca="1">$AK$2*Validation[[#This Row],[Range2_Range]]+Validation[[#This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0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0" t="b">
        <f ca="1">AND(Validation[[#This Row],[Test Reading]]&gt;=Validation[[#This Row],[Range1_Low]],Validation[[#This Row],[Test Reading]]&lt;=Validation[[#This Row],[Range1_High]])</f>
        <v>1</v>
      </c>
      <c r="AE8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0">
        <f>Validation[[#This Row],[Range1_High]]-Validation[[#This Row],[Range1_Low]]</f>
        <v>53.999000000000024</v>
      </c>
      <c r="AG860">
        <f>Validation[[#This Row],[Range2_High]]-Validation[[#This Row],[Range2_Low]]</f>
        <v>0</v>
      </c>
      <c r="AK860"/>
    </row>
    <row r="861" spans="1:37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2643</v>
      </c>
      <c r="K861">
        <v>0.24</v>
      </c>
      <c r="L861">
        <v>0</v>
      </c>
      <c r="M861">
        <v>0.198729600225</v>
      </c>
      <c r="N861">
        <v>0</v>
      </c>
      <c r="O861" t="s">
        <v>2643</v>
      </c>
      <c r="P861" t="s">
        <v>2643</v>
      </c>
      <c r="Q861" t="s">
        <v>160</v>
      </c>
      <c r="R861" t="s">
        <v>373</v>
      </c>
      <c r="S861">
        <f ca="1">$AK$2*Validation[[#This Row],[Range1_Range]]+Validation[[#This Row],[Range1_Low]]</f>
        <v>-315.97987300222917</v>
      </c>
      <c r="T861">
        <f ca="1">$AK$2*Validation[[#This Row],[Range2_Range]]+Validation[[#This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1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1" t="b">
        <f ca="1">AND(Validation[[#This Row],[Test Reading]]&gt;=Validation[[#This Row],[Range1_Low]],Validation[[#This Row],[Test Reading]]&lt;=Validation[[#This Row],[Range1_High]])</f>
        <v>1</v>
      </c>
      <c r="AE8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1">
        <f>Validation[[#This Row],[Range1_High]]-Validation[[#This Row],[Range1_Low]]</f>
        <v>249.999</v>
      </c>
      <c r="AG861">
        <f>Validation[[#This Row],[Range2_High]]-Validation[[#This Row],[Range2_Low]]</f>
        <v>0</v>
      </c>
      <c r="AK861"/>
    </row>
    <row r="862" spans="1:37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2643</v>
      </c>
      <c r="K862">
        <v>0.14000000000000001</v>
      </c>
      <c r="L862">
        <v>0</v>
      </c>
      <c r="M862">
        <v>8.8082792133999999E-2</v>
      </c>
      <c r="N862">
        <v>0</v>
      </c>
      <c r="O862" t="s">
        <v>2643</v>
      </c>
      <c r="P862" t="s">
        <v>2643</v>
      </c>
      <c r="Q862" t="s">
        <v>160</v>
      </c>
      <c r="R862" t="s">
        <v>375</v>
      </c>
      <c r="S862">
        <f ca="1">$AK$2*Validation[[#This Row],[Range1_Range]]+Validation[[#This Row],[Range1_Low]]</f>
        <v>135.66957447071871</v>
      </c>
      <c r="T862">
        <f ca="1">$AK$2*Validation[[#This Row],[Range2_Range]]+Validation[[#This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1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2" t="b">
        <f ca="1">AND(Validation[[#This Row],[Test Reading]]&gt;=Validation[[#This Row],[Range1_Low]],Validation[[#This Row],[Test Reading]]&lt;=Validation[[#This Row],[Range1_High]])</f>
        <v>1</v>
      </c>
      <c r="AE8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2">
        <f>Validation[[#This Row],[Range1_High]]-Validation[[#This Row],[Range1_Low]]</f>
        <v>850</v>
      </c>
      <c r="AG862">
        <f>Validation[[#This Row],[Range2_High]]-Validation[[#This Row],[Range2_Low]]</f>
        <v>0</v>
      </c>
      <c r="AK862"/>
    </row>
    <row r="863" spans="1:37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2643</v>
      </c>
      <c r="K863">
        <v>0.12</v>
      </c>
      <c r="L863">
        <v>0</v>
      </c>
      <c r="M863">
        <v>8.7954481685999994E-2</v>
      </c>
      <c r="N863">
        <v>0</v>
      </c>
      <c r="O863" t="s">
        <v>2643</v>
      </c>
      <c r="P863" t="s">
        <v>2643</v>
      </c>
      <c r="Q863" t="s">
        <v>160</v>
      </c>
      <c r="R863" t="s">
        <v>377</v>
      </c>
      <c r="S863">
        <f ca="1">$AK$2*Validation[[#This Row],[Range1_Range]]+Validation[[#This Row],[Range1_Low]]</f>
        <v>968.86614577294176</v>
      </c>
      <c r="T863">
        <f ca="1">$AK$2*Validation[[#This Row],[Range2_Range]]+Validation[[#This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1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3" t="b">
        <f ca="1">AND(Validation[[#This Row],[Test Reading]]&gt;=Validation[[#This Row],[Range1_Low]],Validation[[#This Row],[Test Reading]]&lt;=Validation[[#This Row],[Range1_High]])</f>
        <v>1</v>
      </c>
      <c r="AE8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3">
        <f>Validation[[#This Row],[Range1_High]]-Validation[[#This Row],[Range1_Low]]</f>
        <v>799.99900000000002</v>
      </c>
      <c r="AG863">
        <f>Validation[[#This Row],[Range2_High]]-Validation[[#This Row],[Range2_Low]]</f>
        <v>0</v>
      </c>
      <c r="AK863"/>
    </row>
    <row r="864" spans="1:37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2643</v>
      </c>
      <c r="K864">
        <v>0.13</v>
      </c>
      <c r="L864">
        <v>0</v>
      </c>
      <c r="M864">
        <v>9.4805567091999998E-2</v>
      </c>
      <c r="N864">
        <v>0</v>
      </c>
      <c r="O864" t="s">
        <v>2643</v>
      </c>
      <c r="P864" t="s">
        <v>2643</v>
      </c>
      <c r="Q864" t="s">
        <v>160</v>
      </c>
      <c r="R864" t="s">
        <v>379</v>
      </c>
      <c r="S864">
        <f ca="1">$AK$2*Validation[[#This Row],[Range1_Range]]+Validation[[#This Row],[Range1_Low]]</f>
        <v>1793.0640391398733</v>
      </c>
      <c r="T864">
        <f ca="1">$AK$2*Validation[[#This Row],[Range2_Range]]+Validation[[#This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1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4" t="b">
        <f ca="1">AND(Validation[[#This Row],[Test Reading]]&gt;=Validation[[#This Row],[Range1_Low]],Validation[[#This Row],[Test Reading]]&lt;=Validation[[#This Row],[Range1_High]])</f>
        <v>1</v>
      </c>
      <c r="AE8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4">
        <f>Validation[[#This Row],[Range1_High]]-Validation[[#This Row],[Range1_Low]]</f>
        <v>871.99900000000002</v>
      </c>
      <c r="AG864">
        <f>Validation[[#This Row],[Range2_High]]-Validation[[#This Row],[Range2_Low]]</f>
        <v>0</v>
      </c>
      <c r="AK864"/>
    </row>
    <row r="865" spans="1:37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2643</v>
      </c>
      <c r="K865">
        <v>1.5603240962689999</v>
      </c>
      <c r="L865">
        <v>0</v>
      </c>
      <c r="M865">
        <v>1.5399700779409999</v>
      </c>
      <c r="N865">
        <v>0</v>
      </c>
      <c r="O865" t="s">
        <v>2643</v>
      </c>
      <c r="P865" t="s">
        <v>2643</v>
      </c>
      <c r="Q865" t="s">
        <v>160</v>
      </c>
      <c r="R865" t="s">
        <v>372</v>
      </c>
      <c r="S865">
        <f ca="1">$AK$2*Validation[[#This Row],[Range1_Range]]+Validation[[#This Row],[Range1_Low]]</f>
        <v>-435.85191605665369</v>
      </c>
      <c r="T865">
        <f ca="1">$AK$2*Validation[[#This Row],[Range2_Range]]+Validation[[#This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0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5" t="b">
        <f ca="1">AND(Validation[[#This Row],[Test Reading]]&gt;=Validation[[#This Row],[Range1_Low]],Validation[[#This Row],[Test Reading]]&lt;=Validation[[#This Row],[Range1_High]])</f>
        <v>1</v>
      </c>
      <c r="AE8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5">
        <f>Validation[[#This Row],[Range1_High]]-Validation[[#This Row],[Range1_Low]]</f>
        <v>53.999000000000024</v>
      </c>
      <c r="AG865">
        <f>Validation[[#This Row],[Range2_High]]-Validation[[#This Row],[Range2_Low]]</f>
        <v>0</v>
      </c>
      <c r="AK865"/>
    </row>
    <row r="866" spans="1:37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2643</v>
      </c>
      <c r="K866">
        <v>0.65772098830000003</v>
      </c>
      <c r="L866">
        <v>0</v>
      </c>
      <c r="M866">
        <v>0.60785973218</v>
      </c>
      <c r="N866">
        <v>0</v>
      </c>
      <c r="O866" t="s">
        <v>2643</v>
      </c>
      <c r="P866" t="s">
        <v>2643</v>
      </c>
      <c r="Q866" t="s">
        <v>160</v>
      </c>
      <c r="R866" t="s">
        <v>5670</v>
      </c>
      <c r="S866">
        <f ca="1">$AK$2*Validation[[#This Row],[Range1_Range]]+Validation[[#This Row],[Range1_Low]]</f>
        <v>-315.97987300222917</v>
      </c>
      <c r="T866">
        <f ca="1">$AK$2*Validation[[#This Row],[Range2_Range]]+Validation[[#This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1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6" t="b">
        <f ca="1">AND(Validation[[#This Row],[Test Reading]]&gt;=Validation[[#This Row],[Range1_Low]],Validation[[#This Row],[Test Reading]]&lt;=Validation[[#This Row],[Range1_High]])</f>
        <v>1</v>
      </c>
      <c r="AE8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6">
        <f>Validation[[#This Row],[Range1_High]]-Validation[[#This Row],[Range1_Low]]</f>
        <v>249.999</v>
      </c>
      <c r="AG866">
        <f>Validation[[#This Row],[Range2_High]]-Validation[[#This Row],[Range2_Low]]</f>
        <v>0</v>
      </c>
      <c r="AK866"/>
    </row>
    <row r="867" spans="1:37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2643</v>
      </c>
      <c r="K867">
        <v>0.61817394211900001</v>
      </c>
      <c r="L867">
        <v>0</v>
      </c>
      <c r="M867">
        <v>0.58117000806100005</v>
      </c>
      <c r="N867">
        <v>0</v>
      </c>
      <c r="O867" t="s">
        <v>2643</v>
      </c>
      <c r="P867" t="s">
        <v>2643</v>
      </c>
      <c r="Q867" t="s">
        <v>160</v>
      </c>
      <c r="R867" t="s">
        <v>5671</v>
      </c>
      <c r="S867">
        <f ca="1">$AK$2*Validation[[#This Row],[Range1_Range]]+Validation[[#This Row],[Range1_Low]]</f>
        <v>135.66957447071871</v>
      </c>
      <c r="T867">
        <f ca="1">$AK$2*Validation[[#This Row],[Range2_Range]]+Validation[[#This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1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7" t="b">
        <f ca="1">AND(Validation[[#This Row],[Test Reading]]&gt;=Validation[[#This Row],[Range1_Low]],Validation[[#This Row],[Test Reading]]&lt;=Validation[[#This Row],[Range1_High]])</f>
        <v>1</v>
      </c>
      <c r="AE8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7">
        <f>Validation[[#This Row],[Range1_High]]-Validation[[#This Row],[Range1_Low]]</f>
        <v>850</v>
      </c>
      <c r="AG867">
        <f>Validation[[#This Row],[Range2_High]]-Validation[[#This Row],[Range2_Low]]</f>
        <v>0</v>
      </c>
      <c r="AK867"/>
    </row>
    <row r="868" spans="1:37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2643</v>
      </c>
      <c r="K868">
        <v>0.601093255627</v>
      </c>
      <c r="L868">
        <v>0</v>
      </c>
      <c r="M868">
        <v>0.58115057502199996</v>
      </c>
      <c r="N868">
        <v>0</v>
      </c>
      <c r="O868" t="s">
        <v>2643</v>
      </c>
      <c r="P868" t="s">
        <v>2643</v>
      </c>
      <c r="Q868" t="s">
        <v>160</v>
      </c>
      <c r="R868" t="s">
        <v>378</v>
      </c>
      <c r="S868">
        <f ca="1">$AK$2*Validation[[#This Row],[Range1_Range]]+Validation[[#This Row],[Range1_Low]]</f>
        <v>968.86614577294176</v>
      </c>
      <c r="T868">
        <f ca="1">$AK$2*Validation[[#This Row],[Range2_Range]]+Validation[[#This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8" t="b">
        <f ca="1">AND(Validation[[#This Row],[Test Reading]]&gt;=Validation[[#This Row],[Range1_Low]],Validation[[#This Row],[Test Reading]]&lt;=Validation[[#This Row],[Range1_High]])</f>
        <v>1</v>
      </c>
      <c r="AE8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8">
        <f>Validation[[#This Row],[Range1_High]]-Validation[[#This Row],[Range1_Low]]</f>
        <v>799.99900000000002</v>
      </c>
      <c r="AG868">
        <f>Validation[[#This Row],[Range2_High]]-Validation[[#This Row],[Range2_Low]]</f>
        <v>0</v>
      </c>
      <c r="AK868"/>
    </row>
    <row r="869" spans="1:37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2643</v>
      </c>
      <c r="K869">
        <v>0.603858874238</v>
      </c>
      <c r="L869">
        <v>0</v>
      </c>
      <c r="M869">
        <v>0.58222684200599994</v>
      </c>
      <c r="N869">
        <v>0</v>
      </c>
      <c r="O869" t="s">
        <v>2643</v>
      </c>
      <c r="P869" t="s">
        <v>2643</v>
      </c>
      <c r="Q869" t="s">
        <v>160</v>
      </c>
      <c r="R869" t="s">
        <v>380</v>
      </c>
      <c r="S869">
        <f ca="1">$AK$2*Validation[[#This Row],[Range1_Range]]+Validation[[#This Row],[Range1_Low]]</f>
        <v>1793.0640391398733</v>
      </c>
      <c r="T869">
        <f ca="1">$AK$2*Validation[[#This Row],[Range2_Range]]+Validation[[#This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1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9" t="b">
        <f ca="1">AND(Validation[[#This Row],[Test Reading]]&gt;=Validation[[#This Row],[Range1_Low]],Validation[[#This Row],[Test Reading]]&lt;=Validation[[#This Row],[Range1_High]])</f>
        <v>1</v>
      </c>
      <c r="AE8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9">
        <f>Validation[[#This Row],[Range1_High]]-Validation[[#This Row],[Range1_Low]]</f>
        <v>871.99900000000002</v>
      </c>
      <c r="AG869">
        <f>Validation[[#This Row],[Range2_High]]-Validation[[#This Row],[Range2_Low]]</f>
        <v>0</v>
      </c>
      <c r="AK869"/>
    </row>
    <row r="870" spans="1:37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2643</v>
      </c>
      <c r="K870">
        <v>1.2999999999999999E-2</v>
      </c>
      <c r="L870">
        <v>0</v>
      </c>
      <c r="M870">
        <v>1.0679013171E-2</v>
      </c>
      <c r="N870">
        <v>0</v>
      </c>
      <c r="O870" t="s">
        <v>2643</v>
      </c>
      <c r="P870" t="s">
        <v>2643</v>
      </c>
      <c r="Q870" t="s">
        <v>164</v>
      </c>
      <c r="R870" t="s">
        <v>356</v>
      </c>
      <c r="S870">
        <f ca="1">$AK$2*Validation[[#This Row],[Range1_Range]]+Validation[[#This Row],[Range1_Low]]</f>
        <v>-201.6991879838906</v>
      </c>
      <c r="T870">
        <f ca="1">$AK$2*Validation[[#This Row],[Range2_Range]]+Validation[[#This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1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0" t="b">
        <f ca="1">AND(Validation[[#This Row],[Test Reading]]&gt;=Validation[[#This Row],[Range1_Low]],Validation[[#This Row],[Test Reading]]&lt;=Validation[[#This Row],[Range1_High]])</f>
        <v>1</v>
      </c>
      <c r="AE8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0">
        <f>Validation[[#This Row],[Range1_High]]-Validation[[#This Row],[Range1_Low]]</f>
        <v>352</v>
      </c>
      <c r="AG870">
        <f>Validation[[#This Row],[Range2_High]]-Validation[[#This Row],[Range2_Low]]</f>
        <v>0</v>
      </c>
      <c r="AJ870" s="94"/>
      <c r="AK870"/>
    </row>
    <row r="871" spans="1:37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2643</v>
      </c>
      <c r="K871">
        <v>1.6E-2</v>
      </c>
      <c r="L871">
        <v>0</v>
      </c>
      <c r="M871">
        <v>1.4506479885E-2</v>
      </c>
      <c r="N871">
        <v>0</v>
      </c>
      <c r="O871" t="s">
        <v>2643</v>
      </c>
      <c r="P871" t="s">
        <v>2643</v>
      </c>
      <c r="Q871" t="s">
        <v>164</v>
      </c>
      <c r="R871" t="s">
        <v>5677</v>
      </c>
      <c r="S871">
        <f ca="1">$AK$2*Validation[[#This Row],[Range1_Range]]+Validation[[#This Row],[Range1_Low]]</f>
        <v>155.67878557135299</v>
      </c>
      <c r="T871">
        <f ca="1">$AK$2*Validation[[#This Row],[Range2_Range]]+Validation[[#This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1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1" t="b">
        <f ca="1">AND(Validation[[#This Row],[Test Reading]]&gt;=Validation[[#This Row],[Range1_Low]],Validation[[#This Row],[Test Reading]]&lt;=Validation[[#This Row],[Range1_High]])</f>
        <v>1</v>
      </c>
      <c r="AE8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1">
        <f>Validation[[#This Row],[Range1_High]]-Validation[[#This Row],[Range1_Low]]</f>
        <v>367.99900000000002</v>
      </c>
      <c r="AG871">
        <f>Validation[[#This Row],[Range2_High]]-Validation[[#This Row],[Range2_Low]]</f>
        <v>0</v>
      </c>
      <c r="AK871"/>
    </row>
    <row r="872" spans="1:37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2643</v>
      </c>
      <c r="K872">
        <v>2.1000000000000001E-2</v>
      </c>
      <c r="L872">
        <v>0</v>
      </c>
      <c r="M872">
        <v>1.8861623966999998E-2</v>
      </c>
      <c r="N872">
        <v>0</v>
      </c>
      <c r="O872" t="s">
        <v>2643</v>
      </c>
      <c r="P872" t="s">
        <v>2643</v>
      </c>
      <c r="Q872" t="s">
        <v>164</v>
      </c>
      <c r="R872" t="s">
        <v>362</v>
      </c>
      <c r="S872">
        <f ca="1">$AK$2*Validation[[#This Row],[Range1_Range]]+Validation[[#This Row],[Range1_Low]]</f>
        <v>534.43340484554471</v>
      </c>
      <c r="T872">
        <f ca="1">$AK$2*Validation[[#This Row],[Range2_Range]]+Validation[[#This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2" t="b">
        <f ca="1">AND(Validation[[#This Row],[Test Reading]]&gt;=Validation[[#This Row],[Range1_Low]],Validation[[#This Row],[Test Reading]]&lt;=Validation[[#This Row],[Range1_High]])</f>
        <v>1</v>
      </c>
      <c r="AE8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2">
        <f>Validation[[#This Row],[Range1_High]]-Validation[[#This Row],[Range1_Low]]</f>
        <v>399.99900000000002</v>
      </c>
      <c r="AG872">
        <f>Validation[[#This Row],[Range2_High]]-Validation[[#This Row],[Range2_Low]]</f>
        <v>0</v>
      </c>
      <c r="AK872"/>
    </row>
    <row r="873" spans="1:37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2643</v>
      </c>
      <c r="K873">
        <v>2.7260507468E-2</v>
      </c>
      <c r="L873">
        <v>0</v>
      </c>
      <c r="M873">
        <v>2.6097132923000001E-2</v>
      </c>
      <c r="N873">
        <v>0</v>
      </c>
      <c r="O873" t="s">
        <v>2643</v>
      </c>
      <c r="P873" t="s">
        <v>2643</v>
      </c>
      <c r="Q873" t="s">
        <v>164</v>
      </c>
      <c r="R873" t="s">
        <v>365</v>
      </c>
      <c r="S873">
        <f ca="1">$AK$2*Validation[[#This Row],[Range1_Range]]+Validation[[#This Row],[Range1_Low]]</f>
        <v>934.43340484554471</v>
      </c>
      <c r="T873">
        <f ca="1">$AK$2*Validation[[#This Row],[Range2_Range]]+Validation[[#This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3" t="b">
        <f ca="1">AND(Validation[[#This Row],[Test Reading]]&gt;=Validation[[#This Row],[Range1_Low]],Validation[[#This Row],[Test Reading]]&lt;=Validation[[#This Row],[Range1_High]])</f>
        <v>1</v>
      </c>
      <c r="AE8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3">
        <f>Validation[[#This Row],[Range1_High]]-Validation[[#This Row],[Range1_Low]]</f>
        <v>399.99900000000002</v>
      </c>
      <c r="AG873">
        <f>Validation[[#This Row],[Range2_High]]-Validation[[#This Row],[Range2_Low]]</f>
        <v>0</v>
      </c>
      <c r="AK873"/>
    </row>
    <row r="874" spans="1:37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2643</v>
      </c>
      <c r="K874">
        <v>3.4473084940000003E-2</v>
      </c>
      <c r="L874">
        <v>0</v>
      </c>
      <c r="M874">
        <v>3.2866752600999999E-2</v>
      </c>
      <c r="N874">
        <v>0</v>
      </c>
      <c r="O874" t="s">
        <v>2643</v>
      </c>
      <c r="P874" t="s">
        <v>2643</v>
      </c>
      <c r="Q874" t="s">
        <v>164</v>
      </c>
      <c r="R874" t="s">
        <v>368</v>
      </c>
      <c r="S874">
        <f ca="1">$AK$2*Validation[[#This Row],[Range1_Range]]+Validation[[#This Row],[Range1_Low]]</f>
        <v>1321.6622944574419</v>
      </c>
      <c r="T874">
        <f ca="1">$AK$2*Validation[[#This Row],[Range2_Range]]+Validation[[#This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4" t="b">
        <f ca="1">AND(Validation[[#This Row],[Test Reading]]&gt;=Validation[[#This Row],[Range1_Low]],Validation[[#This Row],[Test Reading]]&lt;=Validation[[#This Row],[Range1_High]])</f>
        <v>1</v>
      </c>
      <c r="AE8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4">
        <f>Validation[[#This Row],[Range1_High]]-Validation[[#This Row],[Range1_Low]]</f>
        <v>361.99900000000002</v>
      </c>
      <c r="AG874">
        <f>Validation[[#This Row],[Range2_High]]-Validation[[#This Row],[Range2_Low]]</f>
        <v>0</v>
      </c>
      <c r="AK874"/>
    </row>
    <row r="875" spans="1:37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2643</v>
      </c>
      <c r="K875">
        <v>5.9935600796999999E-2</v>
      </c>
      <c r="L875">
        <v>0</v>
      </c>
      <c r="M875">
        <v>5.8429798239999997E-2</v>
      </c>
      <c r="N875">
        <v>0</v>
      </c>
      <c r="O875" t="s">
        <v>2643</v>
      </c>
      <c r="P875" t="s">
        <v>2643</v>
      </c>
      <c r="Q875" t="s">
        <v>164</v>
      </c>
      <c r="R875" t="s">
        <v>5678</v>
      </c>
      <c r="S875">
        <f ca="1">$AK$2*Validation[[#This Row],[Range1_Range]]+Validation[[#This Row],[Range1_Low]]</f>
        <v>-201.6991879838906</v>
      </c>
      <c r="T875">
        <f ca="1">$AK$2*Validation[[#This Row],[Range2_Range]]+Validation[[#This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1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5" t="b">
        <f ca="1">AND(Validation[[#This Row],[Test Reading]]&gt;=Validation[[#This Row],[Range1_Low]],Validation[[#This Row],[Test Reading]]&lt;=Validation[[#This Row],[Range1_High]])</f>
        <v>1</v>
      </c>
      <c r="AE8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5">
        <f>Validation[[#This Row],[Range1_High]]-Validation[[#This Row],[Range1_Low]]</f>
        <v>352</v>
      </c>
      <c r="AG875">
        <f>Validation[[#This Row],[Range2_High]]-Validation[[#This Row],[Range2_Low]]</f>
        <v>0</v>
      </c>
      <c r="AJ875" s="94"/>
      <c r="AK875"/>
    </row>
    <row r="876" spans="1:37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2643</v>
      </c>
      <c r="K876">
        <v>6.0734445574999997E-2</v>
      </c>
      <c r="L876">
        <v>0</v>
      </c>
      <c r="M876">
        <v>5.9248949008999997E-2</v>
      </c>
      <c r="N876">
        <v>0</v>
      </c>
      <c r="O876" t="s">
        <v>2643</v>
      </c>
      <c r="P876" t="s">
        <v>2643</v>
      </c>
      <c r="Q876" t="s">
        <v>164</v>
      </c>
      <c r="R876" t="s">
        <v>5679</v>
      </c>
      <c r="S876">
        <f ca="1">$AK$2*Validation[[#This Row],[Range1_Range]]+Validation[[#This Row],[Range1_Low]]</f>
        <v>155.67878557135299</v>
      </c>
      <c r="T876">
        <f ca="1">$AK$2*Validation[[#This Row],[Range2_Range]]+Validation[[#This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6" t="b">
        <f ca="1">AND(Validation[[#This Row],[Test Reading]]&gt;=Validation[[#This Row],[Range1_Low]],Validation[[#This Row],[Test Reading]]&lt;=Validation[[#This Row],[Range1_High]])</f>
        <v>1</v>
      </c>
      <c r="AE8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6">
        <f>Validation[[#This Row],[Range1_High]]-Validation[[#This Row],[Range1_Low]]</f>
        <v>367.99900000000002</v>
      </c>
      <c r="AG876">
        <f>Validation[[#This Row],[Range2_High]]-Validation[[#This Row],[Range2_Low]]</f>
        <v>0</v>
      </c>
      <c r="AK876"/>
    </row>
    <row r="877" spans="1:37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2643</v>
      </c>
      <c r="K877">
        <v>6.2482481875000002E-2</v>
      </c>
      <c r="L877">
        <v>0</v>
      </c>
      <c r="M877">
        <v>6.0462888276E-2</v>
      </c>
      <c r="N877">
        <v>0</v>
      </c>
      <c r="O877" t="s">
        <v>2643</v>
      </c>
      <c r="P877" t="s">
        <v>2643</v>
      </c>
      <c r="Q877" t="s">
        <v>164</v>
      </c>
      <c r="R877" t="s">
        <v>363</v>
      </c>
      <c r="S877">
        <f ca="1">$AK$2*Validation[[#This Row],[Range1_Range]]+Validation[[#This Row],[Range1_Low]]</f>
        <v>534.43340484554471</v>
      </c>
      <c r="T877">
        <f ca="1">$AK$2*Validation[[#This Row],[Range2_Range]]+Validation[[#This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1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7" t="b">
        <f ca="1">AND(Validation[[#This Row],[Test Reading]]&gt;=Validation[[#This Row],[Range1_Low]],Validation[[#This Row],[Test Reading]]&lt;=Validation[[#This Row],[Range1_High]])</f>
        <v>1</v>
      </c>
      <c r="AE8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7">
        <f>Validation[[#This Row],[Range1_High]]-Validation[[#This Row],[Range1_Low]]</f>
        <v>399.99900000000002</v>
      </c>
      <c r="AG877">
        <f>Validation[[#This Row],[Range2_High]]-Validation[[#This Row],[Range2_Low]]</f>
        <v>0</v>
      </c>
      <c r="AK877"/>
    </row>
    <row r="878" spans="1:37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2643</v>
      </c>
      <c r="K878">
        <v>6.5033530039000004E-2</v>
      </c>
      <c r="L878">
        <v>0</v>
      </c>
      <c r="M878">
        <v>6.3095644436000006E-2</v>
      </c>
      <c r="N878">
        <v>0</v>
      </c>
      <c r="O878" t="s">
        <v>2643</v>
      </c>
      <c r="P878" t="s">
        <v>2643</v>
      </c>
      <c r="Q878" t="s">
        <v>164</v>
      </c>
      <c r="R878" t="s">
        <v>366</v>
      </c>
      <c r="S878">
        <f ca="1">$AK$2*Validation[[#This Row],[Range1_Range]]+Validation[[#This Row],[Range1_Low]]</f>
        <v>934.43340484554471</v>
      </c>
      <c r="T878">
        <f ca="1">$AK$2*Validation[[#This Row],[Range2_Range]]+Validation[[#This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1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8" t="b">
        <f ca="1">AND(Validation[[#This Row],[Test Reading]]&gt;=Validation[[#This Row],[Range1_Low]],Validation[[#This Row],[Test Reading]]&lt;=Validation[[#This Row],[Range1_High]])</f>
        <v>1</v>
      </c>
      <c r="AE8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8">
        <f>Validation[[#This Row],[Range1_High]]-Validation[[#This Row],[Range1_Low]]</f>
        <v>399.99900000000002</v>
      </c>
      <c r="AG878">
        <f>Validation[[#This Row],[Range2_High]]-Validation[[#This Row],[Range2_Low]]</f>
        <v>0</v>
      </c>
      <c r="AJ878" s="94"/>
      <c r="AK878"/>
    </row>
    <row r="879" spans="1:37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2643</v>
      </c>
      <c r="K879">
        <v>6.9375096839000006E-2</v>
      </c>
      <c r="L879">
        <v>0</v>
      </c>
      <c r="M879">
        <v>6.6183256391000006E-2</v>
      </c>
      <c r="N879">
        <v>0</v>
      </c>
      <c r="O879" t="s">
        <v>2643</v>
      </c>
      <c r="P879" t="s">
        <v>2643</v>
      </c>
      <c r="Q879" t="s">
        <v>164</v>
      </c>
      <c r="R879" t="s">
        <v>369</v>
      </c>
      <c r="S879">
        <f ca="1">$AK$2*Validation[[#This Row],[Range1_Range]]+Validation[[#This Row],[Range1_Low]]</f>
        <v>1321.6622944574419</v>
      </c>
      <c r="T879">
        <f ca="1">$AK$2*Validation[[#This Row],[Range2_Range]]+Validation[[#This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1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9" t="b">
        <f ca="1">AND(Validation[[#This Row],[Test Reading]]&gt;=Validation[[#This Row],[Range1_Low]],Validation[[#This Row],[Test Reading]]&lt;=Validation[[#This Row],[Range1_High]])</f>
        <v>1</v>
      </c>
      <c r="AE8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9">
        <f>Validation[[#This Row],[Range1_High]]-Validation[[#This Row],[Range1_Low]]</f>
        <v>361.99900000000002</v>
      </c>
      <c r="AG879">
        <f>Validation[[#This Row],[Range2_High]]-Validation[[#This Row],[Range2_Low]]</f>
        <v>0</v>
      </c>
      <c r="AK879"/>
    </row>
    <row r="880" spans="1:37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2643</v>
      </c>
      <c r="K880">
        <v>0.57803717960400003</v>
      </c>
      <c r="L880">
        <v>0</v>
      </c>
      <c r="M880">
        <v>0.57742016012800002</v>
      </c>
      <c r="N880">
        <v>0</v>
      </c>
      <c r="O880" t="s">
        <v>2643</v>
      </c>
      <c r="P880" t="s">
        <v>2643</v>
      </c>
      <c r="Q880" t="s">
        <v>164</v>
      </c>
      <c r="R880" t="s">
        <v>358</v>
      </c>
      <c r="S880">
        <f ca="1">$AK$2*Validation[[#This Row],[Range1_Range]]+Validation[[#This Row],[Range1_Low]]</f>
        <v>-201.6991879838906</v>
      </c>
      <c r="T880">
        <f ca="1">$AK$2*Validation[[#This Row],[Range2_Range]]+Validation[[#This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0" t="b">
        <f ca="1">AND(Validation[[#This Row],[Test Reading]]&gt;=Validation[[#This Row],[Range1_Low]],Validation[[#This Row],[Test Reading]]&lt;=Validation[[#This Row],[Range1_High]])</f>
        <v>1</v>
      </c>
      <c r="AE8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0">
        <f>Validation[[#This Row],[Range1_High]]-Validation[[#This Row],[Range1_Low]]</f>
        <v>352</v>
      </c>
      <c r="AG880">
        <f>Validation[[#This Row],[Range2_High]]-Validation[[#This Row],[Range2_Low]]</f>
        <v>0</v>
      </c>
      <c r="AK880"/>
    </row>
    <row r="881" spans="1:37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2643</v>
      </c>
      <c r="K881">
        <v>0.57812055632100001</v>
      </c>
      <c r="L881">
        <v>0</v>
      </c>
      <c r="M881">
        <v>0.577503625927</v>
      </c>
      <c r="N881">
        <v>0</v>
      </c>
      <c r="O881" t="s">
        <v>2643</v>
      </c>
      <c r="P881" t="s">
        <v>2643</v>
      </c>
      <c r="Q881" t="s">
        <v>164</v>
      </c>
      <c r="R881" t="s">
        <v>361</v>
      </c>
      <c r="S881">
        <f ca="1">$AK$2*Validation[[#This Row],[Range1_Range]]+Validation[[#This Row],[Range1_Low]]</f>
        <v>155.67878557135299</v>
      </c>
      <c r="T881">
        <f ca="1">$AK$2*Validation[[#This Row],[Range2_Range]]+Validation[[#This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1" t="b">
        <f ca="1">AND(Validation[[#This Row],[Test Reading]]&gt;=Validation[[#This Row],[Range1_Low]],Validation[[#This Row],[Test Reading]]&lt;=Validation[[#This Row],[Range1_High]])</f>
        <v>1</v>
      </c>
      <c r="AE8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1">
        <f>Validation[[#This Row],[Range1_High]]-Validation[[#This Row],[Range1_Low]]</f>
        <v>367.99900000000002</v>
      </c>
      <c r="AG881">
        <f>Validation[[#This Row],[Range2_High]]-Validation[[#This Row],[Range2_Low]]</f>
        <v>0</v>
      </c>
      <c r="AK881"/>
    </row>
    <row r="882" spans="1:37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2643</v>
      </c>
      <c r="K882">
        <v>0.57848851292699999</v>
      </c>
      <c r="L882">
        <v>0</v>
      </c>
      <c r="M882">
        <v>0.57762943212600004</v>
      </c>
      <c r="N882">
        <v>0</v>
      </c>
      <c r="O882" t="s">
        <v>2643</v>
      </c>
      <c r="P882" t="s">
        <v>2643</v>
      </c>
      <c r="Q882" t="s">
        <v>164</v>
      </c>
      <c r="R882" t="s">
        <v>364</v>
      </c>
      <c r="S882">
        <f ca="1">$AK$2*Validation[[#This Row],[Range1_Range]]+Validation[[#This Row],[Range1_Low]]</f>
        <v>534.43340484554471</v>
      </c>
      <c r="T882">
        <f ca="1">$AK$2*Validation[[#This Row],[Range2_Range]]+Validation[[#This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2" t="b">
        <f ca="1">AND(Validation[[#This Row],[Test Reading]]&gt;=Validation[[#This Row],[Range1_Low]],Validation[[#This Row],[Test Reading]]&lt;=Validation[[#This Row],[Range1_High]])</f>
        <v>1</v>
      </c>
      <c r="AE8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2">
        <f>Validation[[#This Row],[Range1_High]]-Validation[[#This Row],[Range1_Low]]</f>
        <v>399.99900000000002</v>
      </c>
      <c r="AG882">
        <f>Validation[[#This Row],[Range2_High]]-Validation[[#This Row],[Range2_Low]]</f>
        <v>0</v>
      </c>
      <c r="AK882"/>
    </row>
    <row r="883" spans="1:37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2643</v>
      </c>
      <c r="K883">
        <v>0.57876960794200005</v>
      </c>
      <c r="L883">
        <v>0</v>
      </c>
      <c r="M883">
        <v>0.57791094499700002</v>
      </c>
      <c r="N883">
        <v>0</v>
      </c>
      <c r="O883" t="s">
        <v>2643</v>
      </c>
      <c r="P883" t="s">
        <v>2643</v>
      </c>
      <c r="Q883" t="s">
        <v>164</v>
      </c>
      <c r="R883" t="s">
        <v>367</v>
      </c>
      <c r="S883">
        <f ca="1">$AK$2*Validation[[#This Row],[Range1_Range]]+Validation[[#This Row],[Range1_Low]]</f>
        <v>934.43340484554471</v>
      </c>
      <c r="T883">
        <f ca="1">$AK$2*Validation[[#This Row],[Range2_Range]]+Validation[[#This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3" t="b">
        <f ca="1">AND(Validation[[#This Row],[Test Reading]]&gt;=Validation[[#This Row],[Range1_Low]],Validation[[#This Row],[Test Reading]]&lt;=Validation[[#This Row],[Range1_High]])</f>
        <v>1</v>
      </c>
      <c r="AE8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3">
        <f>Validation[[#This Row],[Range1_High]]-Validation[[#This Row],[Range1_Low]]</f>
        <v>399.99900000000002</v>
      </c>
      <c r="AG883">
        <f>Validation[[#This Row],[Range2_High]]-Validation[[#This Row],[Range2_Low]]</f>
        <v>0</v>
      </c>
      <c r="AK883"/>
    </row>
    <row r="884" spans="1:37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2643</v>
      </c>
      <c r="K884">
        <v>0.57975076193700004</v>
      </c>
      <c r="L884">
        <v>0</v>
      </c>
      <c r="M884">
        <v>0.57825619186199995</v>
      </c>
      <c r="N884">
        <v>0</v>
      </c>
      <c r="O884" t="s">
        <v>2643</v>
      </c>
      <c r="P884" t="s">
        <v>2643</v>
      </c>
      <c r="Q884" t="s">
        <v>164</v>
      </c>
      <c r="R884" t="s">
        <v>370</v>
      </c>
      <c r="S884">
        <f ca="1">$AK$2*Validation[[#This Row],[Range1_Range]]+Validation[[#This Row],[Range1_Low]]</f>
        <v>1321.6622944574419</v>
      </c>
      <c r="T884">
        <f ca="1">$AK$2*Validation[[#This Row],[Range2_Range]]+Validation[[#This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4" t="b">
        <f ca="1">AND(Validation[[#This Row],[Test Reading]]&gt;=Validation[[#This Row],[Range1_Low]],Validation[[#This Row],[Test Reading]]&lt;=Validation[[#This Row],[Range1_High]])</f>
        <v>1</v>
      </c>
      <c r="AE8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4">
        <f>Validation[[#This Row],[Range1_High]]-Validation[[#This Row],[Range1_Low]]</f>
        <v>361.99900000000002</v>
      </c>
      <c r="AG884">
        <f>Validation[[#This Row],[Range2_High]]-Validation[[#This Row],[Range2_Low]]</f>
        <v>0</v>
      </c>
      <c r="AK884"/>
    </row>
    <row r="885" spans="1:37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2643</v>
      </c>
      <c r="K885">
        <v>9.0497973720000003E-3</v>
      </c>
      <c r="L885">
        <v>0</v>
      </c>
      <c r="M885">
        <v>8.0620868999999994E-3</v>
      </c>
      <c r="N885">
        <v>0</v>
      </c>
      <c r="O885" t="s">
        <v>2643</v>
      </c>
      <c r="P885" t="s">
        <v>2643</v>
      </c>
      <c r="Q885" t="s">
        <v>165</v>
      </c>
      <c r="R885" t="s">
        <v>5680</v>
      </c>
      <c r="S885">
        <f ca="1">$AK$2*Validation[[#This Row],[Range1_Range]]+Validation[[#This Row],[Range1_Low]]</f>
        <v>-201.6991879838906</v>
      </c>
      <c r="T885">
        <f ca="1">$AK$2*Validation[[#This Row],[Range2_Range]]+Validation[[#This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1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5" t="b">
        <f ca="1">AND(Validation[[#This Row],[Test Reading]]&gt;=Validation[[#This Row],[Range1_Low]],Validation[[#This Row],[Test Reading]]&lt;=Validation[[#This Row],[Range1_High]])</f>
        <v>1</v>
      </c>
      <c r="AE8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5">
        <f>Validation[[#This Row],[Range1_High]]-Validation[[#This Row],[Range1_Low]]</f>
        <v>352</v>
      </c>
      <c r="AG885">
        <f>Validation[[#This Row],[Range2_High]]-Validation[[#This Row],[Range2_Low]]</f>
        <v>0</v>
      </c>
      <c r="AK885"/>
    </row>
    <row r="886" spans="1:37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2643</v>
      </c>
      <c r="K886">
        <v>1.6E-2</v>
      </c>
      <c r="L886">
        <v>0</v>
      </c>
      <c r="M886">
        <v>1.4466336601E-2</v>
      </c>
      <c r="N886">
        <v>0</v>
      </c>
      <c r="O886" t="s">
        <v>2643</v>
      </c>
      <c r="P886" t="s">
        <v>2643</v>
      </c>
      <c r="Q886" t="s">
        <v>165</v>
      </c>
      <c r="R886" t="s">
        <v>344</v>
      </c>
      <c r="S886">
        <f ca="1">$AK$2*Validation[[#This Row],[Range1_Range]]+Validation[[#This Row],[Range1_Low]]</f>
        <v>155.67878557135299</v>
      </c>
      <c r="T886">
        <f ca="1">$AK$2*Validation[[#This Row],[Range2_Range]]+Validation[[#This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6" t="b">
        <f ca="1">AND(Validation[[#This Row],[Test Reading]]&gt;=Validation[[#This Row],[Range1_Low]],Validation[[#This Row],[Test Reading]]&lt;=Validation[[#This Row],[Range1_High]])</f>
        <v>1</v>
      </c>
      <c r="AE8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6">
        <f>Validation[[#This Row],[Range1_High]]-Validation[[#This Row],[Range1_Low]]</f>
        <v>367.99900000000002</v>
      </c>
      <c r="AG886">
        <f>Validation[[#This Row],[Range2_High]]-Validation[[#This Row],[Range2_Low]]</f>
        <v>0</v>
      </c>
      <c r="AK886"/>
    </row>
    <row r="887" spans="1:37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2643</v>
      </c>
      <c r="K887">
        <v>0.02</v>
      </c>
      <c r="L887">
        <v>0</v>
      </c>
      <c r="M887">
        <v>1.8758799073000001E-2</v>
      </c>
      <c r="N887">
        <v>0</v>
      </c>
      <c r="O887" t="s">
        <v>2643</v>
      </c>
      <c r="P887" t="s">
        <v>2643</v>
      </c>
      <c r="Q887" t="s">
        <v>165</v>
      </c>
      <c r="R887" t="s">
        <v>5681</v>
      </c>
      <c r="S887">
        <f ca="1">$AK$2*Validation[[#This Row],[Range1_Range]]+Validation[[#This Row],[Range1_Low]]</f>
        <v>534.43340484554471</v>
      </c>
      <c r="T887">
        <f ca="1">$AK$2*Validation[[#This Row],[Range2_Range]]+Validation[[#This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1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7" t="b">
        <f ca="1">AND(Validation[[#This Row],[Test Reading]]&gt;=Validation[[#This Row],[Range1_Low]],Validation[[#This Row],[Test Reading]]&lt;=Validation[[#This Row],[Range1_High]])</f>
        <v>1</v>
      </c>
      <c r="AE8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7">
        <f>Validation[[#This Row],[Range1_High]]-Validation[[#This Row],[Range1_Low]]</f>
        <v>399.99900000000002</v>
      </c>
      <c r="AG887">
        <f>Validation[[#This Row],[Range2_High]]-Validation[[#This Row],[Range2_Low]]</f>
        <v>0</v>
      </c>
      <c r="AK887"/>
    </row>
    <row r="888" spans="1:37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2643</v>
      </c>
      <c r="K888">
        <v>2.7080150588999999E-2</v>
      </c>
      <c r="L888">
        <v>0</v>
      </c>
      <c r="M888">
        <v>2.5908678763000001E-2</v>
      </c>
      <c r="N888">
        <v>0</v>
      </c>
      <c r="O888" t="s">
        <v>2643</v>
      </c>
      <c r="P888" t="s">
        <v>2643</v>
      </c>
      <c r="Q888" t="s">
        <v>165</v>
      </c>
      <c r="R888" t="s">
        <v>350</v>
      </c>
      <c r="S888">
        <f ca="1">$AK$2*Validation[[#This Row],[Range1_Range]]+Validation[[#This Row],[Range1_Low]]</f>
        <v>934.43340484554471</v>
      </c>
      <c r="T888">
        <f ca="1">$AK$2*Validation[[#This Row],[Range2_Range]]+Validation[[#This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8" t="b">
        <f ca="1">AND(Validation[[#This Row],[Test Reading]]&gt;=Validation[[#This Row],[Range1_Low]],Validation[[#This Row],[Test Reading]]&lt;=Validation[[#This Row],[Range1_High]])</f>
        <v>1</v>
      </c>
      <c r="AE8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8">
        <f>Validation[[#This Row],[Range1_High]]-Validation[[#This Row],[Range1_Low]]</f>
        <v>399.99900000000002</v>
      </c>
      <c r="AG888">
        <f>Validation[[#This Row],[Range2_High]]-Validation[[#This Row],[Range2_Low]]</f>
        <v>0</v>
      </c>
      <c r="AJ888" s="93"/>
      <c r="AK888"/>
    </row>
    <row r="889" spans="1:37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2643</v>
      </c>
      <c r="K889">
        <v>3.3168701389999999E-2</v>
      </c>
      <c r="L889">
        <v>0</v>
      </c>
      <c r="M889">
        <v>3.2593935887999997E-2</v>
      </c>
      <c r="N889">
        <v>0</v>
      </c>
      <c r="O889" t="s">
        <v>2643</v>
      </c>
      <c r="P889" t="s">
        <v>2643</v>
      </c>
      <c r="Q889" t="s">
        <v>165</v>
      </c>
      <c r="R889" t="s">
        <v>5682</v>
      </c>
      <c r="S889">
        <f ca="1">$AK$2*Validation[[#This Row],[Range1_Range]]+Validation[[#This Row],[Range1_Low]]</f>
        <v>1321.6622944574419</v>
      </c>
      <c r="T889">
        <f ca="1">$AK$2*Validation[[#This Row],[Range2_Range]]+Validation[[#This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1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9" t="b">
        <f ca="1">AND(Validation[[#This Row],[Test Reading]]&gt;=Validation[[#This Row],[Range1_Low]],Validation[[#This Row],[Test Reading]]&lt;=Validation[[#This Row],[Range1_High]])</f>
        <v>1</v>
      </c>
      <c r="AE8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9">
        <f>Validation[[#This Row],[Range1_High]]-Validation[[#This Row],[Range1_Low]]</f>
        <v>361.99900000000002</v>
      </c>
      <c r="AG889">
        <f>Validation[[#This Row],[Range2_High]]-Validation[[#This Row],[Range2_Low]]</f>
        <v>0</v>
      </c>
      <c r="AK889"/>
    </row>
    <row r="890" spans="1:37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2643</v>
      </c>
      <c r="K890">
        <v>5.858842543E-2</v>
      </c>
      <c r="L890">
        <v>0</v>
      </c>
      <c r="M890">
        <v>5.8008596304000001E-2</v>
      </c>
      <c r="N890">
        <v>0</v>
      </c>
      <c r="O890" t="s">
        <v>2643</v>
      </c>
      <c r="P890" t="s">
        <v>2643</v>
      </c>
      <c r="Q890" t="s">
        <v>165</v>
      </c>
      <c r="R890" t="s">
        <v>5683</v>
      </c>
      <c r="S890">
        <f ca="1">$AK$2*Validation[[#This Row],[Range1_Range]]+Validation[[#This Row],[Range1_Low]]</f>
        <v>-201.6991879838906</v>
      </c>
      <c r="T890">
        <f ca="1">$AK$2*Validation[[#This Row],[Range2_Range]]+Validation[[#This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1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0" t="b">
        <f ca="1">AND(Validation[[#This Row],[Test Reading]]&gt;=Validation[[#This Row],[Range1_Low]],Validation[[#This Row],[Test Reading]]&lt;=Validation[[#This Row],[Range1_High]])</f>
        <v>1</v>
      </c>
      <c r="AE8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0">
        <f>Validation[[#This Row],[Range1_High]]-Validation[[#This Row],[Range1_Low]]</f>
        <v>352</v>
      </c>
      <c r="AG890">
        <f>Validation[[#This Row],[Range2_High]]-Validation[[#This Row],[Range2_Low]]</f>
        <v>0</v>
      </c>
      <c r="AK890"/>
    </row>
    <row r="891" spans="1:37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2643</v>
      </c>
      <c r="K891">
        <v>5.9981478406000002E-2</v>
      </c>
      <c r="L891">
        <v>0</v>
      </c>
      <c r="M891">
        <v>5.9239133136000002E-2</v>
      </c>
      <c r="N891">
        <v>0</v>
      </c>
      <c r="O891" t="s">
        <v>2643</v>
      </c>
      <c r="P891" t="s">
        <v>2643</v>
      </c>
      <c r="Q891" t="s">
        <v>165</v>
      </c>
      <c r="R891" t="s">
        <v>5684</v>
      </c>
      <c r="S891">
        <f ca="1">$AK$2*Validation[[#This Row],[Range1_Range]]+Validation[[#This Row],[Range1_Low]]</f>
        <v>155.67878557135299</v>
      </c>
      <c r="T891">
        <f ca="1">$AK$2*Validation[[#This Row],[Range2_Range]]+Validation[[#This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1" t="b">
        <f ca="1">AND(Validation[[#This Row],[Test Reading]]&gt;=Validation[[#This Row],[Range1_Low]],Validation[[#This Row],[Test Reading]]&lt;=Validation[[#This Row],[Range1_High]])</f>
        <v>1</v>
      </c>
      <c r="AE8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1">
        <f>Validation[[#This Row],[Range1_High]]-Validation[[#This Row],[Range1_Low]]</f>
        <v>367.99900000000002</v>
      </c>
      <c r="AG891">
        <f>Validation[[#This Row],[Range2_High]]-Validation[[#This Row],[Range2_Low]]</f>
        <v>0</v>
      </c>
      <c r="AK891"/>
    </row>
    <row r="892" spans="1:37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2643</v>
      </c>
      <c r="K892">
        <v>6.1158772058999999E-2</v>
      </c>
      <c r="L892">
        <v>0</v>
      </c>
      <c r="M892">
        <v>6.0430890633000001E-2</v>
      </c>
      <c r="N892">
        <v>0</v>
      </c>
      <c r="O892" t="s">
        <v>2643</v>
      </c>
      <c r="P892" t="s">
        <v>2643</v>
      </c>
      <c r="Q892" t="s">
        <v>165</v>
      </c>
      <c r="R892" t="s">
        <v>348</v>
      </c>
      <c r="S892">
        <f ca="1">$AK$2*Validation[[#This Row],[Range1_Range]]+Validation[[#This Row],[Range1_Low]]</f>
        <v>534.43340484554471</v>
      </c>
      <c r="T892">
        <f ca="1">$AK$2*Validation[[#This Row],[Range2_Range]]+Validation[[#This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1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2" t="b">
        <f ca="1">AND(Validation[[#This Row],[Test Reading]]&gt;=Validation[[#This Row],[Range1_Low]],Validation[[#This Row],[Test Reading]]&lt;=Validation[[#This Row],[Range1_High]])</f>
        <v>1</v>
      </c>
      <c r="AE8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2">
        <f>Validation[[#This Row],[Range1_High]]-Validation[[#This Row],[Range1_Low]]</f>
        <v>399.99900000000002</v>
      </c>
      <c r="AG892">
        <f>Validation[[#This Row],[Range2_High]]-Validation[[#This Row],[Range2_Low]]</f>
        <v>0</v>
      </c>
      <c r="AK892"/>
    </row>
    <row r="893" spans="1:37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2643</v>
      </c>
      <c r="K893">
        <v>6.4958135116000001E-2</v>
      </c>
      <c r="L893">
        <v>0</v>
      </c>
      <c r="M893">
        <v>6.3017931060999996E-2</v>
      </c>
      <c r="N893">
        <v>0</v>
      </c>
      <c r="O893" t="s">
        <v>2643</v>
      </c>
      <c r="P893" t="s">
        <v>2643</v>
      </c>
      <c r="Q893" t="s">
        <v>165</v>
      </c>
      <c r="R893" t="s">
        <v>351</v>
      </c>
      <c r="S893">
        <f ca="1">$AK$2*Validation[[#This Row],[Range1_Range]]+Validation[[#This Row],[Range1_Low]]</f>
        <v>934.43340484554471</v>
      </c>
      <c r="T893">
        <f ca="1">$AK$2*Validation[[#This Row],[Range2_Range]]+Validation[[#This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1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3" t="b">
        <f ca="1">AND(Validation[[#This Row],[Test Reading]]&gt;=Validation[[#This Row],[Range1_Low]],Validation[[#This Row],[Test Reading]]&lt;=Validation[[#This Row],[Range1_High]])</f>
        <v>1</v>
      </c>
      <c r="AE8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3">
        <f>Validation[[#This Row],[Range1_High]]-Validation[[#This Row],[Range1_Low]]</f>
        <v>399.99900000000002</v>
      </c>
      <c r="AG893">
        <f>Validation[[#This Row],[Range2_High]]-Validation[[#This Row],[Range2_Low]]</f>
        <v>0</v>
      </c>
      <c r="AK893"/>
    </row>
    <row r="894" spans="1:37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2643</v>
      </c>
      <c r="K894">
        <v>6.7183011525000003E-2</v>
      </c>
      <c r="L894">
        <v>0</v>
      </c>
      <c r="M894">
        <v>6.6048199496000007E-2</v>
      </c>
      <c r="N894">
        <v>0</v>
      </c>
      <c r="O894" t="s">
        <v>2643</v>
      </c>
      <c r="P894" t="s">
        <v>2643</v>
      </c>
      <c r="Q894" t="s">
        <v>165</v>
      </c>
      <c r="R894" t="s">
        <v>5685</v>
      </c>
      <c r="S894">
        <f ca="1">$AK$2*Validation[[#This Row],[Range1_Range]]+Validation[[#This Row],[Range1_Low]]</f>
        <v>1321.6622944574419</v>
      </c>
      <c r="T894">
        <f ca="1">$AK$2*Validation[[#This Row],[Range2_Range]]+Validation[[#This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1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4" t="b">
        <f ca="1">AND(Validation[[#This Row],[Test Reading]]&gt;=Validation[[#This Row],[Range1_Low]],Validation[[#This Row],[Test Reading]]&lt;=Validation[[#This Row],[Range1_High]])</f>
        <v>1</v>
      </c>
      <c r="AE8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4">
        <f>Validation[[#This Row],[Range1_High]]-Validation[[#This Row],[Range1_Low]]</f>
        <v>361.99900000000002</v>
      </c>
      <c r="AG894">
        <f>Validation[[#This Row],[Range2_High]]-Validation[[#This Row],[Range2_Low]]</f>
        <v>0</v>
      </c>
      <c r="AK894"/>
    </row>
    <row r="895" spans="1:37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2643</v>
      </c>
      <c r="K895">
        <v>0.57761182695799995</v>
      </c>
      <c r="L895">
        <v>0</v>
      </c>
      <c r="M895">
        <v>0.57737769028999997</v>
      </c>
      <c r="N895">
        <v>0</v>
      </c>
      <c r="O895" t="s">
        <v>2643</v>
      </c>
      <c r="P895" t="s">
        <v>2643</v>
      </c>
      <c r="Q895" t="s">
        <v>165</v>
      </c>
      <c r="R895" t="s">
        <v>343</v>
      </c>
      <c r="S895">
        <f ca="1">$AK$2*Validation[[#This Row],[Range1_Range]]+Validation[[#This Row],[Range1_Low]]</f>
        <v>-201.6991879838906</v>
      </c>
      <c r="T895">
        <f ca="1">$AK$2*Validation[[#This Row],[Range2_Range]]+Validation[[#This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5" t="b">
        <f ca="1">AND(Validation[[#This Row],[Test Reading]]&gt;=Validation[[#This Row],[Range1_Low]],Validation[[#This Row],[Test Reading]]&lt;=Validation[[#This Row],[Range1_High]])</f>
        <v>1</v>
      </c>
      <c r="AE8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5">
        <f>Validation[[#This Row],[Range1_High]]-Validation[[#This Row],[Range1_Low]]</f>
        <v>352</v>
      </c>
      <c r="AG895">
        <f>Validation[[#This Row],[Range2_High]]-Validation[[#This Row],[Range2_Low]]</f>
        <v>0</v>
      </c>
      <c r="AJ895" s="94"/>
      <c r="AK895"/>
    </row>
    <row r="896" spans="1:37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2643</v>
      </c>
      <c r="K896">
        <v>0.57780903966899999</v>
      </c>
      <c r="L896">
        <v>0</v>
      </c>
      <c r="M896">
        <v>0.57750261894999999</v>
      </c>
      <c r="N896">
        <v>0</v>
      </c>
      <c r="O896" t="s">
        <v>2643</v>
      </c>
      <c r="P896" t="s">
        <v>2643</v>
      </c>
      <c r="Q896" t="s">
        <v>165</v>
      </c>
      <c r="R896" t="s">
        <v>346</v>
      </c>
      <c r="S896">
        <f ca="1">$AK$2*Validation[[#This Row],[Range1_Range]]+Validation[[#This Row],[Range1_Low]]</f>
        <v>155.67878557135299</v>
      </c>
      <c r="T896">
        <f ca="1">$AK$2*Validation[[#This Row],[Range2_Range]]+Validation[[#This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6" t="b">
        <f ca="1">AND(Validation[[#This Row],[Test Reading]]&gt;=Validation[[#This Row],[Range1_Low]],Validation[[#This Row],[Test Reading]]&lt;=Validation[[#This Row],[Range1_High]])</f>
        <v>1</v>
      </c>
      <c r="AE8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6">
        <f>Validation[[#This Row],[Range1_High]]-Validation[[#This Row],[Range1_Low]]</f>
        <v>367.99900000000002</v>
      </c>
      <c r="AG896">
        <f>Validation[[#This Row],[Range2_High]]-Validation[[#This Row],[Range2_Low]]</f>
        <v>0</v>
      </c>
      <c r="AK896"/>
    </row>
    <row r="897" spans="1:37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2643</v>
      </c>
      <c r="K897">
        <v>0.57793243893299995</v>
      </c>
      <c r="L897">
        <v>0</v>
      </c>
      <c r="M897">
        <v>0.57762608367599999</v>
      </c>
      <c r="N897">
        <v>0</v>
      </c>
      <c r="O897" t="s">
        <v>2643</v>
      </c>
      <c r="P897" t="s">
        <v>2643</v>
      </c>
      <c r="Q897" t="s">
        <v>165</v>
      </c>
      <c r="R897" t="s">
        <v>5686</v>
      </c>
      <c r="S897">
        <f ca="1">$AK$2*Validation[[#This Row],[Range1_Range]]+Validation[[#This Row],[Range1_Low]]</f>
        <v>534.43340484554471</v>
      </c>
      <c r="T897">
        <f ca="1">$AK$2*Validation[[#This Row],[Range2_Range]]+Validation[[#This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7" t="b">
        <f ca="1">AND(Validation[[#This Row],[Test Reading]]&gt;=Validation[[#This Row],[Range1_Low]],Validation[[#This Row],[Test Reading]]&lt;=Validation[[#This Row],[Range1_High]])</f>
        <v>1</v>
      </c>
      <c r="AE8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7">
        <f>Validation[[#This Row],[Range1_High]]-Validation[[#This Row],[Range1_Low]]</f>
        <v>399.99900000000002</v>
      </c>
      <c r="AG897">
        <f>Validation[[#This Row],[Range2_High]]-Validation[[#This Row],[Range2_Low]]</f>
        <v>0</v>
      </c>
      <c r="AK897"/>
    </row>
    <row r="898" spans="1:37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2643</v>
      </c>
      <c r="K898">
        <v>0.578761141029</v>
      </c>
      <c r="L898">
        <v>0</v>
      </c>
      <c r="M898">
        <v>0.57790246550400004</v>
      </c>
      <c r="N898">
        <v>0</v>
      </c>
      <c r="O898" t="s">
        <v>2643</v>
      </c>
      <c r="P898" t="s">
        <v>2643</v>
      </c>
      <c r="Q898" t="s">
        <v>165</v>
      </c>
      <c r="R898" t="s">
        <v>352</v>
      </c>
      <c r="S898">
        <f ca="1">$AK$2*Validation[[#This Row],[Range1_Range]]+Validation[[#This Row],[Range1_Low]]</f>
        <v>934.43340484554471</v>
      </c>
      <c r="T898">
        <f ca="1">$AK$2*Validation[[#This Row],[Range2_Range]]+Validation[[#This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8" t="b">
        <f ca="1">AND(Validation[[#This Row],[Test Reading]]&gt;=Validation[[#This Row],[Range1_Low]],Validation[[#This Row],[Test Reading]]&lt;=Validation[[#This Row],[Range1_High]])</f>
        <v>1</v>
      </c>
      <c r="AE8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8">
        <f>Validation[[#This Row],[Range1_High]]-Validation[[#This Row],[Range1_Low]]</f>
        <v>399.99900000000002</v>
      </c>
      <c r="AG898">
        <f>Validation[[#This Row],[Range2_High]]-Validation[[#This Row],[Range2_Low]]</f>
        <v>0</v>
      </c>
      <c r="AK898"/>
    </row>
    <row r="899" spans="1:37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2643</v>
      </c>
      <c r="K899">
        <v>0.57876345269899998</v>
      </c>
      <c r="L899">
        <v>0</v>
      </c>
      <c r="M899">
        <v>0.57824074973700001</v>
      </c>
      <c r="N899">
        <v>0</v>
      </c>
      <c r="O899" t="s">
        <v>2643</v>
      </c>
      <c r="P899" t="s">
        <v>2643</v>
      </c>
      <c r="Q899" t="s">
        <v>165</v>
      </c>
      <c r="R899" t="s">
        <v>5687</v>
      </c>
      <c r="S899">
        <f ca="1">$AK$2*Validation[[#This Row],[Range1_Range]]+Validation[[#This Row],[Range1_Low]]</f>
        <v>1321.6622944574419</v>
      </c>
      <c r="T899">
        <f ca="1">$AK$2*Validation[[#This Row],[Range2_Range]]+Validation[[#This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9" t="b">
        <f ca="1">AND(Validation[[#This Row],[Test Reading]]&gt;=Validation[[#This Row],[Range1_Low]],Validation[[#This Row],[Test Reading]]&lt;=Validation[[#This Row],[Range1_High]])</f>
        <v>1</v>
      </c>
      <c r="AE8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9">
        <f>Validation[[#This Row],[Range1_High]]-Validation[[#This Row],[Range1_Low]]</f>
        <v>361.99900000000002</v>
      </c>
      <c r="AG899">
        <f>Validation[[#This Row],[Range2_High]]-Validation[[#This Row],[Range2_Low]]</f>
        <v>0</v>
      </c>
      <c r="AK899"/>
    </row>
    <row r="900" spans="1:37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2643</v>
      </c>
      <c r="K900">
        <v>0.26</v>
      </c>
      <c r="L900">
        <v>0</v>
      </c>
      <c r="M900">
        <v>0.222146298464</v>
      </c>
      <c r="N900">
        <v>0</v>
      </c>
      <c r="O900" t="s">
        <v>2643</v>
      </c>
      <c r="P900" t="s">
        <v>2643</v>
      </c>
      <c r="Q900" t="s">
        <v>161</v>
      </c>
      <c r="R900" t="s">
        <v>333</v>
      </c>
      <c r="S900">
        <f ca="1">$AK$2*Validation[[#This Row],[Range1_Range]]+Validation[[#This Row],[Range1_Low]]</f>
        <v>-27.752969373187984</v>
      </c>
      <c r="T900">
        <f ca="1">$AK$2*Validation[[#This Row],[Range2_Range]]+Validation[[#This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0" t="b">
        <f ca="1">AND(Validation[[#This Row],[Test Reading]]&gt;=Validation[[#This Row],[Range1_Low]],Validation[[#This Row],[Test Reading]]&lt;=Validation[[#This Row],[Range1_High]])</f>
        <v>1</v>
      </c>
      <c r="AE9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0">
        <f>Validation[[#This Row],[Range1_High]]-Validation[[#This Row],[Range1_Low]]</f>
        <v>89.998999999999995</v>
      </c>
      <c r="AG900">
        <f>Validation[[#This Row],[Range2_High]]-Validation[[#This Row],[Range2_Low]]</f>
        <v>0</v>
      </c>
      <c r="AK900"/>
    </row>
    <row r="901" spans="1:37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2643</v>
      </c>
      <c r="K901">
        <v>0.19</v>
      </c>
      <c r="L901">
        <v>0</v>
      </c>
      <c r="M901">
        <v>0.13897985690100001</v>
      </c>
      <c r="N901">
        <v>0</v>
      </c>
      <c r="O901" t="s">
        <v>2643</v>
      </c>
      <c r="P901" t="s">
        <v>2643</v>
      </c>
      <c r="Q901" t="s">
        <v>161</v>
      </c>
      <c r="R901" t="s">
        <v>5672</v>
      </c>
      <c r="S901">
        <f ca="1">$AK$2*Validation[[#This Row],[Range1_Range]]+Validation[[#This Row],[Range1_Low]]</f>
        <v>390.93541827615013</v>
      </c>
      <c r="T901">
        <f ca="1">$AK$2*Validation[[#This Row],[Range2_Range]]+Validation[[#This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1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1" t="b">
        <f ca="1">AND(Validation[[#This Row],[Test Reading]]&gt;=Validation[[#This Row],[Range1_Low]],Validation[[#This Row],[Test Reading]]&lt;=Validation[[#This Row],[Range1_High]])</f>
        <v>1</v>
      </c>
      <c r="AE9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1">
        <f>Validation[[#This Row],[Range1_High]]-Validation[[#This Row],[Range1_Low]]</f>
        <v>1068</v>
      </c>
      <c r="AG901">
        <f>Validation[[#This Row],[Range2_High]]-Validation[[#This Row],[Range2_Low]]</f>
        <v>0</v>
      </c>
      <c r="AJ901" s="94"/>
      <c r="AK901"/>
    </row>
    <row r="902" spans="1:37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2643</v>
      </c>
      <c r="K902">
        <v>0.16</v>
      </c>
      <c r="L902">
        <v>0</v>
      </c>
      <c r="M902">
        <v>0.10571338059099999</v>
      </c>
      <c r="N902">
        <v>0</v>
      </c>
      <c r="O902" t="s">
        <v>2643</v>
      </c>
      <c r="P902" t="s">
        <v>2643</v>
      </c>
      <c r="Q902" t="s">
        <v>161</v>
      </c>
      <c r="R902" t="s">
        <v>5673</v>
      </c>
      <c r="S902">
        <f ca="1">$AK$2*Validation[[#This Row],[Range1_Range]]+Validation[[#This Row],[Range1_Low]]</f>
        <v>1469.6907014684896</v>
      </c>
      <c r="T902">
        <f ca="1">$AK$2*Validation[[#This Row],[Range2_Range]]+Validation[[#This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2" t="b">
        <f ca="1">AND(Validation[[#This Row],[Test Reading]]&gt;=Validation[[#This Row],[Range1_Low]],Validation[[#This Row],[Test Reading]]&lt;=Validation[[#This Row],[Range1_High]])</f>
        <v>1</v>
      </c>
      <c r="AE9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2">
        <f>Validation[[#This Row],[Range1_High]]-Validation[[#This Row],[Range1_Low]]</f>
        <v>1099.999</v>
      </c>
      <c r="AG902">
        <f>Validation[[#This Row],[Range2_High]]-Validation[[#This Row],[Range2_Low]]</f>
        <v>0</v>
      </c>
      <c r="AK902"/>
    </row>
    <row r="903" spans="1:37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2643</v>
      </c>
      <c r="K903">
        <v>0.17</v>
      </c>
      <c r="L903">
        <v>0</v>
      </c>
      <c r="M903">
        <v>0.122419895803</v>
      </c>
      <c r="N903">
        <v>0</v>
      </c>
      <c r="O903" t="s">
        <v>2643</v>
      </c>
      <c r="P903" t="s">
        <v>2643</v>
      </c>
      <c r="Q903" t="s">
        <v>161</v>
      </c>
      <c r="R903" t="s">
        <v>339</v>
      </c>
      <c r="S903">
        <f ca="1">$AK$2*Validation[[#This Row],[Range1_Range]]+Validation[[#This Row],[Range1_Low]]</f>
        <v>2540.7876621690993</v>
      </c>
      <c r="T903">
        <f ca="1">$AK$2*Validation[[#This Row],[Range2_Range]]+Validation[[#This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1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3" t="b">
        <f ca="1">AND(Validation[[#This Row],[Test Reading]]&gt;=Validation[[#This Row],[Range1_Low]],Validation[[#This Row],[Test Reading]]&lt;=Validation[[#This Row],[Range1_High]])</f>
        <v>1</v>
      </c>
      <c r="AE9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3">
        <f>Validation[[#This Row],[Range1_High]]-Validation[[#This Row],[Range1_Low]]</f>
        <v>1013.9989999999998</v>
      </c>
      <c r="AG903">
        <f>Validation[[#This Row],[Range2_High]]-Validation[[#This Row],[Range2_Low]]</f>
        <v>0</v>
      </c>
      <c r="AK903"/>
    </row>
    <row r="904" spans="1:37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2643</v>
      </c>
      <c r="K904">
        <v>0.66464951509900005</v>
      </c>
      <c r="L904">
        <v>0</v>
      </c>
      <c r="M904">
        <v>0.615913125304</v>
      </c>
      <c r="N904">
        <v>0</v>
      </c>
      <c r="O904" t="s">
        <v>2643</v>
      </c>
      <c r="P904" t="s">
        <v>2643</v>
      </c>
      <c r="Q904" t="s">
        <v>161</v>
      </c>
      <c r="R904" t="s">
        <v>334</v>
      </c>
      <c r="S904">
        <f ca="1">$AK$2*Validation[[#This Row],[Range1_Range]]+Validation[[#This Row],[Range1_Low]]</f>
        <v>-27.752969373187984</v>
      </c>
      <c r="T904">
        <f ca="1">$AK$2*Validation[[#This Row],[Range2_Range]]+Validation[[#This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4" t="b">
        <f ca="1">AND(Validation[[#This Row],[Test Reading]]&gt;=Validation[[#This Row],[Range1_Low]],Validation[[#This Row],[Test Reading]]&lt;=Validation[[#This Row],[Range1_High]])</f>
        <v>1</v>
      </c>
      <c r="AE9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4">
        <f>Validation[[#This Row],[Range1_High]]-Validation[[#This Row],[Range1_Low]]</f>
        <v>89.998999999999995</v>
      </c>
      <c r="AG904">
        <f>Validation[[#This Row],[Range2_High]]-Validation[[#This Row],[Range2_Low]]</f>
        <v>0</v>
      </c>
      <c r="AK904"/>
    </row>
    <row r="905" spans="1:37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2643</v>
      </c>
      <c r="K905">
        <v>0.64165832077899998</v>
      </c>
      <c r="L905">
        <v>0</v>
      </c>
      <c r="M905">
        <v>0.59102910302699996</v>
      </c>
      <c r="N905">
        <v>0</v>
      </c>
      <c r="O905" t="s">
        <v>2643</v>
      </c>
      <c r="P905" t="s">
        <v>2643</v>
      </c>
      <c r="Q905" t="s">
        <v>161</v>
      </c>
      <c r="R905" t="s">
        <v>5674</v>
      </c>
      <c r="S905">
        <f ca="1">$AK$2*Validation[[#This Row],[Range1_Range]]+Validation[[#This Row],[Range1_Low]]</f>
        <v>390.93541827615013</v>
      </c>
      <c r="T905">
        <f ca="1">$AK$2*Validation[[#This Row],[Range2_Range]]+Validation[[#This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1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5" t="b">
        <f ca="1">AND(Validation[[#This Row],[Test Reading]]&gt;=Validation[[#This Row],[Range1_Low]],Validation[[#This Row],[Test Reading]]&lt;=Validation[[#This Row],[Range1_High]])</f>
        <v>1</v>
      </c>
      <c r="AE9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5">
        <f>Validation[[#This Row],[Range1_High]]-Validation[[#This Row],[Range1_Low]]</f>
        <v>1068</v>
      </c>
      <c r="AG905">
        <f>Validation[[#This Row],[Range2_High]]-Validation[[#This Row],[Range2_Low]]</f>
        <v>0</v>
      </c>
      <c r="AK905"/>
    </row>
    <row r="906" spans="1:37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2643</v>
      </c>
      <c r="K906">
        <v>0.62759628473600004</v>
      </c>
      <c r="L906">
        <v>0</v>
      </c>
      <c r="M906">
        <v>0.58410214760400003</v>
      </c>
      <c r="N906">
        <v>0</v>
      </c>
      <c r="O906" t="s">
        <v>2643</v>
      </c>
      <c r="P906" t="s">
        <v>2643</v>
      </c>
      <c r="Q906" t="s">
        <v>161</v>
      </c>
      <c r="R906" t="s">
        <v>338</v>
      </c>
      <c r="S906">
        <f ca="1">$AK$2*Validation[[#This Row],[Range1_Range]]+Validation[[#This Row],[Range1_Low]]</f>
        <v>1469.6907014684896</v>
      </c>
      <c r="T906">
        <f ca="1">$AK$2*Validation[[#This Row],[Range2_Range]]+Validation[[#This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1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6" t="b">
        <f ca="1">AND(Validation[[#This Row],[Test Reading]]&gt;=Validation[[#This Row],[Range1_Low]],Validation[[#This Row],[Test Reading]]&lt;=Validation[[#This Row],[Range1_High]])</f>
        <v>1</v>
      </c>
      <c r="AE9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6">
        <f>Validation[[#This Row],[Range1_High]]-Validation[[#This Row],[Range1_Low]]</f>
        <v>1099.999</v>
      </c>
      <c r="AG906">
        <f>Validation[[#This Row],[Range2_High]]-Validation[[#This Row],[Range2_Low]]</f>
        <v>0</v>
      </c>
      <c r="AJ906" s="94"/>
      <c r="AK906"/>
    </row>
    <row r="907" spans="1:37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2643</v>
      </c>
      <c r="K907">
        <v>0.63062541073599998</v>
      </c>
      <c r="L907">
        <v>0</v>
      </c>
      <c r="M907">
        <v>0.58735562556999998</v>
      </c>
      <c r="N907">
        <v>0</v>
      </c>
      <c r="O907" t="s">
        <v>2643</v>
      </c>
      <c r="P907" t="s">
        <v>2643</v>
      </c>
      <c r="Q907" t="s">
        <v>161</v>
      </c>
      <c r="R907" t="s">
        <v>340</v>
      </c>
      <c r="S907">
        <f ca="1">$AK$2*Validation[[#This Row],[Range1_Range]]+Validation[[#This Row],[Range1_Low]]</f>
        <v>2540.7876621690993</v>
      </c>
      <c r="T907">
        <f ca="1">$AK$2*Validation[[#This Row],[Range2_Range]]+Validation[[#This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7" t="b">
        <f ca="1">AND(Validation[[#This Row],[Test Reading]]&gt;=Validation[[#This Row],[Range1_Low]],Validation[[#This Row],[Test Reading]]&lt;=Validation[[#This Row],[Range1_High]])</f>
        <v>1</v>
      </c>
      <c r="AE9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7">
        <f>Validation[[#This Row],[Range1_High]]-Validation[[#This Row],[Range1_Low]]</f>
        <v>1013.9989999999998</v>
      </c>
      <c r="AG907">
        <f>Validation[[#This Row],[Range2_High]]-Validation[[#This Row],[Range2_Low]]</f>
        <v>0</v>
      </c>
      <c r="AK907"/>
    </row>
    <row r="908" spans="1:37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2643</v>
      </c>
      <c r="K908">
        <v>0.22</v>
      </c>
      <c r="L908">
        <v>0</v>
      </c>
      <c r="M908">
        <v>0.17935751635399999</v>
      </c>
      <c r="N908">
        <v>0</v>
      </c>
      <c r="O908" t="s">
        <v>2643</v>
      </c>
      <c r="P908" t="s">
        <v>2643</v>
      </c>
      <c r="Q908" t="s">
        <v>162</v>
      </c>
      <c r="R908" t="s">
        <v>325</v>
      </c>
      <c r="S908">
        <f ca="1">$AK$2*Validation[[#This Row],[Range1_Range]]+Validation[[#This Row],[Range1_Low]]</f>
        <v>-27.752969373187984</v>
      </c>
      <c r="T908">
        <f ca="1">$AK$2*Validation[[#This Row],[Range2_Range]]+Validation[[#This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1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8" t="b">
        <f ca="1">AND(Validation[[#This Row],[Test Reading]]&gt;=Validation[[#This Row],[Range1_Low]],Validation[[#This Row],[Test Reading]]&lt;=Validation[[#This Row],[Range1_High]])</f>
        <v>1</v>
      </c>
      <c r="AE9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8">
        <f>Validation[[#This Row],[Range1_High]]-Validation[[#This Row],[Range1_Low]]</f>
        <v>89.998999999999995</v>
      </c>
      <c r="AG908">
        <f>Validation[[#This Row],[Range2_High]]-Validation[[#This Row],[Range2_Low]]</f>
        <v>0</v>
      </c>
      <c r="AK908"/>
    </row>
    <row r="909" spans="1:37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2643</v>
      </c>
      <c r="K909">
        <v>0.18</v>
      </c>
      <c r="L909">
        <v>0</v>
      </c>
      <c r="M909">
        <v>0.12667225052700001</v>
      </c>
      <c r="N909">
        <v>0</v>
      </c>
      <c r="O909" t="s">
        <v>2643</v>
      </c>
      <c r="P909" t="s">
        <v>2643</v>
      </c>
      <c r="Q909" t="s">
        <v>162</v>
      </c>
      <c r="R909" t="s">
        <v>327</v>
      </c>
      <c r="S909">
        <f ca="1">$AK$2*Validation[[#This Row],[Range1_Range]]+Validation[[#This Row],[Range1_Low]]</f>
        <v>390.93541827615013</v>
      </c>
      <c r="T909">
        <f ca="1">$AK$2*Validation[[#This Row],[Range2_Range]]+Validation[[#This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1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9" t="b">
        <f ca="1">AND(Validation[[#This Row],[Test Reading]]&gt;=Validation[[#This Row],[Range1_Low]],Validation[[#This Row],[Test Reading]]&lt;=Validation[[#This Row],[Range1_High]])</f>
        <v>1</v>
      </c>
      <c r="AE9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9">
        <f>Validation[[#This Row],[Range1_High]]-Validation[[#This Row],[Range1_Low]]</f>
        <v>1068</v>
      </c>
      <c r="AG909">
        <f>Validation[[#This Row],[Range2_High]]-Validation[[#This Row],[Range2_Low]]</f>
        <v>0</v>
      </c>
      <c r="AK909"/>
    </row>
    <row r="910" spans="1:37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2643</v>
      </c>
      <c r="K910">
        <v>0.17</v>
      </c>
      <c r="L910">
        <v>0</v>
      </c>
      <c r="M910">
        <v>0.10571338059099999</v>
      </c>
      <c r="N910">
        <v>0</v>
      </c>
      <c r="O910" t="s">
        <v>2643</v>
      </c>
      <c r="P910" t="s">
        <v>2643</v>
      </c>
      <c r="Q910" t="s">
        <v>162</v>
      </c>
      <c r="R910" t="s">
        <v>5675</v>
      </c>
      <c r="S910">
        <f ca="1">$AK$2*Validation[[#This Row],[Range1_Range]]+Validation[[#This Row],[Range1_Low]]</f>
        <v>1469.6907014684896</v>
      </c>
      <c r="T910">
        <f ca="1">$AK$2*Validation[[#This Row],[Range2_Range]]+Validation[[#This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1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0" t="b">
        <f ca="1">AND(Validation[[#This Row],[Test Reading]]&gt;=Validation[[#This Row],[Range1_Low]],Validation[[#This Row],[Test Reading]]&lt;=Validation[[#This Row],[Range1_High]])</f>
        <v>1</v>
      </c>
      <c r="AE9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0">
        <f>Validation[[#This Row],[Range1_High]]-Validation[[#This Row],[Range1_Low]]</f>
        <v>1099.999</v>
      </c>
      <c r="AG910">
        <f>Validation[[#This Row],[Range2_High]]-Validation[[#This Row],[Range2_Low]]</f>
        <v>0</v>
      </c>
      <c r="AK910"/>
    </row>
    <row r="911" spans="1:37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2643</v>
      </c>
      <c r="K911">
        <v>0.17</v>
      </c>
      <c r="L911">
        <v>0</v>
      </c>
      <c r="M911">
        <v>0.122419895803</v>
      </c>
      <c r="N911">
        <v>0</v>
      </c>
      <c r="O911" t="s">
        <v>2643</v>
      </c>
      <c r="P911" t="s">
        <v>2643</v>
      </c>
      <c r="Q911" t="s">
        <v>162</v>
      </c>
      <c r="R911" t="s">
        <v>5676</v>
      </c>
      <c r="S911">
        <f ca="1">$AK$2*Validation[[#This Row],[Range1_Range]]+Validation[[#This Row],[Range1_Low]]</f>
        <v>2540.7876621690993</v>
      </c>
      <c r="T911">
        <f ca="1">$AK$2*Validation[[#This Row],[Range2_Range]]+Validation[[#This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1" t="b">
        <f ca="1">AND(Validation[[#This Row],[Test Reading]]&gt;=Validation[[#This Row],[Range1_Low]],Validation[[#This Row],[Test Reading]]&lt;=Validation[[#This Row],[Range1_High]])</f>
        <v>1</v>
      </c>
      <c r="AE9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1">
        <f>Validation[[#This Row],[Range1_High]]-Validation[[#This Row],[Range1_Low]]</f>
        <v>1013.9989999999998</v>
      </c>
      <c r="AG911">
        <f>Validation[[#This Row],[Range2_High]]-Validation[[#This Row],[Range2_Low]]</f>
        <v>0</v>
      </c>
      <c r="AK911"/>
    </row>
    <row r="912" spans="1:37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2643</v>
      </c>
      <c r="K912">
        <v>0.65159735931999996</v>
      </c>
      <c r="L912">
        <v>0</v>
      </c>
      <c r="M912">
        <v>0.60180488422099998</v>
      </c>
      <c r="N912">
        <v>0</v>
      </c>
      <c r="O912" t="s">
        <v>2643</v>
      </c>
      <c r="P912" t="s">
        <v>2643</v>
      </c>
      <c r="Q912" t="s">
        <v>162</v>
      </c>
      <c r="R912" t="s">
        <v>326</v>
      </c>
      <c r="S912">
        <f ca="1">$AK$2*Validation[[#This Row],[Range1_Range]]+Validation[[#This Row],[Range1_Low]]</f>
        <v>-27.752969373187984</v>
      </c>
      <c r="T912">
        <f ca="1">$AK$2*Validation[[#This Row],[Range2_Range]]+Validation[[#This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2" t="b">
        <f ca="1">AND(Validation[[#This Row],[Test Reading]]&gt;=Validation[[#This Row],[Range1_Low]],Validation[[#This Row],[Test Reading]]&lt;=Validation[[#This Row],[Range1_High]])</f>
        <v>1</v>
      </c>
      <c r="AE9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2">
        <f>Validation[[#This Row],[Range1_High]]-Validation[[#This Row],[Range1_Low]]</f>
        <v>89.998999999999995</v>
      </c>
      <c r="AG912">
        <f>Validation[[#This Row],[Range2_High]]-Validation[[#This Row],[Range2_Low]]</f>
        <v>0</v>
      </c>
      <c r="AK912"/>
    </row>
    <row r="913" spans="1:37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2643</v>
      </c>
      <c r="K913">
        <v>0.63801956879400001</v>
      </c>
      <c r="L913">
        <v>0</v>
      </c>
      <c r="M913">
        <v>0.58825662686699998</v>
      </c>
      <c r="N913">
        <v>0</v>
      </c>
      <c r="O913" t="s">
        <v>2643</v>
      </c>
      <c r="P913" t="s">
        <v>2643</v>
      </c>
      <c r="Q913" t="s">
        <v>162</v>
      </c>
      <c r="R913" t="s">
        <v>328</v>
      </c>
      <c r="S913">
        <f ca="1">$AK$2*Validation[[#This Row],[Range1_Range]]+Validation[[#This Row],[Range1_Low]]</f>
        <v>390.93541827615013</v>
      </c>
      <c r="T913">
        <f ca="1">$AK$2*Validation[[#This Row],[Range2_Range]]+Validation[[#This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1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3" t="b">
        <f ca="1">AND(Validation[[#This Row],[Test Reading]]&gt;=Validation[[#This Row],[Range1_Low]],Validation[[#This Row],[Test Reading]]&lt;=Validation[[#This Row],[Range1_High]])</f>
        <v>1</v>
      </c>
      <c r="AE9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3">
        <f>Validation[[#This Row],[Range1_High]]-Validation[[#This Row],[Range1_Low]]</f>
        <v>1068</v>
      </c>
      <c r="AG913">
        <f>Validation[[#This Row],[Range2_High]]-Validation[[#This Row],[Range2_Low]]</f>
        <v>0</v>
      </c>
      <c r="AK913"/>
    </row>
    <row r="914" spans="1:37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2643</v>
      </c>
      <c r="K914">
        <v>0.62833487402099997</v>
      </c>
      <c r="L914">
        <v>0</v>
      </c>
      <c r="M914">
        <v>0.58489566260400006</v>
      </c>
      <c r="N914">
        <v>0</v>
      </c>
      <c r="O914" t="s">
        <v>2643</v>
      </c>
      <c r="P914" t="s">
        <v>2643</v>
      </c>
      <c r="Q914" t="s">
        <v>162</v>
      </c>
      <c r="R914" t="s">
        <v>330</v>
      </c>
      <c r="S914">
        <f ca="1">$AK$2*Validation[[#This Row],[Range1_Range]]+Validation[[#This Row],[Range1_Low]]</f>
        <v>1469.6907014684896</v>
      </c>
      <c r="T914">
        <f ca="1">$AK$2*Validation[[#This Row],[Range2_Range]]+Validation[[#This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4" t="b">
        <f ca="1">AND(Validation[[#This Row],[Test Reading]]&gt;=Validation[[#This Row],[Range1_Low]],Validation[[#This Row],[Test Reading]]&lt;=Validation[[#This Row],[Range1_High]])</f>
        <v>1</v>
      </c>
      <c r="AE9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4">
        <f>Validation[[#This Row],[Range1_High]]-Validation[[#This Row],[Range1_Low]]</f>
        <v>1099.999</v>
      </c>
      <c r="AG914">
        <f>Validation[[#This Row],[Range2_High]]-Validation[[#This Row],[Range2_Low]]</f>
        <v>0</v>
      </c>
      <c r="AK914"/>
    </row>
    <row r="915" spans="1:37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2643</v>
      </c>
      <c r="K915">
        <v>0.63062541073599998</v>
      </c>
      <c r="L915">
        <v>0</v>
      </c>
      <c r="M915">
        <v>0.58877774141100003</v>
      </c>
      <c r="N915">
        <v>0</v>
      </c>
      <c r="O915" t="s">
        <v>2643</v>
      </c>
      <c r="P915" t="s">
        <v>2643</v>
      </c>
      <c r="Q915" t="s">
        <v>162</v>
      </c>
      <c r="R915" t="s">
        <v>332</v>
      </c>
      <c r="S915">
        <f ca="1">$AK$2*Validation[[#This Row],[Range1_Range]]+Validation[[#This Row],[Range1_Low]]</f>
        <v>2540.7876621690993</v>
      </c>
      <c r="T915">
        <f ca="1">$AK$2*Validation[[#This Row],[Range2_Range]]+Validation[[#This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5" t="b">
        <f ca="1">AND(Validation[[#This Row],[Test Reading]]&gt;=Validation[[#This Row],[Range1_Low]],Validation[[#This Row],[Test Reading]]&lt;=Validation[[#This Row],[Range1_High]])</f>
        <v>1</v>
      </c>
      <c r="AE9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5">
        <f>Validation[[#This Row],[Range1_High]]-Validation[[#This Row],[Range1_Low]]</f>
        <v>1013.9989999999998</v>
      </c>
      <c r="AG915">
        <f>Validation[[#This Row],[Range2_High]]-Validation[[#This Row],[Range2_Low]]</f>
        <v>0</v>
      </c>
      <c r="AK915"/>
    </row>
    <row r="916" spans="1:37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2643</v>
      </c>
      <c r="K916">
        <v>0.41398294918299999</v>
      </c>
      <c r="L916">
        <v>0</v>
      </c>
      <c r="M916">
        <v>0.39270743845099998</v>
      </c>
      <c r="N916">
        <v>0</v>
      </c>
      <c r="O916" t="s">
        <v>2643</v>
      </c>
      <c r="P916" t="s">
        <v>2643</v>
      </c>
      <c r="Q916" t="s">
        <v>163</v>
      </c>
      <c r="R916" t="s">
        <v>319</v>
      </c>
      <c r="S916">
        <f ca="1">$AK$2*Validation[[#This Row],[Range1_Range]]+Validation[[#This Row],[Range1_Low]]</f>
        <v>-435.85191605665369</v>
      </c>
      <c r="T916">
        <f ca="1">$AK$2*Validation[[#This Row],[Range2_Range]]+Validation[[#This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6" t="b">
        <f ca="1">AND(Validation[[#This Row],[Test Reading]]&gt;=Validation[[#This Row],[Range1_Low]],Validation[[#This Row],[Test Reading]]&lt;=Validation[[#This Row],[Range1_High]])</f>
        <v>1</v>
      </c>
      <c r="AE9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6">
        <f>Validation[[#This Row],[Range1_High]]-Validation[[#This Row],[Range1_Low]]</f>
        <v>53.999000000000024</v>
      </c>
      <c r="AG916">
        <f>Validation[[#This Row],[Range2_High]]-Validation[[#This Row],[Range2_Low]]</f>
        <v>0</v>
      </c>
      <c r="AK916"/>
    </row>
    <row r="917" spans="1:37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2643</v>
      </c>
      <c r="K917">
        <v>0.18</v>
      </c>
      <c r="L917">
        <v>0</v>
      </c>
      <c r="M917">
        <v>0.124119992832</v>
      </c>
      <c r="N917">
        <v>0</v>
      </c>
      <c r="O917" t="s">
        <v>2643</v>
      </c>
      <c r="P917" t="s">
        <v>2643</v>
      </c>
      <c r="Q917" t="s">
        <v>163</v>
      </c>
      <c r="R917" t="s">
        <v>321</v>
      </c>
      <c r="S917">
        <f ca="1">$AK$2*Validation[[#This Row],[Range1_Range]]+Validation[[#This Row],[Range1_Low]]</f>
        <v>-198.35122469075674</v>
      </c>
      <c r="T917">
        <f ca="1">$AK$2*Validation[[#This Row],[Range2_Range]]+Validation[[#This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1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7" t="b">
        <f ca="1">AND(Validation[[#This Row],[Test Reading]]&gt;=Validation[[#This Row],[Range1_Low]],Validation[[#This Row],[Test Reading]]&lt;=Validation[[#This Row],[Range1_High]])</f>
        <v>1</v>
      </c>
      <c r="AE9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7">
        <f>Validation[[#This Row],[Range1_High]]-Validation[[#This Row],[Range1_Low]]</f>
        <v>599.99900000000002</v>
      </c>
      <c r="AG917">
        <f>Validation[[#This Row],[Range2_High]]-Validation[[#This Row],[Range2_Low]]</f>
        <v>0</v>
      </c>
      <c r="AK917"/>
    </row>
    <row r="918" spans="1:37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2643</v>
      </c>
      <c r="K918">
        <v>0.11</v>
      </c>
      <c r="L918">
        <v>0</v>
      </c>
      <c r="M918">
        <v>8.3094007918000007E-2</v>
      </c>
      <c r="N918">
        <v>0</v>
      </c>
      <c r="O918" t="s">
        <v>2643</v>
      </c>
      <c r="P918" t="s">
        <v>2643</v>
      </c>
      <c r="Q918" t="s">
        <v>163</v>
      </c>
      <c r="R918" t="s">
        <v>323</v>
      </c>
      <c r="S918">
        <f ca="1">$AK$2*Validation[[#This Row],[Range1_Range]]+Validation[[#This Row],[Range1_Low]]</f>
        <v>385.51718247980796</v>
      </c>
      <c r="T918">
        <f ca="1">$AK$2*Validation[[#This Row],[Range2_Range]]+Validation[[#This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1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8" t="b">
        <f ca="1">AND(Validation[[#This Row],[Test Reading]]&gt;=Validation[[#This Row],[Range1_Low]],Validation[[#This Row],[Test Reading]]&lt;=Validation[[#This Row],[Range1_High]])</f>
        <v>1</v>
      </c>
      <c r="AE9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8">
        <f>Validation[[#This Row],[Range1_High]]-Validation[[#This Row],[Range1_Low]]</f>
        <v>552</v>
      </c>
      <c r="AG918">
        <f>Validation[[#This Row],[Range2_High]]-Validation[[#This Row],[Range2_Low]]</f>
        <v>0</v>
      </c>
      <c r="AK918"/>
    </row>
    <row r="919" spans="1:37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2643</v>
      </c>
      <c r="K919">
        <v>0.74355237355199999</v>
      </c>
      <c r="L919">
        <v>0</v>
      </c>
      <c r="M919">
        <v>0.69585855762100002</v>
      </c>
      <c r="N919">
        <v>0</v>
      </c>
      <c r="O919" t="s">
        <v>2643</v>
      </c>
      <c r="P919" t="s">
        <v>2643</v>
      </c>
      <c r="Q919" t="s">
        <v>163</v>
      </c>
      <c r="R919" t="s">
        <v>320</v>
      </c>
      <c r="S919">
        <f ca="1">$AK$2*Validation[[#This Row],[Range1_Range]]+Validation[[#This Row],[Range1_Low]]</f>
        <v>-435.85191605665369</v>
      </c>
      <c r="T919">
        <f ca="1">$AK$2*Validation[[#This Row],[Range2_Range]]+Validation[[#This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0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9" t="b">
        <f ca="1">AND(Validation[[#This Row],[Test Reading]]&gt;=Validation[[#This Row],[Range1_Low]],Validation[[#This Row],[Test Reading]]&lt;=Validation[[#This Row],[Range1_High]])</f>
        <v>1</v>
      </c>
      <c r="AE9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9">
        <f>Validation[[#This Row],[Range1_High]]-Validation[[#This Row],[Range1_Low]]</f>
        <v>53.999000000000024</v>
      </c>
      <c r="AG919">
        <f>Validation[[#This Row],[Range2_High]]-Validation[[#This Row],[Range2_Low]]</f>
        <v>0</v>
      </c>
      <c r="AK919"/>
    </row>
    <row r="920" spans="1:37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2643</v>
      </c>
      <c r="K920">
        <v>0.63424618017400003</v>
      </c>
      <c r="L920">
        <v>0</v>
      </c>
      <c r="M920">
        <v>0.58771232131100004</v>
      </c>
      <c r="N920">
        <v>0</v>
      </c>
      <c r="O920" t="s">
        <v>2643</v>
      </c>
      <c r="P920" t="s">
        <v>2643</v>
      </c>
      <c r="Q920" t="s">
        <v>163</v>
      </c>
      <c r="R920" t="s">
        <v>322</v>
      </c>
      <c r="S920">
        <f ca="1">$AK$2*Validation[[#This Row],[Range1_Range]]+Validation[[#This Row],[Range1_Low]]</f>
        <v>-198.35122469075674</v>
      </c>
      <c r="T920">
        <f ca="1">$AK$2*Validation[[#This Row],[Range2_Range]]+Validation[[#This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1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20" t="b">
        <f ca="1">AND(Validation[[#This Row],[Test Reading]]&gt;=Validation[[#This Row],[Range1_Low]],Validation[[#This Row],[Test Reading]]&lt;=Validation[[#This Row],[Range1_High]])</f>
        <v>1</v>
      </c>
      <c r="AE9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20">
        <f>Validation[[#This Row],[Range1_High]]-Validation[[#This Row],[Range1_Low]]</f>
        <v>599.99900000000002</v>
      </c>
      <c r="AG920">
        <f>Validation[[#This Row],[Range2_High]]-Validation[[#This Row],[Range2_Low]]</f>
        <v>0</v>
      </c>
      <c r="AJ920" s="94"/>
      <c r="AK920"/>
    </row>
    <row r="921" spans="1:37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2643</v>
      </c>
      <c r="K921">
        <v>0.59634521390899997</v>
      </c>
      <c r="L921">
        <v>0</v>
      </c>
      <c r="M921">
        <v>0.58043484918800003</v>
      </c>
      <c r="N921">
        <v>0</v>
      </c>
      <c r="O921" t="s">
        <v>2643</v>
      </c>
      <c r="P921" t="s">
        <v>2643</v>
      </c>
      <c r="Q921" t="s">
        <v>163</v>
      </c>
      <c r="R921" t="s">
        <v>324</v>
      </c>
      <c r="S921">
        <f ca="1">$AK$2*Validation[[#This Row],[Range1_Range]]+Validation[[#This Row],[Range1_Low]]</f>
        <v>385.51718247980796</v>
      </c>
      <c r="T921">
        <f ca="1">$AK$2*Validation[[#This Row],[Range2_Range]]+Validation[[#This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1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1" t="b">
        <f ca="1">AND(Validation[[#This Row],[Test Reading]]&gt;=Validation[[#This Row],[Range1_Low]],Validation[[#This Row],[Test Reading]]&lt;=Validation[[#This Row],[Range1_High]])</f>
        <v>1</v>
      </c>
      <c r="AE9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1">
        <f>Validation[[#This Row],[Range1_High]]-Validation[[#This Row],[Range1_Low]]</f>
        <v>552</v>
      </c>
      <c r="AG921">
        <f>Validation[[#This Row],[Range2_High]]-Validation[[#This Row],[Range2_Low]]</f>
        <v>0</v>
      </c>
      <c r="AK921"/>
    </row>
    <row r="922" spans="1:37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2643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2643</v>
      </c>
      <c r="P922" t="s">
        <v>2643</v>
      </c>
      <c r="Q922" t="s">
        <v>2643</v>
      </c>
      <c r="R922" t="s">
        <v>5646</v>
      </c>
      <c r="S922">
        <f ca="1">$AK$2*Validation[[#This Row],[Range1_Range]]+Validation[[#This Row],[Range1_Low]]</f>
        <v>13.443274092739706</v>
      </c>
      <c r="T922">
        <f ca="1">$AK$2*Validation[[#This Row],[Range2_Range]]+Validation[[#This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0.0000000081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0.0000000081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2" t="b">
        <f ca="1">AND(Validation[[#This Row],[Test Reading]]&gt;=Validation[[#This Row],[Range1_Low]],Validation[[#This Row],[Test Reading]]&lt;=Validation[[#This Row],[Range1_High]])</f>
        <v>1</v>
      </c>
      <c r="AE9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2">
        <f>Validation[[#This Row],[Range1_High]]-Validation[[#This Row],[Range1_Low]]</f>
        <v>40</v>
      </c>
      <c r="AG922">
        <f>Validation[[#This Row],[Range2_High]]-Validation[[#This Row],[Range2_Low]]</f>
        <v>0</v>
      </c>
      <c r="AK922"/>
    </row>
    <row r="923" spans="1:37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2643</v>
      </c>
      <c r="K923">
        <v>0</v>
      </c>
      <c r="L923">
        <v>6E-10</v>
      </c>
      <c r="M923">
        <v>3E-11</v>
      </c>
      <c r="N923">
        <v>5.7699999999999997E-10</v>
      </c>
      <c r="O923" t="s">
        <v>2643</v>
      </c>
      <c r="P923" t="s">
        <v>2643</v>
      </c>
      <c r="Q923" t="s">
        <v>2643</v>
      </c>
      <c r="R923" t="s">
        <v>279</v>
      </c>
      <c r="S923">
        <f ca="1">$AK$2*Validation[[#This Row],[Range1_Range]]+Validation[[#This Row],[Range1_Low]]</f>
        <v>13.443274092739706</v>
      </c>
      <c r="T923">
        <f ca="1">$AK$2*Validation[[#This Row],[Range2_Range]]+Validation[[#This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0.0000000081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0.0000000081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3" t="b">
        <f ca="1">AND(Validation[[#This Row],[Test Reading]]&gt;=Validation[[#This Row],[Range1_Low]],Validation[[#This Row],[Test Reading]]&lt;=Validation[[#This Row],[Range1_High]])</f>
        <v>1</v>
      </c>
      <c r="AE9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3">
        <f>Validation[[#This Row],[Range1_High]]-Validation[[#This Row],[Range1_Low]]</f>
        <v>40</v>
      </c>
      <c r="AG923">
        <f>Validation[[#This Row],[Range2_High]]-Validation[[#This Row],[Range2_Low]]</f>
        <v>0</v>
      </c>
      <c r="AK923"/>
    </row>
    <row r="924" spans="1:37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2643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2643</v>
      </c>
      <c r="P924" t="s">
        <v>2643</v>
      </c>
      <c r="Q924" t="s">
        <v>2643</v>
      </c>
      <c r="R924" t="s">
        <v>5647</v>
      </c>
      <c r="S924">
        <f ca="1">$AK$2*Validation[[#This Row],[Range1_Range]]+Validation[[#This Row],[Range1_Low]]</f>
        <v>13.443274092739706</v>
      </c>
      <c r="T924">
        <f ca="1">$AK$2*Validation[[#This Row],[Range2_Range]]+Validation[[#This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0.0000000081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0.0000000081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4" t="b">
        <f ca="1">AND(Validation[[#This Row],[Test Reading]]&gt;=Validation[[#This Row],[Range1_Low]],Validation[[#This Row],[Test Reading]]&lt;=Validation[[#This Row],[Range1_High]])</f>
        <v>1</v>
      </c>
      <c r="AE9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4">
        <f>Validation[[#This Row],[Range1_High]]-Validation[[#This Row],[Range1_Low]]</f>
        <v>40</v>
      </c>
      <c r="AG924">
        <f>Validation[[#This Row],[Range2_High]]-Validation[[#This Row],[Range2_Low]]</f>
        <v>0</v>
      </c>
      <c r="AK924"/>
    </row>
    <row r="925" spans="1:37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2643</v>
      </c>
      <c r="K925">
        <v>2.8999999999999998E-7</v>
      </c>
      <c r="L925">
        <v>1.3E-7</v>
      </c>
      <c r="M925">
        <v>2.5344999999999998E-7</v>
      </c>
      <c r="N925">
        <v>1.2897E-7</v>
      </c>
      <c r="O925" t="s">
        <v>2643</v>
      </c>
      <c r="P925" t="s">
        <v>2643</v>
      </c>
      <c r="Q925" t="s">
        <v>2643</v>
      </c>
      <c r="R925" t="s">
        <v>288</v>
      </c>
      <c r="S925">
        <f ca="1">$AK$2*Validation[[#This Row],[Range1_Range]]+Validation[[#This Row],[Range1_Low]]</f>
        <v>362.63857822575295</v>
      </c>
      <c r="T925">
        <f ca="1">$AK$2*Validation[[#This Row],[Range2_Range]]+Validation[[#This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0.000047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0.000047 Hz</v>
      </c>
      <c r="W925" t="b">
        <f ca="1">Validation[[#This Row],[Desired Result]]=Validation[[#This Row],[Result]]</f>
        <v>1</v>
      </c>
      <c r="X925" t="b">
        <v>1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5" t="b">
        <f ca="1">AND(Validation[[#This Row],[Test Reading]]&gt;=Validation[[#This Row],[Range1_Low]],Validation[[#This Row],[Test Reading]]&lt;=Validation[[#This Row],[Range1_High]])</f>
        <v>1</v>
      </c>
      <c r="AE9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5">
        <f>Validation[[#This Row],[Range1_High]]-Validation[[#This Row],[Range1_Low]]</f>
        <v>960</v>
      </c>
      <c r="AG925">
        <f>Validation[[#This Row],[Range2_High]]-Validation[[#This Row],[Range2_Low]]</f>
        <v>0</v>
      </c>
      <c r="AK925"/>
    </row>
    <row r="926" spans="1:37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2643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2643</v>
      </c>
      <c r="P926" t="s">
        <v>2643</v>
      </c>
      <c r="Q926" t="s">
        <v>2643</v>
      </c>
      <c r="R926" t="s">
        <v>5648</v>
      </c>
      <c r="S926">
        <f ca="1">$AK$2*Validation[[#This Row],[Range1_Range]]+Validation[[#This Row],[Range1_Low]]</f>
        <v>13.443274092739706</v>
      </c>
      <c r="T926">
        <f ca="1">$AK$2*Validation[[#This Row],[Range2_Range]]+Validation[[#This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6" t="b">
        <f ca="1">AND(Validation[[#This Row],[Test Reading]]&gt;=Validation[[#This Row],[Range1_Low]],Validation[[#This Row],[Test Reading]]&lt;=Validation[[#This Row],[Range1_High]])</f>
        <v>1</v>
      </c>
      <c r="AE9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6">
        <f>Validation[[#This Row],[Range1_High]]-Validation[[#This Row],[Range1_Low]]</f>
        <v>40</v>
      </c>
      <c r="AG926">
        <f>Validation[[#This Row],[Range2_High]]-Validation[[#This Row],[Range2_Low]]</f>
        <v>0</v>
      </c>
      <c r="AK926"/>
    </row>
    <row r="927" spans="1:37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2643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t="s">
        <v>2643</v>
      </c>
      <c r="P927" t="s">
        <v>2643</v>
      </c>
      <c r="Q927" t="s">
        <v>2643</v>
      </c>
      <c r="R927" t="s">
        <v>289</v>
      </c>
      <c r="S927">
        <f ca="1">$AK$2*Validation[[#This Row],[Range1_Range]]+Validation[[#This Row],[Range1_Low]]</f>
        <v>362.63857822575295</v>
      </c>
      <c r="T927">
        <f ca="1">$AK$2*Validation[[#This Row],[Range2_Range]]+Validation[[#This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0.000047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0.000047 Hz</v>
      </c>
      <c r="W927" t="b">
        <f ca="1">Validation[[#This Row],[Desired Result]]=Validation[[#This Row],[Result]]</f>
        <v>1</v>
      </c>
      <c r="X927" t="b">
        <v>1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7" t="b">
        <f ca="1">AND(Validation[[#This Row],[Test Reading]]&gt;=Validation[[#This Row],[Range1_Low]],Validation[[#This Row],[Test Reading]]&lt;=Validation[[#This Row],[Range1_High]])</f>
        <v>1</v>
      </c>
      <c r="AE9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7">
        <f>Validation[[#This Row],[Range1_High]]-Validation[[#This Row],[Range1_Low]]</f>
        <v>960</v>
      </c>
      <c r="AG927">
        <f>Validation[[#This Row],[Range2_High]]-Validation[[#This Row],[Range2_Low]]</f>
        <v>0</v>
      </c>
      <c r="AK927"/>
    </row>
    <row r="928" spans="1:37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2643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2643</v>
      </c>
      <c r="P928" t="s">
        <v>2643</v>
      </c>
      <c r="Q928" t="s">
        <v>2643</v>
      </c>
      <c r="R928" t="s">
        <v>294</v>
      </c>
      <c r="S928">
        <f ca="1">$AK$2*Validation[[#This Row],[Range1_Range]]+Validation[[#This Row],[Range1_Low]]</f>
        <v>4024.7366708664335</v>
      </c>
      <c r="T928">
        <f ca="1">$AK$2*Validation[[#This Row],[Range2_Range]]+Validation[[#This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0.00052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0.00052 Hz</v>
      </c>
      <c r="W928" t="b">
        <f ca="1">Validation[[#This Row],[Desired Result]]=Validation[[#This Row],[Result]]</f>
        <v>1</v>
      </c>
      <c r="X928" t="b">
        <v>1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8" t="b">
        <f ca="1">AND(Validation[[#This Row],[Test Reading]]&gt;=Validation[[#This Row],[Range1_Low]],Validation[[#This Row],[Test Reading]]&lt;=Validation[[#This Row],[Range1_High]])</f>
        <v>1</v>
      </c>
      <c r="AE9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8">
        <f>Validation[[#This Row],[Range1_High]]-Validation[[#This Row],[Range1_Low]]</f>
        <v>9000</v>
      </c>
      <c r="AG928">
        <f>Validation[[#This Row],[Range2_High]]-Validation[[#This Row],[Range2_Low]]</f>
        <v>0</v>
      </c>
      <c r="AK928"/>
    </row>
    <row r="929" spans="1:37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2643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2643</v>
      </c>
      <c r="P929" t="s">
        <v>2643</v>
      </c>
      <c r="Q929" t="s">
        <v>2643</v>
      </c>
      <c r="R929" t="s">
        <v>282</v>
      </c>
      <c r="S929">
        <f ca="1">$AK$2*Validation[[#This Row],[Range1_Range]]+Validation[[#This Row],[Range1_Low]]</f>
        <v>13.443274092739706</v>
      </c>
      <c r="T929">
        <f ca="1">$AK$2*Validation[[#This Row],[Range2_Range]]+Validation[[#This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9" t="b">
        <f ca="1">AND(Validation[[#This Row],[Test Reading]]&gt;=Validation[[#This Row],[Range1_Low]],Validation[[#This Row],[Test Reading]]&lt;=Validation[[#This Row],[Range1_High]])</f>
        <v>1</v>
      </c>
      <c r="AE9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9">
        <f>Validation[[#This Row],[Range1_High]]-Validation[[#This Row],[Range1_Low]]</f>
        <v>40</v>
      </c>
      <c r="AG929">
        <f>Validation[[#This Row],[Range2_High]]-Validation[[#This Row],[Range2_Low]]</f>
        <v>0</v>
      </c>
      <c r="AK929"/>
    </row>
    <row r="930" spans="1:37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2643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2643</v>
      </c>
      <c r="P930" t="s">
        <v>2643</v>
      </c>
      <c r="Q930" t="s">
        <v>2643</v>
      </c>
      <c r="R930" t="s">
        <v>290</v>
      </c>
      <c r="S930">
        <f ca="1">$AK$2*Validation[[#This Row],[Range1_Range]]+Validation[[#This Row],[Range1_Low]]</f>
        <v>362.63857822575295</v>
      </c>
      <c r="T930">
        <f ca="1">$AK$2*Validation[[#This Row],[Range2_Range]]+Validation[[#This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0.000076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0.000076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0" t="b">
        <f ca="1">AND(Validation[[#This Row],[Test Reading]]&gt;=Validation[[#This Row],[Range1_Low]],Validation[[#This Row],[Test Reading]]&lt;=Validation[[#This Row],[Range1_High]])</f>
        <v>1</v>
      </c>
      <c r="AE9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0">
        <f>Validation[[#This Row],[Range1_High]]-Validation[[#This Row],[Range1_Low]]</f>
        <v>960</v>
      </c>
      <c r="AG930">
        <f>Validation[[#This Row],[Range2_High]]-Validation[[#This Row],[Range2_Low]]</f>
        <v>0</v>
      </c>
      <c r="AK930"/>
    </row>
    <row r="931" spans="1:37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2643</v>
      </c>
      <c r="K931">
        <v>1.9518E-7</v>
      </c>
      <c r="L931">
        <v>1.2919999999999999E-7</v>
      </c>
      <c r="M931">
        <v>1.3836999999999999E-7</v>
      </c>
      <c r="N931">
        <v>1.2921E-7</v>
      </c>
      <c r="O931" t="s">
        <v>2643</v>
      </c>
      <c r="P931" t="s">
        <v>2643</v>
      </c>
      <c r="Q931" t="s">
        <v>2643</v>
      </c>
      <c r="R931" t="s">
        <v>295</v>
      </c>
      <c r="S931">
        <f ca="1">$AK$2*Validation[[#This Row],[Range1_Range]]+Validation[[#This Row],[Range1_Low]]</f>
        <v>4024.7366708664335</v>
      </c>
      <c r="T931">
        <f ca="1">$AK$2*Validation[[#This Row],[Range2_Range]]+Validation[[#This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0.00052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0.00052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1" t="b">
        <f ca="1">AND(Validation[[#This Row],[Test Reading]]&gt;=Validation[[#This Row],[Range1_Low]],Validation[[#This Row],[Test Reading]]&lt;=Validation[[#This Row],[Range1_High]])</f>
        <v>1</v>
      </c>
      <c r="AE9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1">
        <f>Validation[[#This Row],[Range1_High]]-Validation[[#This Row],[Range1_Low]]</f>
        <v>9000</v>
      </c>
      <c r="AG931">
        <f>Validation[[#This Row],[Range2_High]]-Validation[[#This Row],[Range2_Low]]</f>
        <v>0</v>
      </c>
      <c r="AK931"/>
    </row>
    <row r="932" spans="1:37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2643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t="s">
        <v>2643</v>
      </c>
      <c r="P932" t="s">
        <v>2643</v>
      </c>
      <c r="Q932" t="s">
        <v>2643</v>
      </c>
      <c r="R932" t="s">
        <v>300</v>
      </c>
      <c r="S932">
        <f ca="1">$AK$2*Validation[[#This Row],[Range1_Range]]+Validation[[#This Row],[Range1_Low]]</f>
        <v>40247.36670866434</v>
      </c>
      <c r="T932">
        <f ca="1">$AK$2*Validation[[#This Row],[Range2_Range]]+Validation[[#This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0.00000033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0.00000033 Hz</v>
      </c>
      <c r="W932" t="b">
        <f ca="1">Validation[[#This Row],[Desired Result]]=Validation[[#This Row],[Result]]</f>
        <v>1</v>
      </c>
      <c r="X932" t="b">
        <v>1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2" t="b">
        <f ca="1">AND(Validation[[#This Row],[Test Reading]]&gt;=Validation[[#This Row],[Range1_Low]],Validation[[#This Row],[Test Reading]]&lt;=Validation[[#This Row],[Range1_High]])</f>
        <v>1</v>
      </c>
      <c r="AE9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2">
        <f>Validation[[#This Row],[Range1_High]]-Validation[[#This Row],[Range1_Low]]</f>
        <v>90000</v>
      </c>
      <c r="AG932">
        <f>Validation[[#This Row],[Range2_High]]-Validation[[#This Row],[Range2_Low]]</f>
        <v>0</v>
      </c>
      <c r="AK932"/>
    </row>
    <row r="933" spans="1:37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2643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t="s">
        <v>2643</v>
      </c>
      <c r="P933" t="s">
        <v>2643</v>
      </c>
      <c r="Q933" t="s">
        <v>2643</v>
      </c>
      <c r="R933" t="s">
        <v>283</v>
      </c>
      <c r="S933">
        <f ca="1">$AK$2*Validation[[#This Row],[Range1_Range]]+Validation[[#This Row],[Range1_Low]]</f>
        <v>13.443274092739706</v>
      </c>
      <c r="T933">
        <f ca="1">$AK$2*Validation[[#This Row],[Range2_Range]]+Validation[[#This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3" t="b">
        <f ca="1">AND(Validation[[#This Row],[Test Reading]]&gt;=Validation[[#This Row],[Range1_Low]],Validation[[#This Row],[Test Reading]]&lt;=Validation[[#This Row],[Range1_High]])</f>
        <v>1</v>
      </c>
      <c r="AE9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3">
        <f>Validation[[#This Row],[Range1_High]]-Validation[[#This Row],[Range1_Low]]</f>
        <v>40</v>
      </c>
      <c r="AG933">
        <f>Validation[[#This Row],[Range2_High]]-Validation[[#This Row],[Range2_Low]]</f>
        <v>0</v>
      </c>
      <c r="AK933"/>
    </row>
    <row r="934" spans="1:37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2643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2643</v>
      </c>
      <c r="P934" t="s">
        <v>2643</v>
      </c>
      <c r="Q934" t="s">
        <v>2643</v>
      </c>
      <c r="R934" t="s">
        <v>5650</v>
      </c>
      <c r="S934">
        <f ca="1">$AK$2*Validation[[#This Row],[Range1_Range]]+Validation[[#This Row],[Range1_Low]]</f>
        <v>362.63857822575295</v>
      </c>
      <c r="T934">
        <f ca="1">$AK$2*Validation[[#This Row],[Range2_Range]]+Validation[[#This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0.0006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4" t="b">
        <f ca="1">AND(Validation[[#This Row],[Test Reading]]&gt;=Validation[[#This Row],[Range1_Low]],Validation[[#This Row],[Test Reading]]&lt;=Validation[[#This Row],[Range1_High]])</f>
        <v>1</v>
      </c>
      <c r="AE9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4">
        <f>Validation[[#This Row],[Range1_High]]-Validation[[#This Row],[Range1_Low]]</f>
        <v>960</v>
      </c>
      <c r="AG934">
        <f>Validation[[#This Row],[Range2_High]]-Validation[[#This Row],[Range2_Low]]</f>
        <v>0</v>
      </c>
      <c r="AK934"/>
    </row>
    <row r="935" spans="1:37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2643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2643</v>
      </c>
      <c r="P935" t="s">
        <v>2643</v>
      </c>
      <c r="Q935" t="s">
        <v>2643</v>
      </c>
      <c r="R935" t="s">
        <v>296</v>
      </c>
      <c r="S935">
        <f ca="1">$AK$2*Validation[[#This Row],[Range1_Range]]+Validation[[#This Row],[Range1_Low]]</f>
        <v>4024.7366708664335</v>
      </c>
      <c r="T935">
        <f ca="1">$AK$2*Validation[[#This Row],[Range2_Range]]+Validation[[#This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0.00053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0.00053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5" t="b">
        <f ca="1">AND(Validation[[#This Row],[Test Reading]]&gt;=Validation[[#This Row],[Range1_Low]],Validation[[#This Row],[Test Reading]]&lt;=Validation[[#This Row],[Range1_High]])</f>
        <v>1</v>
      </c>
      <c r="AE9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5">
        <f>Validation[[#This Row],[Range1_High]]-Validation[[#This Row],[Range1_Low]]</f>
        <v>9000</v>
      </c>
      <c r="AG935">
        <f>Validation[[#This Row],[Range2_High]]-Validation[[#This Row],[Range2_Low]]</f>
        <v>0</v>
      </c>
      <c r="AJ935" s="94"/>
      <c r="AK935"/>
    </row>
    <row r="936" spans="1:37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2643</v>
      </c>
      <c r="K936">
        <v>1.9518000000000001E-6</v>
      </c>
      <c r="L936">
        <v>1.384E-9</v>
      </c>
      <c r="M936">
        <v>1.3837E-6</v>
      </c>
      <c r="N936">
        <v>1.2921E-7</v>
      </c>
      <c r="O936" t="s">
        <v>2643</v>
      </c>
      <c r="P936" t="s">
        <v>2643</v>
      </c>
      <c r="Q936" t="s">
        <v>2643</v>
      </c>
      <c r="R936" t="s">
        <v>301</v>
      </c>
      <c r="S936">
        <f ca="1">$AK$2*Validation[[#This Row],[Range1_Range]]+Validation[[#This Row],[Range1_Low]]</f>
        <v>40247.36670866434</v>
      </c>
      <c r="T936">
        <f ca="1">$AK$2*Validation[[#This Row],[Range2_Range]]+Validation[[#This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0.000058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6" t="b">
        <f ca="1">AND(Validation[[#This Row],[Test Reading]]&gt;=Validation[[#This Row],[Range1_Low]],Validation[[#This Row],[Test Reading]]&lt;=Validation[[#This Row],[Range1_High]])</f>
        <v>1</v>
      </c>
      <c r="AE9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6">
        <f>Validation[[#This Row],[Range1_High]]-Validation[[#This Row],[Range1_Low]]</f>
        <v>90000</v>
      </c>
      <c r="AG936">
        <f>Validation[[#This Row],[Range2_High]]-Validation[[#This Row],[Range2_Low]]</f>
        <v>0</v>
      </c>
      <c r="AK936"/>
    </row>
    <row r="937" spans="1:37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2643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t="s">
        <v>2643</v>
      </c>
      <c r="P937" t="s">
        <v>2643</v>
      </c>
      <c r="Q937" t="s">
        <v>2643</v>
      </c>
      <c r="R937" t="s">
        <v>307</v>
      </c>
      <c r="S937">
        <f ca="1">$AK$2*Validation[[#This Row],[Range1_Range]]+Validation[[#This Row],[Range1_Low]]</f>
        <v>402473.6670866434</v>
      </c>
      <c r="T937">
        <f ca="1">$AK$2*Validation[[#This Row],[Range2_Range]]+Validation[[#This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0.052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7" t="b">
        <f ca="1">AND(Validation[[#This Row],[Test Reading]]&gt;=Validation[[#This Row],[Range1_Low]],Validation[[#This Row],[Test Reading]]&lt;=Validation[[#This Row],[Range1_High]])</f>
        <v>1</v>
      </c>
      <c r="AE9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7">
        <f>Validation[[#This Row],[Range1_High]]-Validation[[#This Row],[Range1_Low]]</f>
        <v>900000</v>
      </c>
      <c r="AG937">
        <f>Validation[[#This Row],[Range2_High]]-Validation[[#This Row],[Range2_Low]]</f>
        <v>0</v>
      </c>
      <c r="AK937"/>
    </row>
    <row r="938" spans="1:37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2643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t="s">
        <v>2643</v>
      </c>
      <c r="P938" t="s">
        <v>2643</v>
      </c>
      <c r="Q938" t="s">
        <v>2643</v>
      </c>
      <c r="R938" t="s">
        <v>284</v>
      </c>
      <c r="S938">
        <f ca="1">$AK$2*Validation[[#This Row],[Range1_Range]]+Validation[[#This Row],[Range1_Low]]</f>
        <v>13.443274092739706</v>
      </c>
      <c r="T938">
        <f ca="1">$AK$2*Validation[[#This Row],[Range2_Range]]+Validation[[#This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8" t="b">
        <f ca="1">AND(Validation[[#This Row],[Test Reading]]&gt;=Validation[[#This Row],[Range1_Low]],Validation[[#This Row],[Test Reading]]&lt;=Validation[[#This Row],[Range1_High]])</f>
        <v>1</v>
      </c>
      <c r="AE9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8">
        <f>Validation[[#This Row],[Range1_High]]-Validation[[#This Row],[Range1_Low]]</f>
        <v>40</v>
      </c>
      <c r="AG938">
        <f>Validation[[#This Row],[Range2_High]]-Validation[[#This Row],[Range2_Low]]</f>
        <v>0</v>
      </c>
      <c r="AK938"/>
    </row>
    <row r="939" spans="1:37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2643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2643</v>
      </c>
      <c r="P939" t="s">
        <v>2643</v>
      </c>
      <c r="Q939" t="s">
        <v>2643</v>
      </c>
      <c r="R939" t="s">
        <v>5651</v>
      </c>
      <c r="S939">
        <f ca="1">$AK$2*Validation[[#This Row],[Range1_Range]]+Validation[[#This Row],[Range1_Low]]</f>
        <v>362.63857822575295</v>
      </c>
      <c r="T939">
        <f ca="1">$AK$2*Validation[[#This Row],[Range2_Range]]+Validation[[#This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0.006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 Hz</v>
      </c>
      <c r="W939" t="b">
        <f ca="1">Validation[[#This Row],[Desired Result]]=Validation[[#This Row],[Result]]</f>
        <v>1</v>
      </c>
      <c r="X939" t="b">
        <v>1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v>0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9" t="b">
        <f ca="1">AND(Validation[[#This Row],[Test Reading]]&gt;=Validation[[#This Row],[Range1_Low]],Validation[[#This Row],[Test Reading]]&lt;=Validation[[#This Row],[Range1_High]])</f>
        <v>1</v>
      </c>
      <c r="AE9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9">
        <f>Validation[[#This Row],[Range1_High]]-Validation[[#This Row],[Range1_Low]]</f>
        <v>960</v>
      </c>
      <c r="AG939">
        <f>Validation[[#This Row],[Range2_High]]-Validation[[#This Row],[Range2_Low]]</f>
        <v>0</v>
      </c>
      <c r="AK939"/>
    </row>
    <row r="940" spans="1:37" x14ac:dyDescent="0.25">
      <c r="A940" t="s">
        <v>53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2643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2643</v>
      </c>
      <c r="P940" t="s">
        <v>2643</v>
      </c>
      <c r="Q940" t="s">
        <v>2643</v>
      </c>
      <c r="R940" t="s">
        <v>297</v>
      </c>
      <c r="S940">
        <f ca="1">$AK$2*Validation[[#This Row],[Range1_Range]]+Validation[[#This Row],[Range1_Low]]</f>
        <v>4024.7366708664335</v>
      </c>
      <c r="T940">
        <f ca="1">$AK$2*Validation[[#This Row],[Range2_Range]]+Validation[[#This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0.0011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v>0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0" t="b">
        <f ca="1">AND(Validation[[#This Row],[Test Reading]]&gt;=Validation[[#This Row],[Range1_Low]],Validation[[#This Row],[Test Reading]]&lt;=Validation[[#This Row],[Range1_High]])</f>
        <v>1</v>
      </c>
      <c r="AE9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0">
        <f>Validation[[#This Row],[Range1_High]]-Validation[[#This Row],[Range1_Low]]</f>
        <v>9000</v>
      </c>
      <c r="AG940">
        <f>Validation[[#This Row],[Range2_High]]-Validation[[#This Row],[Range2_Low]]</f>
        <v>0</v>
      </c>
      <c r="AJ940" s="94"/>
      <c r="AK940"/>
    </row>
    <row r="941" spans="1:37" x14ac:dyDescent="0.25">
      <c r="A941" t="s">
        <v>53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2643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2643</v>
      </c>
      <c r="P941" t="s">
        <v>2643</v>
      </c>
      <c r="Q941" t="s">
        <v>2643</v>
      </c>
      <c r="R941" t="s">
        <v>302</v>
      </c>
      <c r="S941">
        <f ca="1">$AK$2*Validation[[#This Row],[Range1_Range]]+Validation[[#This Row],[Range1_Low]]</f>
        <v>40247.36670866434</v>
      </c>
      <c r="T941">
        <f ca="1">$AK$2*Validation[[#This Row],[Range2_Range]]+Validation[[#This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0.0056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0.0056 Hz</v>
      </c>
      <c r="W941" t="b">
        <f ca="1">Validation[[#This Row],[Desired Result]]=Validation[[#This Row],[Result]]</f>
        <v>1</v>
      </c>
      <c r="X941" t="b">
        <v>1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v>0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1" t="b">
        <f ca="1">AND(Validation[[#This Row],[Test Reading]]&gt;=Validation[[#This Row],[Range1_Low]],Validation[[#This Row],[Test Reading]]&lt;=Validation[[#This Row],[Range1_High]])</f>
        <v>1</v>
      </c>
      <c r="AE9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1">
        <f>Validation[[#This Row],[Range1_High]]-Validation[[#This Row],[Range1_Low]]</f>
        <v>90000</v>
      </c>
      <c r="AG941">
        <f>Validation[[#This Row],[Range2_High]]-Validation[[#This Row],[Range2_Low]]</f>
        <v>0</v>
      </c>
      <c r="AK941"/>
    </row>
    <row r="942" spans="1:37" x14ac:dyDescent="0.25">
      <c r="A942" t="s">
        <v>53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2643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2643</v>
      </c>
      <c r="P942" t="s">
        <v>2643</v>
      </c>
      <c r="Q942" t="s">
        <v>2643</v>
      </c>
      <c r="R942" t="s">
        <v>308</v>
      </c>
      <c r="S942">
        <f ca="1">$AK$2*Validation[[#This Row],[Range1_Range]]+Validation[[#This Row],[Range1_Low]]</f>
        <v>402473.6670866434</v>
      </c>
      <c r="T942">
        <f ca="1">$AK$2*Validation[[#This Row],[Range2_Range]]+Validation[[#This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0.052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0.052 Hz</v>
      </c>
      <c r="W942" t="b">
        <f ca="1">Validation[[#This Row],[Desired Result]]=Validation[[#This Row],[Result]]</f>
        <v>1</v>
      </c>
      <c r="X942" t="b">
        <v>1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v>0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2" t="b">
        <f ca="1">AND(Validation[[#This Row],[Test Reading]]&gt;=Validation[[#This Row],[Range1_Low]],Validation[[#This Row],[Test Reading]]&lt;=Validation[[#This Row],[Range1_High]])</f>
        <v>1</v>
      </c>
      <c r="AE9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2">
        <f>Validation[[#This Row],[Range1_High]]-Validation[[#This Row],[Range1_Low]]</f>
        <v>900000</v>
      </c>
      <c r="AG942">
        <f>Validation[[#This Row],[Range2_High]]-Validation[[#This Row],[Range2_Low]]</f>
        <v>0</v>
      </c>
      <c r="AK942"/>
    </row>
    <row r="943" spans="1:37" x14ac:dyDescent="0.25">
      <c r="A943" t="s">
        <v>53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2643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2643</v>
      </c>
      <c r="P943" t="s">
        <v>2643</v>
      </c>
      <c r="Q943" t="s">
        <v>2643</v>
      </c>
      <c r="R943" t="s">
        <v>5653</v>
      </c>
      <c r="S943">
        <f ca="1">$AK$2*Validation[[#This Row],[Range1_Range]]+Validation[[#This Row],[Range1_Low]]</f>
        <v>4024736.6708664335</v>
      </c>
      <c r="T943">
        <f ca="1">$AK$2*Validation[[#This Row],[Range2_Range]]+Validation[[#This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0.52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Hz</v>
      </c>
      <c r="W943" t="b">
        <f ca="1">Validation[[#This Row],[Desired Result]]=Validation[[#This Row],[Result]]</f>
        <v>1</v>
      </c>
      <c r="X943" t="b">
        <v>1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v>0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3" t="b">
        <f ca="1">AND(Validation[[#This Row],[Test Reading]]&gt;=Validation[[#This Row],[Range1_Low]],Validation[[#This Row],[Test Reading]]&lt;=Validation[[#This Row],[Range1_High]])</f>
        <v>1</v>
      </c>
      <c r="AE9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3">
        <f>Validation[[#This Row],[Range1_High]]-Validation[[#This Row],[Range1_Low]]</f>
        <v>9000000</v>
      </c>
      <c r="AG943">
        <f>Validation[[#This Row],[Range2_High]]-Validation[[#This Row],[Range2_Low]]</f>
        <v>0</v>
      </c>
      <c r="AK943"/>
    </row>
    <row r="944" spans="1:37" x14ac:dyDescent="0.25">
      <c r="A944" t="s">
        <v>53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2643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2643</v>
      </c>
      <c r="P944" t="s">
        <v>2643</v>
      </c>
      <c r="Q944" t="s">
        <v>2643</v>
      </c>
      <c r="R944" t="s">
        <v>285</v>
      </c>
      <c r="S944">
        <f ca="1">$AK$2*Validation[[#This Row],[Range1_Range]]+Validation[[#This Row],[Range1_Low]]</f>
        <v>13.443274092739706</v>
      </c>
      <c r="T944">
        <f ca="1">$AK$2*Validation[[#This Row],[Range2_Range]]+Validation[[#This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v>0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4" t="b">
        <f ca="1">AND(Validation[[#This Row],[Test Reading]]&gt;=Validation[[#This Row],[Range1_Low]],Validation[[#This Row],[Test Reading]]&lt;=Validation[[#This Row],[Range1_High]])</f>
        <v>1</v>
      </c>
      <c r="AE9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4">
        <f>Validation[[#This Row],[Range1_High]]-Validation[[#This Row],[Range1_Low]]</f>
        <v>40</v>
      </c>
      <c r="AG944">
        <f>Validation[[#This Row],[Range2_High]]-Validation[[#This Row],[Range2_Low]]</f>
        <v>0</v>
      </c>
      <c r="AK944"/>
    </row>
    <row r="945" spans="1:37" x14ac:dyDescent="0.25">
      <c r="A945" t="s">
        <v>53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2643</v>
      </c>
      <c r="K945">
        <v>5.5948999999999999E-2</v>
      </c>
      <c r="L945">
        <v>5.4126999999999999E-5</v>
      </c>
      <c r="M945">
        <v>5.5948999999999999E-2</v>
      </c>
      <c r="N945">
        <v>5.4126999999999999E-5</v>
      </c>
      <c r="O945" t="s">
        <v>2643</v>
      </c>
      <c r="P945" t="s">
        <v>2643</v>
      </c>
      <c r="Q945" t="s">
        <v>2643</v>
      </c>
      <c r="R945" t="s">
        <v>293</v>
      </c>
      <c r="S945">
        <f ca="1">$AK$2*Validation[[#This Row],[Range1_Range]]+Validation[[#This Row],[Range1_Low]]</f>
        <v>362.63857822575295</v>
      </c>
      <c r="T945">
        <f ca="1">$AK$2*Validation[[#This Row],[Range2_Range]]+Validation[[#This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0.076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5" t="b">
        <f ca="1">AND(Validation[[#This Row],[Test Reading]]&gt;=Validation[[#This Row],[Range1_Low]],Validation[[#This Row],[Test Reading]]&lt;=Validation[[#This Row],[Range1_High]])</f>
        <v>1</v>
      </c>
      <c r="AE9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5">
        <f>Validation[[#This Row],[Range1_High]]-Validation[[#This Row],[Range1_Low]]</f>
        <v>960</v>
      </c>
      <c r="AG945">
        <f>Validation[[#This Row],[Range2_High]]-Validation[[#This Row],[Range2_Low]]</f>
        <v>0</v>
      </c>
      <c r="AK945"/>
    </row>
    <row r="946" spans="1:37" x14ac:dyDescent="0.25">
      <c r="A946" t="s">
        <v>53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2643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2643</v>
      </c>
      <c r="P946" t="s">
        <v>2643</v>
      </c>
      <c r="Q946" t="s">
        <v>2643</v>
      </c>
      <c r="R946" t="s">
        <v>298</v>
      </c>
      <c r="S946">
        <f ca="1">$AK$2*Validation[[#This Row],[Range1_Range]]+Validation[[#This Row],[Range1_Low]]</f>
        <v>4024.7366708664335</v>
      </c>
      <c r="T946">
        <f ca="1">$AK$2*Validation[[#This Row],[Range2_Range]]+Validation[[#This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0.0058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6" t="b">
        <f ca="1">Validation[[#This Row],[Desired Result]]=Validation[[#This Row],[Result]]</f>
        <v>1</v>
      </c>
      <c r="X946" t="b">
        <v>0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6" t="b">
        <f ca="1">AND(Validation[[#This Row],[Test Reading]]&gt;=Validation[[#This Row],[Range1_Low]],Validation[[#This Row],[Test Reading]]&lt;=Validation[[#This Row],[Range1_High]])</f>
        <v>1</v>
      </c>
      <c r="AE9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6">
        <f>Validation[[#This Row],[Range1_High]]-Validation[[#This Row],[Range1_Low]]</f>
        <v>9000</v>
      </c>
      <c r="AG946">
        <f>Validation[[#This Row],[Range2_High]]-Validation[[#This Row],[Range2_Low]]</f>
        <v>0</v>
      </c>
      <c r="AK946"/>
    </row>
    <row r="947" spans="1:37" x14ac:dyDescent="0.25">
      <c r="A947" t="s">
        <v>53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2643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2643</v>
      </c>
      <c r="P947" t="s">
        <v>2643</v>
      </c>
      <c r="Q947" t="s">
        <v>2643</v>
      </c>
      <c r="R947" t="s">
        <v>303</v>
      </c>
      <c r="S947">
        <f ca="1">$AK$2*Validation[[#This Row],[Range1_Range]]+Validation[[#This Row],[Range1_Low]]</f>
        <v>40247.36670866434</v>
      </c>
      <c r="T947">
        <f ca="1">$AK$2*Validation[[#This Row],[Range2_Range]]+Validation[[#This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0.28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7" t="b">
        <f ca="1">AND(Validation[[#This Row],[Test Reading]]&gt;=Validation[[#This Row],[Range1_Low]],Validation[[#This Row],[Test Reading]]&lt;=Validation[[#This Row],[Range1_High]])</f>
        <v>1</v>
      </c>
      <c r="AE9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7">
        <f>Validation[[#This Row],[Range1_High]]-Validation[[#This Row],[Range1_Low]]</f>
        <v>90000</v>
      </c>
      <c r="AG947">
        <f>Validation[[#This Row],[Range2_High]]-Validation[[#This Row],[Range2_Low]]</f>
        <v>0</v>
      </c>
      <c r="AK947"/>
    </row>
    <row r="948" spans="1:37" x14ac:dyDescent="0.25">
      <c r="A948" t="s">
        <v>53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2643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2643</v>
      </c>
      <c r="P948" t="s">
        <v>2643</v>
      </c>
      <c r="Q948" t="s">
        <v>2643</v>
      </c>
      <c r="R948" t="s">
        <v>309</v>
      </c>
      <c r="S948">
        <f ca="1">$AK$2*Validation[[#This Row],[Range1_Range]]+Validation[[#This Row],[Range1_Low]]</f>
        <v>402473.6670866434</v>
      </c>
      <c r="T948">
        <f ca="1">$AK$2*Validation[[#This Row],[Range2_Range]]+Validation[[#This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0.053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0.053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8" t="b">
        <f ca="1">AND(Validation[[#This Row],[Test Reading]]&gt;=Validation[[#This Row],[Range1_Low]],Validation[[#This Row],[Test Reading]]&lt;=Validation[[#This Row],[Range1_High]])</f>
        <v>1</v>
      </c>
      <c r="AE9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8">
        <f>Validation[[#This Row],[Range1_High]]-Validation[[#This Row],[Range1_Low]]</f>
        <v>900000</v>
      </c>
      <c r="AG948">
        <f>Validation[[#This Row],[Range2_High]]-Validation[[#This Row],[Range2_Low]]</f>
        <v>0</v>
      </c>
      <c r="AK948"/>
    </row>
    <row r="949" spans="1:37" x14ac:dyDescent="0.25">
      <c r="A949" t="s">
        <v>53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2643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2643</v>
      </c>
      <c r="P949" t="s">
        <v>2643</v>
      </c>
      <c r="Q949" t="s">
        <v>2643</v>
      </c>
      <c r="R949" t="s">
        <v>314</v>
      </c>
      <c r="S949">
        <f ca="1">$AK$2*Validation[[#This Row],[Range1_Range]]+Validation[[#This Row],[Range1_Low]]</f>
        <v>4024736.6708664335</v>
      </c>
      <c r="T949">
        <f ca="1">$AK$2*Validation[[#This Row],[Range2_Range]]+Validation[[#This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0.52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9" t="b">
        <f ca="1">AND(Validation[[#This Row],[Test Reading]]&gt;=Validation[[#This Row],[Range1_Low]],Validation[[#This Row],[Test Reading]]&lt;=Validation[[#This Row],[Range1_High]])</f>
        <v>1</v>
      </c>
      <c r="AE9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9">
        <f>Validation[[#This Row],[Range1_High]]-Validation[[#This Row],[Range1_Low]]</f>
        <v>9000000</v>
      </c>
      <c r="AG949">
        <f>Validation[[#This Row],[Range2_High]]-Validation[[#This Row],[Range2_Low]]</f>
        <v>0</v>
      </c>
      <c r="AK949"/>
    </row>
    <row r="950" spans="1:37" x14ac:dyDescent="0.25">
      <c r="A950" t="s">
        <v>53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2643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2643</v>
      </c>
      <c r="P950" t="s">
        <v>2643</v>
      </c>
      <c r="Q950" t="s">
        <v>2643</v>
      </c>
      <c r="R950" t="s">
        <v>5649</v>
      </c>
      <c r="S950">
        <f ca="1">$AK$2*Validation[[#This Row],[Range1_Range]]+Validation[[#This Row],[Range1_Low]]</f>
        <v>13.443274092739706</v>
      </c>
      <c r="T950">
        <f ca="1">$AK$2*Validation[[#This Row],[Range2_Range]]+Validation[[#This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1</v>
      </c>
      <c r="AA950" t="b"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0" t="b">
        <f ca="1">AND(Validation[[#This Row],[Test Reading]]&gt;=Validation[[#This Row],[Range1_Low]],Validation[[#This Row],[Test Reading]]&lt;=Validation[[#This Row],[Range1_High]])</f>
        <v>1</v>
      </c>
      <c r="AE9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0">
        <f>Validation[[#This Row],[Range1_High]]-Validation[[#This Row],[Range1_Low]]</f>
        <v>40</v>
      </c>
      <c r="AG950">
        <f>Validation[[#This Row],[Range2_High]]-Validation[[#This Row],[Range2_Low]]</f>
        <v>0</v>
      </c>
      <c r="AK950"/>
    </row>
    <row r="951" spans="1:37" x14ac:dyDescent="0.25">
      <c r="A951" t="s">
        <v>53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2643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2643</v>
      </c>
      <c r="P951" t="s">
        <v>2643</v>
      </c>
      <c r="Q951" t="s">
        <v>2643</v>
      </c>
      <c r="R951" t="s">
        <v>5652</v>
      </c>
      <c r="S951">
        <f ca="1">$AK$2*Validation[[#This Row],[Range1_Range]]+Validation[[#This Row],[Range1_Low]]</f>
        <v>4024.7366708664335</v>
      </c>
      <c r="T951">
        <f ca="1">$AK$2*Validation[[#This Row],[Range2_Range]]+Validation[[#This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0</v>
      </c>
      <c r="AA951" t="b"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1" t="b">
        <f ca="1">AND(Validation[[#This Row],[Test Reading]]&gt;=Validation[[#This Row],[Range1_Low]],Validation[[#This Row],[Test Reading]]&lt;=Validation[[#This Row],[Range1_High]])</f>
        <v>1</v>
      </c>
      <c r="AE9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1">
        <f>Validation[[#This Row],[Range1_High]]-Validation[[#This Row],[Range1_Low]]</f>
        <v>9000</v>
      </c>
      <c r="AG951">
        <f>Validation[[#This Row],[Range2_High]]-Validation[[#This Row],[Range2_Low]]</f>
        <v>0</v>
      </c>
      <c r="AK951"/>
    </row>
    <row r="952" spans="1:37" x14ac:dyDescent="0.25">
      <c r="A952" t="s">
        <v>53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2643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2643</v>
      </c>
      <c r="P952" t="s">
        <v>2643</v>
      </c>
      <c r="Q952" t="s">
        <v>2643</v>
      </c>
      <c r="R952" t="s">
        <v>304</v>
      </c>
      <c r="S952">
        <f ca="1">$AK$2*Validation[[#This Row],[Range1_Range]]+Validation[[#This Row],[Range1_Low]]</f>
        <v>40247.36670866434</v>
      </c>
      <c r="T952">
        <f ca="1">$AK$2*Validation[[#This Row],[Range2_Range]]+Validation[[#This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2.4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Hz</v>
      </c>
      <c r="W952" t="b">
        <f ca="1">Validation[[#This Row],[Desired Result]]=Validation[[#This Row],[Result]]</f>
        <v>1</v>
      </c>
      <c r="X952" t="b">
        <v>1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2" t="b">
        <f ca="1">AND(Validation[[#This Row],[Test Reading]]&gt;=Validation[[#This Row],[Range1_Low]],Validation[[#This Row],[Test Reading]]&lt;=Validation[[#This Row],[Range1_High]])</f>
        <v>1</v>
      </c>
      <c r="AE9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2">
        <f>Validation[[#This Row],[Range1_High]]-Validation[[#This Row],[Range1_Low]]</f>
        <v>90000</v>
      </c>
      <c r="AG952">
        <f>Validation[[#This Row],[Range2_High]]-Validation[[#This Row],[Range2_Low]]</f>
        <v>0</v>
      </c>
      <c r="AK952"/>
    </row>
    <row r="953" spans="1:37" x14ac:dyDescent="0.25">
      <c r="A953" t="s">
        <v>53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2643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2643</v>
      </c>
      <c r="P953" t="s">
        <v>2643</v>
      </c>
      <c r="Q953" t="s">
        <v>2643</v>
      </c>
      <c r="R953" t="s">
        <v>310</v>
      </c>
      <c r="S953">
        <f ca="1">$AK$2*Validation[[#This Row],[Range1_Range]]+Validation[[#This Row],[Range1_Low]]</f>
        <v>402473.6670866434</v>
      </c>
      <c r="T953">
        <f ca="1">$AK$2*Validation[[#This Row],[Range2_Range]]+Validation[[#This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0.11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53" t="b">
        <f ca="1">Validation[[#This Row],[Desired Result]]=Validation[[#This Row],[Result]]</f>
        <v>1</v>
      </c>
      <c r="X953" t="b">
        <v>1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3" t="b">
        <f ca="1">AND(Validation[[#This Row],[Test Reading]]&gt;=Validation[[#This Row],[Range1_Low]],Validation[[#This Row],[Test Reading]]&lt;=Validation[[#This Row],[Range1_High]])</f>
        <v>1</v>
      </c>
      <c r="AE9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3">
        <f>Validation[[#This Row],[Range1_High]]-Validation[[#This Row],[Range1_Low]]</f>
        <v>900000</v>
      </c>
      <c r="AG953">
        <f>Validation[[#This Row],[Range2_High]]-Validation[[#This Row],[Range2_Low]]</f>
        <v>0</v>
      </c>
      <c r="AK953"/>
    </row>
    <row r="954" spans="1:37" x14ac:dyDescent="0.25">
      <c r="A954" t="s">
        <v>53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2643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2643</v>
      </c>
      <c r="P954" t="s">
        <v>2643</v>
      </c>
      <c r="Q954" t="s">
        <v>2643</v>
      </c>
      <c r="R954" t="s">
        <v>315</v>
      </c>
      <c r="S954">
        <f ca="1">$AK$2*Validation[[#This Row],[Range1_Range]]+Validation[[#This Row],[Range1_Low]]</f>
        <v>4024736.6708664335</v>
      </c>
      <c r="T954">
        <f ca="1">$AK$2*Validation[[#This Row],[Range2_Range]]+Validation[[#This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0.53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Hz</v>
      </c>
      <c r="W954" t="b">
        <f ca="1">Validation[[#This Row],[Desired Result]]=Validation[[#This Row],[Result]]</f>
        <v>1</v>
      </c>
      <c r="X954" t="b">
        <v>1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4" t="b">
        <f ca="1">AND(Validation[[#This Row],[Test Reading]]&gt;=Validation[[#This Row],[Range1_Low]],Validation[[#This Row],[Test Reading]]&lt;=Validation[[#This Row],[Range1_High]])</f>
        <v>1</v>
      </c>
      <c r="AE9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4">
        <f>Validation[[#This Row],[Range1_High]]-Validation[[#This Row],[Range1_Low]]</f>
        <v>9000000</v>
      </c>
      <c r="AG954">
        <f>Validation[[#This Row],[Range2_High]]-Validation[[#This Row],[Range2_Low]]</f>
        <v>0</v>
      </c>
      <c r="AK954"/>
    </row>
    <row r="955" spans="1:37" x14ac:dyDescent="0.25">
      <c r="A955" t="s">
        <v>53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2643</v>
      </c>
      <c r="K955">
        <v>0.57735999999999998</v>
      </c>
      <c r="L955">
        <v>0</v>
      </c>
      <c r="M955">
        <v>0.57735000000000003</v>
      </c>
      <c r="N955">
        <v>0</v>
      </c>
      <c r="O955" t="s">
        <v>2643</v>
      </c>
      <c r="P955" t="s">
        <v>2643</v>
      </c>
      <c r="Q955" t="s">
        <v>2643</v>
      </c>
      <c r="R955" t="s">
        <v>286</v>
      </c>
      <c r="S955">
        <f ca="1">$AK$2*Validation[[#This Row],[Range1_Range]]+Validation[[#This Row],[Range1_Low]]</f>
        <v>13.443274092739706</v>
      </c>
      <c r="T955">
        <f ca="1">$AK$2*Validation[[#This Row],[Range2_Range]]+Validation[[#This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1</v>
      </c>
      <c r="AA955" t="b"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5" t="b">
        <f ca="1">AND(Validation[[#This Row],[Test Reading]]&gt;=Validation[[#This Row],[Range1_Low]],Validation[[#This Row],[Test Reading]]&lt;=Validation[[#This Row],[Range1_High]])</f>
        <v>1</v>
      </c>
      <c r="AE9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5">
        <f>Validation[[#This Row],[Range1_High]]-Validation[[#This Row],[Range1_Low]]</f>
        <v>40</v>
      </c>
      <c r="AG955">
        <f>Validation[[#This Row],[Range2_High]]-Validation[[#This Row],[Range2_Low]]</f>
        <v>0</v>
      </c>
      <c r="AK955"/>
    </row>
    <row r="956" spans="1:37" x14ac:dyDescent="0.25">
      <c r="A956" t="s">
        <v>53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2643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2643</v>
      </c>
      <c r="P956" t="s">
        <v>2643</v>
      </c>
      <c r="Q956" t="s">
        <v>2643</v>
      </c>
      <c r="R956" t="s">
        <v>305</v>
      </c>
      <c r="S956">
        <f ca="1">$AK$2*Validation[[#This Row],[Range1_Range]]+Validation[[#This Row],[Range1_Low]]</f>
        <v>40247.36670866434</v>
      </c>
      <c r="T956">
        <f ca="1">$AK$2*Validation[[#This Row],[Range2_Range]]+Validation[[#This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24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0</v>
      </c>
      <c r="AA956" t="b"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6" t="b">
        <f ca="1">AND(Validation[[#This Row],[Test Reading]]&gt;=Validation[[#This Row],[Range1_Low]],Validation[[#This Row],[Test Reading]]&lt;=Validation[[#This Row],[Range1_High]])</f>
        <v>1</v>
      </c>
      <c r="AE9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6">
        <f>Validation[[#This Row],[Range1_High]]-Validation[[#This Row],[Range1_Low]]</f>
        <v>90000</v>
      </c>
      <c r="AG956">
        <f>Validation[[#This Row],[Range2_High]]-Validation[[#This Row],[Range2_Low]]</f>
        <v>0</v>
      </c>
      <c r="AK956"/>
    </row>
    <row r="957" spans="1:37" x14ac:dyDescent="0.25">
      <c r="A957" t="s">
        <v>53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2643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2643</v>
      </c>
      <c r="P957" t="s">
        <v>2643</v>
      </c>
      <c r="Q957" t="s">
        <v>2643</v>
      </c>
      <c r="R957" t="s">
        <v>311</v>
      </c>
      <c r="S957">
        <f ca="1">$AK$2*Validation[[#This Row],[Range1_Range]]+Validation[[#This Row],[Range1_Low]]</f>
        <v>402473.6670866434</v>
      </c>
      <c r="T957">
        <f ca="1">$AK$2*Validation[[#This Row],[Range2_Range]]+Validation[[#This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0.58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7" t="b">
        <f ca="1">AND(Validation[[#This Row],[Test Reading]]&gt;=Validation[[#This Row],[Range1_Low]],Validation[[#This Row],[Test Reading]]&lt;=Validation[[#This Row],[Range1_High]])</f>
        <v>1</v>
      </c>
      <c r="AE9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7">
        <f>Validation[[#This Row],[Range1_High]]-Validation[[#This Row],[Range1_Low]]</f>
        <v>900000</v>
      </c>
      <c r="AG957">
        <f>Validation[[#This Row],[Range2_High]]-Validation[[#This Row],[Range2_Low]]</f>
        <v>0</v>
      </c>
      <c r="AK957"/>
    </row>
    <row r="958" spans="1:37" x14ac:dyDescent="0.25">
      <c r="A958" t="s">
        <v>53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2643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2643</v>
      </c>
      <c r="P958" t="s">
        <v>2643</v>
      </c>
      <c r="Q958" t="s">
        <v>2643</v>
      </c>
      <c r="R958" t="s">
        <v>316</v>
      </c>
      <c r="S958">
        <f ca="1">$AK$2*Validation[[#This Row],[Range1_Range]]+Validation[[#This Row],[Range1_Low]]</f>
        <v>4024736.6708664335</v>
      </c>
      <c r="T958">
        <f ca="1">$AK$2*Validation[[#This Row],[Range2_Range]]+Validation[[#This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1.1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8" t="b">
        <f ca="1">AND(Validation[[#This Row],[Test Reading]]&gt;=Validation[[#This Row],[Range1_Low]],Validation[[#This Row],[Test Reading]]&lt;=Validation[[#This Row],[Range1_High]])</f>
        <v>1</v>
      </c>
      <c r="AE9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8">
        <f>Validation[[#This Row],[Range1_High]]-Validation[[#This Row],[Range1_Low]]</f>
        <v>9000000</v>
      </c>
      <c r="AG958">
        <f>Validation[[#This Row],[Range2_High]]-Validation[[#This Row],[Range2_Low]]</f>
        <v>0</v>
      </c>
      <c r="AK958"/>
    </row>
    <row r="959" spans="1:37" x14ac:dyDescent="0.25">
      <c r="A959" t="s">
        <v>53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2643</v>
      </c>
      <c r="K959">
        <v>5.7736000000000001</v>
      </c>
      <c r="L959">
        <v>0</v>
      </c>
      <c r="M959">
        <v>5.7736000000000001</v>
      </c>
      <c r="N959">
        <v>0</v>
      </c>
      <c r="O959" t="s">
        <v>2643</v>
      </c>
      <c r="P959" t="s">
        <v>2643</v>
      </c>
      <c r="Q959" t="s">
        <v>2643</v>
      </c>
      <c r="R959" t="s">
        <v>287</v>
      </c>
      <c r="S959">
        <f ca="1">$AK$2*Validation[[#This Row],[Range1_Range]]+Validation[[#This Row],[Range1_Low]]</f>
        <v>13.443274092739706</v>
      </c>
      <c r="T959">
        <f ca="1">$AK$2*Validation[[#This Row],[Range2_Range]]+Validation[[#This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1</v>
      </c>
      <c r="AA959" t="b"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9" t="b">
        <f ca="1">AND(Validation[[#This Row],[Test Reading]]&gt;=Validation[[#This Row],[Range1_Low]],Validation[[#This Row],[Test Reading]]&lt;=Validation[[#This Row],[Range1_High]])</f>
        <v>1</v>
      </c>
      <c r="AE9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9">
        <f>Validation[[#This Row],[Range1_High]]-Validation[[#This Row],[Range1_Low]]</f>
        <v>40</v>
      </c>
      <c r="AG959">
        <f>Validation[[#This Row],[Range2_High]]-Validation[[#This Row],[Range2_Low]]</f>
        <v>0</v>
      </c>
      <c r="AJ959" s="94"/>
      <c r="AK959"/>
    </row>
    <row r="960" spans="1:37" x14ac:dyDescent="0.25">
      <c r="A960" t="s">
        <v>53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2643</v>
      </c>
      <c r="K960">
        <v>5.7736000000000001</v>
      </c>
      <c r="L960">
        <v>5.7733999999999997E-3</v>
      </c>
      <c r="M960">
        <v>5.7733999999999996</v>
      </c>
      <c r="N960">
        <v>1.5899999999999999E-10</v>
      </c>
      <c r="O960" t="s">
        <v>2643</v>
      </c>
      <c r="P960" t="s">
        <v>2643</v>
      </c>
      <c r="Q960" t="s">
        <v>2643</v>
      </c>
      <c r="R960" t="s">
        <v>306</v>
      </c>
      <c r="S960">
        <f ca="1">$AK$2*Validation[[#This Row],[Range1_Range]]+Validation[[#This Row],[Range1_Low]]</f>
        <v>40247.36670866434</v>
      </c>
      <c r="T960">
        <f ca="1">$AK$2*Validation[[#This Row],[Range2_Range]]+Validation[[#This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240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0</v>
      </c>
      <c r="AA960" t="b"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0" t="b">
        <f ca="1">AND(Validation[[#This Row],[Test Reading]]&gt;=Validation[[#This Row],[Range1_Low]],Validation[[#This Row],[Test Reading]]&lt;=Validation[[#This Row],[Range1_High]])</f>
        <v>1</v>
      </c>
      <c r="AE9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0">
        <f>Validation[[#This Row],[Range1_High]]-Validation[[#This Row],[Range1_Low]]</f>
        <v>90000</v>
      </c>
      <c r="AG960">
        <f>Validation[[#This Row],[Range2_High]]-Validation[[#This Row],[Range2_Low]]</f>
        <v>0</v>
      </c>
      <c r="AK960"/>
    </row>
    <row r="961" spans="1:37" x14ac:dyDescent="0.25">
      <c r="A961" t="s">
        <v>53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2643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2643</v>
      </c>
      <c r="P961" t="s">
        <v>2643</v>
      </c>
      <c r="Q961" t="s">
        <v>2643</v>
      </c>
      <c r="R961" t="s">
        <v>312</v>
      </c>
      <c r="S961">
        <f ca="1">$AK$2*Validation[[#This Row],[Range1_Range]]+Validation[[#This Row],[Range1_Low]]</f>
        <v>402473.6670866434</v>
      </c>
      <c r="T961">
        <f ca="1">$AK$2*Validation[[#This Row],[Range2_Range]]+Validation[[#This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1" t="b">
        <f ca="1">AND(Validation[[#This Row],[Test Reading]]&gt;=Validation[[#This Row],[Range1_Low]],Validation[[#This Row],[Test Reading]]&lt;=Validation[[#This Row],[Range1_High]])</f>
        <v>1</v>
      </c>
      <c r="AE9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1">
        <f>Validation[[#This Row],[Range1_High]]-Validation[[#This Row],[Range1_Low]]</f>
        <v>900000</v>
      </c>
      <c r="AG961">
        <f>Validation[[#This Row],[Range2_High]]-Validation[[#This Row],[Range2_Low]]</f>
        <v>0</v>
      </c>
      <c r="AK961"/>
    </row>
    <row r="962" spans="1:37" x14ac:dyDescent="0.25">
      <c r="A962" t="s">
        <v>53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2643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2643</v>
      </c>
      <c r="P962" t="s">
        <v>2643</v>
      </c>
      <c r="Q962" t="s">
        <v>2643</v>
      </c>
      <c r="R962" t="s">
        <v>317</v>
      </c>
      <c r="S962">
        <f ca="1">$AK$2*Validation[[#This Row],[Range1_Range]]+Validation[[#This Row],[Range1_Low]]</f>
        <v>4024736.6708664335</v>
      </c>
      <c r="T962">
        <f ca="1">$AK$2*Validation[[#This Row],[Range2_Range]]+Validation[[#This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t="b">
        <f ca="1">Validation[[#This Row],[Desired Result]]=Validation[[#This Row],[Result]]</f>
        <v>1</v>
      </c>
      <c r="X962" t="b">
        <v>1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2" t="b">
        <f ca="1">AND(Validation[[#This Row],[Test Reading]]&gt;=Validation[[#This Row],[Range1_Low]],Validation[[#This Row],[Test Reading]]&lt;=Validation[[#This Row],[Range1_High]])</f>
        <v>1</v>
      </c>
      <c r="AE9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2">
        <f>Validation[[#This Row],[Range1_High]]-Validation[[#This Row],[Range1_Low]]</f>
        <v>9000000</v>
      </c>
      <c r="AG962">
        <f>Validation[[#This Row],[Range2_High]]-Validation[[#This Row],[Range2_Low]]</f>
        <v>0</v>
      </c>
      <c r="AK962"/>
    </row>
    <row r="963" spans="1:37" x14ac:dyDescent="0.25">
      <c r="A963" t="s">
        <v>53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2643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2643</v>
      </c>
      <c r="P963" t="s">
        <v>2643</v>
      </c>
      <c r="Q963" t="s">
        <v>2643</v>
      </c>
      <c r="R963" t="s">
        <v>318</v>
      </c>
      <c r="S963">
        <f ca="1">$AK$2*Validation[[#This Row],[Range1_Range]]+Validation[[#This Row],[Range1_Low]]</f>
        <v>4024736.6708664335</v>
      </c>
      <c r="T963">
        <f ca="1">$AK$2*Validation[[#This Row],[Range2_Range]]+Validation[[#This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1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3" t="b">
        <f ca="1">AND(Validation[[#This Row],[Test Reading]]&gt;=Validation[[#This Row],[Range1_Low]],Validation[[#This Row],[Test Reading]]&lt;=Validation[[#This Row],[Range1_High]])</f>
        <v>1</v>
      </c>
      <c r="AE9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3">
        <f>Validation[[#This Row],[Range1_High]]-Validation[[#This Row],[Range1_Low]]</f>
        <v>9000000</v>
      </c>
      <c r="AG963">
        <f>Validation[[#This Row],[Range2_High]]-Validation[[#This Row],[Range2_Low]]</f>
        <v>0</v>
      </c>
      <c r="AK963"/>
    </row>
    <row r="964" spans="1:37" x14ac:dyDescent="0.25">
      <c r="A964" t="s">
        <v>53</v>
      </c>
      <c r="B964" t="s">
        <v>7</v>
      </c>
      <c r="C964">
        <v>0</v>
      </c>
      <c r="D964">
        <v>10</v>
      </c>
      <c r="E964">
        <v>1.0000000000000001E-5</v>
      </c>
      <c r="F964" t="s">
        <v>100</v>
      </c>
      <c r="G964" t="s">
        <v>22</v>
      </c>
      <c r="H964">
        <v>0</v>
      </c>
      <c r="I964">
        <v>0</v>
      </c>
      <c r="J964" t="s">
        <v>2643</v>
      </c>
      <c r="K964">
        <v>65</v>
      </c>
      <c r="L964">
        <v>17</v>
      </c>
      <c r="M964">
        <v>61.667999999999999</v>
      </c>
      <c r="N964">
        <v>17.321000000000002</v>
      </c>
      <c r="O964" t="s">
        <v>2643</v>
      </c>
      <c r="P964" t="s">
        <v>2643</v>
      </c>
      <c r="Q964" t="s">
        <v>2643</v>
      </c>
      <c r="R964" t="s">
        <v>236</v>
      </c>
      <c r="S964">
        <f ca="1">$AK$2*Validation[[#This Row],[Range1_Range]]+Validation[[#This Row],[Range1_Low]]</f>
        <v>3.3608185231849266</v>
      </c>
      <c r="T964">
        <f ca="1">$AK$2*Validation[[#This Row],[Range2_Range]]+Validation[[#This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120 µΩ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4" t="b">
        <f ca="1">AND(Validation[[#This Row],[Test Reading]]&gt;=Validation[[#This Row],[Range1_Low]],Validation[[#This Row],[Test Reading]]&lt;=Validation[[#This Row],[Range1_High]])</f>
        <v>1</v>
      </c>
      <c r="AE9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4">
        <f>Validation[[#This Row],[Range1_High]]-Validation[[#This Row],[Range1_Low]]</f>
        <v>10</v>
      </c>
      <c r="AG964">
        <f>Validation[[#This Row],[Range2_High]]-Validation[[#This Row],[Range2_Low]]</f>
        <v>0</v>
      </c>
      <c r="AK964"/>
    </row>
    <row r="965" spans="1:37" x14ac:dyDescent="0.25">
      <c r="A965" t="s">
        <v>53</v>
      </c>
      <c r="B965" t="s">
        <v>7</v>
      </c>
      <c r="C965">
        <v>0</v>
      </c>
      <c r="D965">
        <v>10</v>
      </c>
      <c r="E965">
        <v>1E-4</v>
      </c>
      <c r="F965" t="s">
        <v>100</v>
      </c>
      <c r="G965" t="s">
        <v>22</v>
      </c>
      <c r="H965">
        <v>0</v>
      </c>
      <c r="I965">
        <v>0</v>
      </c>
      <c r="J965" t="s">
        <v>2643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t="s">
        <v>2643</v>
      </c>
      <c r="P965" t="s">
        <v>2643</v>
      </c>
      <c r="Q965" t="s">
        <v>2643</v>
      </c>
      <c r="R965" t="s">
        <v>237</v>
      </c>
      <c r="S965">
        <f ca="1">$AK$2*Validation[[#This Row],[Range1_Range]]+Validation[[#This Row],[Range1_Low]]</f>
        <v>3.3608185231849266</v>
      </c>
      <c r="T965">
        <f ca="1">$AK$2*Validation[[#This Row],[Range2_Range]]+Validation[[#This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140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5" t="b">
        <f ca="1">AND(Validation[[#This Row],[Test Reading]]&gt;=Validation[[#This Row],[Range1_Low]],Validation[[#This Row],[Test Reading]]&lt;=Validation[[#This Row],[Range1_High]])</f>
        <v>1</v>
      </c>
      <c r="AE9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5">
        <f>Validation[[#This Row],[Range1_High]]-Validation[[#This Row],[Range1_Low]]</f>
        <v>10</v>
      </c>
      <c r="AG965">
        <f>Validation[[#This Row],[Range2_High]]-Validation[[#This Row],[Range2_Low]]</f>
        <v>0</v>
      </c>
      <c r="AK965"/>
    </row>
    <row r="966" spans="1:37" x14ac:dyDescent="0.25">
      <c r="A966" t="s">
        <v>53</v>
      </c>
      <c r="B966" t="s">
        <v>7</v>
      </c>
      <c r="C966">
        <v>10</v>
      </c>
      <c r="D966">
        <v>100</v>
      </c>
      <c r="E966">
        <v>1E-4</v>
      </c>
      <c r="F966" t="s">
        <v>100</v>
      </c>
      <c r="G966" t="s">
        <v>22</v>
      </c>
      <c r="H966">
        <v>0</v>
      </c>
      <c r="I966">
        <v>0</v>
      </c>
      <c r="J966" t="s">
        <v>2643</v>
      </c>
      <c r="K966">
        <v>580</v>
      </c>
      <c r="L966">
        <v>13.975</v>
      </c>
      <c r="M966">
        <v>579.78</v>
      </c>
      <c r="N966">
        <v>13.975</v>
      </c>
      <c r="O966" t="s">
        <v>2643</v>
      </c>
      <c r="P966" t="s">
        <v>2643</v>
      </c>
      <c r="Q966" t="s">
        <v>2643</v>
      </c>
      <c r="R966" t="s">
        <v>247</v>
      </c>
      <c r="S966">
        <f ca="1">$AK$2*Validation[[#This Row],[Range1_Range]]+Validation[[#This Row],[Range1_Low]]</f>
        <v>40.247366708664337</v>
      </c>
      <c r="T966">
        <f ca="1">$AK$2*Validation[[#This Row],[Range2_Range]]+Validation[[#This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1100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966" t="b">
        <f ca="1">Validation[[#This Row],[Desired Result]]=Validation[[#This Row],[Result]]</f>
        <v>1</v>
      </c>
      <c r="X966" t="b">
        <v>1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6" t="b">
        <f ca="1">AND(Validation[[#This Row],[Test Reading]]&gt;=Validation[[#This Row],[Range1_Low]],Validation[[#This Row],[Test Reading]]&lt;=Validation[[#This Row],[Range1_High]])</f>
        <v>1</v>
      </c>
      <c r="AE9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6">
        <f>Validation[[#This Row],[Range1_High]]-Validation[[#This Row],[Range1_Low]]</f>
        <v>90</v>
      </c>
      <c r="AG966">
        <f>Validation[[#This Row],[Range2_High]]-Validation[[#This Row],[Range2_Low]]</f>
        <v>0</v>
      </c>
      <c r="AK966"/>
    </row>
    <row r="967" spans="1:37" x14ac:dyDescent="0.25">
      <c r="A967" t="s">
        <v>53</v>
      </c>
      <c r="B967" t="s">
        <v>7</v>
      </c>
      <c r="C967">
        <v>100</v>
      </c>
      <c r="D967">
        <v>1000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2643</v>
      </c>
      <c r="K967">
        <v>590</v>
      </c>
      <c r="L967">
        <v>12</v>
      </c>
      <c r="M967">
        <v>568.01</v>
      </c>
      <c r="N967">
        <v>11.811999999999999</v>
      </c>
      <c r="O967" t="s">
        <v>2643</v>
      </c>
      <c r="P967" t="s">
        <v>2643</v>
      </c>
      <c r="Q967" t="s">
        <v>2643</v>
      </c>
      <c r="R967" t="s">
        <v>251</v>
      </c>
      <c r="S967">
        <f ca="1">$AK$2*Validation[[#This Row],[Range1_Range]]+Validation[[#This Row],[Range1_Low]]</f>
        <v>402.47366708664339</v>
      </c>
      <c r="T967">
        <f ca="1">$AK$2*Validation[[#This Row],[Range2_Range]]+Validation[[#This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5400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7" t="b">
        <f ca="1">AND(Validation[[#This Row],[Test Reading]]&gt;=Validation[[#This Row],[Range1_Low]],Validation[[#This Row],[Test Reading]]&lt;=Validation[[#This Row],[Range1_High]])</f>
        <v>1</v>
      </c>
      <c r="AE9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7">
        <f>Validation[[#This Row],[Range1_High]]-Validation[[#This Row],[Range1_Low]]</f>
        <v>900</v>
      </c>
      <c r="AG967">
        <f>Validation[[#This Row],[Range2_High]]-Validation[[#This Row],[Range2_Low]]</f>
        <v>0</v>
      </c>
      <c r="AK967"/>
    </row>
    <row r="968" spans="1:37" x14ac:dyDescent="0.25">
      <c r="A968" t="s">
        <v>53</v>
      </c>
      <c r="B968" t="s">
        <v>7</v>
      </c>
      <c r="C968">
        <v>0</v>
      </c>
      <c r="D968">
        <v>10</v>
      </c>
      <c r="E968">
        <v>1E-3</v>
      </c>
      <c r="F968" t="s">
        <v>100</v>
      </c>
      <c r="G968" t="s">
        <v>22</v>
      </c>
      <c r="H968">
        <v>0</v>
      </c>
      <c r="I968">
        <v>0</v>
      </c>
      <c r="J968" t="s">
        <v>2643</v>
      </c>
      <c r="K968">
        <v>578.24</v>
      </c>
      <c r="L968">
        <v>4.5206999999999997</v>
      </c>
      <c r="M968">
        <v>578.20000000000005</v>
      </c>
      <c r="N968">
        <v>4.5079000000000002</v>
      </c>
      <c r="O968" t="s">
        <v>2643</v>
      </c>
      <c r="P968" t="s">
        <v>2643</v>
      </c>
      <c r="Q968" t="s">
        <v>2643</v>
      </c>
      <c r="R968" t="s">
        <v>238</v>
      </c>
      <c r="S968">
        <f ca="1">$AK$2*Validation[[#This Row],[Range1_Range]]+Validation[[#This Row],[Range1_Low]]</f>
        <v>3.3608185231849266</v>
      </c>
      <c r="T968">
        <f ca="1">$AK$2*Validation[[#This Row],[Range2_Range]]+Validation[[#This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590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8" t="b">
        <f ca="1">AND(Validation[[#This Row],[Test Reading]]&gt;=Validation[[#This Row],[Range1_Low]],Validation[[#This Row],[Test Reading]]&lt;=Validation[[#This Row],[Range1_High]])</f>
        <v>1</v>
      </c>
      <c r="AE9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8">
        <f>Validation[[#This Row],[Range1_High]]-Validation[[#This Row],[Range1_Low]]</f>
        <v>10</v>
      </c>
      <c r="AG968">
        <f>Validation[[#This Row],[Range2_High]]-Validation[[#This Row],[Range2_Low]]</f>
        <v>0</v>
      </c>
      <c r="AK968"/>
    </row>
    <row r="969" spans="1:37" x14ac:dyDescent="0.25">
      <c r="A969" t="s">
        <v>53</v>
      </c>
      <c r="B969" t="s">
        <v>7</v>
      </c>
      <c r="C969">
        <v>10</v>
      </c>
      <c r="D969">
        <v>100</v>
      </c>
      <c r="E969">
        <v>1E-3</v>
      </c>
      <c r="F969" t="s">
        <v>100</v>
      </c>
      <c r="G969" t="s">
        <v>22</v>
      </c>
      <c r="H969">
        <v>0</v>
      </c>
      <c r="I969">
        <v>0</v>
      </c>
      <c r="J969" t="s">
        <v>2643</v>
      </c>
      <c r="K969">
        <v>794.35</v>
      </c>
      <c r="L969">
        <v>12.648</v>
      </c>
      <c r="M969">
        <v>794.24</v>
      </c>
      <c r="N969">
        <v>12.648</v>
      </c>
      <c r="O969" t="s">
        <v>2643</v>
      </c>
      <c r="P969" t="s">
        <v>2643</v>
      </c>
      <c r="Q969" t="s">
        <v>2643</v>
      </c>
      <c r="R969" t="s">
        <v>248</v>
      </c>
      <c r="S969">
        <f ca="1">$AK$2*Validation[[#This Row],[Range1_Range]]+Validation[[#This Row],[Range1_Low]]</f>
        <v>40.247366708664337</v>
      </c>
      <c r="T969">
        <f ca="1">$AK$2*Validation[[#This Row],[Range2_Range]]+Validation[[#This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1300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µΩ</v>
      </c>
      <c r="W969" t="b">
        <f ca="1">Validation[[#This Row],[Desired Result]]=Validation[[#This Row],[Result]]</f>
        <v>1</v>
      </c>
      <c r="X969" t="b">
        <v>1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9" t="b">
        <f ca="1">AND(Validation[[#This Row],[Test Reading]]&gt;=Validation[[#This Row],[Range1_Low]],Validation[[#This Row],[Test Reading]]&lt;=Validation[[#This Row],[Range1_High]])</f>
        <v>1</v>
      </c>
      <c r="AE9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9">
        <f>Validation[[#This Row],[Range1_High]]-Validation[[#This Row],[Range1_Low]]</f>
        <v>90</v>
      </c>
      <c r="AG969">
        <f>Validation[[#This Row],[Range2_High]]-Validation[[#This Row],[Range2_Low]]</f>
        <v>0</v>
      </c>
      <c r="AK969"/>
    </row>
    <row r="970" spans="1:37" x14ac:dyDescent="0.25">
      <c r="A970" t="s">
        <v>53</v>
      </c>
      <c r="B970" t="s">
        <v>7</v>
      </c>
      <c r="C970">
        <v>100</v>
      </c>
      <c r="D970">
        <v>1000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2643</v>
      </c>
      <c r="K970">
        <v>647.66</v>
      </c>
      <c r="L970">
        <v>11.942</v>
      </c>
      <c r="M970">
        <v>669.04</v>
      </c>
      <c r="N970">
        <v>11.724</v>
      </c>
      <c r="O970" t="s">
        <v>2643</v>
      </c>
      <c r="P970" t="s">
        <v>2643</v>
      </c>
      <c r="Q970" t="s">
        <v>2643</v>
      </c>
      <c r="R970" t="s">
        <v>252</v>
      </c>
      <c r="S970">
        <f ca="1">$AK$2*Validation[[#This Row],[Range1_Range]]+Validation[[#This Row],[Range1_Low]]</f>
        <v>402.47366708664339</v>
      </c>
      <c r="T970">
        <f ca="1">$AK$2*Validation[[#This Row],[Range2_Range]]+Validation[[#This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5500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5500 µΩ</v>
      </c>
      <c r="W970" t="b">
        <f ca="1">Validation[[#This Row],[Desired Result]]=Validation[[#This Row],[Result]]</f>
        <v>1</v>
      </c>
      <c r="X970" t="b">
        <v>1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0" t="b">
        <f ca="1">AND(Validation[[#This Row],[Test Reading]]&gt;=Validation[[#This Row],[Range1_Low]],Validation[[#This Row],[Test Reading]]&lt;=Validation[[#This Row],[Range1_High]])</f>
        <v>1</v>
      </c>
      <c r="AE9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0">
        <f>Validation[[#This Row],[Range1_High]]-Validation[[#This Row],[Range1_Low]]</f>
        <v>900</v>
      </c>
      <c r="AG970">
        <f>Validation[[#This Row],[Range2_High]]-Validation[[#This Row],[Range2_Low]]</f>
        <v>0</v>
      </c>
      <c r="AK970"/>
    </row>
    <row r="971" spans="1:37" x14ac:dyDescent="0.25">
      <c r="A971" t="s">
        <v>53</v>
      </c>
      <c r="B971" t="s">
        <v>7</v>
      </c>
      <c r="C971">
        <v>1000</v>
      </c>
      <c r="D971">
        <v>10000</v>
      </c>
      <c r="E971">
        <v>1E-3</v>
      </c>
      <c r="F971" t="s">
        <v>100</v>
      </c>
      <c r="G971" t="s">
        <v>46</v>
      </c>
      <c r="H971">
        <v>0</v>
      </c>
      <c r="I971">
        <v>0</v>
      </c>
      <c r="J971" t="s">
        <v>2643</v>
      </c>
      <c r="K971">
        <v>5.9</v>
      </c>
      <c r="L971">
        <v>1.2E-2</v>
      </c>
      <c r="M971">
        <v>5.8777999999999997</v>
      </c>
      <c r="N971">
        <v>1.1642E-2</v>
      </c>
      <c r="O971" t="s">
        <v>2643</v>
      </c>
      <c r="P971" t="s">
        <v>2643</v>
      </c>
      <c r="Q971" t="s">
        <v>2643</v>
      </c>
      <c r="R971" t="s">
        <v>5497</v>
      </c>
      <c r="S971">
        <f ca="1">$AK$2*Validation[[#This Row],[Range1_Range]]+Validation[[#This Row],[Range1_Low]]</f>
        <v>4024.7366708664335</v>
      </c>
      <c r="T971">
        <f ca="1">$AK$2*Validation[[#This Row],[Range2_Range]]+Validation[[#This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54 mΩ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mΩ</v>
      </c>
      <c r="W971" t="b">
        <f ca="1">Validation[[#This Row],[Desired Result]]=Validation[[#This Row],[Result]]</f>
        <v>1</v>
      </c>
      <c r="X971" t="b">
        <v>1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1" t="b">
        <f ca="1">AND(Validation[[#This Row],[Test Reading]]&gt;=Validation[[#This Row],[Range1_Low]],Validation[[#This Row],[Test Reading]]&lt;=Validation[[#This Row],[Range1_High]])</f>
        <v>1</v>
      </c>
      <c r="AE9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1">
        <f>Validation[[#This Row],[Range1_High]]-Validation[[#This Row],[Range1_Low]]</f>
        <v>9000</v>
      </c>
      <c r="AG971">
        <f>Validation[[#This Row],[Range2_High]]-Validation[[#This Row],[Range2_Low]]</f>
        <v>0</v>
      </c>
      <c r="AK971"/>
    </row>
    <row r="972" spans="1:37" x14ac:dyDescent="0.25">
      <c r="A972" t="s">
        <v>53</v>
      </c>
      <c r="B972" t="s">
        <v>7</v>
      </c>
      <c r="C972">
        <v>0</v>
      </c>
      <c r="D972">
        <v>10</v>
      </c>
      <c r="E972">
        <v>0.01</v>
      </c>
      <c r="F972" t="s">
        <v>100</v>
      </c>
      <c r="G972" t="s">
        <v>22</v>
      </c>
      <c r="H972">
        <v>0</v>
      </c>
      <c r="I972">
        <v>0</v>
      </c>
      <c r="J972" t="s">
        <v>2643</v>
      </c>
      <c r="K972">
        <v>5773.6</v>
      </c>
      <c r="L972">
        <v>0.47627000000000003</v>
      </c>
      <c r="M972">
        <v>5773.6</v>
      </c>
      <c r="N972">
        <v>0.47059000000000001</v>
      </c>
      <c r="O972" t="s">
        <v>2643</v>
      </c>
      <c r="P972" t="s">
        <v>2643</v>
      </c>
      <c r="Q972" t="s">
        <v>2643</v>
      </c>
      <c r="R972" t="s">
        <v>239</v>
      </c>
      <c r="S972">
        <f ca="1">$AK$2*Validation[[#This Row],[Range1_Range]]+Validation[[#This Row],[Range1_Low]]</f>
        <v>3.3608185231849266</v>
      </c>
      <c r="T972">
        <f ca="1">$AK$2*Validation[[#This Row],[Range2_Range]]+Validation[[#This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5800 µΩ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2" t="b">
        <f ca="1">AND(Validation[[#This Row],[Test Reading]]&gt;=Validation[[#This Row],[Range1_Low]],Validation[[#This Row],[Test Reading]]&lt;=Validation[[#This Row],[Range1_High]])</f>
        <v>1</v>
      </c>
      <c r="AE9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2">
        <f>Validation[[#This Row],[Range1_High]]-Validation[[#This Row],[Range1_Low]]</f>
        <v>10</v>
      </c>
      <c r="AG972">
        <f>Validation[[#This Row],[Range2_High]]-Validation[[#This Row],[Range2_Low]]</f>
        <v>0</v>
      </c>
      <c r="AK972"/>
    </row>
    <row r="973" spans="1:37" x14ac:dyDescent="0.25">
      <c r="A973" t="s">
        <v>53</v>
      </c>
      <c r="B973" t="s">
        <v>7</v>
      </c>
      <c r="C973">
        <v>10</v>
      </c>
      <c r="D973">
        <v>100</v>
      </c>
      <c r="E973">
        <v>0.01</v>
      </c>
      <c r="F973" t="s">
        <v>100</v>
      </c>
      <c r="G973" t="s">
        <v>22</v>
      </c>
      <c r="H973">
        <v>0</v>
      </c>
      <c r="I973">
        <v>0</v>
      </c>
      <c r="J973" t="s">
        <v>2643</v>
      </c>
      <c r="K973">
        <v>5786.4</v>
      </c>
      <c r="L973">
        <v>3.1625999999999999</v>
      </c>
      <c r="M973">
        <v>5786.3</v>
      </c>
      <c r="N973">
        <v>3.1617000000000002</v>
      </c>
      <c r="O973" t="s">
        <v>2643</v>
      </c>
      <c r="P973" t="s">
        <v>2643</v>
      </c>
      <c r="Q973" t="s">
        <v>2643</v>
      </c>
      <c r="R973" t="s">
        <v>249</v>
      </c>
      <c r="S973">
        <f ca="1">$AK$2*Validation[[#This Row],[Range1_Range]]+Validation[[#This Row],[Range1_Low]]</f>
        <v>40.247366708664337</v>
      </c>
      <c r="T973">
        <f ca="1">$AK$2*Validation[[#This Row],[Range2_Range]]+Validation[[#This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5900 µΩ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3" t="b">
        <f ca="1">AND(Validation[[#This Row],[Test Reading]]&gt;=Validation[[#This Row],[Range1_Low]],Validation[[#This Row],[Test Reading]]&lt;=Validation[[#This Row],[Range1_High]])</f>
        <v>1</v>
      </c>
      <c r="AE9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3">
        <f>Validation[[#This Row],[Range1_High]]-Validation[[#This Row],[Range1_Low]]</f>
        <v>90</v>
      </c>
      <c r="AG973">
        <f>Validation[[#This Row],[Range2_High]]-Validation[[#This Row],[Range2_Low]]</f>
        <v>0</v>
      </c>
      <c r="AK973"/>
    </row>
    <row r="974" spans="1:37" x14ac:dyDescent="0.25">
      <c r="A974" t="s">
        <v>53</v>
      </c>
      <c r="B974" t="s">
        <v>7</v>
      </c>
      <c r="C974">
        <v>100</v>
      </c>
      <c r="D974">
        <v>1000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2643</v>
      </c>
      <c r="K974">
        <v>5185.8</v>
      </c>
      <c r="L974">
        <v>8.4755000000000003</v>
      </c>
      <c r="M974">
        <v>5185</v>
      </c>
      <c r="N974">
        <v>8.4748000000000001</v>
      </c>
      <c r="O974" t="s">
        <v>2643</v>
      </c>
      <c r="P974" t="s">
        <v>2643</v>
      </c>
      <c r="Q974" t="s">
        <v>2643</v>
      </c>
      <c r="R974" t="s">
        <v>5495</v>
      </c>
      <c r="S974">
        <f ca="1">$AK$2*Validation[[#This Row],[Range1_Range]]+Validation[[#This Row],[Range1_Low]]</f>
        <v>402.47366708664339</v>
      </c>
      <c r="T974">
        <f ca="1">$AK$2*Validation[[#This Row],[Range2_Range]]+Validation[[#This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8600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4" t="b">
        <f ca="1">AND(Validation[[#This Row],[Test Reading]]&gt;=Validation[[#This Row],[Range1_Low]],Validation[[#This Row],[Test Reading]]&lt;=Validation[[#This Row],[Range1_High]])</f>
        <v>1</v>
      </c>
      <c r="AE9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4">
        <f>Validation[[#This Row],[Range1_High]]-Validation[[#This Row],[Range1_Low]]</f>
        <v>900</v>
      </c>
      <c r="AG974">
        <f>Validation[[#This Row],[Range2_High]]-Validation[[#This Row],[Range2_Low]]</f>
        <v>0</v>
      </c>
      <c r="AJ974" s="94"/>
      <c r="AK974"/>
    </row>
    <row r="975" spans="1:37" x14ac:dyDescent="0.25">
      <c r="A975" t="s">
        <v>53</v>
      </c>
      <c r="B975" t="s">
        <v>7</v>
      </c>
      <c r="C975">
        <v>1000</v>
      </c>
      <c r="D975">
        <v>10000</v>
      </c>
      <c r="E975">
        <v>0.01</v>
      </c>
      <c r="F975" t="s">
        <v>100</v>
      </c>
      <c r="G975" t="s">
        <v>46</v>
      </c>
      <c r="H975">
        <v>0</v>
      </c>
      <c r="I975">
        <v>0</v>
      </c>
      <c r="J975" t="s">
        <v>2643</v>
      </c>
      <c r="K975">
        <v>6.5110999999999999</v>
      </c>
      <c r="L975">
        <v>1.1939E-2</v>
      </c>
      <c r="M975">
        <v>6.8826999999999998</v>
      </c>
      <c r="N975">
        <v>1.1554999999999999E-2</v>
      </c>
      <c r="O975" t="s">
        <v>2643</v>
      </c>
      <c r="P975" t="s">
        <v>2643</v>
      </c>
      <c r="Q975" t="s">
        <v>2643</v>
      </c>
      <c r="R975" t="s">
        <v>255</v>
      </c>
      <c r="S975">
        <f ca="1">$AK$2*Validation[[#This Row],[Range1_Range]]+Validation[[#This Row],[Range1_Low]]</f>
        <v>4024.7366708664335</v>
      </c>
      <c r="T975">
        <f ca="1">$AK$2*Validation[[#This Row],[Range2_Range]]+Validation[[#This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55 mΩ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mΩ</v>
      </c>
      <c r="W975" t="b">
        <f ca="1">Validation[[#This Row],[Desired Result]]=Validation[[#This Row],[Result]]</f>
        <v>1</v>
      </c>
      <c r="X975" t="b">
        <v>1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5" t="b">
        <f ca="1">AND(Validation[[#This Row],[Test Reading]]&gt;=Validation[[#This Row],[Range1_Low]],Validation[[#This Row],[Test Reading]]&lt;=Validation[[#This Row],[Range1_High]])</f>
        <v>1</v>
      </c>
      <c r="AE9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5">
        <f>Validation[[#This Row],[Range1_High]]-Validation[[#This Row],[Range1_Low]]</f>
        <v>9000</v>
      </c>
      <c r="AG975">
        <f>Validation[[#This Row],[Range2_High]]-Validation[[#This Row],[Range2_Low]]</f>
        <v>0</v>
      </c>
      <c r="AK975"/>
    </row>
    <row r="976" spans="1:37" x14ac:dyDescent="0.25">
      <c r="A976" t="s">
        <v>53</v>
      </c>
      <c r="B976" t="s">
        <v>7</v>
      </c>
      <c r="C976">
        <v>10000</v>
      </c>
      <c r="D976">
        <v>100000</v>
      </c>
      <c r="E976">
        <v>0.01</v>
      </c>
      <c r="F976" t="s">
        <v>100</v>
      </c>
      <c r="G976" t="s">
        <v>46</v>
      </c>
      <c r="H976">
        <v>0</v>
      </c>
      <c r="I976">
        <v>0</v>
      </c>
      <c r="J976" t="s">
        <v>2643</v>
      </c>
      <c r="K976">
        <v>58</v>
      </c>
      <c r="L976">
        <v>1.2E-2</v>
      </c>
      <c r="M976">
        <v>53.872999999999998</v>
      </c>
      <c r="N976">
        <v>1.2026999999999999E-2</v>
      </c>
      <c r="O976" t="s">
        <v>2643</v>
      </c>
      <c r="P976" t="s">
        <v>2643</v>
      </c>
      <c r="Q976" t="s">
        <v>2643</v>
      </c>
      <c r="R976" t="s">
        <v>259</v>
      </c>
      <c r="S976">
        <f ca="1">$AK$2*Validation[[#This Row],[Range1_Range]]+Validation[[#This Row],[Range1_Low]]</f>
        <v>40247.36670866434</v>
      </c>
      <c r="T976">
        <f ca="1">$AK$2*Validation[[#This Row],[Range2_Range]]+Validation[[#This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540 mΩ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mΩ</v>
      </c>
      <c r="W976" t="b">
        <f ca="1">Validation[[#This Row],[Desired Result]]=Validation[[#This Row],[Result]]</f>
        <v>1</v>
      </c>
      <c r="X976" t="b">
        <v>1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6" t="b">
        <f ca="1">AND(Validation[[#This Row],[Test Reading]]&gt;=Validation[[#This Row],[Range1_Low]],Validation[[#This Row],[Test Reading]]&lt;=Validation[[#This Row],[Range1_High]])</f>
        <v>1</v>
      </c>
      <c r="AE9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6">
        <f>Validation[[#This Row],[Range1_High]]-Validation[[#This Row],[Range1_Low]]</f>
        <v>90000</v>
      </c>
      <c r="AG976">
        <f>Validation[[#This Row],[Range2_High]]-Validation[[#This Row],[Range2_Low]]</f>
        <v>0</v>
      </c>
      <c r="AK976"/>
    </row>
    <row r="977" spans="1:37" x14ac:dyDescent="0.25">
      <c r="A977" t="s">
        <v>53</v>
      </c>
      <c r="B977" t="s">
        <v>7</v>
      </c>
      <c r="C977">
        <v>0</v>
      </c>
      <c r="D977">
        <v>10</v>
      </c>
      <c r="E977">
        <v>0.1</v>
      </c>
      <c r="F977" t="s">
        <v>100</v>
      </c>
      <c r="G977" t="s">
        <v>22</v>
      </c>
      <c r="H977">
        <v>0</v>
      </c>
      <c r="I977">
        <v>0</v>
      </c>
      <c r="J977" t="s">
        <v>2643</v>
      </c>
      <c r="K977">
        <v>57736</v>
      </c>
      <c r="L977">
        <v>4.9352E-2</v>
      </c>
      <c r="M977">
        <v>57736</v>
      </c>
      <c r="N977">
        <v>4.7080999999999998E-2</v>
      </c>
      <c r="O977" t="s">
        <v>2643</v>
      </c>
      <c r="P977" t="s">
        <v>2643</v>
      </c>
      <c r="Q977" t="s">
        <v>2643</v>
      </c>
      <c r="R977" t="s">
        <v>240</v>
      </c>
      <c r="S977">
        <f ca="1">$AK$2*Validation[[#This Row],[Range1_Range]]+Validation[[#This Row],[Range1_Low]]</f>
        <v>3.3608185231849266</v>
      </c>
      <c r="T977">
        <f ca="1">$AK$2*Validation[[#This Row],[Range2_Range]]+Validation[[#This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58000 µΩ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7" t="b">
        <f ca="1">AND(Validation[[#This Row],[Test Reading]]&gt;=Validation[[#This Row],[Range1_Low]],Validation[[#This Row],[Test Reading]]&lt;=Validation[[#This Row],[Range1_High]])</f>
        <v>1</v>
      </c>
      <c r="AE9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7">
        <f>Validation[[#This Row],[Range1_High]]-Validation[[#This Row],[Range1_Low]]</f>
        <v>10</v>
      </c>
      <c r="AG977">
        <f>Validation[[#This Row],[Range2_High]]-Validation[[#This Row],[Range2_Low]]</f>
        <v>0</v>
      </c>
      <c r="AK977"/>
    </row>
    <row r="978" spans="1:37" x14ac:dyDescent="0.25">
      <c r="A978" t="s">
        <v>53</v>
      </c>
      <c r="B978" t="s">
        <v>7</v>
      </c>
      <c r="C978">
        <v>10</v>
      </c>
      <c r="D978">
        <v>100</v>
      </c>
      <c r="E978">
        <v>0.1</v>
      </c>
      <c r="F978" t="s">
        <v>100</v>
      </c>
      <c r="G978" t="s">
        <v>22</v>
      </c>
      <c r="H978">
        <v>0</v>
      </c>
      <c r="I978">
        <v>0</v>
      </c>
      <c r="J978" t="s">
        <v>2643</v>
      </c>
      <c r="K978">
        <v>57737</v>
      </c>
      <c r="L978">
        <v>0.32668999999999998</v>
      </c>
      <c r="M978">
        <v>57737</v>
      </c>
      <c r="N978">
        <v>0.32628000000000001</v>
      </c>
      <c r="O978" t="s">
        <v>2643</v>
      </c>
      <c r="P978" t="s">
        <v>2643</v>
      </c>
      <c r="Q978" t="s">
        <v>2643</v>
      </c>
      <c r="R978" t="s">
        <v>250</v>
      </c>
      <c r="S978">
        <f ca="1">$AK$2*Validation[[#This Row],[Range1_Range]]+Validation[[#This Row],[Range1_Low]]</f>
        <v>40.247366708664337</v>
      </c>
      <c r="T978">
        <f ca="1">$AK$2*Validation[[#This Row],[Range2_Range]]+Validation[[#This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8" t="b">
        <f ca="1">AND(Validation[[#This Row],[Test Reading]]&gt;=Validation[[#This Row],[Range1_Low]],Validation[[#This Row],[Test Reading]]&lt;=Validation[[#This Row],[Range1_High]])</f>
        <v>1</v>
      </c>
      <c r="AE9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8">
        <f>Validation[[#This Row],[Range1_High]]-Validation[[#This Row],[Range1_Low]]</f>
        <v>90</v>
      </c>
      <c r="AG978">
        <f>Validation[[#This Row],[Range2_High]]-Validation[[#This Row],[Range2_Low]]</f>
        <v>0</v>
      </c>
      <c r="AK978"/>
    </row>
    <row r="979" spans="1:37" x14ac:dyDescent="0.25">
      <c r="A979" t="s">
        <v>53</v>
      </c>
      <c r="B979" t="s">
        <v>7</v>
      </c>
      <c r="C979">
        <v>100</v>
      </c>
      <c r="D979">
        <v>1000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2643</v>
      </c>
      <c r="K979">
        <v>57619</v>
      </c>
      <c r="L979">
        <v>1.4298999999999999</v>
      </c>
      <c r="M979">
        <v>57619</v>
      </c>
      <c r="N979">
        <v>1.4287000000000001</v>
      </c>
      <c r="O979" t="s">
        <v>2643</v>
      </c>
      <c r="P979" t="s">
        <v>2643</v>
      </c>
      <c r="Q979" t="s">
        <v>2643</v>
      </c>
      <c r="R979" t="s">
        <v>253</v>
      </c>
      <c r="S979">
        <f ca="1">$AK$2*Validation[[#This Row],[Range1_Range]]+Validation[[#This Row],[Range1_Low]]</f>
        <v>402.47366708664339</v>
      </c>
      <c r="T979">
        <f ca="1">$AK$2*Validation[[#This Row],[Range2_Range]]+Validation[[#This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9" t="b">
        <f ca="1">AND(Validation[[#This Row],[Test Reading]]&gt;=Validation[[#This Row],[Range1_Low]],Validation[[#This Row],[Test Reading]]&lt;=Validation[[#This Row],[Range1_High]])</f>
        <v>1</v>
      </c>
      <c r="AE9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9">
        <f>Validation[[#This Row],[Range1_High]]-Validation[[#This Row],[Range1_Low]]</f>
        <v>900</v>
      </c>
      <c r="AG979">
        <f>Validation[[#This Row],[Range2_High]]-Validation[[#This Row],[Range2_Low]]</f>
        <v>0</v>
      </c>
      <c r="AJ979" s="94"/>
      <c r="AK979"/>
    </row>
    <row r="980" spans="1:37" x14ac:dyDescent="0.25">
      <c r="A980" t="s">
        <v>53</v>
      </c>
      <c r="B980" t="s">
        <v>7</v>
      </c>
      <c r="C980">
        <v>1000</v>
      </c>
      <c r="D980">
        <v>10000</v>
      </c>
      <c r="E980">
        <v>0.1</v>
      </c>
      <c r="F980" t="s">
        <v>100</v>
      </c>
      <c r="G980" t="s">
        <v>46</v>
      </c>
      <c r="H980">
        <v>0</v>
      </c>
      <c r="I980">
        <v>0</v>
      </c>
      <c r="J980" t="s">
        <v>2643</v>
      </c>
      <c r="K980">
        <v>52.024000000000001</v>
      </c>
      <c r="L980">
        <v>8.3239000000000004E-3</v>
      </c>
      <c r="M980">
        <v>52.009</v>
      </c>
      <c r="N980">
        <v>8.3230999999999999E-3</v>
      </c>
      <c r="O980" t="s">
        <v>2643</v>
      </c>
      <c r="P980" t="s">
        <v>2643</v>
      </c>
      <c r="Q980" t="s">
        <v>2643</v>
      </c>
      <c r="R980" t="s">
        <v>256</v>
      </c>
      <c r="S980">
        <f ca="1">$AK$2*Validation[[#This Row],[Range1_Range]]+Validation[[#This Row],[Range1_Low]]</f>
        <v>4024.7366708664335</v>
      </c>
      <c r="T980">
        <f ca="1">$AK$2*Validation[[#This Row],[Range2_Range]]+Validation[[#This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86 mΩ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mΩ</v>
      </c>
      <c r="W980" t="b">
        <f ca="1">Validation[[#This Row],[Desired Result]]=Validation[[#This Row],[Result]]</f>
        <v>1</v>
      </c>
      <c r="X980" t="b">
        <v>1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0" t="b">
        <f ca="1">AND(Validation[[#This Row],[Test Reading]]&gt;=Validation[[#This Row],[Range1_Low]],Validation[[#This Row],[Test Reading]]&lt;=Validation[[#This Row],[Range1_High]])</f>
        <v>1</v>
      </c>
      <c r="AE9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0">
        <f>Validation[[#This Row],[Range1_High]]-Validation[[#This Row],[Range1_Low]]</f>
        <v>9000</v>
      </c>
      <c r="AG980">
        <f>Validation[[#This Row],[Range2_High]]-Validation[[#This Row],[Range2_Low]]</f>
        <v>0</v>
      </c>
      <c r="AK980"/>
    </row>
    <row r="981" spans="1:37" x14ac:dyDescent="0.25">
      <c r="A981" t="s">
        <v>53</v>
      </c>
      <c r="B981" t="s">
        <v>7</v>
      </c>
      <c r="C981">
        <v>10000</v>
      </c>
      <c r="D981">
        <v>100000</v>
      </c>
      <c r="E981">
        <v>0.1</v>
      </c>
      <c r="F981" t="s">
        <v>100</v>
      </c>
      <c r="G981" t="s">
        <v>46</v>
      </c>
      <c r="H981">
        <v>0</v>
      </c>
      <c r="I981">
        <v>0</v>
      </c>
      <c r="J981" t="s">
        <v>2643</v>
      </c>
      <c r="K981">
        <v>64.108000000000004</v>
      </c>
      <c r="L981">
        <v>1.1939E-2</v>
      </c>
      <c r="M981">
        <v>63.985999999999997</v>
      </c>
      <c r="N981">
        <v>1.1939E-2</v>
      </c>
      <c r="O981" t="s">
        <v>2643</v>
      </c>
      <c r="P981" t="s">
        <v>2643</v>
      </c>
      <c r="Q981" t="s">
        <v>2643</v>
      </c>
      <c r="R981" t="s">
        <v>260</v>
      </c>
      <c r="S981">
        <f ca="1">$AK$2*Validation[[#This Row],[Range1_Range]]+Validation[[#This Row],[Range1_Low]]</f>
        <v>40247.36670866434</v>
      </c>
      <c r="T981">
        <f ca="1">$AK$2*Validation[[#This Row],[Range2_Range]]+Validation[[#This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540 mΩ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mΩ</v>
      </c>
      <c r="W981" t="b">
        <f ca="1">Validation[[#This Row],[Desired Result]]=Validation[[#This Row],[Result]]</f>
        <v>1</v>
      </c>
      <c r="X981" t="b">
        <v>1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1" t="b">
        <f ca="1">AND(Validation[[#This Row],[Test Reading]]&gt;=Validation[[#This Row],[Range1_Low]],Validation[[#This Row],[Test Reading]]&lt;=Validation[[#This Row],[Range1_High]])</f>
        <v>1</v>
      </c>
      <c r="AE9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1">
        <f>Validation[[#This Row],[Range1_High]]-Validation[[#This Row],[Range1_Low]]</f>
        <v>90000</v>
      </c>
      <c r="AG981">
        <f>Validation[[#This Row],[Range2_High]]-Validation[[#This Row],[Range2_Low]]</f>
        <v>0</v>
      </c>
      <c r="AK981"/>
    </row>
    <row r="982" spans="1:37" x14ac:dyDescent="0.25">
      <c r="A982" t="s">
        <v>53</v>
      </c>
      <c r="B982" t="s">
        <v>7</v>
      </c>
      <c r="C982">
        <v>100000</v>
      </c>
      <c r="D982">
        <v>1000000</v>
      </c>
      <c r="E982">
        <v>0.1</v>
      </c>
      <c r="F982" t="s">
        <v>100</v>
      </c>
      <c r="G982" t="s">
        <v>47</v>
      </c>
      <c r="H982">
        <v>0</v>
      </c>
      <c r="I982">
        <v>0</v>
      </c>
      <c r="J982" t="s">
        <v>2643</v>
      </c>
      <c r="K982">
        <v>2.2999999999999998</v>
      </c>
      <c r="L982">
        <v>1.8E-5</v>
      </c>
      <c r="M982">
        <v>2.2686999999999999</v>
      </c>
      <c r="N982">
        <v>1.7870999999999999E-5</v>
      </c>
      <c r="O982" t="s">
        <v>2643</v>
      </c>
      <c r="P982" t="s">
        <v>2643</v>
      </c>
      <c r="Q982" t="s">
        <v>2643</v>
      </c>
      <c r="R982" t="s">
        <v>263</v>
      </c>
      <c r="S982">
        <f ca="1">$AK$2*Validation[[#This Row],[Range1_Range]]+Validation[[#This Row],[Range1_Low]]</f>
        <v>402473.6670866434</v>
      </c>
      <c r="T982">
        <f ca="1">$AK$2*Validation[[#This Row],[Range2_Range]]+Validation[[#This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9.5 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Ω</v>
      </c>
      <c r="W982" t="b">
        <f ca="1">Validation[[#This Row],[Desired Result]]=Validation[[#This Row],[Result]]</f>
        <v>1</v>
      </c>
      <c r="X982" t="b">
        <v>1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2" t="b">
        <f ca="1">AND(Validation[[#This Row],[Test Reading]]&gt;=Validation[[#This Row],[Range1_Low]],Validation[[#This Row],[Test Reading]]&lt;=Validation[[#This Row],[Range1_High]])</f>
        <v>1</v>
      </c>
      <c r="AE9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2">
        <f>Validation[[#This Row],[Range1_High]]-Validation[[#This Row],[Range1_Low]]</f>
        <v>900000</v>
      </c>
      <c r="AG982">
        <f>Validation[[#This Row],[Range2_High]]-Validation[[#This Row],[Range2_Low]]</f>
        <v>0</v>
      </c>
      <c r="AK982"/>
    </row>
    <row r="983" spans="1:37" x14ac:dyDescent="0.25">
      <c r="A983" t="s">
        <v>53</v>
      </c>
      <c r="B983" t="s">
        <v>7</v>
      </c>
      <c r="C983">
        <v>0</v>
      </c>
      <c r="D983">
        <v>10</v>
      </c>
      <c r="E983">
        <v>1</v>
      </c>
      <c r="F983" t="s">
        <v>100</v>
      </c>
      <c r="G983" t="s">
        <v>22</v>
      </c>
      <c r="H983">
        <v>0</v>
      </c>
      <c r="I983">
        <v>0</v>
      </c>
      <c r="J983" t="s">
        <v>2643</v>
      </c>
      <c r="K983">
        <v>577360</v>
      </c>
      <c r="L983">
        <v>5.6165E-3</v>
      </c>
      <c r="M983">
        <v>577360</v>
      </c>
      <c r="N983">
        <v>4.7080999999999998E-3</v>
      </c>
      <c r="O983" t="s">
        <v>2643</v>
      </c>
      <c r="P983" t="s">
        <v>2643</v>
      </c>
      <c r="Q983" t="s">
        <v>2643</v>
      </c>
      <c r="R983" t="s">
        <v>5493</v>
      </c>
      <c r="S983">
        <f ca="1">$AK$2*Validation[[#This Row],[Range1_Range]]+Validation[[#This Row],[Range1_Low]]</f>
        <v>3.3608185231849266</v>
      </c>
      <c r="T983">
        <f ca="1">$AK$2*Validation[[#This Row],[Range2_Range]]+Validation[[#This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580000 µΩ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3" t="b">
        <f ca="1">AND(Validation[[#This Row],[Test Reading]]&gt;=Validation[[#This Row],[Range1_Low]],Validation[[#This Row],[Test Reading]]&lt;=Validation[[#This Row],[Range1_High]])</f>
        <v>1</v>
      </c>
      <c r="AE9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3">
        <f>Validation[[#This Row],[Range1_High]]-Validation[[#This Row],[Range1_Low]]</f>
        <v>10</v>
      </c>
      <c r="AG983">
        <f>Validation[[#This Row],[Range2_High]]-Validation[[#This Row],[Range2_Low]]</f>
        <v>0</v>
      </c>
      <c r="AK983"/>
    </row>
    <row r="984" spans="1:37" x14ac:dyDescent="0.25">
      <c r="A984" t="s">
        <v>53</v>
      </c>
      <c r="B984" t="s">
        <v>7</v>
      </c>
      <c r="C984">
        <v>10</v>
      </c>
      <c r="D984">
        <v>100</v>
      </c>
      <c r="E984">
        <v>1</v>
      </c>
      <c r="F984" t="s">
        <v>100</v>
      </c>
      <c r="G984" t="s">
        <v>22</v>
      </c>
      <c r="H984">
        <v>0</v>
      </c>
      <c r="I984">
        <v>0</v>
      </c>
      <c r="J984" t="s">
        <v>2643</v>
      </c>
      <c r="K984">
        <v>577360</v>
      </c>
      <c r="L984">
        <v>3.2801999999999998E-2</v>
      </c>
      <c r="M984">
        <v>577350</v>
      </c>
      <c r="N984">
        <v>3.2639000000000001E-2</v>
      </c>
      <c r="O984" t="s">
        <v>2643</v>
      </c>
      <c r="P984" t="s">
        <v>2643</v>
      </c>
      <c r="Q984" t="s">
        <v>2643</v>
      </c>
      <c r="R984" t="s">
        <v>5494</v>
      </c>
      <c r="S984">
        <f ca="1">$AK$2*Validation[[#This Row],[Range1_Range]]+Validation[[#This Row],[Range1_Low]]</f>
        <v>40.247366708664337</v>
      </c>
      <c r="T984">
        <f ca="1">$AK$2*Validation[[#This Row],[Range2_Range]]+Validation[[#This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4" t="b">
        <f ca="1">AND(Validation[[#This Row],[Test Reading]]&gt;=Validation[[#This Row],[Range1_Low]],Validation[[#This Row],[Test Reading]]&lt;=Validation[[#This Row],[Range1_High]])</f>
        <v>1</v>
      </c>
      <c r="AE9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4">
        <f>Validation[[#This Row],[Range1_High]]-Validation[[#This Row],[Range1_Low]]</f>
        <v>90</v>
      </c>
      <c r="AG984">
        <f>Validation[[#This Row],[Range2_High]]-Validation[[#This Row],[Range2_Low]]</f>
        <v>0</v>
      </c>
      <c r="AK984"/>
    </row>
    <row r="985" spans="1:37" x14ac:dyDescent="0.25">
      <c r="A985" t="s">
        <v>53</v>
      </c>
      <c r="B985" t="s">
        <v>7</v>
      </c>
      <c r="C985">
        <v>100</v>
      </c>
      <c r="D985">
        <v>1000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2643</v>
      </c>
      <c r="K985">
        <v>577340</v>
      </c>
      <c r="L985">
        <v>0.14501</v>
      </c>
      <c r="M985">
        <v>577340</v>
      </c>
      <c r="N985">
        <v>0.14451</v>
      </c>
      <c r="O985" t="s">
        <v>2643</v>
      </c>
      <c r="P985" t="s">
        <v>2643</v>
      </c>
      <c r="Q985" t="s">
        <v>2643</v>
      </c>
      <c r="R985" t="s">
        <v>254</v>
      </c>
      <c r="S985">
        <f ca="1">$AK$2*Validation[[#This Row],[Range1_Range]]+Validation[[#This Row],[Range1_Low]]</f>
        <v>402.47366708664339</v>
      </c>
      <c r="T985">
        <f ca="1">$AK$2*Validation[[#This Row],[Range2_Range]]+Validation[[#This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5" t="b">
        <f ca="1">AND(Validation[[#This Row],[Test Reading]]&gt;=Validation[[#This Row],[Range1_Low]],Validation[[#This Row],[Test Reading]]&lt;=Validation[[#This Row],[Range1_High]])</f>
        <v>1</v>
      </c>
      <c r="AE9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5">
        <f>Validation[[#This Row],[Range1_High]]-Validation[[#This Row],[Range1_Low]]</f>
        <v>900</v>
      </c>
      <c r="AG985">
        <f>Validation[[#This Row],[Range2_High]]-Validation[[#This Row],[Range2_Low]]</f>
        <v>0</v>
      </c>
      <c r="AJ985" s="94"/>
      <c r="AK985"/>
    </row>
    <row r="986" spans="1:37" x14ac:dyDescent="0.25">
      <c r="A986" t="s">
        <v>53</v>
      </c>
      <c r="B986" t="s">
        <v>7</v>
      </c>
      <c r="C986">
        <v>1000</v>
      </c>
      <c r="D986">
        <v>10000</v>
      </c>
      <c r="E986">
        <v>1</v>
      </c>
      <c r="F986" t="s">
        <v>100</v>
      </c>
      <c r="G986" t="s">
        <v>46</v>
      </c>
      <c r="H986">
        <v>0</v>
      </c>
      <c r="I986">
        <v>0</v>
      </c>
      <c r="J986" t="s">
        <v>2643</v>
      </c>
      <c r="K986">
        <v>576.23</v>
      </c>
      <c r="L986">
        <v>1.3955E-3</v>
      </c>
      <c r="M986">
        <v>576.23</v>
      </c>
      <c r="N986">
        <v>1.3939E-3</v>
      </c>
      <c r="O986" t="s">
        <v>2643</v>
      </c>
      <c r="P986" t="s">
        <v>2643</v>
      </c>
      <c r="Q986" t="s">
        <v>2643</v>
      </c>
      <c r="R986" t="s">
        <v>257</v>
      </c>
      <c r="S986">
        <f ca="1">$AK$2*Validation[[#This Row],[Range1_Range]]+Validation[[#This Row],[Range1_Low]]</f>
        <v>4024.7366708664335</v>
      </c>
      <c r="T986">
        <f ca="1">$AK$2*Validation[[#This Row],[Range2_Range]]+Validation[[#This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 mΩ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6" t="b">
        <f ca="1">AND(Validation[[#This Row],[Test Reading]]&gt;=Validation[[#This Row],[Range1_Low]],Validation[[#This Row],[Test Reading]]&lt;=Validation[[#This Row],[Range1_High]])</f>
        <v>1</v>
      </c>
      <c r="AE9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6">
        <f>Validation[[#This Row],[Range1_High]]-Validation[[#This Row],[Range1_Low]]</f>
        <v>9000</v>
      </c>
      <c r="AG986">
        <f>Validation[[#This Row],[Range2_High]]-Validation[[#This Row],[Range2_Low]]</f>
        <v>0</v>
      </c>
      <c r="AK986"/>
    </row>
    <row r="987" spans="1:37" x14ac:dyDescent="0.25">
      <c r="A987" t="s">
        <v>53</v>
      </c>
      <c r="B987" t="s">
        <v>7</v>
      </c>
      <c r="C987">
        <v>10000</v>
      </c>
      <c r="D987">
        <v>100000</v>
      </c>
      <c r="E987">
        <v>1</v>
      </c>
      <c r="F987" t="s">
        <v>100</v>
      </c>
      <c r="G987" t="s">
        <v>46</v>
      </c>
      <c r="H987">
        <v>0</v>
      </c>
      <c r="I987">
        <v>0</v>
      </c>
      <c r="J987" t="s">
        <v>2643</v>
      </c>
      <c r="K987">
        <v>516.51</v>
      </c>
      <c r="L987">
        <v>8.6656000000000007E-3</v>
      </c>
      <c r="M987">
        <v>516.37</v>
      </c>
      <c r="N987">
        <v>8.6648999999999997E-3</v>
      </c>
      <c r="O987" t="s">
        <v>2643</v>
      </c>
      <c r="P987" t="s">
        <v>2643</v>
      </c>
      <c r="Q987" t="s">
        <v>2643</v>
      </c>
      <c r="R987" t="s">
        <v>5499</v>
      </c>
      <c r="S987">
        <f ca="1">$AK$2*Validation[[#This Row],[Range1_Range]]+Validation[[#This Row],[Range1_Low]]</f>
        <v>40247.36670866434</v>
      </c>
      <c r="T987">
        <f ca="1">$AK$2*Validation[[#This Row],[Range2_Range]]+Validation[[#This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870 mΩ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mΩ</v>
      </c>
      <c r="W987" t="b">
        <f ca="1">Validation[[#This Row],[Desired Result]]=Validation[[#This Row],[Result]]</f>
        <v>1</v>
      </c>
      <c r="X987" t="b">
        <v>1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7" t="b">
        <f ca="1">AND(Validation[[#This Row],[Test Reading]]&gt;=Validation[[#This Row],[Range1_Low]],Validation[[#This Row],[Test Reading]]&lt;=Validation[[#This Row],[Range1_High]])</f>
        <v>1</v>
      </c>
      <c r="AE9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7">
        <f>Validation[[#This Row],[Range1_High]]-Validation[[#This Row],[Range1_Low]]</f>
        <v>90000</v>
      </c>
      <c r="AG987">
        <f>Validation[[#This Row],[Range2_High]]-Validation[[#This Row],[Range2_Low]]</f>
        <v>0</v>
      </c>
      <c r="AK987"/>
    </row>
    <row r="988" spans="1:37" x14ac:dyDescent="0.25">
      <c r="A988" t="s">
        <v>53</v>
      </c>
      <c r="B988" t="s">
        <v>7</v>
      </c>
      <c r="C988">
        <v>100000</v>
      </c>
      <c r="D988">
        <v>1000000</v>
      </c>
      <c r="E988">
        <v>1</v>
      </c>
      <c r="F988" t="s">
        <v>100</v>
      </c>
      <c r="G988" t="s">
        <v>47</v>
      </c>
      <c r="H988">
        <v>0</v>
      </c>
      <c r="I988">
        <v>0</v>
      </c>
      <c r="J988" t="s">
        <v>2643</v>
      </c>
      <c r="K988">
        <v>2.2999999999999998</v>
      </c>
      <c r="L988">
        <v>1.8E-5</v>
      </c>
      <c r="M988">
        <v>2.3129</v>
      </c>
      <c r="N988">
        <v>1.7835000000000001E-5</v>
      </c>
      <c r="O988" t="s">
        <v>2643</v>
      </c>
      <c r="P988" t="s">
        <v>2643</v>
      </c>
      <c r="Q988" t="s">
        <v>2643</v>
      </c>
      <c r="R988" t="s">
        <v>264</v>
      </c>
      <c r="S988">
        <f ca="1">$AK$2*Validation[[#This Row],[Range1_Range]]+Validation[[#This Row],[Range1_Low]]</f>
        <v>402473.6670866434</v>
      </c>
      <c r="T988">
        <f ca="1">$AK$2*Validation[[#This Row],[Range2_Range]]+Validation[[#This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9.5 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Ω</v>
      </c>
      <c r="W988" t="b">
        <f ca="1">Validation[[#This Row],[Desired Result]]=Validation[[#This Row],[Result]]</f>
        <v>1</v>
      </c>
      <c r="X988" t="b">
        <v>1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8" t="b">
        <f ca="1">AND(Validation[[#This Row],[Test Reading]]&gt;=Validation[[#This Row],[Range1_Low]],Validation[[#This Row],[Test Reading]]&lt;=Validation[[#This Row],[Range1_High]])</f>
        <v>1</v>
      </c>
      <c r="AE9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8">
        <f>Validation[[#This Row],[Range1_High]]-Validation[[#This Row],[Range1_Low]]</f>
        <v>900000</v>
      </c>
      <c r="AG988">
        <f>Validation[[#This Row],[Range2_High]]-Validation[[#This Row],[Range2_Low]]</f>
        <v>0</v>
      </c>
      <c r="AK988"/>
    </row>
    <row r="989" spans="1:37" x14ac:dyDescent="0.25">
      <c r="A989" t="s">
        <v>53</v>
      </c>
      <c r="B989" t="s">
        <v>7</v>
      </c>
      <c r="C989">
        <v>1000000</v>
      </c>
      <c r="D989">
        <v>10000000</v>
      </c>
      <c r="E989">
        <v>1</v>
      </c>
      <c r="F989" t="s">
        <v>100</v>
      </c>
      <c r="G989" t="s">
        <v>47</v>
      </c>
      <c r="H989">
        <v>0</v>
      </c>
      <c r="I989">
        <v>0</v>
      </c>
      <c r="J989" t="s">
        <v>2643</v>
      </c>
      <c r="K989">
        <v>120</v>
      </c>
      <c r="L989">
        <v>5.8999999999999998E-5</v>
      </c>
      <c r="M989">
        <v>115.5</v>
      </c>
      <c r="N989">
        <v>5.7738999999999997E-5</v>
      </c>
      <c r="O989" t="s">
        <v>2643</v>
      </c>
      <c r="P989" t="s">
        <v>2643</v>
      </c>
      <c r="Q989" t="s">
        <v>2643</v>
      </c>
      <c r="R989" t="s">
        <v>5503</v>
      </c>
      <c r="S989">
        <f ca="1">$AK$2*Validation[[#This Row],[Range1_Range]]+Validation[[#This Row],[Range1_Low]]</f>
        <v>4024736.6708664335</v>
      </c>
      <c r="T989">
        <f ca="1">$AK$2*Validation[[#This Row],[Range2_Range]]+Validation[[#This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360 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Ω</v>
      </c>
      <c r="W989" t="b">
        <f ca="1">Validation[[#This Row],[Desired Result]]=Validation[[#This Row],[Result]]</f>
        <v>1</v>
      </c>
      <c r="X989" t="b">
        <v>1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9" t="b">
        <f ca="1">AND(Validation[[#This Row],[Test Reading]]&gt;=Validation[[#This Row],[Range1_Low]],Validation[[#This Row],[Test Reading]]&lt;=Validation[[#This Row],[Range1_High]])</f>
        <v>1</v>
      </c>
      <c r="AE9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9">
        <f>Validation[[#This Row],[Range1_High]]-Validation[[#This Row],[Range1_Low]]</f>
        <v>9000000</v>
      </c>
      <c r="AG989">
        <f>Validation[[#This Row],[Range2_High]]-Validation[[#This Row],[Range2_Low]]</f>
        <v>0</v>
      </c>
      <c r="AK989"/>
    </row>
    <row r="990" spans="1:37" x14ac:dyDescent="0.25">
      <c r="A990" t="s">
        <v>53</v>
      </c>
      <c r="B990" t="s">
        <v>7</v>
      </c>
      <c r="C990">
        <v>0</v>
      </c>
      <c r="D990">
        <v>10</v>
      </c>
      <c r="E990">
        <v>10</v>
      </c>
      <c r="F990" t="s">
        <v>100</v>
      </c>
      <c r="G990" t="s">
        <v>22</v>
      </c>
      <c r="H990">
        <v>0</v>
      </c>
      <c r="I990">
        <v>0</v>
      </c>
      <c r="J990" t="s">
        <v>2643</v>
      </c>
      <c r="K990">
        <v>5773600</v>
      </c>
      <c r="L990">
        <v>8.3416999999999996E-4</v>
      </c>
      <c r="M990">
        <v>5773600</v>
      </c>
      <c r="N990">
        <v>4.7081E-4</v>
      </c>
      <c r="O990" t="s">
        <v>2643</v>
      </c>
      <c r="P990" t="s">
        <v>2643</v>
      </c>
      <c r="Q990" t="s">
        <v>2643</v>
      </c>
      <c r="R990" t="s">
        <v>241</v>
      </c>
      <c r="S990">
        <f ca="1">$AK$2*Validation[[#This Row],[Range1_Range]]+Validation[[#This Row],[Range1_Low]]</f>
        <v>3.3608185231849266</v>
      </c>
      <c r="T990">
        <f ca="1">$AK$2*Validation[[#This Row],[Range2_Range]]+Validation[[#This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5800000 µΩ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1</v>
      </c>
      <c r="AA990" t="b"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0" t="b">
        <f ca="1">AND(Validation[[#This Row],[Test Reading]]&gt;=Validation[[#This Row],[Range1_Low]],Validation[[#This Row],[Test Reading]]&lt;=Validation[[#This Row],[Range1_High]])</f>
        <v>1</v>
      </c>
      <c r="AE9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0">
        <f>Validation[[#This Row],[Range1_High]]-Validation[[#This Row],[Range1_Low]]</f>
        <v>10</v>
      </c>
      <c r="AG990">
        <f>Validation[[#This Row],[Range2_High]]-Validation[[#This Row],[Range2_Low]]</f>
        <v>0</v>
      </c>
      <c r="AJ990" s="94"/>
      <c r="AK990"/>
    </row>
    <row r="991" spans="1:37" x14ac:dyDescent="0.25">
      <c r="A991" t="s">
        <v>53</v>
      </c>
      <c r="B991" t="s">
        <v>7</v>
      </c>
      <c r="C991">
        <v>100</v>
      </c>
      <c r="D991">
        <v>1000</v>
      </c>
      <c r="E991">
        <v>10</v>
      </c>
      <c r="F991" t="s">
        <v>100</v>
      </c>
      <c r="G991" t="s">
        <v>22</v>
      </c>
      <c r="H991">
        <v>0</v>
      </c>
      <c r="I991">
        <v>0</v>
      </c>
      <c r="J991" t="s">
        <v>2643</v>
      </c>
      <c r="K991">
        <v>5773600</v>
      </c>
      <c r="L991">
        <v>1.4652999999999999E-2</v>
      </c>
      <c r="M991">
        <v>5773500</v>
      </c>
      <c r="N991">
        <v>1.4453000000000001E-2</v>
      </c>
      <c r="O991" t="s">
        <v>2643</v>
      </c>
      <c r="P991" t="s">
        <v>2643</v>
      </c>
      <c r="Q991" t="s">
        <v>2643</v>
      </c>
      <c r="R991" t="s">
        <v>5496</v>
      </c>
      <c r="S991">
        <f ca="1">$AK$2*Validation[[#This Row],[Range1_Range]]+Validation[[#This Row],[Range1_Low]]</f>
        <v>402.47366708664339</v>
      </c>
      <c r="T991">
        <f ca="1">$AK$2*Validation[[#This Row],[Range2_Range]]+Validation[[#This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0</v>
      </c>
      <c r="AA991" t="b"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1" t="b">
        <f ca="1">AND(Validation[[#This Row],[Test Reading]]&gt;=Validation[[#This Row],[Range1_Low]],Validation[[#This Row],[Test Reading]]&lt;=Validation[[#This Row],[Range1_High]])</f>
        <v>1</v>
      </c>
      <c r="AE9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1">
        <f>Validation[[#This Row],[Range1_High]]-Validation[[#This Row],[Range1_Low]]</f>
        <v>900</v>
      </c>
      <c r="AG991">
        <f>Validation[[#This Row],[Range2_High]]-Validation[[#This Row],[Range2_Low]]</f>
        <v>0</v>
      </c>
      <c r="AK991"/>
    </row>
    <row r="992" spans="1:37" x14ac:dyDescent="0.25">
      <c r="A992" t="s">
        <v>53</v>
      </c>
      <c r="B992" t="s">
        <v>7</v>
      </c>
      <c r="C992">
        <v>1000</v>
      </c>
      <c r="D992">
        <v>10000</v>
      </c>
      <c r="E992">
        <v>10</v>
      </c>
      <c r="F992" t="s">
        <v>100</v>
      </c>
      <c r="G992" t="s">
        <v>46</v>
      </c>
      <c r="H992">
        <v>0</v>
      </c>
      <c r="I992">
        <v>0</v>
      </c>
      <c r="J992" t="s">
        <v>2643</v>
      </c>
      <c r="K992">
        <v>5773.4</v>
      </c>
      <c r="L992">
        <v>1.416E-4</v>
      </c>
      <c r="M992">
        <v>5773.4</v>
      </c>
      <c r="N992">
        <v>1.4095000000000001E-4</v>
      </c>
      <c r="O992" t="s">
        <v>2643</v>
      </c>
      <c r="P992" t="s">
        <v>2643</v>
      </c>
      <c r="Q992" t="s">
        <v>2643</v>
      </c>
      <c r="R992" t="s">
        <v>5498</v>
      </c>
      <c r="S992">
        <f ca="1">$AK$2*Validation[[#This Row],[Range1_Range]]+Validation[[#This Row],[Range1_Low]]</f>
        <v>4024.7366708664335</v>
      </c>
      <c r="T992">
        <f ca="1">$AK$2*Validation[[#This Row],[Range2_Range]]+Validation[[#This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 mΩ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2" t="b">
        <f ca="1">Validation[[#This Row],[Desired Result]]=Validation[[#This Row],[Result]]</f>
        <v>1</v>
      </c>
      <c r="X992" t="b">
        <v>1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0</v>
      </c>
      <c r="AA992" t="b"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2" t="b">
        <f ca="1">AND(Validation[[#This Row],[Test Reading]]&gt;=Validation[[#This Row],[Range1_Low]],Validation[[#This Row],[Test Reading]]&lt;=Validation[[#This Row],[Range1_High]])</f>
        <v>1</v>
      </c>
      <c r="AE9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2">
        <f>Validation[[#This Row],[Range1_High]]-Validation[[#This Row],[Range1_Low]]</f>
        <v>9000</v>
      </c>
      <c r="AG992">
        <f>Validation[[#This Row],[Range2_High]]-Validation[[#This Row],[Range2_Low]]</f>
        <v>0</v>
      </c>
      <c r="AK992"/>
    </row>
    <row r="993" spans="1:37" x14ac:dyDescent="0.25">
      <c r="A993" t="s">
        <v>53</v>
      </c>
      <c r="B993" t="s">
        <v>7</v>
      </c>
      <c r="C993">
        <v>10000</v>
      </c>
      <c r="D993">
        <v>100000</v>
      </c>
      <c r="E993">
        <v>10</v>
      </c>
      <c r="F993" t="s">
        <v>100</v>
      </c>
      <c r="G993" t="s">
        <v>46</v>
      </c>
      <c r="H993">
        <v>0</v>
      </c>
      <c r="I993">
        <v>0</v>
      </c>
      <c r="J993" t="s">
        <v>2643</v>
      </c>
      <c r="K993">
        <v>5761.5</v>
      </c>
      <c r="L993">
        <v>1.4741999999999999E-3</v>
      </c>
      <c r="M993">
        <v>5761.5</v>
      </c>
      <c r="N993">
        <v>1.4725999999999999E-3</v>
      </c>
      <c r="O993" t="s">
        <v>2643</v>
      </c>
      <c r="P993" t="s">
        <v>2643</v>
      </c>
      <c r="Q993" t="s">
        <v>2643</v>
      </c>
      <c r="R993" t="s">
        <v>5500</v>
      </c>
      <c r="S993">
        <f ca="1">$AK$2*Validation[[#This Row],[Range1_Range]]+Validation[[#This Row],[Range1_Low]]</f>
        <v>40247.36670866434</v>
      </c>
      <c r="T993">
        <f ca="1">$AK$2*Validation[[#This Row],[Range2_Range]]+Validation[[#This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1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3" t="b">
        <f ca="1">AND(Validation[[#This Row],[Test Reading]]&gt;=Validation[[#This Row],[Range1_Low]],Validation[[#This Row],[Test Reading]]&lt;=Validation[[#This Row],[Range1_High]])</f>
        <v>1</v>
      </c>
      <c r="AE9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3">
        <f>Validation[[#This Row],[Range1_High]]-Validation[[#This Row],[Range1_Low]]</f>
        <v>90000</v>
      </c>
      <c r="AG993">
        <f>Validation[[#This Row],[Range2_High]]-Validation[[#This Row],[Range2_Low]]</f>
        <v>0</v>
      </c>
      <c r="AK993"/>
    </row>
    <row r="994" spans="1:37" x14ac:dyDescent="0.25">
      <c r="A994" t="s">
        <v>53</v>
      </c>
      <c r="B994" t="s">
        <v>7</v>
      </c>
      <c r="C994">
        <v>100000</v>
      </c>
      <c r="D994">
        <v>1000000</v>
      </c>
      <c r="E994">
        <v>10</v>
      </c>
      <c r="F994" t="s">
        <v>100</v>
      </c>
      <c r="G994" t="s">
        <v>47</v>
      </c>
      <c r="H994">
        <v>0</v>
      </c>
      <c r="I994">
        <v>0</v>
      </c>
      <c r="J994" t="s">
        <v>2643</v>
      </c>
      <c r="K994">
        <v>5.5163000000000002</v>
      </c>
      <c r="L994">
        <v>1.5438E-5</v>
      </c>
      <c r="M994">
        <v>5.5115999999999996</v>
      </c>
      <c r="N994">
        <v>1.5438999999999999E-5</v>
      </c>
      <c r="O994" t="s">
        <v>2643</v>
      </c>
      <c r="P994" t="s">
        <v>2643</v>
      </c>
      <c r="Q994" t="s">
        <v>2643</v>
      </c>
      <c r="R994" t="s">
        <v>5501</v>
      </c>
      <c r="S994">
        <f ca="1">$AK$2*Validation[[#This Row],[Range1_Range]]+Validation[[#This Row],[Range1_Low]]</f>
        <v>402473.6670866434</v>
      </c>
      <c r="T994">
        <f ca="1">$AK$2*Validation[[#This Row],[Range2_Range]]+Validation[[#This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12 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Ω</v>
      </c>
      <c r="W994" t="b">
        <f ca="1">Validation[[#This Row],[Desired Result]]=Validation[[#This Row],[Result]]</f>
        <v>1</v>
      </c>
      <c r="X994" t="b">
        <v>1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4" t="b">
        <f ca="1">AND(Validation[[#This Row],[Test Reading]]&gt;=Validation[[#This Row],[Range1_Low]],Validation[[#This Row],[Test Reading]]&lt;=Validation[[#This Row],[Range1_High]])</f>
        <v>1</v>
      </c>
      <c r="AE9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4">
        <f>Validation[[#This Row],[Range1_High]]-Validation[[#This Row],[Range1_Low]]</f>
        <v>900000</v>
      </c>
      <c r="AG994">
        <f>Validation[[#This Row],[Range2_High]]-Validation[[#This Row],[Range2_Low]]</f>
        <v>0</v>
      </c>
      <c r="AK994"/>
    </row>
    <row r="995" spans="1:37" x14ac:dyDescent="0.25">
      <c r="A995" t="s">
        <v>53</v>
      </c>
      <c r="B995" t="s">
        <v>7</v>
      </c>
      <c r="C995">
        <v>1000000</v>
      </c>
      <c r="D995">
        <v>10000000</v>
      </c>
      <c r="E995">
        <v>10</v>
      </c>
      <c r="F995" t="s">
        <v>100</v>
      </c>
      <c r="G995" t="s">
        <v>47</v>
      </c>
      <c r="H995">
        <v>0</v>
      </c>
      <c r="I995">
        <v>0</v>
      </c>
      <c r="J995" t="s">
        <v>2643</v>
      </c>
      <c r="K995">
        <v>120</v>
      </c>
      <c r="L995">
        <v>5.8999999999999998E-5</v>
      </c>
      <c r="M995">
        <v>115.61</v>
      </c>
      <c r="N995">
        <v>5.7731E-5</v>
      </c>
      <c r="O995" t="s">
        <v>2643</v>
      </c>
      <c r="P995" t="s">
        <v>2643</v>
      </c>
      <c r="Q995" t="s">
        <v>2643</v>
      </c>
      <c r="R995" t="s">
        <v>267</v>
      </c>
      <c r="S995">
        <f ca="1">$AK$2*Validation[[#This Row],[Range1_Range]]+Validation[[#This Row],[Range1_Low]]</f>
        <v>4024736.6708664335</v>
      </c>
      <c r="T995">
        <f ca="1">$AK$2*Validation[[#This Row],[Range2_Range]]+Validation[[#This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360 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Ω</v>
      </c>
      <c r="W995" t="b">
        <f ca="1">Validation[[#This Row],[Desired Result]]=Validation[[#This Row],[Result]]</f>
        <v>1</v>
      </c>
      <c r="X995" t="b">
        <v>1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5" t="b">
        <f ca="1">AND(Validation[[#This Row],[Test Reading]]&gt;=Validation[[#This Row],[Range1_Low]],Validation[[#This Row],[Test Reading]]&lt;=Validation[[#This Row],[Range1_High]])</f>
        <v>1</v>
      </c>
      <c r="AE9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5">
        <f>Validation[[#This Row],[Range1_High]]-Validation[[#This Row],[Range1_Low]]</f>
        <v>9000000</v>
      </c>
      <c r="AG995">
        <f>Validation[[#This Row],[Range2_High]]-Validation[[#This Row],[Range2_Low]]</f>
        <v>0</v>
      </c>
      <c r="AK995"/>
    </row>
    <row r="996" spans="1:37" x14ac:dyDescent="0.25">
      <c r="A996" t="s">
        <v>53</v>
      </c>
      <c r="B996" t="s">
        <v>7</v>
      </c>
      <c r="C996">
        <v>10000000</v>
      </c>
      <c r="D996">
        <v>100000000</v>
      </c>
      <c r="E996">
        <v>10</v>
      </c>
      <c r="F996" t="s">
        <v>100</v>
      </c>
      <c r="G996" t="s">
        <v>174</v>
      </c>
      <c r="H996">
        <v>0</v>
      </c>
      <c r="I996">
        <v>0</v>
      </c>
      <c r="J996" t="s">
        <v>2643</v>
      </c>
      <c r="K996">
        <v>1.2</v>
      </c>
      <c r="L996">
        <v>5.7999999999999995E-7</v>
      </c>
      <c r="M996">
        <v>1.1508</v>
      </c>
      <c r="N996">
        <v>5.778E-7</v>
      </c>
      <c r="O996" t="s">
        <v>2643</v>
      </c>
      <c r="P996" t="s">
        <v>2643</v>
      </c>
      <c r="Q996" t="s">
        <v>2643</v>
      </c>
      <c r="R996" t="s">
        <v>5504</v>
      </c>
      <c r="S996">
        <f ca="1">$AK$2*Validation[[#This Row],[Range1_Range]]+Validation[[#This Row],[Range1_Low]]</f>
        <v>40247366.708664343</v>
      </c>
      <c r="T996">
        <f ca="1">$AK$2*Validation[[#This Row],[Range2_Range]]+Validation[[#This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25 kΩ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996" t="b">
        <f ca="1">Validation[[#This Row],[Desired Result]]=Validation[[#This Row],[Result]]</f>
        <v>1</v>
      </c>
      <c r="X996" t="b">
        <v>1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6" t="b">
        <f ca="1">AND(Validation[[#This Row],[Test Reading]]&gt;=Validation[[#This Row],[Range1_Low]],Validation[[#This Row],[Test Reading]]&lt;=Validation[[#This Row],[Range1_High]])</f>
        <v>1</v>
      </c>
      <c r="AE9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6">
        <f>Validation[[#This Row],[Range1_High]]-Validation[[#This Row],[Range1_Low]]</f>
        <v>90000000</v>
      </c>
      <c r="AG996">
        <f>Validation[[#This Row],[Range2_High]]-Validation[[#This Row],[Range2_Low]]</f>
        <v>0</v>
      </c>
      <c r="AK996"/>
    </row>
    <row r="997" spans="1:37" x14ac:dyDescent="0.25">
      <c r="A997" t="s">
        <v>53</v>
      </c>
      <c r="B997" t="s">
        <v>7</v>
      </c>
      <c r="C997">
        <v>0</v>
      </c>
      <c r="D997">
        <v>10</v>
      </c>
      <c r="E997">
        <v>100</v>
      </c>
      <c r="F997" t="s">
        <v>100</v>
      </c>
      <c r="G997" t="s">
        <v>22</v>
      </c>
      <c r="H997">
        <v>0</v>
      </c>
      <c r="I997">
        <v>0</v>
      </c>
      <c r="J997" t="s">
        <v>2643</v>
      </c>
      <c r="K997">
        <v>57736000</v>
      </c>
      <c r="L997">
        <v>1.9242E-4</v>
      </c>
      <c r="M997">
        <v>57736000</v>
      </c>
      <c r="N997">
        <v>4.7080000000000003E-5</v>
      </c>
      <c r="O997" t="s">
        <v>2643</v>
      </c>
      <c r="P997" t="s">
        <v>2643</v>
      </c>
      <c r="Q997" t="s">
        <v>2643</v>
      </c>
      <c r="R997" t="s">
        <v>242</v>
      </c>
      <c r="S997">
        <f ca="1">$AK$2*Validation[[#This Row],[Range1_Range]]+Validation[[#This Row],[Range1_Low]]</f>
        <v>3.3608185231849266</v>
      </c>
      <c r="T997">
        <f ca="1">$AK$2*Validation[[#This Row],[Range2_Range]]+Validation[[#This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58000000 µΩ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1</v>
      </c>
      <c r="AA997" t="b"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7" t="b">
        <f ca="1">AND(Validation[[#This Row],[Test Reading]]&gt;=Validation[[#This Row],[Range1_Low]],Validation[[#This Row],[Test Reading]]&lt;=Validation[[#This Row],[Range1_High]])</f>
        <v>1</v>
      </c>
      <c r="AE9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7">
        <f>Validation[[#This Row],[Range1_High]]-Validation[[#This Row],[Range1_Low]]</f>
        <v>10</v>
      </c>
      <c r="AG997">
        <f>Validation[[#This Row],[Range2_High]]-Validation[[#This Row],[Range2_Low]]</f>
        <v>0</v>
      </c>
      <c r="AK997"/>
    </row>
    <row r="998" spans="1:37" x14ac:dyDescent="0.25">
      <c r="A998" t="s">
        <v>53</v>
      </c>
      <c r="B998" t="s">
        <v>7</v>
      </c>
      <c r="C998">
        <v>1000</v>
      </c>
      <c r="D998">
        <v>10000</v>
      </c>
      <c r="E998">
        <v>100</v>
      </c>
      <c r="F998" t="s">
        <v>100</v>
      </c>
      <c r="G998" t="s">
        <v>46</v>
      </c>
      <c r="H998">
        <v>0</v>
      </c>
      <c r="I998">
        <v>0</v>
      </c>
      <c r="J998" t="s">
        <v>2643</v>
      </c>
      <c r="K998">
        <v>57736</v>
      </c>
      <c r="L998">
        <v>1.4357E-5</v>
      </c>
      <c r="M998">
        <v>57735</v>
      </c>
      <c r="N998">
        <v>1.4097000000000001E-5</v>
      </c>
      <c r="O998" t="s">
        <v>2643</v>
      </c>
      <c r="P998" t="s">
        <v>2643</v>
      </c>
      <c r="Q998" t="s">
        <v>2643</v>
      </c>
      <c r="R998" t="s">
        <v>258</v>
      </c>
      <c r="S998">
        <f ca="1">$AK$2*Validation[[#This Row],[Range1_Range]]+Validation[[#This Row],[Range1_Low]]</f>
        <v>4024.7366708664335</v>
      </c>
      <c r="T998">
        <f ca="1">$AK$2*Validation[[#This Row],[Range2_Range]]+Validation[[#This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 mΩ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8" t="b">
        <f ca="1">Validation[[#This Row],[Desired Result]]=Validation[[#This Row],[Result]]</f>
        <v>1</v>
      </c>
      <c r="X998" t="b">
        <v>1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0</v>
      </c>
      <c r="AA998" t="b"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8" t="b">
        <f ca="1">AND(Validation[[#This Row],[Test Reading]]&gt;=Validation[[#This Row],[Range1_Low]],Validation[[#This Row],[Test Reading]]&lt;=Validation[[#This Row],[Range1_High]])</f>
        <v>1</v>
      </c>
      <c r="AE9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8">
        <f>Validation[[#This Row],[Range1_High]]-Validation[[#This Row],[Range1_Low]]</f>
        <v>9000</v>
      </c>
      <c r="AG998">
        <f>Validation[[#This Row],[Range2_High]]-Validation[[#This Row],[Range2_Low]]</f>
        <v>0</v>
      </c>
      <c r="AK998"/>
    </row>
    <row r="999" spans="1:37" x14ac:dyDescent="0.25">
      <c r="A999" t="s">
        <v>53</v>
      </c>
      <c r="B999" t="s">
        <v>7</v>
      </c>
      <c r="C999">
        <v>10000</v>
      </c>
      <c r="D999">
        <v>100000</v>
      </c>
      <c r="E999">
        <v>100</v>
      </c>
      <c r="F999" t="s">
        <v>100</v>
      </c>
      <c r="G999" t="s">
        <v>46</v>
      </c>
      <c r="H999">
        <v>0</v>
      </c>
      <c r="I999">
        <v>0</v>
      </c>
      <c r="J999" t="s">
        <v>2643</v>
      </c>
      <c r="K999">
        <v>57734</v>
      </c>
      <c r="L999">
        <v>1.4965000000000001E-4</v>
      </c>
      <c r="M999">
        <v>57734</v>
      </c>
      <c r="N999">
        <v>1.4899999999999999E-4</v>
      </c>
      <c r="O999" t="s">
        <v>2643</v>
      </c>
      <c r="P999" t="s">
        <v>2643</v>
      </c>
      <c r="Q999" t="s">
        <v>2643</v>
      </c>
      <c r="R999" t="s">
        <v>261</v>
      </c>
      <c r="S999">
        <f ca="1">$AK$2*Validation[[#This Row],[Range1_Range]]+Validation[[#This Row],[Range1_Low]]</f>
        <v>40247.36670866434</v>
      </c>
      <c r="T999">
        <f ca="1">$AK$2*Validation[[#This Row],[Range2_Range]]+Validation[[#This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1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0</v>
      </c>
      <c r="AA999" t="b"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9" t="b">
        <f ca="1">AND(Validation[[#This Row],[Test Reading]]&gt;=Validation[[#This Row],[Range1_Low]],Validation[[#This Row],[Test Reading]]&lt;=Validation[[#This Row],[Range1_High]])</f>
        <v>1</v>
      </c>
      <c r="AE9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9">
        <f>Validation[[#This Row],[Range1_High]]-Validation[[#This Row],[Range1_Low]]</f>
        <v>90000</v>
      </c>
      <c r="AG999">
        <f>Validation[[#This Row],[Range2_High]]-Validation[[#This Row],[Range2_Low]]</f>
        <v>0</v>
      </c>
      <c r="AK999"/>
    </row>
    <row r="1000" spans="1:37" x14ac:dyDescent="0.25">
      <c r="A1000" t="s">
        <v>53</v>
      </c>
      <c r="B1000" t="s">
        <v>7</v>
      </c>
      <c r="C1000">
        <v>100000</v>
      </c>
      <c r="D1000">
        <v>1000000</v>
      </c>
      <c r="E1000">
        <v>100</v>
      </c>
      <c r="F1000" t="s">
        <v>100</v>
      </c>
      <c r="G1000" t="s">
        <v>47</v>
      </c>
      <c r="H1000">
        <v>0</v>
      </c>
      <c r="I1000">
        <v>0</v>
      </c>
      <c r="J1000" t="s">
        <v>2643</v>
      </c>
      <c r="K1000">
        <v>57.515999999999998</v>
      </c>
      <c r="L1000">
        <v>3.6360999999999998E-6</v>
      </c>
      <c r="M1000">
        <v>57.515000000000001</v>
      </c>
      <c r="N1000">
        <v>3.6327E-6</v>
      </c>
      <c r="O1000" t="s">
        <v>2643</v>
      </c>
      <c r="P1000" t="s">
        <v>2643</v>
      </c>
      <c r="Q1000" t="s">
        <v>2643</v>
      </c>
      <c r="R1000" t="s">
        <v>265</v>
      </c>
      <c r="S1000">
        <f ca="1">$AK$2*Validation[[#This Row],[Range1_Range]]+Validation[[#This Row],[Range1_Low]]</f>
        <v>402473.6670866434</v>
      </c>
      <c r="T1000">
        <f ca="1">$AK$2*Validation[[#This Row],[Range2_Range]]+Validation[[#This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59 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1000" t="b">
        <f ca="1">Validation[[#This Row],[Desired Result]]=Validation[[#This Row],[Result]]</f>
        <v>1</v>
      </c>
      <c r="X1000" t="b">
        <v>1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0" t="b">
        <f ca="1">AND(Validation[[#This Row],[Test Reading]]&gt;=Validation[[#This Row],[Range1_Low]],Validation[[#This Row],[Test Reading]]&lt;=Validation[[#This Row],[Range1_High]])</f>
        <v>1</v>
      </c>
      <c r="AE10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0">
        <f>Validation[[#This Row],[Range1_High]]-Validation[[#This Row],[Range1_Low]]</f>
        <v>900000</v>
      </c>
      <c r="AG1000">
        <f>Validation[[#This Row],[Range2_High]]-Validation[[#This Row],[Range2_Low]]</f>
        <v>0</v>
      </c>
      <c r="AK1000"/>
    </row>
    <row r="1001" spans="1:37" x14ac:dyDescent="0.25">
      <c r="A1001" t="s">
        <v>53</v>
      </c>
      <c r="B1001" t="s">
        <v>7</v>
      </c>
      <c r="C1001">
        <v>1000000</v>
      </c>
      <c r="D1001">
        <v>10000000</v>
      </c>
      <c r="E1001">
        <v>100</v>
      </c>
      <c r="F1001" t="s">
        <v>100</v>
      </c>
      <c r="G1001" t="s">
        <v>47</v>
      </c>
      <c r="H1001">
        <v>0</v>
      </c>
      <c r="I1001">
        <v>0</v>
      </c>
      <c r="J1001" t="s">
        <v>2643</v>
      </c>
      <c r="K1001">
        <v>124.34</v>
      </c>
      <c r="L1001">
        <v>5.8566999999999997E-5</v>
      </c>
      <c r="M1001">
        <v>125.65</v>
      </c>
      <c r="N1001">
        <v>5.6965000000000001E-5</v>
      </c>
      <c r="O1001" t="s">
        <v>2643</v>
      </c>
      <c r="P1001" t="s">
        <v>2643</v>
      </c>
      <c r="Q1001" t="s">
        <v>2643</v>
      </c>
      <c r="R1001" t="s">
        <v>268</v>
      </c>
      <c r="S1001">
        <f ca="1">$AK$2*Validation[[#This Row],[Range1_Range]]+Validation[[#This Row],[Range1_Low]]</f>
        <v>4024736.6708664335</v>
      </c>
      <c r="T1001">
        <f ca="1">$AK$2*Validation[[#This Row],[Range2_Range]]+Validation[[#This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360 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Ω</v>
      </c>
      <c r="W1001" t="b">
        <f ca="1">Validation[[#This Row],[Desired Result]]=Validation[[#This Row],[Result]]</f>
        <v>1</v>
      </c>
      <c r="X1001" t="b">
        <v>1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1" t="b">
        <f ca="1">AND(Validation[[#This Row],[Test Reading]]&gt;=Validation[[#This Row],[Range1_Low]],Validation[[#This Row],[Test Reading]]&lt;=Validation[[#This Row],[Range1_High]])</f>
        <v>1</v>
      </c>
      <c r="AE10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1">
        <f>Validation[[#This Row],[Range1_High]]-Validation[[#This Row],[Range1_Low]]</f>
        <v>9000000</v>
      </c>
      <c r="AG1001">
        <f>Validation[[#This Row],[Range2_High]]-Validation[[#This Row],[Range2_Low]]</f>
        <v>0</v>
      </c>
      <c r="AK1001"/>
    </row>
    <row r="1002" spans="1:37" x14ac:dyDescent="0.25">
      <c r="A1002" t="s">
        <v>53</v>
      </c>
      <c r="B1002" t="s">
        <v>7</v>
      </c>
      <c r="C1002">
        <v>10000000</v>
      </c>
      <c r="D1002">
        <v>100000000</v>
      </c>
      <c r="E1002">
        <v>100</v>
      </c>
      <c r="F1002" t="s">
        <v>100</v>
      </c>
      <c r="G1002" t="s">
        <v>174</v>
      </c>
      <c r="H1002">
        <v>0</v>
      </c>
      <c r="I1002">
        <v>0</v>
      </c>
      <c r="J1002" t="s">
        <v>2643</v>
      </c>
      <c r="K1002">
        <v>1.2</v>
      </c>
      <c r="L1002">
        <v>5.7999999999999995E-7</v>
      </c>
      <c r="M1002">
        <v>1.1511</v>
      </c>
      <c r="N1002">
        <v>5.778E-7</v>
      </c>
      <c r="O1002" t="s">
        <v>2643</v>
      </c>
      <c r="P1002" t="s">
        <v>2643</v>
      </c>
      <c r="Q1002" t="s">
        <v>2643</v>
      </c>
      <c r="R1002" t="s">
        <v>5505</v>
      </c>
      <c r="S1002">
        <f ca="1">$AK$2*Validation[[#This Row],[Range1_Range]]+Validation[[#This Row],[Range1_Low]]</f>
        <v>40247366.708664343</v>
      </c>
      <c r="T1002">
        <f ca="1">$AK$2*Validation[[#This Row],[Range2_Range]]+Validation[[#This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25 kΩ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1002" t="b">
        <f ca="1">Validation[[#This Row],[Desired Result]]=Validation[[#This Row],[Result]]</f>
        <v>1</v>
      </c>
      <c r="X1002" t="b">
        <v>1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2" t="b">
        <f ca="1">AND(Validation[[#This Row],[Test Reading]]&gt;=Validation[[#This Row],[Range1_Low]],Validation[[#This Row],[Test Reading]]&lt;=Validation[[#This Row],[Range1_High]])</f>
        <v>1</v>
      </c>
      <c r="AE10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2">
        <f>Validation[[#This Row],[Range1_High]]-Validation[[#This Row],[Range1_Low]]</f>
        <v>90000000</v>
      </c>
      <c r="AG1002">
        <f>Validation[[#This Row],[Range2_High]]-Validation[[#This Row],[Range2_Low]]</f>
        <v>0</v>
      </c>
      <c r="AK1002"/>
    </row>
    <row r="1003" spans="1:37" x14ac:dyDescent="0.25">
      <c r="A1003" t="s">
        <v>53</v>
      </c>
      <c r="B1003" t="s">
        <v>7</v>
      </c>
      <c r="C1003">
        <v>100000000</v>
      </c>
      <c r="D1003">
        <v>1000000000</v>
      </c>
      <c r="E1003">
        <v>100</v>
      </c>
      <c r="F1003" t="s">
        <v>100</v>
      </c>
      <c r="G1003" t="s">
        <v>174</v>
      </c>
      <c r="H1003">
        <v>0</v>
      </c>
      <c r="I1003">
        <v>0</v>
      </c>
      <c r="J1003" t="s">
        <v>2643</v>
      </c>
      <c r="K1003">
        <v>12</v>
      </c>
      <c r="L1003">
        <v>5.8000000000000004E-6</v>
      </c>
      <c r="M1003">
        <v>11.592000000000001</v>
      </c>
      <c r="N1003">
        <v>5.7734999999999999E-6</v>
      </c>
      <c r="O1003" t="s">
        <v>2643</v>
      </c>
      <c r="P1003" t="s">
        <v>2643</v>
      </c>
      <c r="Q1003" t="s">
        <v>2643</v>
      </c>
      <c r="R1003" t="s">
        <v>5506</v>
      </c>
      <c r="S1003">
        <f ca="1">$AK$2*Validation[[#This Row],[Range1_Range]]+Validation[[#This Row],[Range1_Low]]</f>
        <v>402473667.0866434</v>
      </c>
      <c r="T1003">
        <f ca="1">$AK$2*Validation[[#This Row],[Range2_Range]]+Validation[[#This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2300 kΩ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1003" t="b">
        <f ca="1">Validation[[#This Row],[Desired Result]]=Validation[[#This Row],[Result]]</f>
        <v>1</v>
      </c>
      <c r="X1003" t="b">
        <v>1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3" t="b">
        <f ca="1">AND(Validation[[#This Row],[Test Reading]]&gt;=Validation[[#This Row],[Range1_Low]],Validation[[#This Row],[Test Reading]]&lt;=Validation[[#This Row],[Range1_High]])</f>
        <v>1</v>
      </c>
      <c r="AE10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3">
        <f>Validation[[#This Row],[Range1_High]]-Validation[[#This Row],[Range1_Low]]</f>
        <v>900000000</v>
      </c>
      <c r="AG1003">
        <f>Validation[[#This Row],[Range2_High]]-Validation[[#This Row],[Range2_Low]]</f>
        <v>0</v>
      </c>
      <c r="AK1003"/>
    </row>
    <row r="1004" spans="1:37" x14ac:dyDescent="0.25">
      <c r="A1004" t="s">
        <v>53</v>
      </c>
      <c r="B1004" t="s">
        <v>7</v>
      </c>
      <c r="C1004">
        <v>0</v>
      </c>
      <c r="D1004">
        <v>10</v>
      </c>
      <c r="E1004">
        <v>1000</v>
      </c>
      <c r="F1004" t="s">
        <v>100</v>
      </c>
      <c r="G1004" t="s">
        <v>22</v>
      </c>
      <c r="H1004">
        <v>0</v>
      </c>
      <c r="I1004">
        <v>0</v>
      </c>
      <c r="J1004" t="s">
        <v>2643</v>
      </c>
      <c r="K1004">
        <v>577360000</v>
      </c>
      <c r="L1004">
        <v>6.2849999999999996E-5</v>
      </c>
      <c r="M1004">
        <v>577360000</v>
      </c>
      <c r="N1004">
        <v>4.7021000000000003E-6</v>
      </c>
      <c r="O1004" t="s">
        <v>2643</v>
      </c>
      <c r="P1004" t="s">
        <v>2643</v>
      </c>
      <c r="Q1004" t="s">
        <v>2643</v>
      </c>
      <c r="R1004" t="s">
        <v>243</v>
      </c>
      <c r="S1004">
        <f ca="1">$AK$2*Validation[[#This Row],[Range1_Range]]+Validation[[#This Row],[Range1_Low]]</f>
        <v>3.3608185231849266</v>
      </c>
      <c r="T1004">
        <f ca="1">$AK$2*Validation[[#This Row],[Range2_Range]]+Validation[[#This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580000000 µΩ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1</v>
      </c>
      <c r="AA1004" t="b"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04" t="b">
        <f ca="1">AND(Validation[[#This Row],[Test Reading]]&gt;=Validation[[#This Row],[Range1_Low]],Validation[[#This Row],[Test Reading]]&lt;=Validation[[#This Row],[Range1_High]])</f>
        <v>1</v>
      </c>
      <c r="AE10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4">
        <f>Validation[[#This Row],[Range1_High]]-Validation[[#This Row],[Range1_Low]]</f>
        <v>10</v>
      </c>
      <c r="AG1004">
        <f>Validation[[#This Row],[Range2_High]]-Validation[[#This Row],[Range2_Low]]</f>
        <v>0</v>
      </c>
      <c r="AK1004"/>
    </row>
    <row r="1005" spans="1:37" x14ac:dyDescent="0.25">
      <c r="A1005" t="s">
        <v>53</v>
      </c>
      <c r="B1005" t="s">
        <v>7</v>
      </c>
      <c r="C1005">
        <v>10000</v>
      </c>
      <c r="D1005">
        <v>100000</v>
      </c>
      <c r="E1005">
        <v>1000</v>
      </c>
      <c r="F1005" t="s">
        <v>100</v>
      </c>
      <c r="G1005" t="s">
        <v>46</v>
      </c>
      <c r="H1005">
        <v>0</v>
      </c>
      <c r="I1005">
        <v>0</v>
      </c>
      <c r="J1005" t="s">
        <v>2643</v>
      </c>
      <c r="K1005">
        <v>577360</v>
      </c>
      <c r="L1005">
        <v>1.5162E-5</v>
      </c>
      <c r="M1005">
        <v>577350</v>
      </c>
      <c r="N1005">
        <v>1.4902000000000001E-5</v>
      </c>
      <c r="O1005" t="s">
        <v>2643</v>
      </c>
      <c r="P1005" t="s">
        <v>2643</v>
      </c>
      <c r="Q1005" t="s">
        <v>2643</v>
      </c>
      <c r="R1005" t="s">
        <v>262</v>
      </c>
      <c r="S1005">
        <f ca="1">$AK$2*Validation[[#This Row],[Range1_Range]]+Validation[[#This Row],[Range1_Low]]</f>
        <v>40247.36670866434</v>
      </c>
      <c r="T1005">
        <f ca="1">$AK$2*Validation[[#This Row],[Range2_Range]]+Validation[[#This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 mΩ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5" t="b">
        <f ca="1">Validation[[#This Row],[Desired Result]]=Validation[[#This Row],[Result]]</f>
        <v>1</v>
      </c>
      <c r="X1005" t="b">
        <v>1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0</v>
      </c>
      <c r="AA1005" t="b"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5" t="b">
        <f ca="1">AND(Validation[[#This Row],[Test Reading]]&gt;=Validation[[#This Row],[Range1_Low]],Validation[[#This Row],[Test Reading]]&lt;=Validation[[#This Row],[Range1_High]])</f>
        <v>1</v>
      </c>
      <c r="AE10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5">
        <f>Validation[[#This Row],[Range1_High]]-Validation[[#This Row],[Range1_Low]]</f>
        <v>90000</v>
      </c>
      <c r="AG1005">
        <f>Validation[[#This Row],[Range2_High]]-Validation[[#This Row],[Range2_Low]]</f>
        <v>0</v>
      </c>
      <c r="AK1005"/>
    </row>
    <row r="1006" spans="1:37" x14ac:dyDescent="0.25">
      <c r="A1006" t="s">
        <v>53</v>
      </c>
      <c r="B1006" t="s">
        <v>7</v>
      </c>
      <c r="C1006">
        <v>100000</v>
      </c>
      <c r="D1006">
        <v>1000000</v>
      </c>
      <c r="E1006">
        <v>1000</v>
      </c>
      <c r="F1006" t="s">
        <v>100</v>
      </c>
      <c r="G1006" t="s">
        <v>47</v>
      </c>
      <c r="H1006">
        <v>0</v>
      </c>
      <c r="I1006">
        <v>0</v>
      </c>
      <c r="J1006" t="s">
        <v>2643</v>
      </c>
      <c r="K1006">
        <v>577.33000000000004</v>
      </c>
      <c r="L1006">
        <v>3.7584000000000001E-7</v>
      </c>
      <c r="M1006">
        <v>577.33000000000004</v>
      </c>
      <c r="N1006">
        <v>3.7432999999999999E-7</v>
      </c>
      <c r="O1006" t="s">
        <v>2643</v>
      </c>
      <c r="P1006" t="s">
        <v>2643</v>
      </c>
      <c r="Q1006" t="s">
        <v>2643</v>
      </c>
      <c r="R1006" t="s">
        <v>5502</v>
      </c>
      <c r="S1006">
        <f ca="1">$AK$2*Validation[[#This Row],[Range1_Range]]+Validation[[#This Row],[Range1_Low]]</f>
        <v>402473.6670866434</v>
      </c>
      <c r="T1006">
        <f ca="1">$AK$2*Validation[[#This Row],[Range2_Range]]+Validation[[#This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 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0</v>
      </c>
      <c r="AA1006" t="b"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6" t="b">
        <f ca="1">AND(Validation[[#This Row],[Test Reading]]&gt;=Validation[[#This Row],[Range1_Low]],Validation[[#This Row],[Test Reading]]&lt;=Validation[[#This Row],[Range1_High]])</f>
        <v>1</v>
      </c>
      <c r="AE10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6">
        <f>Validation[[#This Row],[Range1_High]]-Validation[[#This Row],[Range1_Low]]</f>
        <v>900000</v>
      </c>
      <c r="AG1006">
        <f>Validation[[#This Row],[Range2_High]]-Validation[[#This Row],[Range2_Low]]</f>
        <v>0</v>
      </c>
      <c r="AK1006"/>
    </row>
    <row r="1007" spans="1:37" x14ac:dyDescent="0.25">
      <c r="A1007" t="s">
        <v>53</v>
      </c>
      <c r="B1007" t="s">
        <v>7</v>
      </c>
      <c r="C1007">
        <v>1000000</v>
      </c>
      <c r="D1007">
        <v>10000000</v>
      </c>
      <c r="E1007">
        <v>1000</v>
      </c>
      <c r="F1007" t="s">
        <v>100</v>
      </c>
      <c r="G1007" t="s">
        <v>47</v>
      </c>
      <c r="H1007">
        <v>0</v>
      </c>
      <c r="I1007">
        <v>0</v>
      </c>
      <c r="J1007" t="s">
        <v>2643</v>
      </c>
      <c r="K1007">
        <v>569.84</v>
      </c>
      <c r="L1007">
        <v>3.3312999999999998E-5</v>
      </c>
      <c r="M1007">
        <v>569.54999999999995</v>
      </c>
      <c r="N1007">
        <v>3.3235999999999998E-5</v>
      </c>
      <c r="O1007" t="s">
        <v>2643</v>
      </c>
      <c r="P1007" t="s">
        <v>2643</v>
      </c>
      <c r="Q1007" t="s">
        <v>2643</v>
      </c>
      <c r="R1007" t="s">
        <v>269</v>
      </c>
      <c r="S1007">
        <f ca="1">$AK$2*Validation[[#This Row],[Range1_Range]]+Validation[[#This Row],[Range1_Low]]</f>
        <v>4024736.6708664335</v>
      </c>
      <c r="T1007">
        <f ca="1">$AK$2*Validation[[#This Row],[Range2_Range]]+Validation[[#This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700 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7" t="b">
        <f ca="1">AND(Validation[[#This Row],[Test Reading]]&gt;=Validation[[#This Row],[Range1_Low]],Validation[[#This Row],[Test Reading]]&lt;=Validation[[#This Row],[Range1_High]])</f>
        <v>1</v>
      </c>
      <c r="AE10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7">
        <f>Validation[[#This Row],[Range1_High]]-Validation[[#This Row],[Range1_Low]]</f>
        <v>9000000</v>
      </c>
      <c r="AG1007">
        <f>Validation[[#This Row],[Range2_High]]-Validation[[#This Row],[Range2_Low]]</f>
        <v>0</v>
      </c>
      <c r="AJ1007" s="94"/>
      <c r="AK1007"/>
    </row>
    <row r="1008" spans="1:37" x14ac:dyDescent="0.25">
      <c r="A1008" t="s">
        <v>53</v>
      </c>
      <c r="B1008" t="s">
        <v>7</v>
      </c>
      <c r="C1008">
        <v>10000000</v>
      </c>
      <c r="D1008">
        <v>100000000</v>
      </c>
      <c r="E1008">
        <v>1000</v>
      </c>
      <c r="F1008" t="s">
        <v>100</v>
      </c>
      <c r="G1008" t="s">
        <v>174</v>
      </c>
      <c r="H1008">
        <v>0</v>
      </c>
      <c r="I1008">
        <v>0</v>
      </c>
      <c r="J1008" t="s">
        <v>2643</v>
      </c>
      <c r="K1008">
        <v>1.2</v>
      </c>
      <c r="L1008">
        <v>5.7999999999999995E-7</v>
      </c>
      <c r="M1008">
        <v>1.1777</v>
      </c>
      <c r="N1008">
        <v>5.7756000000000004E-7</v>
      </c>
      <c r="O1008" t="s">
        <v>2643</v>
      </c>
      <c r="P1008" t="s">
        <v>2643</v>
      </c>
      <c r="Q1008" t="s">
        <v>2643</v>
      </c>
      <c r="R1008" t="s">
        <v>272</v>
      </c>
      <c r="S1008">
        <f ca="1">$AK$2*Validation[[#This Row],[Range1_Range]]+Validation[[#This Row],[Range1_Low]]</f>
        <v>40247366.708664343</v>
      </c>
      <c r="T1008">
        <f ca="1">$AK$2*Validation[[#This Row],[Range2_Range]]+Validation[[#This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25 kΩ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1008" t="b">
        <f ca="1">Validation[[#This Row],[Desired Result]]=Validation[[#This Row],[Result]]</f>
        <v>1</v>
      </c>
      <c r="X1008" t="b">
        <v>1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8" t="b">
        <f ca="1">AND(Validation[[#This Row],[Test Reading]]&gt;=Validation[[#This Row],[Range1_Low]],Validation[[#This Row],[Test Reading]]&lt;=Validation[[#This Row],[Range1_High]])</f>
        <v>1</v>
      </c>
      <c r="AE10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8">
        <f>Validation[[#This Row],[Range1_High]]-Validation[[#This Row],[Range1_Low]]</f>
        <v>90000000</v>
      </c>
      <c r="AG1008">
        <f>Validation[[#This Row],[Range2_High]]-Validation[[#This Row],[Range2_Low]]</f>
        <v>0</v>
      </c>
      <c r="AK1008"/>
    </row>
    <row r="1009" spans="1:37" x14ac:dyDescent="0.25">
      <c r="A1009" t="s">
        <v>53</v>
      </c>
      <c r="B1009" t="s">
        <v>7</v>
      </c>
      <c r="C1009">
        <v>100000000</v>
      </c>
      <c r="D1009">
        <v>1000000000</v>
      </c>
      <c r="E1009">
        <v>1000</v>
      </c>
      <c r="F1009" t="s">
        <v>100</v>
      </c>
      <c r="G1009" t="s">
        <v>174</v>
      </c>
      <c r="H1009">
        <v>0</v>
      </c>
      <c r="I1009">
        <v>0</v>
      </c>
      <c r="J1009" t="s">
        <v>2643</v>
      </c>
      <c r="K1009">
        <v>12</v>
      </c>
      <c r="L1009">
        <v>5.8000000000000004E-6</v>
      </c>
      <c r="M1009">
        <v>11.592000000000001</v>
      </c>
      <c r="N1009">
        <v>5.7734999999999999E-6</v>
      </c>
      <c r="O1009" t="s">
        <v>2643</v>
      </c>
      <c r="P1009" t="s">
        <v>2643</v>
      </c>
      <c r="Q1009" t="s">
        <v>2643</v>
      </c>
      <c r="R1009" t="s">
        <v>276</v>
      </c>
      <c r="S1009">
        <f ca="1">$AK$2*Validation[[#This Row],[Range1_Range]]+Validation[[#This Row],[Range1_Low]]</f>
        <v>402473667.0866434</v>
      </c>
      <c r="T1009">
        <f ca="1">$AK$2*Validation[[#This Row],[Range2_Range]]+Validation[[#This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2300 kΩ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1009" t="b">
        <f ca="1">Validation[[#This Row],[Desired Result]]=Validation[[#This Row],[Result]]</f>
        <v>1</v>
      </c>
      <c r="X1009" t="b">
        <v>1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9" t="b">
        <f ca="1">AND(Validation[[#This Row],[Test Reading]]&gt;=Validation[[#This Row],[Range1_Low]],Validation[[#This Row],[Test Reading]]&lt;=Validation[[#This Row],[Range1_High]])</f>
        <v>1</v>
      </c>
      <c r="AE10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9">
        <f>Validation[[#This Row],[Range1_High]]-Validation[[#This Row],[Range1_Low]]</f>
        <v>900000000</v>
      </c>
      <c r="AG1009">
        <f>Validation[[#This Row],[Range2_High]]-Validation[[#This Row],[Range2_Low]]</f>
        <v>0</v>
      </c>
      <c r="AK1009"/>
    </row>
    <row r="1010" spans="1:37" x14ac:dyDescent="0.25">
      <c r="A1010" t="s">
        <v>53</v>
      </c>
      <c r="B1010" t="s">
        <v>7</v>
      </c>
      <c r="C1010">
        <v>0</v>
      </c>
      <c r="D1010">
        <v>10</v>
      </c>
      <c r="E1010">
        <v>10000</v>
      </c>
      <c r="F1010" t="s">
        <v>100</v>
      </c>
      <c r="G1010" t="s">
        <v>22</v>
      </c>
      <c r="H1010">
        <v>0</v>
      </c>
      <c r="I1010">
        <v>0</v>
      </c>
      <c r="J1010" t="s">
        <v>2643</v>
      </c>
      <c r="K1010">
        <v>5773600000</v>
      </c>
      <c r="L1010">
        <v>2.3736000000000001E-5</v>
      </c>
      <c r="M1010">
        <v>5773600000</v>
      </c>
      <c r="N1010">
        <v>0</v>
      </c>
      <c r="O1010" t="s">
        <v>2643</v>
      </c>
      <c r="P1010" t="s">
        <v>2643</v>
      </c>
      <c r="Q1010" t="s">
        <v>2643</v>
      </c>
      <c r="R1010" t="s">
        <v>244</v>
      </c>
      <c r="S1010">
        <f ca="1">$AK$2*Validation[[#This Row],[Range1_Range]]+Validation[[#This Row],[Range1_Low]]</f>
        <v>3.3608185231849266</v>
      </c>
      <c r="T1010">
        <f ca="1">$AK$2*Validation[[#This Row],[Range2_Range]]+Validation[[#This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5800000000 µΩ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1</v>
      </c>
      <c r="AA1010" t="b"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0" t="b">
        <f ca="1">AND(Validation[[#This Row],[Test Reading]]&gt;=Validation[[#This Row],[Range1_Low]],Validation[[#This Row],[Test Reading]]&lt;=Validation[[#This Row],[Range1_High]])</f>
        <v>1</v>
      </c>
      <c r="AE10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0">
        <f>Validation[[#This Row],[Range1_High]]-Validation[[#This Row],[Range1_Low]]</f>
        <v>10</v>
      </c>
      <c r="AG1010">
        <f>Validation[[#This Row],[Range2_High]]-Validation[[#This Row],[Range2_Low]]</f>
        <v>0</v>
      </c>
      <c r="AK1010"/>
    </row>
    <row r="1011" spans="1:37" x14ac:dyDescent="0.25">
      <c r="A1011" t="s">
        <v>53</v>
      </c>
      <c r="B1011" t="s">
        <v>7</v>
      </c>
      <c r="C1011">
        <v>100000</v>
      </c>
      <c r="D1011">
        <v>1000000</v>
      </c>
      <c r="E1011">
        <v>10000</v>
      </c>
      <c r="F1011" t="s">
        <v>100</v>
      </c>
      <c r="G1011" t="s">
        <v>47</v>
      </c>
      <c r="H1011">
        <v>0</v>
      </c>
      <c r="I1011">
        <v>0</v>
      </c>
      <c r="J1011" t="s">
        <v>2643</v>
      </c>
      <c r="K1011">
        <v>5773.6</v>
      </c>
      <c r="L1011">
        <v>3.8047999999999998E-8</v>
      </c>
      <c r="M1011">
        <v>5773.5</v>
      </c>
      <c r="N1011">
        <v>3.7445000000000002E-8</v>
      </c>
      <c r="O1011" t="s">
        <v>2643</v>
      </c>
      <c r="P1011" t="s">
        <v>2643</v>
      </c>
      <c r="Q1011" t="s">
        <v>2643</v>
      </c>
      <c r="R1011" t="s">
        <v>266</v>
      </c>
      <c r="S1011">
        <f ca="1">$AK$2*Validation[[#This Row],[Range1_Range]]+Validation[[#This Row],[Range1_Low]]</f>
        <v>402473.6670866434</v>
      </c>
      <c r="T1011">
        <f ca="1">$AK$2*Validation[[#This Row],[Range2_Range]]+Validation[[#This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 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1" t="b">
        <f ca="1">Validation[[#This Row],[Desired Result]]=Validation[[#This Row],[Result]]</f>
        <v>1</v>
      </c>
      <c r="X1011" t="b">
        <v>1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0</v>
      </c>
      <c r="AA1011" t="b"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1" t="b">
        <f ca="1">AND(Validation[[#This Row],[Test Reading]]&gt;=Validation[[#This Row],[Range1_Low]],Validation[[#This Row],[Test Reading]]&lt;=Validation[[#This Row],[Range1_High]])</f>
        <v>1</v>
      </c>
      <c r="AE10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1">
        <f>Validation[[#This Row],[Range1_High]]-Validation[[#This Row],[Range1_Low]]</f>
        <v>900000</v>
      </c>
      <c r="AG1011">
        <f>Validation[[#This Row],[Range2_High]]-Validation[[#This Row],[Range2_Low]]</f>
        <v>0</v>
      </c>
      <c r="AK1011"/>
    </row>
    <row r="1012" spans="1:37" x14ac:dyDescent="0.25">
      <c r="A1012" t="s">
        <v>53</v>
      </c>
      <c r="B1012" t="s">
        <v>7</v>
      </c>
      <c r="C1012">
        <v>1000000</v>
      </c>
      <c r="D1012">
        <v>10000000</v>
      </c>
      <c r="E1012">
        <v>10000</v>
      </c>
      <c r="F1012" t="s">
        <v>100</v>
      </c>
      <c r="G1012" t="s">
        <v>47</v>
      </c>
      <c r="H1012">
        <v>0</v>
      </c>
      <c r="I1012">
        <v>0</v>
      </c>
      <c r="J1012" t="s">
        <v>2643</v>
      </c>
      <c r="K1012">
        <v>5771.9</v>
      </c>
      <c r="L1012">
        <v>4.3707999999999997E-6</v>
      </c>
      <c r="M1012">
        <v>5771.8</v>
      </c>
      <c r="N1012">
        <v>4.3144999999999999E-6</v>
      </c>
      <c r="O1012" t="s">
        <v>2643</v>
      </c>
      <c r="P1012" t="s">
        <v>2643</v>
      </c>
      <c r="Q1012" t="s">
        <v>2643</v>
      </c>
      <c r="R1012" t="s">
        <v>270</v>
      </c>
      <c r="S1012">
        <f ca="1">$AK$2*Validation[[#This Row],[Range1_Range]]+Validation[[#This Row],[Range1_Low]]</f>
        <v>4024736.6708664335</v>
      </c>
      <c r="T1012">
        <f ca="1">$AK$2*Validation[[#This Row],[Range2_Range]]+Validation[[#This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1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0</v>
      </c>
      <c r="AA1012" t="b"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2" t="b">
        <f ca="1">AND(Validation[[#This Row],[Test Reading]]&gt;=Validation[[#This Row],[Range1_Low]],Validation[[#This Row],[Test Reading]]&lt;=Validation[[#This Row],[Range1_High]])</f>
        <v>1</v>
      </c>
      <c r="AE10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2">
        <f>Validation[[#This Row],[Range1_High]]-Validation[[#This Row],[Range1_Low]]</f>
        <v>9000000</v>
      </c>
      <c r="AG1012">
        <f>Validation[[#This Row],[Range2_High]]-Validation[[#This Row],[Range2_Low]]</f>
        <v>0</v>
      </c>
      <c r="AK1012"/>
    </row>
    <row r="1013" spans="1:37" x14ac:dyDescent="0.25">
      <c r="A1013" t="s">
        <v>53</v>
      </c>
      <c r="B1013" t="s">
        <v>7</v>
      </c>
      <c r="C1013">
        <v>10000000</v>
      </c>
      <c r="D1013">
        <v>100000000</v>
      </c>
      <c r="E1013">
        <v>10000</v>
      </c>
      <c r="F1013" t="s">
        <v>100</v>
      </c>
      <c r="G1013" t="s">
        <v>174</v>
      </c>
      <c r="H1013">
        <v>0</v>
      </c>
      <c r="I1013">
        <v>0</v>
      </c>
      <c r="J1013" t="s">
        <v>2643</v>
      </c>
      <c r="K1013">
        <v>3.4529000000000001</v>
      </c>
      <c r="L1013">
        <v>5.5767999999999995E-7</v>
      </c>
      <c r="M1013">
        <v>3.4420000000000002</v>
      </c>
      <c r="N1013">
        <v>5.5771000000000004E-7</v>
      </c>
      <c r="O1013" t="s">
        <v>2643</v>
      </c>
      <c r="P1013" t="s">
        <v>2643</v>
      </c>
      <c r="Q1013" t="s">
        <v>2643</v>
      </c>
      <c r="R1013" t="s">
        <v>273</v>
      </c>
      <c r="S1013">
        <f ca="1">$AK$2*Validation[[#This Row],[Range1_Range]]+Validation[[#This Row],[Range1_Low]]</f>
        <v>40247366.708664343</v>
      </c>
      <c r="T1013">
        <f ca="1">$AK$2*Validation[[#This Row],[Range2_Range]]+Validation[[#This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26 kΩ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kΩ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3" t="b">
        <f ca="1">AND(Validation[[#This Row],[Test Reading]]&gt;=Validation[[#This Row],[Range1_Low]],Validation[[#This Row],[Test Reading]]&lt;=Validation[[#This Row],[Range1_High]])</f>
        <v>1</v>
      </c>
      <c r="AE10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3">
        <f>Validation[[#This Row],[Range1_High]]-Validation[[#This Row],[Range1_Low]]</f>
        <v>90000000</v>
      </c>
      <c r="AG1013">
        <f>Validation[[#This Row],[Range2_High]]-Validation[[#This Row],[Range2_Low]]</f>
        <v>0</v>
      </c>
      <c r="AK1013"/>
    </row>
    <row r="1014" spans="1:37" x14ac:dyDescent="0.25">
      <c r="A1014" t="s">
        <v>53</v>
      </c>
      <c r="B1014" t="s">
        <v>7</v>
      </c>
      <c r="C1014">
        <v>100000000</v>
      </c>
      <c r="D1014">
        <v>1000000000</v>
      </c>
      <c r="E1014">
        <v>10000</v>
      </c>
      <c r="F1014" t="s">
        <v>100</v>
      </c>
      <c r="G1014" t="s">
        <v>174</v>
      </c>
      <c r="H1014">
        <v>0</v>
      </c>
      <c r="I1014">
        <v>0</v>
      </c>
      <c r="J1014" t="s">
        <v>2643</v>
      </c>
      <c r="K1014">
        <v>12</v>
      </c>
      <c r="L1014">
        <v>5.8000000000000004E-6</v>
      </c>
      <c r="M1014">
        <v>11.595000000000001</v>
      </c>
      <c r="N1014">
        <v>5.7706999999999997E-6</v>
      </c>
      <c r="O1014" t="s">
        <v>2643</v>
      </c>
      <c r="P1014" t="s">
        <v>2643</v>
      </c>
      <c r="Q1014" t="s">
        <v>2643</v>
      </c>
      <c r="R1014" t="s">
        <v>277</v>
      </c>
      <c r="S1014">
        <f ca="1">$AK$2*Validation[[#This Row],[Range1_Range]]+Validation[[#This Row],[Range1_Low]]</f>
        <v>402473667.0866434</v>
      </c>
      <c r="T1014">
        <f ca="1">$AK$2*Validation[[#This Row],[Range2_Range]]+Validation[[#This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2300 kΩ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4" t="b">
        <f ca="1">AND(Validation[[#This Row],[Test Reading]]&gt;=Validation[[#This Row],[Range1_Low]],Validation[[#This Row],[Test Reading]]&lt;=Validation[[#This Row],[Range1_High]])</f>
        <v>1</v>
      </c>
      <c r="AE10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4">
        <f>Validation[[#This Row],[Range1_High]]-Validation[[#This Row],[Range1_Low]]</f>
        <v>900000000</v>
      </c>
      <c r="AG1014">
        <f>Validation[[#This Row],[Range2_High]]-Validation[[#This Row],[Range2_Low]]</f>
        <v>0</v>
      </c>
      <c r="AK1014"/>
    </row>
    <row r="1015" spans="1:37" x14ac:dyDescent="0.25">
      <c r="A1015" t="s">
        <v>53</v>
      </c>
      <c r="B1015" t="s">
        <v>7</v>
      </c>
      <c r="C1015">
        <v>0</v>
      </c>
      <c r="D1015">
        <v>10</v>
      </c>
      <c r="E1015">
        <v>100000</v>
      </c>
      <c r="F1015" t="s">
        <v>100</v>
      </c>
      <c r="G1015" t="s">
        <v>22</v>
      </c>
      <c r="H1015">
        <v>0</v>
      </c>
      <c r="I1015">
        <v>0</v>
      </c>
      <c r="J1015" t="s">
        <v>2643</v>
      </c>
      <c r="K1015">
        <v>57736000000</v>
      </c>
      <c r="L1015">
        <v>8.4771000000000005E-6</v>
      </c>
      <c r="M1015">
        <v>57736000000</v>
      </c>
      <c r="N1015">
        <v>0</v>
      </c>
      <c r="O1015" t="s">
        <v>2643</v>
      </c>
      <c r="P1015" t="s">
        <v>2643</v>
      </c>
      <c r="Q1015" t="s">
        <v>2643</v>
      </c>
      <c r="R1015" t="s">
        <v>245</v>
      </c>
      <c r="S1015">
        <f ca="1">$AK$2*Validation[[#This Row],[Range1_Range]]+Validation[[#This Row],[Range1_Low]]</f>
        <v>3.3608185231849266</v>
      </c>
      <c r="T1015">
        <f ca="1">$AK$2*Validation[[#This Row],[Range2_Range]]+Validation[[#This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58000000000 µΩ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1</v>
      </c>
      <c r="AA1015" t="b"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5" t="b">
        <f ca="1">AND(Validation[[#This Row],[Test Reading]]&gt;=Validation[[#This Row],[Range1_Low]],Validation[[#This Row],[Test Reading]]&lt;=Validation[[#This Row],[Range1_High]])</f>
        <v>1</v>
      </c>
      <c r="AE10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5">
        <f>Validation[[#This Row],[Range1_High]]-Validation[[#This Row],[Range1_Low]]</f>
        <v>10</v>
      </c>
      <c r="AG1015">
        <f>Validation[[#This Row],[Range2_High]]-Validation[[#This Row],[Range2_Low]]</f>
        <v>0</v>
      </c>
      <c r="AK1015"/>
    </row>
    <row r="1016" spans="1:37" x14ac:dyDescent="0.25">
      <c r="A1016" t="s">
        <v>53</v>
      </c>
      <c r="B1016" t="s">
        <v>7</v>
      </c>
      <c r="C1016">
        <v>1000000</v>
      </c>
      <c r="D1016">
        <v>10000000</v>
      </c>
      <c r="E1016">
        <v>100000</v>
      </c>
      <c r="F1016" t="s">
        <v>100</v>
      </c>
      <c r="G1016" t="s">
        <v>47</v>
      </c>
      <c r="H1016">
        <v>0</v>
      </c>
      <c r="I1016">
        <v>0</v>
      </c>
      <c r="J1016" t="s">
        <v>2643</v>
      </c>
      <c r="K1016">
        <v>57735</v>
      </c>
      <c r="L1016">
        <v>4.5578999999999998E-7</v>
      </c>
      <c r="M1016">
        <v>57731</v>
      </c>
      <c r="N1016">
        <v>4.3308000000000001E-7</v>
      </c>
      <c r="O1016" t="s">
        <v>2643</v>
      </c>
      <c r="P1016" t="s">
        <v>2643</v>
      </c>
      <c r="Q1016" t="s">
        <v>2643</v>
      </c>
      <c r="R1016" t="s">
        <v>271</v>
      </c>
      <c r="S1016">
        <f ca="1">$AK$2*Validation[[#This Row],[Range1_Range]]+Validation[[#This Row],[Range1_Low]]</f>
        <v>4024736.6708664335</v>
      </c>
      <c r="T1016">
        <f ca="1">$AK$2*Validation[[#This Row],[Range2_Range]]+Validation[[#This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 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6" t="b">
        <f ca="1">Validation[[#This Row],[Desired Result]]=Validation[[#This Row],[Result]]</f>
        <v>1</v>
      </c>
      <c r="X1016" t="b">
        <v>1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0</v>
      </c>
      <c r="AA1016" t="b"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6" t="b">
        <f ca="1">AND(Validation[[#This Row],[Test Reading]]&gt;=Validation[[#This Row],[Range1_Low]],Validation[[#This Row],[Test Reading]]&lt;=Validation[[#This Row],[Range1_High]])</f>
        <v>1</v>
      </c>
      <c r="AE10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6">
        <f>Validation[[#This Row],[Range1_High]]-Validation[[#This Row],[Range1_Low]]</f>
        <v>9000000</v>
      </c>
      <c r="AG1016">
        <f>Validation[[#This Row],[Range2_High]]-Validation[[#This Row],[Range2_Low]]</f>
        <v>0</v>
      </c>
      <c r="AK1016"/>
    </row>
    <row r="1017" spans="1:37" x14ac:dyDescent="0.25">
      <c r="A1017" t="s">
        <v>53</v>
      </c>
      <c r="B1017" t="s">
        <v>7</v>
      </c>
      <c r="C1017">
        <v>10000000</v>
      </c>
      <c r="D1017">
        <v>100000000</v>
      </c>
      <c r="E1017">
        <v>100000</v>
      </c>
      <c r="F1017" t="s">
        <v>100</v>
      </c>
      <c r="G1017" t="s">
        <v>174</v>
      </c>
      <c r="H1017">
        <v>0</v>
      </c>
      <c r="I1017">
        <v>0</v>
      </c>
      <c r="J1017" t="s">
        <v>2643</v>
      </c>
      <c r="K1017">
        <v>55.448999999999998</v>
      </c>
      <c r="L1017">
        <v>2.7074E-7</v>
      </c>
      <c r="M1017">
        <v>55.444000000000003</v>
      </c>
      <c r="N1017">
        <v>2.7056000000000001E-7</v>
      </c>
      <c r="O1017" t="s">
        <v>2643</v>
      </c>
      <c r="P1017" t="s">
        <v>2643</v>
      </c>
      <c r="Q1017" t="s">
        <v>2643</v>
      </c>
      <c r="R1017" t="s">
        <v>274</v>
      </c>
      <c r="S1017">
        <f ca="1">$AK$2*Validation[[#This Row],[Range1_Range]]+Validation[[#This Row],[Range1_Low]]</f>
        <v>40247366.708664343</v>
      </c>
      <c r="T1017">
        <f ca="1">$AK$2*Validation[[#This Row],[Range2_Range]]+Validation[[#This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66 kΩ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kΩ</v>
      </c>
      <c r="W1017" t="b">
        <f ca="1">Validation[[#This Row],[Desired Result]]=Validation[[#This Row],[Result]]</f>
        <v>1</v>
      </c>
      <c r="X1017" t="b">
        <v>1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0</v>
      </c>
      <c r="AA1017" t="b"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7" t="b">
        <f ca="1">AND(Validation[[#This Row],[Test Reading]]&gt;=Validation[[#This Row],[Range1_Low]],Validation[[#This Row],[Test Reading]]&lt;=Validation[[#This Row],[Range1_High]])</f>
        <v>1</v>
      </c>
      <c r="AE10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7">
        <f>Validation[[#This Row],[Range1_High]]-Validation[[#This Row],[Range1_Low]]</f>
        <v>90000000</v>
      </c>
      <c r="AG1017">
        <f>Validation[[#This Row],[Range2_High]]-Validation[[#This Row],[Range2_Low]]</f>
        <v>0</v>
      </c>
      <c r="AK1017"/>
    </row>
    <row r="1018" spans="1:37" x14ac:dyDescent="0.25">
      <c r="A1018" t="s">
        <v>53</v>
      </c>
      <c r="B1018" t="s">
        <v>7</v>
      </c>
      <c r="C1018">
        <v>100000000</v>
      </c>
      <c r="D1018">
        <v>1000000000</v>
      </c>
      <c r="E1018">
        <v>100000</v>
      </c>
      <c r="F1018" t="s">
        <v>100</v>
      </c>
      <c r="G1018" t="s">
        <v>174</v>
      </c>
      <c r="H1018">
        <v>0</v>
      </c>
      <c r="I1018">
        <v>0</v>
      </c>
      <c r="J1018" t="s">
        <v>2643</v>
      </c>
      <c r="K1018">
        <v>12</v>
      </c>
      <c r="L1018">
        <v>5.8000000000000004E-6</v>
      </c>
      <c r="M1018">
        <v>14.68</v>
      </c>
      <c r="N1018">
        <v>5.7706999999999997E-6</v>
      </c>
      <c r="O1018" t="s">
        <v>2643</v>
      </c>
      <c r="P1018" t="s">
        <v>2643</v>
      </c>
      <c r="Q1018" t="s">
        <v>2643</v>
      </c>
      <c r="R1018" t="s">
        <v>5507</v>
      </c>
      <c r="S1018">
        <f ca="1">$AK$2*Validation[[#This Row],[Range1_Range]]+Validation[[#This Row],[Range1_Low]]</f>
        <v>402473667.0866434</v>
      </c>
      <c r="T1018">
        <f ca="1">$AK$2*Validation[[#This Row],[Range2_Range]]+Validation[[#This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2300 kΩ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1018" t="b">
        <f ca="1">Validation[[#This Row],[Desired Result]]=Validation[[#This Row],[Result]]</f>
        <v>1</v>
      </c>
      <c r="X1018" t="b">
        <v>1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8" t="b">
        <f ca="1">AND(Validation[[#This Row],[Test Reading]]&gt;=Validation[[#This Row],[Range1_Low]],Validation[[#This Row],[Test Reading]]&lt;=Validation[[#This Row],[Range1_High]])</f>
        <v>1</v>
      </c>
      <c r="AE10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8">
        <f>Validation[[#This Row],[Range1_High]]-Validation[[#This Row],[Range1_Low]]</f>
        <v>900000000</v>
      </c>
      <c r="AG1018">
        <f>Validation[[#This Row],[Range2_High]]-Validation[[#This Row],[Range2_Low]]</f>
        <v>0</v>
      </c>
      <c r="AK1018"/>
    </row>
    <row r="1019" spans="1:37" x14ac:dyDescent="0.25">
      <c r="A1019" t="s">
        <v>53</v>
      </c>
      <c r="B1019" t="s">
        <v>7</v>
      </c>
      <c r="C1019">
        <v>0</v>
      </c>
      <c r="D1019">
        <v>10</v>
      </c>
      <c r="E1019">
        <v>1000000</v>
      </c>
      <c r="F1019" t="s">
        <v>100</v>
      </c>
      <c r="G1019" t="s">
        <v>22</v>
      </c>
      <c r="H1019">
        <v>0</v>
      </c>
      <c r="I1019">
        <v>0</v>
      </c>
      <c r="J1019" t="s">
        <v>2643</v>
      </c>
      <c r="K1019">
        <v>577360000000</v>
      </c>
      <c r="L1019">
        <v>0</v>
      </c>
      <c r="M1019">
        <v>577360000000</v>
      </c>
      <c r="N1019">
        <v>0</v>
      </c>
      <c r="O1019" t="s">
        <v>2643</v>
      </c>
      <c r="P1019" t="s">
        <v>2643</v>
      </c>
      <c r="Q1019" t="s">
        <v>2643</v>
      </c>
      <c r="R1019" t="s">
        <v>246</v>
      </c>
      <c r="S1019">
        <f ca="1">$AK$2*Validation[[#This Row],[Range1_Range]]+Validation[[#This Row],[Range1_Low]]</f>
        <v>3.3608185231849266</v>
      </c>
      <c r="T1019">
        <f ca="1">$AK$2*Validation[[#This Row],[Range2_Range]]+Validation[[#This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580000000000 µΩ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1</v>
      </c>
      <c r="AA1019" t="b"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9" t="b">
        <f ca="1">AND(Validation[[#This Row],[Test Reading]]&gt;=Validation[[#This Row],[Range1_Low]],Validation[[#This Row],[Test Reading]]&lt;=Validation[[#This Row],[Range1_High]])</f>
        <v>1</v>
      </c>
      <c r="AE10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9">
        <f>Validation[[#This Row],[Range1_High]]-Validation[[#This Row],[Range1_Low]]</f>
        <v>10</v>
      </c>
      <c r="AG1019">
        <f>Validation[[#This Row],[Range2_High]]-Validation[[#This Row],[Range2_Low]]</f>
        <v>0</v>
      </c>
      <c r="AK1019"/>
    </row>
    <row r="1020" spans="1:37" x14ac:dyDescent="0.25">
      <c r="A1020" t="s">
        <v>53</v>
      </c>
      <c r="B1020" t="s">
        <v>7</v>
      </c>
      <c r="C1020">
        <v>10000000</v>
      </c>
      <c r="D1020">
        <v>100000000</v>
      </c>
      <c r="E1020">
        <v>10000000</v>
      </c>
      <c r="F1020" t="s">
        <v>100</v>
      </c>
      <c r="G1020" t="s">
        <v>174</v>
      </c>
      <c r="H1020">
        <v>0</v>
      </c>
      <c r="I1020">
        <v>0</v>
      </c>
      <c r="J1020" t="s">
        <v>2643</v>
      </c>
      <c r="K1020">
        <v>5773.5</v>
      </c>
      <c r="L1020">
        <v>3.3069999999999999E-9</v>
      </c>
      <c r="M1020">
        <v>5770.9</v>
      </c>
      <c r="N1020">
        <v>3.2960000000000002E-9</v>
      </c>
      <c r="O1020" t="s">
        <v>2643</v>
      </c>
      <c r="P1020" t="s">
        <v>2643</v>
      </c>
      <c r="Q1020" t="s">
        <v>2643</v>
      </c>
      <c r="R1020" t="s">
        <v>275</v>
      </c>
      <c r="S1020">
        <f ca="1">$AK$2*Validation[[#This Row],[Range1_Range]]+Validation[[#This Row],[Range1_Low]]</f>
        <v>40247366.708664343</v>
      </c>
      <c r="T1020">
        <f ca="1">$AK$2*Validation[[#This Row],[Range2_Range]]+Validation[[#This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 kΩ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0</v>
      </c>
      <c r="AA1020" t="b"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0" t="b">
        <f ca="1">AND(Validation[[#This Row],[Test Reading]]&gt;=Validation[[#This Row],[Range1_Low]],Validation[[#This Row],[Test Reading]]&lt;=Validation[[#This Row],[Range1_High]])</f>
        <v>1</v>
      </c>
      <c r="AE10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0">
        <f>Validation[[#This Row],[Range1_High]]-Validation[[#This Row],[Range1_Low]]</f>
        <v>90000000</v>
      </c>
      <c r="AG1020">
        <f>Validation[[#This Row],[Range2_High]]-Validation[[#This Row],[Range2_Low]]</f>
        <v>0</v>
      </c>
      <c r="AK1020"/>
    </row>
    <row r="1021" spans="1:37" x14ac:dyDescent="0.25">
      <c r="A1021" t="s">
        <v>53</v>
      </c>
      <c r="B1021" t="s">
        <v>7</v>
      </c>
      <c r="C1021">
        <v>100000000</v>
      </c>
      <c r="D1021">
        <v>1000000000</v>
      </c>
      <c r="E1021">
        <v>10000000</v>
      </c>
      <c r="F1021" t="s">
        <v>100</v>
      </c>
      <c r="G1021" t="s">
        <v>174</v>
      </c>
      <c r="H1021">
        <v>0</v>
      </c>
      <c r="I1021">
        <v>0</v>
      </c>
      <c r="J1021" t="s">
        <v>2643</v>
      </c>
      <c r="K1021">
        <v>5540.2</v>
      </c>
      <c r="L1021">
        <v>2.6330999999999998E-6</v>
      </c>
      <c r="M1021">
        <v>5540.2</v>
      </c>
      <c r="N1021">
        <v>2.633E-6</v>
      </c>
      <c r="O1021" t="s">
        <v>2643</v>
      </c>
      <c r="P1021" t="s">
        <v>2643</v>
      </c>
      <c r="Q1021" t="s">
        <v>2643</v>
      </c>
      <c r="R1021" t="s">
        <v>5508</v>
      </c>
      <c r="S1021">
        <f ca="1">$AK$2*Validation[[#This Row],[Range1_Range]]+Validation[[#This Row],[Range1_Low]]</f>
        <v>402473667.0866434</v>
      </c>
      <c r="T1021">
        <f ca="1">$AK$2*Validation[[#This Row],[Range2_Range]]+Validation[[#This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6600 kΩ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kΩ</v>
      </c>
      <c r="W1021" t="b">
        <f ca="1">Validation[[#This Row],[Desired Result]]=Validation[[#This Row],[Result]]</f>
        <v>1</v>
      </c>
      <c r="X1021" t="b">
        <v>1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0</v>
      </c>
      <c r="AA1021" t="b"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1" t="b">
        <f ca="1">AND(Validation[[#This Row],[Test Reading]]&gt;=Validation[[#This Row],[Range1_Low]],Validation[[#This Row],[Test Reading]]&lt;=Validation[[#This Row],[Range1_High]])</f>
        <v>1</v>
      </c>
      <c r="AE10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1">
        <f>Validation[[#This Row],[Range1_High]]-Validation[[#This Row],[Range1_Low]]</f>
        <v>900000000</v>
      </c>
      <c r="AG1021">
        <f>Validation[[#This Row],[Range2_High]]-Validation[[#This Row],[Range2_Low]]</f>
        <v>0</v>
      </c>
      <c r="AK1021"/>
    </row>
    <row r="1022" spans="1:37" x14ac:dyDescent="0.25">
      <c r="A1022" t="s">
        <v>53</v>
      </c>
      <c r="B1022" t="s">
        <v>7</v>
      </c>
      <c r="C1022">
        <v>100000000</v>
      </c>
      <c r="D1022">
        <v>1000000000</v>
      </c>
      <c r="E1022">
        <v>100000000</v>
      </c>
      <c r="F1022" t="s">
        <v>100</v>
      </c>
      <c r="G1022" t="s">
        <v>174</v>
      </c>
      <c r="H1022">
        <v>0</v>
      </c>
      <c r="I1022">
        <v>0</v>
      </c>
      <c r="J1022" t="s">
        <v>2643</v>
      </c>
      <c r="K1022">
        <v>57707</v>
      </c>
      <c r="L1022">
        <v>3.1791000000000002E-7</v>
      </c>
      <c r="M1022">
        <v>57475</v>
      </c>
      <c r="N1022">
        <v>3.1790000000000001E-7</v>
      </c>
      <c r="O1022" t="s">
        <v>2643</v>
      </c>
      <c r="P1022" t="s">
        <v>2643</v>
      </c>
      <c r="Q1022" t="s">
        <v>2643</v>
      </c>
      <c r="R1022" t="s">
        <v>5509</v>
      </c>
      <c r="S1022">
        <f ca="1">$AK$2*Validation[[#This Row],[Range1_Range]]+Validation[[#This Row],[Range1_Low]]</f>
        <v>402473667.0866434</v>
      </c>
      <c r="T1022">
        <f ca="1">$AK$2*Validation[[#This Row],[Range2_Range]]+Validation[[#This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2" t="b">
        <f ca="1">AND(Validation[[#This Row],[Test Reading]]&gt;=Validation[[#This Row],[Range1_Low]],Validation[[#This Row],[Test Reading]]&lt;=Validation[[#This Row],[Range1_High]])</f>
        <v>1</v>
      </c>
      <c r="AE10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2">
        <f>Validation[[#This Row],[Range1_High]]-Validation[[#This Row],[Range1_Low]]</f>
        <v>900000000</v>
      </c>
      <c r="AG1022">
        <f>Validation[[#This Row],[Range2_High]]-Validation[[#This Row],[Range2_Low]]</f>
        <v>0</v>
      </c>
      <c r="AK1022"/>
    </row>
    <row r="1023" spans="1:37" x14ac:dyDescent="0.25">
      <c r="A1023" t="s">
        <v>52</v>
      </c>
      <c r="B1023" t="s">
        <v>45</v>
      </c>
      <c r="C1023">
        <v>0</v>
      </c>
      <c r="D1023">
        <v>3.3000999999999999E-4</v>
      </c>
      <c r="E1023">
        <v>1E-8</v>
      </c>
      <c r="F1023" t="s">
        <v>13</v>
      </c>
      <c r="G1023" t="s">
        <v>11</v>
      </c>
      <c r="H1023">
        <v>0.01</v>
      </c>
      <c r="I1023">
        <v>2.001E-2</v>
      </c>
      <c r="J1023" t="s">
        <v>10</v>
      </c>
      <c r="K1023">
        <v>0.13</v>
      </c>
      <c r="L1023">
        <v>2300</v>
      </c>
      <c r="M1023">
        <v>0.11565</v>
      </c>
      <c r="N1023">
        <v>2314.1999999999998</v>
      </c>
      <c r="O1023" t="s">
        <v>2643</v>
      </c>
      <c r="P1023" t="s">
        <v>2643</v>
      </c>
      <c r="Q1023" t="s">
        <v>2643</v>
      </c>
      <c r="R1023" t="s">
        <v>2157</v>
      </c>
      <c r="S1023">
        <f ca="1">$AK$2*Validation[[#This Row],[Range1_Range]]+Validation[[#This Row],[Range1_Low]]</f>
        <v>1.1091037208362576E-4</v>
      </c>
      <c r="T1023">
        <f ca="1">$AK$2*Validation[[#This Row],[Range2_Range]]+Validation[[#This Row],[Range2_Low]]</f>
        <v>1.3364179341708112E-2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0.39 µA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v>0</v>
      </c>
      <c r="AB1023" t="s">
        <v>5232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3" t="b">
        <f ca="1">AND(Validation[[#This Row],[Test Reading]]&gt;=Validation[[#This Row],[Range1_Low]],Validation[[#This Row],[Test Reading]]&lt;=Validation[[#This Row],[Range1_High]])</f>
        <v>1</v>
      </c>
      <c r="AE10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3">
        <f>Validation[[#This Row],[Range1_High]]-Validation[[#This Row],[Range1_Low]]</f>
        <v>3.3000999999999999E-4</v>
      </c>
      <c r="AG1023">
        <f>Validation[[#This Row],[Range2_High]]-Validation[[#This Row],[Range2_Low]]</f>
        <v>1.001E-2</v>
      </c>
      <c r="AK1023"/>
    </row>
    <row r="1024" spans="1:37" x14ac:dyDescent="0.25">
      <c r="A1024" t="s">
        <v>52</v>
      </c>
      <c r="B1024" t="s">
        <v>45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2643</v>
      </c>
      <c r="P1024" t="s">
        <v>2643</v>
      </c>
      <c r="Q1024" t="s">
        <v>2643</v>
      </c>
      <c r="R1024" t="s">
        <v>2154</v>
      </c>
      <c r="S1024">
        <f ca="1">$AK$2*Validation[[#This Row],[Range1_Range]]+Validation[[#This Row],[Range1_Low]]</f>
        <v>1.1091037208362576E-4</v>
      </c>
      <c r="T1024">
        <f ca="1">$AK$2*Validation[[#This Row],[Range2_Range]]+Validation[[#This Row],[Range2_Low]]</f>
        <v>2.8405407126485503E-2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0.32 µA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µA</v>
      </c>
      <c r="W1024" t="b">
        <f ca="1">Validation[[#This Row],[Desired Result]]=Validation[[#This Row],[Result]]</f>
        <v>1</v>
      </c>
      <c r="X1024" t="b">
        <v>1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v>0</v>
      </c>
      <c r="AB1024" t="s">
        <v>2206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4" t="b">
        <f ca="1">AND(Validation[[#This Row],[Test Reading]]&gt;=Validation[[#This Row],[Range1_Low]],Validation[[#This Row],[Test Reading]]&lt;=Validation[[#This Row],[Range1_High]])</f>
        <v>1</v>
      </c>
      <c r="AE10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4">
        <f>Validation[[#This Row],[Range1_High]]-Validation[[#This Row],[Range1_Low]]</f>
        <v>3.3000999999999999E-4</v>
      </c>
      <c r="AG1024">
        <f>Validation[[#This Row],[Range2_High]]-Validation[[#This Row],[Range2_Low]]</f>
        <v>2.5010000000000001E-2</v>
      </c>
      <c r="AJ1024" s="94"/>
      <c r="AK1024"/>
    </row>
    <row r="1025" spans="1:37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4.4999999999999998E-2</v>
      </c>
      <c r="I1025">
        <v>1.0000100000000001</v>
      </c>
      <c r="J1025" t="s">
        <v>10</v>
      </c>
      <c r="K1025">
        <v>0.14000000000000001</v>
      </c>
      <c r="L1025">
        <v>1400</v>
      </c>
      <c r="M1025">
        <v>0.11584999999999999</v>
      </c>
      <c r="N1025">
        <v>1442.9</v>
      </c>
      <c r="O1025" t="s">
        <v>2643</v>
      </c>
      <c r="P1025" t="s">
        <v>2643</v>
      </c>
      <c r="Q1025" t="s">
        <v>2643</v>
      </c>
      <c r="R1025" t="s">
        <v>5217</v>
      </c>
      <c r="S1025">
        <f ca="1">$AK$2*Validation[[#This Row],[Range1_Range]]+Validation[[#This Row],[Range1_Low]]</f>
        <v>1.1091037208362576E-4</v>
      </c>
      <c r="T1025">
        <f ca="1">$AK$2*Validation[[#This Row],[Range2_Range]]+Validation[[#This Row],[Range2_Low]]</f>
        <v>0.36596152978268365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0.3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µA</v>
      </c>
      <c r="W1025" t="b">
        <f ca="1">Validation[[#This Row],[Desired Result]]=Validation[[#This Row],[Result]]</f>
        <v>1</v>
      </c>
      <c r="X1025" t="b">
        <v>1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v>0</v>
      </c>
      <c r="AB1025" t="s">
        <v>5234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5" t="b">
        <f ca="1">AND(Validation[[#This Row],[Test Reading]]&gt;=Validation[[#This Row],[Range1_Low]],Validation[[#This Row],[Test Reading]]&lt;=Validation[[#This Row],[Range1_High]])</f>
        <v>1</v>
      </c>
      <c r="AE10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5">
        <f>Validation[[#This Row],[Range1_High]]-Validation[[#This Row],[Range1_Low]]</f>
        <v>3.3000999999999999E-4</v>
      </c>
      <c r="AG1025">
        <f>Validation[[#This Row],[Range2_High]]-Validation[[#This Row],[Range2_Low]]</f>
        <v>0.95501000000000003</v>
      </c>
      <c r="AK1025"/>
    </row>
    <row r="1026" spans="1:37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2643</v>
      </c>
      <c r="P1026" t="s">
        <v>2643</v>
      </c>
      <c r="Q1026" t="s">
        <v>2643</v>
      </c>
      <c r="R1026" t="s">
        <v>2153</v>
      </c>
      <c r="S1026">
        <f ca="1">$AK$2*Validation[[#This Row],[Range1_Range]]+Validation[[#This Row],[Range1_Low]]</f>
        <v>1.1091037208362576E-4</v>
      </c>
      <c r="T1026">
        <f ca="1">$AK$2*Validation[[#This Row],[Range2_Range]]+Validation[[#This Row],[Range2_Low]]</f>
        <v>2.3476882277971551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0.57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1026" t="b">
        <f ca="1">Validation[[#This Row],[Desired Result]]=Validation[[#This Row],[Result]]</f>
        <v>1</v>
      </c>
      <c r="X1026" t="b">
        <v>1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v>0</v>
      </c>
      <c r="AB1026" t="s">
        <v>5235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6" t="b">
        <f ca="1">AND(Validation[[#This Row],[Test Reading]]&gt;=Validation[[#This Row],[Range1_Low]],Validation[[#This Row],[Test Reading]]&lt;=Validation[[#This Row],[Range1_High]])</f>
        <v>1</v>
      </c>
      <c r="AE10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6">
        <f>Validation[[#This Row],[Range1_High]]-Validation[[#This Row],[Range1_Low]]</f>
        <v>3.3000999999999999E-4</v>
      </c>
      <c r="AG1026">
        <f>Validation[[#This Row],[Range2_High]]-Validation[[#This Row],[Range2_Low]]</f>
        <v>4.01</v>
      </c>
      <c r="AK1026"/>
    </row>
    <row r="1027" spans="1:37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5</v>
      </c>
      <c r="I1027">
        <v>10.01</v>
      </c>
      <c r="J1027" t="s">
        <v>10</v>
      </c>
      <c r="K1027">
        <v>0.25</v>
      </c>
      <c r="L1027">
        <v>9200</v>
      </c>
      <c r="M1027">
        <v>0.23105999999999999</v>
      </c>
      <c r="N1027">
        <v>9237.4</v>
      </c>
      <c r="O1027" t="s">
        <v>2643</v>
      </c>
      <c r="P1027" t="s">
        <v>2643</v>
      </c>
      <c r="Q1027" t="s">
        <v>2643</v>
      </c>
      <c r="R1027" t="s">
        <v>2155</v>
      </c>
      <c r="S1027">
        <f ca="1">$AK$2*Validation[[#This Row],[Range1_Range]]+Validation[[#This Row],[Range1_Low]]</f>
        <v>1.1091037208362576E-4</v>
      </c>
      <c r="T1027">
        <f ca="1">$AK$2*Validation[[#This Row],[Range2_Range]]+Validation[[#This Row],[Range2_Low]]</f>
        <v>6.6837700801156483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1.3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v>0</v>
      </c>
      <c r="AB1027" t="s">
        <v>2204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7" t="b">
        <f ca="1">AND(Validation[[#This Row],[Test Reading]]&gt;=Validation[[#This Row],[Range1_Low]],Validation[[#This Row],[Test Reading]]&lt;=Validation[[#This Row],[Range1_High]])</f>
        <v>1</v>
      </c>
      <c r="AE10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7">
        <f>Validation[[#This Row],[Range1_High]]-Validation[[#This Row],[Range1_Low]]</f>
        <v>3.3000999999999999E-4</v>
      </c>
      <c r="AG1027">
        <f>Validation[[#This Row],[Range2_High]]-Validation[[#This Row],[Range2_Low]]</f>
        <v>5.01</v>
      </c>
      <c r="AK1027"/>
    </row>
    <row r="1028" spans="1:37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2643</v>
      </c>
      <c r="P1028" t="s">
        <v>2643</v>
      </c>
      <c r="Q1028" t="s">
        <v>2643</v>
      </c>
      <c r="R1028" t="s">
        <v>5225</v>
      </c>
      <c r="S1028">
        <f ca="1">$AK$2*Validation[[#This Row],[Range1_Range]]+Validation[[#This Row],[Range1_Low]]</f>
        <v>1.1091037208362576E-4</v>
      </c>
      <c r="T1028">
        <f ca="1">$AK$2*Validation[[#This Row],[Range2_Range]]+Validation[[#This Row],[Range2_Low]]</f>
        <v>16.721637046369853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2.6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v>0</v>
      </c>
      <c r="AB1028" t="s">
        <v>2207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8" t="b">
        <f ca="1">AND(Validation[[#This Row],[Test Reading]]&gt;=Validation[[#This Row],[Range1_Low]],Validation[[#This Row],[Test Reading]]&lt;=Validation[[#This Row],[Range1_High]])</f>
        <v>1</v>
      </c>
      <c r="AE10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8">
        <f>Validation[[#This Row],[Range1_High]]-Validation[[#This Row],[Range1_Low]]</f>
        <v>3.3000999999999999E-4</v>
      </c>
      <c r="AG1028">
        <f>Validation[[#This Row],[Range2_High]]-Validation[[#This Row],[Range2_Low]]</f>
        <v>20</v>
      </c>
      <c r="AK1028"/>
    </row>
    <row r="1029" spans="1:37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30</v>
      </c>
      <c r="I1029">
        <v>30.1</v>
      </c>
      <c r="J1029" t="s">
        <v>10</v>
      </c>
      <c r="K1029">
        <v>0.62</v>
      </c>
      <c r="L1029">
        <v>18000</v>
      </c>
      <c r="M1029">
        <v>0.46198</v>
      </c>
      <c r="N1029">
        <v>18475</v>
      </c>
      <c r="O1029" t="s">
        <v>2643</v>
      </c>
      <c r="P1029" t="s">
        <v>2643</v>
      </c>
      <c r="Q1029" t="s">
        <v>2643</v>
      </c>
      <c r="R1029" t="s">
        <v>2156</v>
      </c>
      <c r="S1029">
        <f ca="1">$AK$2*Validation[[#This Row],[Range1_Range]]+Validation[[#This Row],[Range1_Low]]</f>
        <v>1.1091037208362576E-4</v>
      </c>
      <c r="T1029">
        <f ca="1">$AK$2*Validation[[#This Row],[Range2_Range]]+Validation[[#This Row],[Range2_Low]]</f>
        <v>30.033608185231849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2.6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29" t="b">
        <f ca="1">Validation[[#This Row],[Desired Result]]=Validation[[#This Row],[Result]]</f>
        <v>1</v>
      </c>
      <c r="X1029" t="b">
        <v>0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v>0</v>
      </c>
      <c r="AB1029" t="s">
        <v>2205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9" t="b">
        <f ca="1">AND(Validation[[#This Row],[Test Reading]]&gt;=Validation[[#This Row],[Range1_Low]],Validation[[#This Row],[Test Reading]]&lt;=Validation[[#This Row],[Range1_High]])</f>
        <v>1</v>
      </c>
      <c r="AE10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9">
        <f>Validation[[#This Row],[Range1_High]]-Validation[[#This Row],[Range1_Low]]</f>
        <v>3.3000999999999999E-4</v>
      </c>
      <c r="AG1029">
        <f>Validation[[#This Row],[Range2_High]]-Validation[[#This Row],[Range2_Low]]</f>
        <v>0.10000000000000142</v>
      </c>
      <c r="AJ1029" s="93"/>
      <c r="AK1029"/>
    </row>
    <row r="1030" spans="1:37" x14ac:dyDescent="0.25">
      <c r="A1030" t="s">
        <v>52</v>
      </c>
      <c r="B1030" t="s">
        <v>45</v>
      </c>
      <c r="C1030">
        <v>3.3E-4</v>
      </c>
      <c r="D1030">
        <v>3.3000999999999998E-3</v>
      </c>
      <c r="E1030">
        <v>1E-8</v>
      </c>
      <c r="F1030" t="s">
        <v>13</v>
      </c>
      <c r="G1030" t="s">
        <v>11</v>
      </c>
      <c r="H1030">
        <v>0.01</v>
      </c>
      <c r="I1030">
        <v>2.001E-2</v>
      </c>
      <c r="J1030" t="s">
        <v>10</v>
      </c>
      <c r="K1030">
        <v>0.23</v>
      </c>
      <c r="L1030">
        <v>2300</v>
      </c>
      <c r="M1030">
        <v>0.17326</v>
      </c>
      <c r="N1030">
        <v>2315.4</v>
      </c>
      <c r="O1030" t="s">
        <v>2643</v>
      </c>
      <c r="P1030" t="s">
        <v>2643</v>
      </c>
      <c r="Q1030" t="s">
        <v>2643</v>
      </c>
      <c r="R1030" t="s">
        <v>5232</v>
      </c>
      <c r="S1030">
        <f ca="1">$AK$2*Validation[[#This Row],[Range1_Range]]+Validation[[#This Row],[Range1_Low]]</f>
        <v>1.3281967095711549E-3</v>
      </c>
      <c r="T1030">
        <f ca="1">$AK$2*Validation[[#This Row],[Range2_Range]]+Validation[[#This Row],[Range2_Low]]</f>
        <v>1.3364179341708112E-2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3.3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v>0</v>
      </c>
      <c r="AB1030" t="s">
        <v>5941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0" t="b">
        <f ca="1">AND(Validation[[#This Row],[Test Reading]]&gt;=Validation[[#This Row],[Range1_Low]],Validation[[#This Row],[Test Reading]]&lt;=Validation[[#This Row],[Range1_High]])</f>
        <v>1</v>
      </c>
      <c r="AE10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0">
        <f>Validation[[#This Row],[Range1_High]]-Validation[[#This Row],[Range1_Low]]</f>
        <v>2.9700999999999998E-3</v>
      </c>
      <c r="AG1030">
        <f>Validation[[#This Row],[Range2_High]]-Validation[[#This Row],[Range2_Low]]</f>
        <v>1.001E-2</v>
      </c>
      <c r="AK1030"/>
    </row>
    <row r="1031" spans="1:37" x14ac:dyDescent="0.25">
      <c r="A1031" t="s">
        <v>52</v>
      </c>
      <c r="B1031" t="s">
        <v>45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0.02</v>
      </c>
      <c r="I1031">
        <v>4.5010000000000001E-2</v>
      </c>
      <c r="J1031" t="s">
        <v>10</v>
      </c>
      <c r="K1031">
        <v>0.32</v>
      </c>
      <c r="L1031">
        <v>1400</v>
      </c>
      <c r="M1031">
        <v>0.17327000000000001</v>
      </c>
      <c r="N1031">
        <v>1443.8</v>
      </c>
      <c r="O1031" t="s">
        <v>2643</v>
      </c>
      <c r="P1031" t="s">
        <v>2643</v>
      </c>
      <c r="Q1031" t="s">
        <v>2643</v>
      </c>
      <c r="R1031" t="s">
        <v>2206</v>
      </c>
      <c r="S1031">
        <f ca="1">$AK$2*Validation[[#This Row],[Range1_Range]]+Validation[[#This Row],[Range1_Low]]</f>
        <v>1.3281967095711549E-3</v>
      </c>
      <c r="T1031">
        <f ca="1">$AK$2*Validation[[#This Row],[Range2_Range]]+Validation[[#This Row],[Range2_Low]]</f>
        <v>2.8405407126485503E-2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2.2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031" t="b">
        <f ca="1">Validation[[#This Row],[Desired Result]]=Validation[[#This Row],[Result]]</f>
        <v>1</v>
      </c>
      <c r="X1031" t="b">
        <v>0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v>0</v>
      </c>
      <c r="AB1031" t="s">
        <v>5986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1" t="b">
        <f ca="1">AND(Validation[[#This Row],[Test Reading]]&gt;=Validation[[#This Row],[Range1_Low]],Validation[[#This Row],[Test Reading]]&lt;=Validation[[#This Row],[Range1_High]])</f>
        <v>1</v>
      </c>
      <c r="AE10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1">
        <f>Validation[[#This Row],[Range1_High]]-Validation[[#This Row],[Range1_Low]]</f>
        <v>2.9700999999999998E-3</v>
      </c>
      <c r="AG1031">
        <f>Validation[[#This Row],[Range2_High]]-Validation[[#This Row],[Range2_Low]]</f>
        <v>2.5010000000000001E-2</v>
      </c>
      <c r="AJ1031" s="94"/>
      <c r="AK1031"/>
    </row>
    <row r="1032" spans="1:37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4.4999999999999998E-2</v>
      </c>
      <c r="I1032">
        <v>1.0000100000000001</v>
      </c>
      <c r="J1032" t="s">
        <v>10</v>
      </c>
      <c r="K1032">
        <v>0.18</v>
      </c>
      <c r="L1032">
        <v>1200</v>
      </c>
      <c r="M1032">
        <v>0.17374999999999999</v>
      </c>
      <c r="N1032">
        <v>1155.2</v>
      </c>
      <c r="O1032" t="s">
        <v>2643</v>
      </c>
      <c r="P1032" t="s">
        <v>2643</v>
      </c>
      <c r="Q1032" t="s">
        <v>2643</v>
      </c>
      <c r="R1032" t="s">
        <v>5234</v>
      </c>
      <c r="S1032">
        <f ca="1">$AK$2*Validation[[#This Row],[Range1_Range]]+Validation[[#This Row],[Range1_Low]]</f>
        <v>1.3281967095711549E-3</v>
      </c>
      <c r="T1032">
        <f ca="1">$AK$2*Validation[[#This Row],[Range2_Range]]+Validation[[#This Row],[Range2_Low]]</f>
        <v>0.36596152978268365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1.8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v>0</v>
      </c>
      <c r="AB1032" t="s">
        <v>6006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2" t="b">
        <f ca="1">AND(Validation[[#This Row],[Test Reading]]&gt;=Validation[[#This Row],[Range1_Low]],Validation[[#This Row],[Test Reading]]&lt;=Validation[[#This Row],[Range1_High]])</f>
        <v>1</v>
      </c>
      <c r="AE10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2">
        <f>Validation[[#This Row],[Range1_High]]-Validation[[#This Row],[Range1_Low]]</f>
        <v>2.9700999999999998E-3</v>
      </c>
      <c r="AG1032">
        <f>Validation[[#This Row],[Range2_High]]-Validation[[#This Row],[Range2_Low]]</f>
        <v>0.95501000000000003</v>
      </c>
      <c r="AK1032"/>
    </row>
    <row r="1033" spans="1:37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2643</v>
      </c>
      <c r="P1033" t="s">
        <v>2643</v>
      </c>
      <c r="Q1033" t="s">
        <v>2643</v>
      </c>
      <c r="R1033" t="s">
        <v>5235</v>
      </c>
      <c r="S1033">
        <f ca="1">$AK$2*Validation[[#This Row],[Range1_Range]]+Validation[[#This Row],[Range1_Low]]</f>
        <v>1.3281967095711549E-3</v>
      </c>
      <c r="T1033">
        <f ca="1">$AK$2*Validation[[#This Row],[Range2_Range]]+Validation[[#This Row],[Range2_Low]]</f>
        <v>2.3476882277971551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3.3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v>0</v>
      </c>
      <c r="AB1033" t="s">
        <v>5938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3" t="b">
        <f ca="1">AND(Validation[[#This Row],[Test Reading]]&gt;=Validation[[#This Row],[Range1_Low]],Validation[[#This Row],[Test Reading]]&lt;=Validation[[#This Row],[Range1_High]])</f>
        <v>1</v>
      </c>
      <c r="AE10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3">
        <f>Validation[[#This Row],[Range1_High]]-Validation[[#This Row],[Range1_Low]]</f>
        <v>2.9700999999999998E-3</v>
      </c>
      <c r="AG1033">
        <f>Validation[[#This Row],[Range2_High]]-Validation[[#This Row],[Range2_Low]]</f>
        <v>4.01</v>
      </c>
      <c r="AK1033"/>
    </row>
    <row r="1034" spans="1:37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5</v>
      </c>
      <c r="I1034">
        <v>10.01</v>
      </c>
      <c r="J1034" t="s">
        <v>10</v>
      </c>
      <c r="K1034">
        <v>0.35</v>
      </c>
      <c r="L1034">
        <v>5800</v>
      </c>
      <c r="M1034">
        <v>0.34654000000000001</v>
      </c>
      <c r="N1034">
        <v>5773.6</v>
      </c>
      <c r="O1034" t="s">
        <v>2643</v>
      </c>
      <c r="P1034" t="s">
        <v>2643</v>
      </c>
      <c r="Q1034" t="s">
        <v>2643</v>
      </c>
      <c r="R1034" t="s">
        <v>2204</v>
      </c>
      <c r="S1034">
        <f ca="1">$AK$2*Validation[[#This Row],[Range1_Range]]+Validation[[#This Row],[Range1_Low]]</f>
        <v>1.3281967095711549E-3</v>
      </c>
      <c r="T1034">
        <f ca="1">$AK$2*Validation[[#This Row],[Range2_Range]]+Validation[[#This Row],[Range2_Low]]</f>
        <v>6.6837700801156483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8.1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v>0</v>
      </c>
      <c r="AB1034" t="s">
        <v>6005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4" t="b">
        <f ca="1">AND(Validation[[#This Row],[Test Reading]]&gt;=Validation[[#This Row],[Range1_Low]],Validation[[#This Row],[Test Reading]]&lt;=Validation[[#This Row],[Range1_High]])</f>
        <v>1</v>
      </c>
      <c r="AE10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4">
        <f>Validation[[#This Row],[Range1_High]]-Validation[[#This Row],[Range1_Low]]</f>
        <v>2.9700999999999998E-3</v>
      </c>
      <c r="AG1034">
        <f>Validation[[#This Row],[Range2_High]]-Validation[[#This Row],[Range2_Low]]</f>
        <v>5.01</v>
      </c>
      <c r="AK1034"/>
    </row>
    <row r="1035" spans="1:37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10</v>
      </c>
      <c r="I1035">
        <v>30</v>
      </c>
      <c r="J1035" t="s">
        <v>10</v>
      </c>
      <c r="K1035">
        <v>0.7</v>
      </c>
      <c r="L1035">
        <v>12000</v>
      </c>
      <c r="M1035">
        <v>0.69332000000000005</v>
      </c>
      <c r="N1035">
        <v>11547</v>
      </c>
      <c r="O1035" t="s">
        <v>2643</v>
      </c>
      <c r="P1035" t="s">
        <v>2643</v>
      </c>
      <c r="Q1035" t="s">
        <v>2643</v>
      </c>
      <c r="R1035" t="s">
        <v>2207</v>
      </c>
      <c r="S1035">
        <f ca="1">$AK$2*Validation[[#This Row],[Range1_Range]]+Validation[[#This Row],[Range1_Low]]</f>
        <v>1.3281967095711549E-3</v>
      </c>
      <c r="T1035">
        <f ca="1">$AK$2*Validation[[#This Row],[Range2_Range]]+Validation[[#This Row],[Range2_Low]]</f>
        <v>16.721637046369853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17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v>0</v>
      </c>
      <c r="AB1035" t="s">
        <v>6007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5" t="b">
        <f ca="1">AND(Validation[[#This Row],[Test Reading]]&gt;=Validation[[#This Row],[Range1_Low]],Validation[[#This Row],[Test Reading]]&lt;=Validation[[#This Row],[Range1_High]])</f>
        <v>1</v>
      </c>
      <c r="AE10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5">
        <f>Validation[[#This Row],[Range1_High]]-Validation[[#This Row],[Range1_Low]]</f>
        <v>2.9700999999999998E-3</v>
      </c>
      <c r="AG1035">
        <f>Validation[[#This Row],[Range2_High]]-Validation[[#This Row],[Range2_Low]]</f>
        <v>20</v>
      </c>
      <c r="AJ1035" s="94"/>
      <c r="AK1035"/>
    </row>
    <row r="1036" spans="1:37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30</v>
      </c>
      <c r="I1036">
        <v>30.1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2643</v>
      </c>
      <c r="P1036" t="s">
        <v>2643</v>
      </c>
      <c r="Q1036" t="s">
        <v>2643</v>
      </c>
      <c r="R1036" t="s">
        <v>2205</v>
      </c>
      <c r="S1036">
        <f ca="1">$AK$2*Validation[[#This Row],[Range1_Range]]+Validation[[#This Row],[Range1_Low]]</f>
        <v>1.3281967095711549E-3</v>
      </c>
      <c r="T1036">
        <f ca="1">$AK$2*Validation[[#This Row],[Range2_Range]]+Validation[[#This Row],[Range2_Low]]</f>
        <v>30.033608185231849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17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v>0</v>
      </c>
      <c r="AB1036" t="s">
        <v>2156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6" t="b">
        <f ca="1">AND(Validation[[#This Row],[Test Reading]]&gt;=Validation[[#This Row],[Range1_Low]],Validation[[#This Row],[Test Reading]]&lt;=Validation[[#This Row],[Range1_High]])</f>
        <v>1</v>
      </c>
      <c r="AE10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6">
        <f>Validation[[#This Row],[Range1_High]]-Validation[[#This Row],[Range1_Low]]</f>
        <v>2.9700999999999998E-3</v>
      </c>
      <c r="AG1036">
        <f>Validation[[#This Row],[Range2_High]]-Validation[[#This Row],[Range2_Low]]</f>
        <v>0.10000000000000142</v>
      </c>
      <c r="AK1036"/>
    </row>
    <row r="1037" spans="1:37" x14ac:dyDescent="0.25">
      <c r="A1037" t="s">
        <v>52</v>
      </c>
      <c r="B1037" t="s">
        <v>45</v>
      </c>
      <c r="C1037">
        <v>3.3E-3</v>
      </c>
      <c r="D1037">
        <v>3.3001000000000003E-2</v>
      </c>
      <c r="E1037">
        <v>1E-8</v>
      </c>
      <c r="F1037" t="s">
        <v>13</v>
      </c>
      <c r="G1037" t="s">
        <v>11</v>
      </c>
      <c r="H1037">
        <v>0.01</v>
      </c>
      <c r="I1037">
        <v>2.001E-2</v>
      </c>
      <c r="J1037" t="s">
        <v>10</v>
      </c>
      <c r="K1037">
        <v>2.4</v>
      </c>
      <c r="L1037">
        <v>2100</v>
      </c>
      <c r="M1037">
        <v>2.3005</v>
      </c>
      <c r="N1037">
        <v>2087.6</v>
      </c>
      <c r="O1037" t="s">
        <v>2643</v>
      </c>
      <c r="P1037" t="s">
        <v>2643</v>
      </c>
      <c r="Q1037" t="s">
        <v>2643</v>
      </c>
      <c r="R1037" t="s">
        <v>2230</v>
      </c>
      <c r="S1037">
        <f ca="1">$AK$2*Validation[[#This Row],[Range1_Range]]+Validation[[#This Row],[Range1_Low]]</f>
        <v>1.3281967095711552E-2</v>
      </c>
      <c r="T1037">
        <f ca="1">$AK$2*Validation[[#This Row],[Range2_Range]]+Validation[[#This Row],[Range2_Low]]</f>
        <v>1.3364179341708112E-2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30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v>0</v>
      </c>
      <c r="AB1037" t="s">
        <v>5232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7" t="b">
        <f ca="1">AND(Validation[[#This Row],[Test Reading]]&gt;=Validation[[#This Row],[Range1_Low]],Validation[[#This Row],[Test Reading]]&lt;=Validation[[#This Row],[Range1_High]])</f>
        <v>1</v>
      </c>
      <c r="AE10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7">
        <f>Validation[[#This Row],[Range1_High]]-Validation[[#This Row],[Range1_Low]]</f>
        <v>2.9701000000000002E-2</v>
      </c>
      <c r="AG1037">
        <f>Validation[[#This Row],[Range2_High]]-Validation[[#This Row],[Range2_Low]]</f>
        <v>1.001E-2</v>
      </c>
      <c r="AK1037"/>
    </row>
    <row r="1038" spans="1:37" x14ac:dyDescent="0.25">
      <c r="A1038" t="s">
        <v>52</v>
      </c>
      <c r="B1038" t="s">
        <v>45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0.02</v>
      </c>
      <c r="I1038">
        <v>4.5010000000000001E-2</v>
      </c>
      <c r="J1038" t="s">
        <v>10</v>
      </c>
      <c r="K1038">
        <v>3.8</v>
      </c>
      <c r="L1038">
        <v>1000</v>
      </c>
      <c r="M1038">
        <v>2.2968000000000002</v>
      </c>
      <c r="N1038">
        <v>1043.5999999999999</v>
      </c>
      <c r="O1038" t="s">
        <v>2643</v>
      </c>
      <c r="P1038" t="s">
        <v>2643</v>
      </c>
      <c r="Q1038" t="s">
        <v>2643</v>
      </c>
      <c r="R1038" t="s">
        <v>5243</v>
      </c>
      <c r="S1038">
        <f ca="1">$AK$2*Validation[[#This Row],[Range1_Range]]+Validation[[#This Row],[Range1_Low]]</f>
        <v>1.3281967095711552E-2</v>
      </c>
      <c r="T1038">
        <f ca="1">$AK$2*Validation[[#This Row],[Range2_Range]]+Validation[[#This Row],[Range2_Low]]</f>
        <v>2.8405407126485503E-2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17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38" t="b">
        <f ca="1">Validation[[#This Row],[Desired Result]]=Validation[[#This Row],[Result]]</f>
        <v>1</v>
      </c>
      <c r="X1038" t="b">
        <v>1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v>0</v>
      </c>
      <c r="AB1038" t="s">
        <v>2206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8" t="b">
        <f ca="1">AND(Validation[[#This Row],[Test Reading]]&gt;=Validation[[#This Row],[Range1_Low]],Validation[[#This Row],[Test Reading]]&lt;=Validation[[#This Row],[Range1_High]])</f>
        <v>1</v>
      </c>
      <c r="AE10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8">
        <f>Validation[[#This Row],[Range1_High]]-Validation[[#This Row],[Range1_Low]]</f>
        <v>2.9701000000000002E-2</v>
      </c>
      <c r="AG1038">
        <f>Validation[[#This Row],[Range2_High]]-Validation[[#This Row],[Range2_Low]]</f>
        <v>2.5010000000000001E-2</v>
      </c>
      <c r="AJ1038" s="94"/>
      <c r="AK1038"/>
    </row>
    <row r="1039" spans="1:37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2643</v>
      </c>
      <c r="P1039" t="s">
        <v>2643</v>
      </c>
      <c r="Q1039" t="s">
        <v>2643</v>
      </c>
      <c r="R1039" t="s">
        <v>2231</v>
      </c>
      <c r="S1039">
        <f ca="1">$AK$2*Validation[[#This Row],[Range1_Range]]+Validation[[#This Row],[Range1_Low]]</f>
        <v>1.3281967095711552E-2</v>
      </c>
      <c r="T1039">
        <f ca="1">$AK$2*Validation[[#This Row],[Range2_Range]]+Validation[[#This Row],[Range2_Low]]</f>
        <v>0.36596152978268365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8.6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039" t="b">
        <f ca="1">Validation[[#This Row],[Desired Result]]=Validation[[#This Row],[Result]]</f>
        <v>1</v>
      </c>
      <c r="X1039" t="b">
        <v>1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v>0</v>
      </c>
      <c r="AB1039" t="s">
        <v>5234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9" t="b">
        <f ca="1">AND(Validation[[#This Row],[Test Reading]]&gt;=Validation[[#This Row],[Range1_Low]],Validation[[#This Row],[Test Reading]]&lt;=Validation[[#This Row],[Range1_High]])</f>
        <v>1</v>
      </c>
      <c r="AE10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9">
        <f>Validation[[#This Row],[Range1_High]]-Validation[[#This Row],[Range1_Low]]</f>
        <v>2.9701000000000002E-2</v>
      </c>
      <c r="AG1039">
        <f>Validation[[#This Row],[Range2_High]]-Validation[[#This Row],[Range2_Low]]</f>
        <v>0.95501000000000003</v>
      </c>
      <c r="AK1039"/>
    </row>
    <row r="1040" spans="1:37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1</v>
      </c>
      <c r="I1040">
        <v>5.01</v>
      </c>
      <c r="J1040" t="s">
        <v>10</v>
      </c>
      <c r="K1040">
        <v>2.4</v>
      </c>
      <c r="L1040">
        <v>930</v>
      </c>
      <c r="M1040">
        <v>2.3048000000000002</v>
      </c>
      <c r="N1040">
        <v>925.75</v>
      </c>
      <c r="O1040" t="s">
        <v>2643</v>
      </c>
      <c r="P1040" t="s">
        <v>2643</v>
      </c>
      <c r="Q1040" t="s">
        <v>2643</v>
      </c>
      <c r="R1040" t="s">
        <v>2232</v>
      </c>
      <c r="S1040">
        <f ca="1">$AK$2*Validation[[#This Row],[Range1_Range]]+Validation[[#This Row],[Range1_Low]]</f>
        <v>1.3281967095711552E-2</v>
      </c>
      <c r="T1040">
        <f ca="1">$AK$2*Validation[[#This Row],[Range2_Range]]+Validation[[#This Row],[Range2_Low]]</f>
        <v>2.3476882277971551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15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40" t="b">
        <f ca="1">Validation[[#This Row],[Desired Result]]=Validation[[#This Row],[Result]]</f>
        <v>1</v>
      </c>
      <c r="X1040" t="b">
        <v>0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v>0</v>
      </c>
      <c r="AB1040" t="s">
        <v>5235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0" t="b">
        <f ca="1">AND(Validation[[#This Row],[Test Reading]]&gt;=Validation[[#This Row],[Range1_Low]],Validation[[#This Row],[Test Reading]]&lt;=Validation[[#This Row],[Range1_High]])</f>
        <v>1</v>
      </c>
      <c r="AE10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0">
        <f>Validation[[#This Row],[Range1_High]]-Validation[[#This Row],[Range1_Low]]</f>
        <v>2.9701000000000002E-2</v>
      </c>
      <c r="AG1040">
        <f>Validation[[#This Row],[Range2_High]]-Validation[[#This Row],[Range2_Low]]</f>
        <v>4.01</v>
      </c>
      <c r="AK1040"/>
    </row>
    <row r="1041" spans="1:37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3.8</v>
      </c>
      <c r="L1041">
        <v>2300</v>
      </c>
      <c r="M1041">
        <v>3.4643999999999999</v>
      </c>
      <c r="N1041">
        <v>2309.4</v>
      </c>
      <c r="O1041" t="s">
        <v>2643</v>
      </c>
      <c r="P1041" t="s">
        <v>2643</v>
      </c>
      <c r="Q1041" t="s">
        <v>2643</v>
      </c>
      <c r="R1041" t="s">
        <v>2233</v>
      </c>
      <c r="S1041">
        <f ca="1">$AK$2*Validation[[#This Row],[Range1_Range]]+Validation[[#This Row],[Range1_Low]]</f>
        <v>1.3281967095711552E-2</v>
      </c>
      <c r="T1041">
        <f ca="1">$AK$2*Validation[[#This Row],[Range2_Range]]+Validation[[#This Row],[Range2_Low]]</f>
        <v>6.6837700801156483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34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v>0</v>
      </c>
      <c r="AB1041" t="s">
        <v>2204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1" t="b">
        <f ca="1">AND(Validation[[#This Row],[Test Reading]]&gt;=Validation[[#This Row],[Range1_Low]],Validation[[#This Row],[Test Reading]]&lt;=Validation[[#This Row],[Range1_High]])</f>
        <v>1</v>
      </c>
      <c r="AE10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1">
        <f>Validation[[#This Row],[Range1_High]]-Validation[[#This Row],[Range1_Low]]</f>
        <v>2.9701000000000002E-2</v>
      </c>
      <c r="AG1041">
        <f>Validation[[#This Row],[Range2_High]]-Validation[[#This Row],[Range2_Low]]</f>
        <v>5.01</v>
      </c>
      <c r="AK1041"/>
    </row>
    <row r="1042" spans="1:37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10</v>
      </c>
      <c r="I1042">
        <v>30</v>
      </c>
      <c r="J1042" t="s">
        <v>10</v>
      </c>
      <c r="K1042">
        <v>5.3</v>
      </c>
      <c r="L1042">
        <v>4600</v>
      </c>
      <c r="M1042">
        <v>4.6162999999999998</v>
      </c>
      <c r="N1042">
        <v>4619.8999999999996</v>
      </c>
      <c r="O1042" t="s">
        <v>2643</v>
      </c>
      <c r="P1042" t="s">
        <v>2643</v>
      </c>
      <c r="Q1042" t="s">
        <v>2643</v>
      </c>
      <c r="R1042" t="s">
        <v>2229</v>
      </c>
      <c r="S1042">
        <f ca="1">$AK$2*Validation[[#This Row],[Range1_Range]]+Validation[[#This Row],[Range1_Low]]</f>
        <v>1.3281967095711552E-2</v>
      </c>
      <c r="T1042">
        <f ca="1">$AK$2*Validation[[#This Row],[Range2_Range]]+Validation[[#This Row],[Range2_Low]]</f>
        <v>16.721637046369853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66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v>0</v>
      </c>
      <c r="AB1042" t="s">
        <v>2207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2" t="b">
        <f ca="1">AND(Validation[[#This Row],[Test Reading]]&gt;=Validation[[#This Row],[Range1_Low]],Validation[[#This Row],[Test Reading]]&lt;=Validation[[#This Row],[Range1_High]])</f>
        <v>1</v>
      </c>
      <c r="AE10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2">
        <f>Validation[[#This Row],[Range1_High]]-Validation[[#This Row],[Range1_Low]]</f>
        <v>2.9701000000000002E-2</v>
      </c>
      <c r="AG1042">
        <f>Validation[[#This Row],[Range2_High]]-Validation[[#This Row],[Range2_Low]]</f>
        <v>20</v>
      </c>
      <c r="AK1042"/>
    </row>
    <row r="1043" spans="1:37" x14ac:dyDescent="0.25">
      <c r="A1043" t="s">
        <v>52</v>
      </c>
      <c r="B1043" t="s">
        <v>45</v>
      </c>
      <c r="C1043">
        <v>0</v>
      </c>
      <c r="D1043">
        <v>3.3000999999999999E-4</v>
      </c>
      <c r="E1043">
        <v>9.9999999999999995E-8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0.13</v>
      </c>
      <c r="L1043">
        <v>2300</v>
      </c>
      <c r="M1043">
        <v>0.12522</v>
      </c>
      <c r="N1043">
        <v>2290.9</v>
      </c>
      <c r="O1043" t="s">
        <v>2643</v>
      </c>
      <c r="P1043" t="s">
        <v>2643</v>
      </c>
      <c r="Q1043" t="s">
        <v>2643</v>
      </c>
      <c r="R1043" t="s">
        <v>2160</v>
      </c>
      <c r="S1043">
        <f ca="1">$AK$2*Validation[[#This Row],[Range1_Range]]+Validation[[#This Row],[Range1_Low]]</f>
        <v>1.1091037208362576E-4</v>
      </c>
      <c r="T1043">
        <f ca="1">$AK$2*Validation[[#This Row],[Range2_Range]]+Validation[[#This Row],[Range2_Low]]</f>
        <v>1.3364179341708112E-2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0.39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v>0</v>
      </c>
      <c r="AB1043" t="s">
        <v>2211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3" t="b">
        <f ca="1">AND(Validation[[#This Row],[Test Reading]]&gt;=Validation[[#This Row],[Range1_Low]],Validation[[#This Row],[Test Reading]]&lt;=Validation[[#This Row],[Range1_High]])</f>
        <v>1</v>
      </c>
      <c r="AE10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3">
        <f>Validation[[#This Row],[Range1_High]]-Validation[[#This Row],[Range1_Low]]</f>
        <v>3.3000999999999999E-4</v>
      </c>
      <c r="AG1043">
        <f>Validation[[#This Row],[Range2_High]]-Validation[[#This Row],[Range2_Low]]</f>
        <v>1.001E-2</v>
      </c>
      <c r="AK1043"/>
    </row>
    <row r="1044" spans="1:37" x14ac:dyDescent="0.25">
      <c r="A1044" t="s">
        <v>52</v>
      </c>
      <c r="B1044" t="s">
        <v>45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0.02</v>
      </c>
      <c r="I1044">
        <v>4.5010000000000001E-2</v>
      </c>
      <c r="J1044" t="s">
        <v>10</v>
      </c>
      <c r="K1044">
        <v>0.13</v>
      </c>
      <c r="L1044">
        <v>1700</v>
      </c>
      <c r="M1044">
        <v>0.12620000000000001</v>
      </c>
      <c r="N1044">
        <v>1707.4</v>
      </c>
      <c r="O1044" t="s">
        <v>2643</v>
      </c>
      <c r="P1044" t="s">
        <v>2643</v>
      </c>
      <c r="Q1044" t="s">
        <v>2643</v>
      </c>
      <c r="R1044" t="s">
        <v>2158</v>
      </c>
      <c r="S1044">
        <f ca="1">$AK$2*Validation[[#This Row],[Range1_Range]]+Validation[[#This Row],[Range1_Low]]</f>
        <v>1.1091037208362576E-4</v>
      </c>
      <c r="T1044">
        <f ca="1">$AK$2*Validation[[#This Row],[Range2_Range]]+Validation[[#This Row],[Range2_Low]]</f>
        <v>2.8405407126485503E-2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0.32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µA</v>
      </c>
      <c r="W1044" t="b">
        <f ca="1">Validation[[#This Row],[Desired Result]]=Validation[[#This Row],[Result]]</f>
        <v>1</v>
      </c>
      <c r="X1044" t="b">
        <v>0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v>0</v>
      </c>
      <c r="AB1044" t="s">
        <v>2213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4" t="b">
        <f ca="1">AND(Validation[[#This Row],[Test Reading]]&gt;=Validation[[#This Row],[Range1_Low]],Validation[[#This Row],[Test Reading]]&lt;=Validation[[#This Row],[Range1_High]])</f>
        <v>1</v>
      </c>
      <c r="AE10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4">
        <f>Validation[[#This Row],[Range1_High]]-Validation[[#This Row],[Range1_Low]]</f>
        <v>3.3000999999999999E-4</v>
      </c>
      <c r="AG1044">
        <f>Validation[[#This Row],[Range2_High]]-Validation[[#This Row],[Range2_Low]]</f>
        <v>2.5010000000000001E-2</v>
      </c>
      <c r="AK1044"/>
    </row>
    <row r="1045" spans="1:37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4.4999999999999998E-2</v>
      </c>
      <c r="I1045">
        <v>1.0000100000000001</v>
      </c>
      <c r="J1045" t="s">
        <v>10</v>
      </c>
      <c r="K1045">
        <v>0.14000000000000001</v>
      </c>
      <c r="L1045">
        <v>1400</v>
      </c>
      <c r="M1045">
        <v>0.12669</v>
      </c>
      <c r="N1045">
        <v>1418.5</v>
      </c>
      <c r="O1045" t="s">
        <v>2643</v>
      </c>
      <c r="P1045" t="s">
        <v>2643</v>
      </c>
      <c r="Q1045" t="s">
        <v>2643</v>
      </c>
      <c r="R1045" t="s">
        <v>2163</v>
      </c>
      <c r="S1045">
        <f ca="1">$AK$2*Validation[[#This Row],[Range1_Range]]+Validation[[#This Row],[Range1_Low]]</f>
        <v>1.1091037208362576E-4</v>
      </c>
      <c r="T1045">
        <f ca="1">$AK$2*Validation[[#This Row],[Range2_Range]]+Validation[[#This Row],[Range2_Low]]</f>
        <v>0.36596152978268365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0.3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v>0</v>
      </c>
      <c r="AB1045" t="s">
        <v>2210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5" t="b">
        <f ca="1">AND(Validation[[#This Row],[Test Reading]]&gt;=Validation[[#This Row],[Range1_Low]],Validation[[#This Row],[Test Reading]]&lt;=Validation[[#This Row],[Range1_High]])</f>
        <v>1</v>
      </c>
      <c r="AE10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5">
        <f>Validation[[#This Row],[Range1_High]]-Validation[[#This Row],[Range1_Low]]</f>
        <v>3.3000999999999999E-4</v>
      </c>
      <c r="AG1045">
        <f>Validation[[#This Row],[Range2_High]]-Validation[[#This Row],[Range2_Low]]</f>
        <v>0.95501000000000003</v>
      </c>
      <c r="AJ1045" s="94"/>
      <c r="AK1045"/>
    </row>
    <row r="1046" spans="1:37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1</v>
      </c>
      <c r="I1046">
        <v>5.01</v>
      </c>
      <c r="J1046" t="s">
        <v>10</v>
      </c>
      <c r="K1046">
        <v>0.18</v>
      </c>
      <c r="L1046">
        <v>3500</v>
      </c>
      <c r="M1046">
        <v>0.17984</v>
      </c>
      <c r="N1046">
        <v>3448.1</v>
      </c>
      <c r="O1046" t="s">
        <v>2643</v>
      </c>
      <c r="P1046" t="s">
        <v>2643</v>
      </c>
      <c r="Q1046" t="s">
        <v>2643</v>
      </c>
      <c r="R1046" t="s">
        <v>2159</v>
      </c>
      <c r="S1046">
        <f ca="1">$AK$2*Validation[[#This Row],[Range1_Range]]+Validation[[#This Row],[Range1_Low]]</f>
        <v>1.1091037208362576E-4</v>
      </c>
      <c r="T1046">
        <f ca="1">$AK$2*Validation[[#This Row],[Range2_Range]]+Validation[[#This Row],[Range2_Low]]</f>
        <v>2.3476882277971551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0.57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v>0</v>
      </c>
      <c r="AB1046" t="s">
        <v>2212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6" t="b">
        <f ca="1">AND(Validation[[#This Row],[Test Reading]]&gt;=Validation[[#This Row],[Range1_Low]],Validation[[#This Row],[Test Reading]]&lt;=Validation[[#This Row],[Range1_High]])</f>
        <v>1</v>
      </c>
      <c r="AE10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6">
        <f>Validation[[#This Row],[Range1_High]]-Validation[[#This Row],[Range1_Low]]</f>
        <v>3.3000999999999999E-4</v>
      </c>
      <c r="AG1046">
        <f>Validation[[#This Row],[Range2_High]]-Validation[[#This Row],[Range2_Low]]</f>
        <v>4.01</v>
      </c>
      <c r="AJ1046" s="94"/>
      <c r="AK1046"/>
    </row>
    <row r="1047" spans="1:37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5</v>
      </c>
      <c r="I1047">
        <v>10.01</v>
      </c>
      <c r="J1047" t="s">
        <v>10</v>
      </c>
      <c r="K1047">
        <v>0.25</v>
      </c>
      <c r="L1047">
        <v>9200</v>
      </c>
      <c r="M1047">
        <v>0.23463000000000001</v>
      </c>
      <c r="N1047">
        <v>9228.1</v>
      </c>
      <c r="O1047" t="s">
        <v>2643</v>
      </c>
      <c r="P1047" t="s">
        <v>2643</v>
      </c>
      <c r="Q1047" t="s">
        <v>2643</v>
      </c>
      <c r="R1047" t="s">
        <v>2162</v>
      </c>
      <c r="S1047">
        <f ca="1">$AK$2*Validation[[#This Row],[Range1_Range]]+Validation[[#This Row],[Range1_Low]]</f>
        <v>1.1091037208362576E-4</v>
      </c>
      <c r="T1047">
        <f ca="1">$AK$2*Validation[[#This Row],[Range2_Range]]+Validation[[#This Row],[Range2_Low]]</f>
        <v>6.6837700801156483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1.3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47" t="b">
        <f ca="1">Validation[[#This Row],[Desired Result]]=Validation[[#This Row],[Result]]</f>
        <v>1</v>
      </c>
      <c r="X1047" t="b">
        <v>1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v>0</v>
      </c>
      <c r="AB1047" t="s">
        <v>2209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7" t="b">
        <f ca="1">AND(Validation[[#This Row],[Test Reading]]&gt;=Validation[[#This Row],[Range1_Low]],Validation[[#This Row],[Test Reading]]&lt;=Validation[[#This Row],[Range1_High]])</f>
        <v>1</v>
      </c>
      <c r="AE10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7">
        <f>Validation[[#This Row],[Range1_High]]-Validation[[#This Row],[Range1_Low]]</f>
        <v>3.3000999999999999E-4</v>
      </c>
      <c r="AG1047">
        <f>Validation[[#This Row],[Range2_High]]-Validation[[#This Row],[Range2_Low]]</f>
        <v>5.01</v>
      </c>
      <c r="AK1047"/>
    </row>
    <row r="1048" spans="1:37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2643</v>
      </c>
      <c r="P1048" t="s">
        <v>2643</v>
      </c>
      <c r="Q1048" t="s">
        <v>2643</v>
      </c>
      <c r="R1048" t="s">
        <v>2161</v>
      </c>
      <c r="S1048">
        <f ca="1">$AK$2*Validation[[#This Row],[Range1_Range]]+Validation[[#This Row],[Range1_Low]]</f>
        <v>1.1091037208362576E-4</v>
      </c>
      <c r="T1048">
        <f ca="1">$AK$2*Validation[[#This Row],[Range2_Range]]+Validation[[#This Row],[Range2_Low]]</f>
        <v>16.721637046369853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2.6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v>0</v>
      </c>
      <c r="AB1048" t="s">
        <v>2208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8" t="b">
        <f ca="1">AND(Validation[[#This Row],[Test Reading]]&gt;=Validation[[#This Row],[Range1_Low]],Validation[[#This Row],[Test Reading]]&lt;=Validation[[#This Row],[Range1_High]])</f>
        <v>1</v>
      </c>
      <c r="AE10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8">
        <f>Validation[[#This Row],[Range1_High]]-Validation[[#This Row],[Range1_Low]]</f>
        <v>3.3000999999999999E-4</v>
      </c>
      <c r="AG1048">
        <f>Validation[[#This Row],[Range2_High]]-Validation[[#This Row],[Range2_Low]]</f>
        <v>20</v>
      </c>
      <c r="AK1048"/>
    </row>
    <row r="1049" spans="1:37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30</v>
      </c>
      <c r="I1049">
        <v>30.1</v>
      </c>
      <c r="J1049" t="s">
        <v>10</v>
      </c>
      <c r="K1049">
        <v>0.62</v>
      </c>
      <c r="L1049">
        <v>18000</v>
      </c>
      <c r="M1049">
        <v>0.46389000000000002</v>
      </c>
      <c r="N1049">
        <v>18470</v>
      </c>
      <c r="O1049" t="s">
        <v>2643</v>
      </c>
      <c r="P1049" t="s">
        <v>2643</v>
      </c>
      <c r="Q1049" t="s">
        <v>2643</v>
      </c>
      <c r="R1049" t="s">
        <v>5228</v>
      </c>
      <c r="S1049">
        <f ca="1">$AK$2*Validation[[#This Row],[Range1_Range]]+Validation[[#This Row],[Range1_Low]]</f>
        <v>1.1091037208362576E-4</v>
      </c>
      <c r="T1049">
        <f ca="1">$AK$2*Validation[[#This Row],[Range2_Range]]+Validation[[#This Row],[Range2_Low]]</f>
        <v>30.033608185231849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2.6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v>0</v>
      </c>
      <c r="AB1049" t="s">
        <v>5239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9" t="b">
        <f ca="1">AND(Validation[[#This Row],[Test Reading]]&gt;=Validation[[#This Row],[Range1_Low]],Validation[[#This Row],[Test Reading]]&lt;=Validation[[#This Row],[Range1_High]])</f>
        <v>1</v>
      </c>
      <c r="AE10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9">
        <f>Validation[[#This Row],[Range1_High]]-Validation[[#This Row],[Range1_Low]]</f>
        <v>3.3000999999999999E-4</v>
      </c>
      <c r="AG1049">
        <f>Validation[[#This Row],[Range2_High]]-Validation[[#This Row],[Range2_Low]]</f>
        <v>0.10000000000000142</v>
      </c>
      <c r="AK1049"/>
    </row>
    <row r="1050" spans="1:37" x14ac:dyDescent="0.25">
      <c r="A1050" t="s">
        <v>52</v>
      </c>
      <c r="B1050" t="s">
        <v>45</v>
      </c>
      <c r="C1050">
        <v>3.3E-4</v>
      </c>
      <c r="D1050">
        <v>3.3000999999999998E-3</v>
      </c>
      <c r="E1050">
        <v>9.9999999999999995E-8</v>
      </c>
      <c r="F1050" t="s">
        <v>13</v>
      </c>
      <c r="G1050" t="s">
        <v>11</v>
      </c>
      <c r="H1050">
        <v>0.01</v>
      </c>
      <c r="I1050">
        <v>2.001E-2</v>
      </c>
      <c r="J1050" t="s">
        <v>10</v>
      </c>
      <c r="K1050">
        <v>0.23</v>
      </c>
      <c r="L1050">
        <v>2300</v>
      </c>
      <c r="M1050">
        <v>0.17480999999999999</v>
      </c>
      <c r="N1050">
        <v>2314.9</v>
      </c>
      <c r="O1050" t="s">
        <v>2643</v>
      </c>
      <c r="P1050" t="s">
        <v>2643</v>
      </c>
      <c r="Q1050" t="s">
        <v>2643</v>
      </c>
      <c r="R1050" t="s">
        <v>2211</v>
      </c>
      <c r="S1050">
        <f ca="1">$AK$2*Validation[[#This Row],[Range1_Range]]+Validation[[#This Row],[Range1_Low]]</f>
        <v>1.3281967095711549E-3</v>
      </c>
      <c r="T1050">
        <f ca="1">$AK$2*Validation[[#This Row],[Range2_Range]]+Validation[[#This Row],[Range2_Low]]</f>
        <v>1.3364179341708112E-2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3.3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v>0</v>
      </c>
      <c r="AB1050" t="s">
        <v>6009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0" t="b">
        <f ca="1">AND(Validation[[#This Row],[Test Reading]]&gt;=Validation[[#This Row],[Range1_Low]],Validation[[#This Row],[Test Reading]]&lt;=Validation[[#This Row],[Range1_High]])</f>
        <v>1</v>
      </c>
      <c r="AE10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0">
        <f>Validation[[#This Row],[Range1_High]]-Validation[[#This Row],[Range1_Low]]</f>
        <v>2.9700999999999998E-3</v>
      </c>
      <c r="AG1050">
        <f>Validation[[#This Row],[Range2_High]]-Validation[[#This Row],[Range2_Low]]</f>
        <v>1.001E-2</v>
      </c>
      <c r="AK1050"/>
    </row>
    <row r="1051" spans="1:37" x14ac:dyDescent="0.25">
      <c r="A1051" t="s">
        <v>52</v>
      </c>
      <c r="B1051" t="s">
        <v>45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0.02</v>
      </c>
      <c r="I1051">
        <v>4.5010000000000001E-2</v>
      </c>
      <c r="J1051" t="s">
        <v>10</v>
      </c>
      <c r="K1051">
        <v>0.32</v>
      </c>
      <c r="L1051">
        <v>1400</v>
      </c>
      <c r="M1051">
        <v>0.17604</v>
      </c>
      <c r="N1051">
        <v>1443.1</v>
      </c>
      <c r="O1051" t="s">
        <v>2643</v>
      </c>
      <c r="P1051" t="s">
        <v>2643</v>
      </c>
      <c r="Q1051" t="s">
        <v>2643</v>
      </c>
      <c r="R1051" t="s">
        <v>2213</v>
      </c>
      <c r="S1051">
        <f ca="1">$AK$2*Validation[[#This Row],[Range1_Range]]+Validation[[#This Row],[Range1_Low]]</f>
        <v>1.3281967095711549E-3</v>
      </c>
      <c r="T1051">
        <f ca="1">$AK$2*Validation[[#This Row],[Range2_Range]]+Validation[[#This Row],[Range2_Low]]</f>
        <v>2.8405407126485503E-2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2.2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051" t="b">
        <f ca="1">Validation[[#This Row],[Desired Result]]=Validation[[#This Row],[Result]]</f>
        <v>1</v>
      </c>
      <c r="X1051" t="b">
        <v>0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v>0</v>
      </c>
      <c r="AB1051" t="s">
        <v>6010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1" t="b">
        <f ca="1">AND(Validation[[#This Row],[Test Reading]]&gt;=Validation[[#This Row],[Range1_Low]],Validation[[#This Row],[Test Reading]]&lt;=Validation[[#This Row],[Range1_High]])</f>
        <v>1</v>
      </c>
      <c r="AE10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1">
        <f>Validation[[#This Row],[Range1_High]]-Validation[[#This Row],[Range1_Low]]</f>
        <v>2.9700999999999998E-3</v>
      </c>
      <c r="AG1051">
        <f>Validation[[#This Row],[Range2_High]]-Validation[[#This Row],[Range2_Low]]</f>
        <v>2.5010000000000001E-2</v>
      </c>
      <c r="AK1051"/>
    </row>
    <row r="1052" spans="1:37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4.4999999999999998E-2</v>
      </c>
      <c r="I1052">
        <v>1.0000100000000001</v>
      </c>
      <c r="J1052" t="s">
        <v>10</v>
      </c>
      <c r="K1052">
        <v>0.18</v>
      </c>
      <c r="L1052">
        <v>1200</v>
      </c>
      <c r="M1052">
        <v>0.17651</v>
      </c>
      <c r="N1052">
        <v>1154.4000000000001</v>
      </c>
      <c r="O1052" t="s">
        <v>2643</v>
      </c>
      <c r="P1052" t="s">
        <v>2643</v>
      </c>
      <c r="Q1052" t="s">
        <v>2643</v>
      </c>
      <c r="R1052" t="s">
        <v>2210</v>
      </c>
      <c r="S1052">
        <f ca="1">$AK$2*Validation[[#This Row],[Range1_Range]]+Validation[[#This Row],[Range1_Low]]</f>
        <v>1.3281967095711549E-3</v>
      </c>
      <c r="T1052">
        <f ca="1">$AK$2*Validation[[#This Row],[Range2_Range]]+Validation[[#This Row],[Range2_Low]]</f>
        <v>0.36596152978268365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1.8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v>0</v>
      </c>
      <c r="AB1052" t="s">
        <v>5990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2" t="b">
        <f ca="1">AND(Validation[[#This Row],[Test Reading]]&gt;=Validation[[#This Row],[Range1_Low]],Validation[[#This Row],[Test Reading]]&lt;=Validation[[#This Row],[Range1_High]])</f>
        <v>1</v>
      </c>
      <c r="AE10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2">
        <f>Validation[[#This Row],[Range1_High]]-Validation[[#This Row],[Range1_Low]]</f>
        <v>2.9700999999999998E-3</v>
      </c>
      <c r="AG1052">
        <f>Validation[[#This Row],[Range2_High]]-Validation[[#This Row],[Range2_Low]]</f>
        <v>0.95501000000000003</v>
      </c>
      <c r="AK1052"/>
    </row>
    <row r="1053" spans="1:37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1</v>
      </c>
      <c r="I1053">
        <v>5.01</v>
      </c>
      <c r="J1053" t="s">
        <v>10</v>
      </c>
      <c r="K1053">
        <v>0.27</v>
      </c>
      <c r="L1053">
        <v>2300</v>
      </c>
      <c r="M1053">
        <v>0.23280000000000001</v>
      </c>
      <c r="N1053">
        <v>2309.1999999999998</v>
      </c>
      <c r="O1053" t="s">
        <v>2643</v>
      </c>
      <c r="P1053" t="s">
        <v>2643</v>
      </c>
      <c r="Q1053" t="s">
        <v>2643</v>
      </c>
      <c r="R1053" t="s">
        <v>2212</v>
      </c>
      <c r="S1053">
        <f ca="1">$AK$2*Validation[[#This Row],[Range1_Range]]+Validation[[#This Row],[Range1_Low]]</f>
        <v>1.3281967095711549E-3</v>
      </c>
      <c r="T1053">
        <f ca="1">$AK$2*Validation[[#This Row],[Range2_Range]]+Validation[[#This Row],[Range2_Low]]</f>
        <v>2.3476882277971551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3.3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53" t="b">
        <f ca="1">Validation[[#This Row],[Desired Result]]=Validation[[#This Row],[Result]]</f>
        <v>1</v>
      </c>
      <c r="X1053" t="b">
        <v>1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v>0</v>
      </c>
      <c r="AB1053" t="s">
        <v>5906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3" t="b">
        <f ca="1">AND(Validation[[#This Row],[Test Reading]]&gt;=Validation[[#This Row],[Range1_Low]],Validation[[#This Row],[Test Reading]]&lt;=Validation[[#This Row],[Range1_High]])</f>
        <v>1</v>
      </c>
      <c r="AE10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3">
        <f>Validation[[#This Row],[Range1_High]]-Validation[[#This Row],[Range1_Low]]</f>
        <v>2.9700999999999998E-3</v>
      </c>
      <c r="AG1053">
        <f>Validation[[#This Row],[Range2_High]]-Validation[[#This Row],[Range2_Low]]</f>
        <v>4.01</v>
      </c>
      <c r="AK1053"/>
    </row>
    <row r="1054" spans="1:37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5</v>
      </c>
      <c r="I1054">
        <v>10.01</v>
      </c>
      <c r="J1054" t="s">
        <v>10</v>
      </c>
      <c r="K1054">
        <v>0.35</v>
      </c>
      <c r="L1054">
        <v>5800</v>
      </c>
      <c r="M1054">
        <v>0.34723999999999999</v>
      </c>
      <c r="N1054">
        <v>5773.4</v>
      </c>
      <c r="O1054" t="s">
        <v>2643</v>
      </c>
      <c r="P1054" t="s">
        <v>2643</v>
      </c>
      <c r="Q1054" t="s">
        <v>2643</v>
      </c>
      <c r="R1054" t="s">
        <v>2209</v>
      </c>
      <c r="S1054">
        <f ca="1">$AK$2*Validation[[#This Row],[Range1_Range]]+Validation[[#This Row],[Range1_Low]]</f>
        <v>1.3281967095711549E-3</v>
      </c>
      <c r="T1054">
        <f ca="1">$AK$2*Validation[[#This Row],[Range2_Range]]+Validation[[#This Row],[Range2_Low]]</f>
        <v>6.6837700801156483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8.1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054" t="b">
        <f ca="1">Validation[[#This Row],[Desired Result]]=Validation[[#This Row],[Result]]</f>
        <v>1</v>
      </c>
      <c r="X1054" t="b">
        <v>1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v>0</v>
      </c>
      <c r="AB1054" t="s">
        <v>6008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4" t="b">
        <f ca="1">AND(Validation[[#This Row],[Test Reading]]&gt;=Validation[[#This Row],[Range1_Low]],Validation[[#This Row],[Test Reading]]&lt;=Validation[[#This Row],[Range1_High]])</f>
        <v>1</v>
      </c>
      <c r="AE10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4">
        <f>Validation[[#This Row],[Range1_High]]-Validation[[#This Row],[Range1_Low]]</f>
        <v>2.9700999999999998E-3</v>
      </c>
      <c r="AG1054">
        <f>Validation[[#This Row],[Range2_High]]-Validation[[#This Row],[Range2_Low]]</f>
        <v>5.01</v>
      </c>
      <c r="AK1054"/>
    </row>
    <row r="1055" spans="1:37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10</v>
      </c>
      <c r="I1055">
        <v>30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2643</v>
      </c>
      <c r="P1055" t="s">
        <v>2643</v>
      </c>
      <c r="Q1055" t="s">
        <v>2643</v>
      </c>
      <c r="R1055" t="s">
        <v>2208</v>
      </c>
      <c r="S1055">
        <f ca="1">$AK$2*Validation[[#This Row],[Range1_Range]]+Validation[[#This Row],[Range1_Low]]</f>
        <v>1.3281967095711549E-3</v>
      </c>
      <c r="T1055">
        <f ca="1">$AK$2*Validation[[#This Row],[Range2_Range]]+Validation[[#This Row],[Range2_Low]]</f>
        <v>16.721637046369853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17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v>0</v>
      </c>
      <c r="AB1055" t="s">
        <v>6011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5" t="b">
        <f ca="1">AND(Validation[[#This Row],[Test Reading]]&gt;=Validation[[#This Row],[Range1_Low]],Validation[[#This Row],[Test Reading]]&lt;=Validation[[#This Row],[Range1_High]])</f>
        <v>1</v>
      </c>
      <c r="AE10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5">
        <f>Validation[[#This Row],[Range1_High]]-Validation[[#This Row],[Range1_Low]]</f>
        <v>2.9700999999999998E-3</v>
      </c>
      <c r="AG1055">
        <f>Validation[[#This Row],[Range2_High]]-Validation[[#This Row],[Range2_Low]]</f>
        <v>20</v>
      </c>
      <c r="AK1055"/>
    </row>
    <row r="1056" spans="1:37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30</v>
      </c>
      <c r="I1056">
        <v>30.1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2643</v>
      </c>
      <c r="P1056" t="s">
        <v>2643</v>
      </c>
      <c r="Q1056" t="s">
        <v>2643</v>
      </c>
      <c r="R1056" t="s">
        <v>5239</v>
      </c>
      <c r="S1056">
        <f ca="1">$AK$2*Validation[[#This Row],[Range1_Range]]+Validation[[#This Row],[Range1_Low]]</f>
        <v>1.3281967095711549E-3</v>
      </c>
      <c r="T1056">
        <f ca="1">$AK$2*Validation[[#This Row],[Range2_Range]]+Validation[[#This Row],[Range2_Low]]</f>
        <v>30.033608185231849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17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56" t="b">
        <f ca="1">Validation[[#This Row],[Desired Result]]=Validation[[#This Row],[Result]]</f>
        <v>1</v>
      </c>
      <c r="X1056" t="b">
        <v>1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v>0</v>
      </c>
      <c r="AB1056" t="s">
        <v>5228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6" t="b">
        <f ca="1">AND(Validation[[#This Row],[Test Reading]]&gt;=Validation[[#This Row],[Range1_Low]],Validation[[#This Row],[Test Reading]]&lt;=Validation[[#This Row],[Range1_High]])</f>
        <v>1</v>
      </c>
      <c r="AE10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6">
        <f>Validation[[#This Row],[Range1_High]]-Validation[[#This Row],[Range1_Low]]</f>
        <v>2.9700999999999998E-3</v>
      </c>
      <c r="AG1056">
        <f>Validation[[#This Row],[Range2_High]]-Validation[[#This Row],[Range2_Low]]</f>
        <v>0.10000000000000142</v>
      </c>
      <c r="AK1056"/>
    </row>
    <row r="1057" spans="1:37" x14ac:dyDescent="0.25">
      <c r="A1057" t="s">
        <v>52</v>
      </c>
      <c r="B1057" t="s">
        <v>45</v>
      </c>
      <c r="C1057">
        <v>3.3E-3</v>
      </c>
      <c r="D1057">
        <v>3.3001000000000003E-2</v>
      </c>
      <c r="E1057">
        <v>9.9999999999999995E-8</v>
      </c>
      <c r="F1057" t="s">
        <v>13</v>
      </c>
      <c r="G1057" t="s">
        <v>11</v>
      </c>
      <c r="H1057">
        <v>0.01</v>
      </c>
      <c r="I1057">
        <v>2.001E-2</v>
      </c>
      <c r="J1057" t="s">
        <v>10</v>
      </c>
      <c r="K1057">
        <v>2.4</v>
      </c>
      <c r="L1057">
        <v>2100</v>
      </c>
      <c r="M1057">
        <v>2.3157000000000001</v>
      </c>
      <c r="N1057">
        <v>2087.1</v>
      </c>
      <c r="O1057" t="s">
        <v>2643</v>
      </c>
      <c r="P1057" t="s">
        <v>2643</v>
      </c>
      <c r="Q1057" t="s">
        <v>2643</v>
      </c>
      <c r="R1057" t="s">
        <v>2235</v>
      </c>
      <c r="S1057">
        <f ca="1">$AK$2*Validation[[#This Row],[Range1_Range]]+Validation[[#This Row],[Range1_Low]]</f>
        <v>1.3281967095711552E-2</v>
      </c>
      <c r="T1057">
        <f ca="1">$AK$2*Validation[[#This Row],[Range2_Range]]+Validation[[#This Row],[Range2_Low]]</f>
        <v>1.3364179341708112E-2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30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v>0</v>
      </c>
      <c r="AB1057" t="s">
        <v>2211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7" t="b">
        <f ca="1">AND(Validation[[#This Row],[Test Reading]]&gt;=Validation[[#This Row],[Range1_Low]],Validation[[#This Row],[Test Reading]]&lt;=Validation[[#This Row],[Range1_High]])</f>
        <v>1</v>
      </c>
      <c r="AE10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7">
        <f>Validation[[#This Row],[Range1_High]]-Validation[[#This Row],[Range1_Low]]</f>
        <v>2.9701000000000002E-2</v>
      </c>
      <c r="AG1057">
        <f>Validation[[#This Row],[Range2_High]]-Validation[[#This Row],[Range2_Low]]</f>
        <v>1.001E-2</v>
      </c>
      <c r="AK1057"/>
    </row>
    <row r="1058" spans="1:37" x14ac:dyDescent="0.25">
      <c r="A1058" t="s">
        <v>52</v>
      </c>
      <c r="B1058" t="s">
        <v>45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0.02</v>
      </c>
      <c r="I1058">
        <v>4.5010000000000001E-2</v>
      </c>
      <c r="J1058" t="s">
        <v>10</v>
      </c>
      <c r="K1058">
        <v>3.8</v>
      </c>
      <c r="L1058">
        <v>1000</v>
      </c>
      <c r="M1058">
        <v>2.3281999999999998</v>
      </c>
      <c r="N1058">
        <v>1042.8</v>
      </c>
      <c r="O1058" t="s">
        <v>2643</v>
      </c>
      <c r="P1058" t="s">
        <v>2643</v>
      </c>
      <c r="Q1058" t="s">
        <v>2643</v>
      </c>
      <c r="R1058" t="s">
        <v>2236</v>
      </c>
      <c r="S1058">
        <f ca="1">$AK$2*Validation[[#This Row],[Range1_Range]]+Validation[[#This Row],[Range1_Low]]</f>
        <v>1.3281967095711552E-2</v>
      </c>
      <c r="T1058">
        <f ca="1">$AK$2*Validation[[#This Row],[Range2_Range]]+Validation[[#This Row],[Range2_Low]]</f>
        <v>2.8405407126485503E-2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17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v>0</v>
      </c>
      <c r="AB1058" t="s">
        <v>2213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8" t="b">
        <f ca="1">AND(Validation[[#This Row],[Test Reading]]&gt;=Validation[[#This Row],[Range1_Low]],Validation[[#This Row],[Test Reading]]&lt;=Validation[[#This Row],[Range1_High]])</f>
        <v>1</v>
      </c>
      <c r="AE10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8">
        <f>Validation[[#This Row],[Range1_High]]-Validation[[#This Row],[Range1_Low]]</f>
        <v>2.9701000000000002E-2</v>
      </c>
      <c r="AG1058">
        <f>Validation[[#This Row],[Range2_High]]-Validation[[#This Row],[Range2_Low]]</f>
        <v>2.5010000000000001E-2</v>
      </c>
      <c r="AJ1058" s="94"/>
      <c r="AK1058"/>
    </row>
    <row r="1059" spans="1:37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4.4999999999999998E-2</v>
      </c>
      <c r="I1059">
        <v>1.0000100000000001</v>
      </c>
      <c r="J1059" t="s">
        <v>10</v>
      </c>
      <c r="K1059">
        <v>2.4</v>
      </c>
      <c r="L1059">
        <v>470</v>
      </c>
      <c r="M1059">
        <v>2.3464</v>
      </c>
      <c r="N1059">
        <v>464.49</v>
      </c>
      <c r="O1059" t="s">
        <v>2643</v>
      </c>
      <c r="P1059" t="s">
        <v>2643</v>
      </c>
      <c r="Q1059" t="s">
        <v>2643</v>
      </c>
      <c r="R1059" t="s">
        <v>2234</v>
      </c>
      <c r="S1059">
        <f ca="1">$AK$2*Validation[[#This Row],[Range1_Range]]+Validation[[#This Row],[Range1_Low]]</f>
        <v>1.3281967095711552E-2</v>
      </c>
      <c r="T1059">
        <f ca="1">$AK$2*Validation[[#This Row],[Range2_Range]]+Validation[[#This Row],[Range2_Low]]</f>
        <v>0.36596152978268365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8.6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1059" t="b">
        <f ca="1">Validation[[#This Row],[Desired Result]]=Validation[[#This Row],[Result]]</f>
        <v>1</v>
      </c>
      <c r="X1059" t="b">
        <v>1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v>0</v>
      </c>
      <c r="AB1059" t="s">
        <v>2210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9" t="b">
        <f ca="1">AND(Validation[[#This Row],[Test Reading]]&gt;=Validation[[#This Row],[Range1_Low]],Validation[[#This Row],[Test Reading]]&lt;=Validation[[#This Row],[Range1_High]])</f>
        <v>1</v>
      </c>
      <c r="AE10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9">
        <f>Validation[[#This Row],[Range1_High]]-Validation[[#This Row],[Range1_Low]]</f>
        <v>2.9701000000000002E-2</v>
      </c>
      <c r="AG1059">
        <f>Validation[[#This Row],[Range2_High]]-Validation[[#This Row],[Range2_Low]]</f>
        <v>0.95501000000000003</v>
      </c>
      <c r="AK1059"/>
    </row>
    <row r="1060" spans="1:37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1</v>
      </c>
      <c r="I1060">
        <v>5.01</v>
      </c>
      <c r="J1060" t="s">
        <v>10</v>
      </c>
      <c r="K1060">
        <v>2.4</v>
      </c>
      <c r="L1060">
        <v>930</v>
      </c>
      <c r="M1060">
        <v>2.3386</v>
      </c>
      <c r="N1060">
        <v>924.88</v>
      </c>
      <c r="O1060" t="s">
        <v>2643</v>
      </c>
      <c r="P1060" t="s">
        <v>2643</v>
      </c>
      <c r="Q1060" t="s">
        <v>2643</v>
      </c>
      <c r="R1060" t="s">
        <v>5247</v>
      </c>
      <c r="S1060">
        <f ca="1">$AK$2*Validation[[#This Row],[Range1_Range]]+Validation[[#This Row],[Range1_Low]]</f>
        <v>1.3281967095711552E-2</v>
      </c>
      <c r="T1060">
        <f ca="1">$AK$2*Validation[[#This Row],[Range2_Range]]+Validation[[#This Row],[Range2_Low]]</f>
        <v>2.3476882277971551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15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v>0</v>
      </c>
      <c r="AB1060" t="s">
        <v>2212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0" t="b">
        <f ca="1">AND(Validation[[#This Row],[Test Reading]]&gt;=Validation[[#This Row],[Range1_Low]],Validation[[#This Row],[Test Reading]]&lt;=Validation[[#This Row],[Range1_High]])</f>
        <v>1</v>
      </c>
      <c r="AE10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0">
        <f>Validation[[#This Row],[Range1_High]]-Validation[[#This Row],[Range1_Low]]</f>
        <v>2.9701000000000002E-2</v>
      </c>
      <c r="AG1060">
        <f>Validation[[#This Row],[Range2_High]]-Validation[[#This Row],[Range2_Low]]</f>
        <v>4.01</v>
      </c>
      <c r="AJ1060" s="94"/>
      <c r="AK1060"/>
    </row>
    <row r="1061" spans="1:37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5</v>
      </c>
      <c r="I1061">
        <v>10.01</v>
      </c>
      <c r="J1061" t="s">
        <v>10</v>
      </c>
      <c r="K1061">
        <v>3.8</v>
      </c>
      <c r="L1061">
        <v>2300</v>
      </c>
      <c r="M1061">
        <v>3.4807000000000001</v>
      </c>
      <c r="N1061">
        <v>2309</v>
      </c>
      <c r="O1061" t="s">
        <v>2643</v>
      </c>
      <c r="P1061" t="s">
        <v>2643</v>
      </c>
      <c r="Q1061" t="s">
        <v>2643</v>
      </c>
      <c r="R1061" t="s">
        <v>5249</v>
      </c>
      <c r="S1061">
        <f ca="1">$AK$2*Validation[[#This Row],[Range1_Range]]+Validation[[#This Row],[Range1_Low]]</f>
        <v>1.3281967095711552E-2</v>
      </c>
      <c r="T1061">
        <f ca="1">$AK$2*Validation[[#This Row],[Range2_Range]]+Validation[[#This Row],[Range2_Low]]</f>
        <v>6.6837700801156483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34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v>0</v>
      </c>
      <c r="AB1061" t="s">
        <v>2209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1" t="b">
        <f ca="1">AND(Validation[[#This Row],[Test Reading]]&gt;=Validation[[#This Row],[Range1_Low]],Validation[[#This Row],[Test Reading]]&lt;=Validation[[#This Row],[Range1_High]])</f>
        <v>1</v>
      </c>
      <c r="AE10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1">
        <f>Validation[[#This Row],[Range1_High]]-Validation[[#This Row],[Range1_Low]]</f>
        <v>2.9701000000000002E-2</v>
      </c>
      <c r="AG1061">
        <f>Validation[[#This Row],[Range2_High]]-Validation[[#This Row],[Range2_Low]]</f>
        <v>5.01</v>
      </c>
      <c r="AK1061"/>
    </row>
    <row r="1062" spans="1:37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10</v>
      </c>
      <c r="I1062">
        <v>30</v>
      </c>
      <c r="J1062" t="s">
        <v>10</v>
      </c>
      <c r="K1062">
        <v>5.3</v>
      </c>
      <c r="L1062">
        <v>4600</v>
      </c>
      <c r="M1062">
        <v>4.6261999999999999</v>
      </c>
      <c r="N1062">
        <v>4619.6000000000004</v>
      </c>
      <c r="O1062" t="s">
        <v>2643</v>
      </c>
      <c r="P1062" t="s">
        <v>2643</v>
      </c>
      <c r="Q1062" t="s">
        <v>2643</v>
      </c>
      <c r="R1062" t="s">
        <v>2237</v>
      </c>
      <c r="S1062">
        <f ca="1">$AK$2*Validation[[#This Row],[Range1_Range]]+Validation[[#This Row],[Range1_Low]]</f>
        <v>1.3281967095711552E-2</v>
      </c>
      <c r="T1062">
        <f ca="1">$AK$2*Validation[[#This Row],[Range2_Range]]+Validation[[#This Row],[Range2_Low]]</f>
        <v>16.721637046369853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66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v>0</v>
      </c>
      <c r="AB1062" t="s">
        <v>2208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2" t="b">
        <f ca="1">AND(Validation[[#This Row],[Test Reading]]&gt;=Validation[[#This Row],[Range1_Low]],Validation[[#This Row],[Test Reading]]&lt;=Validation[[#This Row],[Range1_High]])</f>
        <v>1</v>
      </c>
      <c r="AE10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2">
        <f>Validation[[#This Row],[Range1_High]]-Validation[[#This Row],[Range1_Low]]</f>
        <v>2.9701000000000002E-2</v>
      </c>
      <c r="AG1062">
        <f>Validation[[#This Row],[Range2_High]]-Validation[[#This Row],[Range2_Low]]</f>
        <v>20</v>
      </c>
      <c r="AK1062"/>
    </row>
    <row r="1063" spans="1:37" x14ac:dyDescent="0.25">
      <c r="A1063" t="s">
        <v>52</v>
      </c>
      <c r="B1063" t="s">
        <v>45</v>
      </c>
      <c r="C1063">
        <v>0</v>
      </c>
      <c r="D1063">
        <v>3.3000999999999999E-4</v>
      </c>
      <c r="E1063">
        <v>9.9999999999999995E-7</v>
      </c>
      <c r="F1063" t="s">
        <v>13</v>
      </c>
      <c r="G1063" t="s">
        <v>11</v>
      </c>
      <c r="H1063">
        <v>0.01</v>
      </c>
      <c r="I1063">
        <v>2.001E-2</v>
      </c>
      <c r="J1063" t="s">
        <v>10</v>
      </c>
      <c r="K1063">
        <v>0.56557999999999997</v>
      </c>
      <c r="L1063">
        <v>1474.9</v>
      </c>
      <c r="M1063">
        <v>0.56533</v>
      </c>
      <c r="N1063">
        <v>1474.5</v>
      </c>
      <c r="O1063" t="s">
        <v>2643</v>
      </c>
      <c r="P1063" t="s">
        <v>2643</v>
      </c>
      <c r="Q1063" t="s">
        <v>2643</v>
      </c>
      <c r="R1063" t="s">
        <v>2164</v>
      </c>
      <c r="S1063">
        <f ca="1">$AK$2*Validation[[#This Row],[Range1_Range]]+Validation[[#This Row],[Range1_Low]]</f>
        <v>1.1091037208362576E-4</v>
      </c>
      <c r="T1063">
        <f ca="1">$AK$2*Validation[[#This Row],[Range2_Range]]+Validation[[#This Row],[Range2_Low]]</f>
        <v>1.3364179341708112E-2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0.73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v>0</v>
      </c>
      <c r="AB1063" t="s">
        <v>5233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3" t="b">
        <f ca="1">AND(Validation[[#This Row],[Test Reading]]&gt;=Validation[[#This Row],[Range1_Low]],Validation[[#This Row],[Test Reading]]&lt;=Validation[[#This Row],[Range1_High]])</f>
        <v>1</v>
      </c>
      <c r="AE10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3">
        <f>Validation[[#This Row],[Range1_High]]-Validation[[#This Row],[Range1_Low]]</f>
        <v>3.3000999999999999E-4</v>
      </c>
      <c r="AG1063">
        <f>Validation[[#This Row],[Range2_High]]-Validation[[#This Row],[Range2_Low]]</f>
        <v>1.001E-2</v>
      </c>
      <c r="AK1063"/>
    </row>
    <row r="1064" spans="1:37" x14ac:dyDescent="0.25">
      <c r="A1064" t="s">
        <v>52</v>
      </c>
      <c r="B1064" t="s">
        <v>45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0.02</v>
      </c>
      <c r="I1064">
        <v>4.5010000000000001E-2</v>
      </c>
      <c r="J1064" t="s">
        <v>10</v>
      </c>
      <c r="K1064">
        <v>0.57237000000000005</v>
      </c>
      <c r="L1064">
        <v>986.73</v>
      </c>
      <c r="M1064">
        <v>0.57213000000000003</v>
      </c>
      <c r="N1064">
        <v>986.13</v>
      </c>
      <c r="O1064" t="s">
        <v>2643</v>
      </c>
      <c r="P1064" t="s">
        <v>2643</v>
      </c>
      <c r="Q1064" t="s">
        <v>2643</v>
      </c>
      <c r="R1064" t="s">
        <v>5214</v>
      </c>
      <c r="S1064">
        <f ca="1">$AK$2*Validation[[#This Row],[Range1_Range]]+Validation[[#This Row],[Range1_Low]]</f>
        <v>1.1091037208362576E-4</v>
      </c>
      <c r="T1064">
        <f ca="1">$AK$2*Validation[[#This Row],[Range2_Range]]+Validation[[#This Row],[Range2_Low]]</f>
        <v>2.8405407126485503E-2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0.68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v>0</v>
      </c>
      <c r="AB1064" t="s">
        <v>2216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4" t="b">
        <f ca="1">AND(Validation[[#This Row],[Test Reading]]&gt;=Validation[[#This Row],[Range1_Low]],Validation[[#This Row],[Test Reading]]&lt;=Validation[[#This Row],[Range1_High]])</f>
        <v>1</v>
      </c>
      <c r="AE10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4">
        <f>Validation[[#This Row],[Range1_High]]-Validation[[#This Row],[Range1_Low]]</f>
        <v>3.3000999999999999E-4</v>
      </c>
      <c r="AG1064">
        <f>Validation[[#This Row],[Range2_High]]-Validation[[#This Row],[Range2_Low]]</f>
        <v>2.5010000000000001E-2</v>
      </c>
      <c r="AK1064"/>
    </row>
    <row r="1065" spans="1:37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4.4999999999999998E-2</v>
      </c>
      <c r="I1065">
        <v>1.0000100000000001</v>
      </c>
      <c r="J1065" t="s">
        <v>10</v>
      </c>
      <c r="K1065">
        <v>0.57669999999999999</v>
      </c>
      <c r="L1065">
        <v>759.64</v>
      </c>
      <c r="M1065">
        <v>0.57647000000000004</v>
      </c>
      <c r="N1065">
        <v>758.92</v>
      </c>
      <c r="O1065" t="s">
        <v>2643</v>
      </c>
      <c r="P1065" t="s">
        <v>2643</v>
      </c>
      <c r="Q1065" t="s">
        <v>2643</v>
      </c>
      <c r="R1065" t="s">
        <v>2166</v>
      </c>
      <c r="S1065">
        <f ca="1">$AK$2*Validation[[#This Row],[Range1_Range]]+Validation[[#This Row],[Range1_Low]]</f>
        <v>1.1091037208362576E-4</v>
      </c>
      <c r="T1065">
        <f ca="1">$AK$2*Validation[[#This Row],[Range2_Range]]+Validation[[#This Row],[Range2_Low]]</f>
        <v>0.36596152978268365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0.66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v>0</v>
      </c>
      <c r="AB1065" t="s">
        <v>2214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5" t="b">
        <f ca="1">AND(Validation[[#This Row],[Test Reading]]&gt;=Validation[[#This Row],[Range1_Low]],Validation[[#This Row],[Test Reading]]&lt;=Validation[[#This Row],[Range1_High]])</f>
        <v>1</v>
      </c>
      <c r="AE10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5">
        <f>Validation[[#This Row],[Range1_High]]-Validation[[#This Row],[Range1_Low]]</f>
        <v>3.3000999999999999E-4</v>
      </c>
      <c r="AG1065">
        <f>Validation[[#This Row],[Range2_High]]-Validation[[#This Row],[Range2_Low]]</f>
        <v>0.95501000000000003</v>
      </c>
      <c r="AK1065"/>
    </row>
    <row r="1066" spans="1:37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1</v>
      </c>
      <c r="I1066">
        <v>5.01</v>
      </c>
      <c r="J1066" t="s">
        <v>10</v>
      </c>
      <c r="K1066">
        <v>0.56230999999999998</v>
      </c>
      <c r="L1066">
        <v>2652.9</v>
      </c>
      <c r="M1066">
        <v>0.56206999999999996</v>
      </c>
      <c r="N1066">
        <v>2652.8</v>
      </c>
      <c r="O1066" t="s">
        <v>2643</v>
      </c>
      <c r="P1066" t="s">
        <v>2643</v>
      </c>
      <c r="Q1066" t="s">
        <v>2643</v>
      </c>
      <c r="R1066" t="s">
        <v>5220</v>
      </c>
      <c r="S1066">
        <f ca="1">$AK$2*Validation[[#This Row],[Range1_Range]]+Validation[[#This Row],[Range1_Low]]</f>
        <v>1.1091037208362576E-4</v>
      </c>
      <c r="T1066">
        <f ca="1">$AK$2*Validation[[#This Row],[Range2_Range]]+Validation[[#This Row],[Range2_Low]]</f>
        <v>2.3476882277971551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0.86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v>0</v>
      </c>
      <c r="AB1066" t="s">
        <v>2219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6" t="b">
        <f ca="1">AND(Validation[[#This Row],[Test Reading]]&gt;=Validation[[#This Row],[Range1_Low]],Validation[[#This Row],[Test Reading]]&lt;=Validation[[#This Row],[Range1_High]])</f>
        <v>1</v>
      </c>
      <c r="AE10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6">
        <f>Validation[[#This Row],[Range1_High]]-Validation[[#This Row],[Range1_Low]]</f>
        <v>3.3000999999999999E-4</v>
      </c>
      <c r="AG1066">
        <f>Validation[[#This Row],[Range2_High]]-Validation[[#This Row],[Range2_Low]]</f>
        <v>4.01</v>
      </c>
      <c r="AK1066"/>
    </row>
    <row r="1067" spans="1:37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2643</v>
      </c>
      <c r="P1067" t="s">
        <v>2643</v>
      </c>
      <c r="Q1067" t="s">
        <v>2643</v>
      </c>
      <c r="R1067" t="s">
        <v>2165</v>
      </c>
      <c r="S1067">
        <f ca="1">$AK$2*Validation[[#This Row],[Range1_Range]]+Validation[[#This Row],[Range1_Low]]</f>
        <v>1.1091037208362576E-4</v>
      </c>
      <c r="T1067">
        <f ca="1">$AK$2*Validation[[#This Row],[Range2_Range]]+Validation[[#This Row],[Range2_Low]]</f>
        <v>6.6837700801156483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1.5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67" t="b">
        <f ca="1">Validation[[#This Row],[Desired Result]]=Validation[[#This Row],[Result]]</f>
        <v>1</v>
      </c>
      <c r="X1067" t="b">
        <v>1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v>0</v>
      </c>
      <c r="AB1067" t="s">
        <v>2218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7" t="b">
        <f ca="1">AND(Validation[[#This Row],[Test Reading]]&gt;=Validation[[#This Row],[Range1_Low]],Validation[[#This Row],[Test Reading]]&lt;=Validation[[#This Row],[Range1_High]])</f>
        <v>1</v>
      </c>
      <c r="AE10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7">
        <f>Validation[[#This Row],[Range1_High]]-Validation[[#This Row],[Range1_Low]]</f>
        <v>3.3000999999999999E-4</v>
      </c>
      <c r="AG1067">
        <f>Validation[[#This Row],[Range2_High]]-Validation[[#This Row],[Range2_Low]]</f>
        <v>5.01</v>
      </c>
      <c r="AK1067"/>
    </row>
    <row r="1068" spans="1:37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10</v>
      </c>
      <c r="I1068">
        <v>30</v>
      </c>
      <c r="J1068" t="s">
        <v>10</v>
      </c>
      <c r="K1068">
        <v>0.62980000000000003</v>
      </c>
      <c r="L1068">
        <v>18044</v>
      </c>
      <c r="M1068">
        <v>0.62958000000000003</v>
      </c>
      <c r="N1068">
        <v>18044</v>
      </c>
      <c r="O1068" t="s">
        <v>2643</v>
      </c>
      <c r="P1068" t="s">
        <v>2643</v>
      </c>
      <c r="Q1068" t="s">
        <v>2643</v>
      </c>
      <c r="R1068" t="s">
        <v>5226</v>
      </c>
      <c r="S1068">
        <f ca="1">$AK$2*Validation[[#This Row],[Range1_Range]]+Validation[[#This Row],[Range1_Low]]</f>
        <v>1.1091037208362576E-4</v>
      </c>
      <c r="T1068">
        <f ca="1">$AK$2*Validation[[#This Row],[Range2_Range]]+Validation[[#This Row],[Range2_Low]]</f>
        <v>16.721637046369853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2.6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v>0</v>
      </c>
      <c r="AB1068" t="s">
        <v>2215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8" t="b">
        <f ca="1">AND(Validation[[#This Row],[Test Reading]]&gt;=Validation[[#This Row],[Range1_Low]],Validation[[#This Row],[Test Reading]]&lt;=Validation[[#This Row],[Range1_High]])</f>
        <v>1</v>
      </c>
      <c r="AE10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8">
        <f>Validation[[#This Row],[Range1_High]]-Validation[[#This Row],[Range1_Low]]</f>
        <v>3.3000999999999999E-4</v>
      </c>
      <c r="AG1068">
        <f>Validation[[#This Row],[Range2_High]]-Validation[[#This Row],[Range2_Low]]</f>
        <v>20</v>
      </c>
      <c r="AK1068"/>
    </row>
    <row r="1069" spans="1:37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30</v>
      </c>
      <c r="I1069">
        <v>30.1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2643</v>
      </c>
      <c r="P1069" t="s">
        <v>2643</v>
      </c>
      <c r="Q1069" t="s">
        <v>2643</v>
      </c>
      <c r="R1069" t="s">
        <v>2167</v>
      </c>
      <c r="S1069">
        <f ca="1">$AK$2*Validation[[#This Row],[Range1_Range]]+Validation[[#This Row],[Range1_Low]]</f>
        <v>1.1091037208362576E-4</v>
      </c>
      <c r="T1069">
        <f ca="1">$AK$2*Validation[[#This Row],[Range2_Range]]+Validation[[#This Row],[Range2_Low]]</f>
        <v>30.033608185231849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2.6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v>0</v>
      </c>
      <c r="AB1069" t="s">
        <v>2217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9" t="b">
        <f ca="1">AND(Validation[[#This Row],[Test Reading]]&gt;=Validation[[#This Row],[Range1_Low]],Validation[[#This Row],[Test Reading]]&lt;=Validation[[#This Row],[Range1_High]])</f>
        <v>1</v>
      </c>
      <c r="AE10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9">
        <f>Validation[[#This Row],[Range1_High]]-Validation[[#This Row],[Range1_Low]]</f>
        <v>3.3000999999999999E-4</v>
      </c>
      <c r="AG1069">
        <f>Validation[[#This Row],[Range2_High]]-Validation[[#This Row],[Range2_Low]]</f>
        <v>0.10000000000000142</v>
      </c>
      <c r="AK1069"/>
    </row>
    <row r="1070" spans="1:37" x14ac:dyDescent="0.25">
      <c r="A1070" t="s">
        <v>52</v>
      </c>
      <c r="B1070" t="s">
        <v>45</v>
      </c>
      <c r="C1070">
        <v>3.3E-4</v>
      </c>
      <c r="D1070">
        <v>3.3000999999999998E-3</v>
      </c>
      <c r="E1070">
        <v>9.9999999999999995E-7</v>
      </c>
      <c r="F1070" t="s">
        <v>13</v>
      </c>
      <c r="G1070" t="s">
        <v>11</v>
      </c>
      <c r="H1070">
        <v>0.01</v>
      </c>
      <c r="I1070">
        <v>2.001E-2</v>
      </c>
      <c r="J1070" t="s">
        <v>10</v>
      </c>
      <c r="K1070">
        <v>0.35293999999999998</v>
      </c>
      <c r="L1070">
        <v>2267.3000000000002</v>
      </c>
      <c r="M1070">
        <v>0.35227000000000003</v>
      </c>
      <c r="N1070">
        <v>2267.5</v>
      </c>
      <c r="O1070" t="s">
        <v>2643</v>
      </c>
      <c r="P1070" t="s">
        <v>2643</v>
      </c>
      <c r="Q1070" t="s">
        <v>2643</v>
      </c>
      <c r="R1070" t="s">
        <v>5233</v>
      </c>
      <c r="S1070">
        <f ca="1">$AK$2*Validation[[#This Row],[Range1_Range]]+Validation[[#This Row],[Range1_Low]]</f>
        <v>1.3281967095711549E-3</v>
      </c>
      <c r="T1070">
        <f ca="1">$AK$2*Validation[[#This Row],[Range2_Range]]+Validation[[#This Row],[Range2_Low]]</f>
        <v>1.3364179341708112E-2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3.4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070" t="b">
        <f ca="1">Validation[[#This Row],[Desired Result]]=Validation[[#This Row],[Result]]</f>
        <v>1</v>
      </c>
      <c r="X1070" t="b">
        <v>1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v>0</v>
      </c>
      <c r="AB1070" t="s">
        <v>5937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0" t="b">
        <f ca="1">AND(Validation[[#This Row],[Test Reading]]&gt;=Validation[[#This Row],[Range1_Low]],Validation[[#This Row],[Test Reading]]&lt;=Validation[[#This Row],[Range1_High]])</f>
        <v>1</v>
      </c>
      <c r="AE10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0">
        <f>Validation[[#This Row],[Range1_High]]-Validation[[#This Row],[Range1_Low]]</f>
        <v>2.9700999999999998E-3</v>
      </c>
      <c r="AG1070">
        <f>Validation[[#This Row],[Range2_High]]-Validation[[#This Row],[Range2_Low]]</f>
        <v>1.001E-2</v>
      </c>
      <c r="AJ1070" s="94"/>
      <c r="AK1070"/>
    </row>
    <row r="1071" spans="1:37" x14ac:dyDescent="0.25">
      <c r="A1071" t="s">
        <v>52</v>
      </c>
      <c r="B1071" t="s">
        <v>45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0.02</v>
      </c>
      <c r="I1071">
        <v>4.5010000000000001E-2</v>
      </c>
      <c r="J1071" t="s">
        <v>10</v>
      </c>
      <c r="K1071">
        <v>0.41399000000000002</v>
      </c>
      <c r="L1071">
        <v>1381.1</v>
      </c>
      <c r="M1071">
        <v>0.41349000000000002</v>
      </c>
      <c r="N1071">
        <v>1381.2</v>
      </c>
      <c r="O1071" t="s">
        <v>2643</v>
      </c>
      <c r="P1071" t="s">
        <v>2643</v>
      </c>
      <c r="Q1071" t="s">
        <v>2643</v>
      </c>
      <c r="R1071" t="s">
        <v>2216</v>
      </c>
      <c r="S1071">
        <f ca="1">$AK$2*Validation[[#This Row],[Range1_Range]]+Validation[[#This Row],[Range1_Low]]</f>
        <v>1.3281967095711549E-3</v>
      </c>
      <c r="T1071">
        <f ca="1">$AK$2*Validation[[#This Row],[Range2_Range]]+Validation[[#This Row],[Range2_Low]]</f>
        <v>2.8405407126485503E-2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2.2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071" t="b">
        <f ca="1">Validation[[#This Row],[Desired Result]]=Validation[[#This Row],[Result]]</f>
        <v>1</v>
      </c>
      <c r="X1071" t="b">
        <v>1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v>0</v>
      </c>
      <c r="AB1071" t="s">
        <v>6014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1" t="b">
        <f ca="1">AND(Validation[[#This Row],[Test Reading]]&gt;=Validation[[#This Row],[Range1_Low]],Validation[[#This Row],[Test Reading]]&lt;=Validation[[#This Row],[Range1_High]])</f>
        <v>1</v>
      </c>
      <c r="AE10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1">
        <f>Validation[[#This Row],[Range1_High]]-Validation[[#This Row],[Range1_Low]]</f>
        <v>2.9700999999999998E-3</v>
      </c>
      <c r="AG1071">
        <f>Validation[[#This Row],[Range2_High]]-Validation[[#This Row],[Range2_Low]]</f>
        <v>2.5010000000000001E-2</v>
      </c>
      <c r="AK1071"/>
    </row>
    <row r="1072" spans="1:37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4.4999999999999998E-2</v>
      </c>
      <c r="I1072">
        <v>1.0000100000000001</v>
      </c>
      <c r="J1072" t="s">
        <v>10</v>
      </c>
      <c r="K1072">
        <v>0.43013000000000001</v>
      </c>
      <c r="L1072">
        <v>1124.2</v>
      </c>
      <c r="M1072">
        <v>0.44201000000000001</v>
      </c>
      <c r="N1072">
        <v>1086.4000000000001</v>
      </c>
      <c r="O1072" t="s">
        <v>2643</v>
      </c>
      <c r="P1072" t="s">
        <v>2643</v>
      </c>
      <c r="Q1072" t="s">
        <v>2643</v>
      </c>
      <c r="R1072" t="s">
        <v>2214</v>
      </c>
      <c r="S1072">
        <f ca="1">$AK$2*Validation[[#This Row],[Range1_Range]]+Validation[[#This Row],[Range1_Low]]</f>
        <v>1.3281967095711549E-3</v>
      </c>
      <c r="T1072">
        <f ca="1">$AK$2*Validation[[#This Row],[Range2_Range]]+Validation[[#This Row],[Range2_Low]]</f>
        <v>0.36596152978268365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1.9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1072" t="b">
        <f ca="1">Validation[[#This Row],[Desired Result]]=Validation[[#This Row],[Result]]</f>
        <v>1</v>
      </c>
      <c r="X1072" t="b">
        <v>1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v>0</v>
      </c>
      <c r="AB1072" t="s">
        <v>5867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2" t="b">
        <f ca="1">AND(Validation[[#This Row],[Test Reading]]&gt;=Validation[[#This Row],[Range1_Low]],Validation[[#This Row],[Test Reading]]&lt;=Validation[[#This Row],[Range1_High]])</f>
        <v>1</v>
      </c>
      <c r="AE10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2">
        <f>Validation[[#This Row],[Range1_High]]-Validation[[#This Row],[Range1_Low]]</f>
        <v>2.9700999999999998E-3</v>
      </c>
      <c r="AG1072">
        <f>Validation[[#This Row],[Range2_High]]-Validation[[#This Row],[Range2_Low]]</f>
        <v>0.95501000000000003</v>
      </c>
      <c r="AK1072"/>
    </row>
    <row r="1073" spans="1:37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1</v>
      </c>
      <c r="I1073">
        <v>5.01</v>
      </c>
      <c r="J1073" t="s">
        <v>10</v>
      </c>
      <c r="K1073">
        <v>0.40200999999999998</v>
      </c>
      <c r="L1073">
        <v>2264.3000000000002</v>
      </c>
      <c r="M1073">
        <v>0.40155999999999997</v>
      </c>
      <c r="N1073">
        <v>2264.4</v>
      </c>
      <c r="O1073" t="s">
        <v>2643</v>
      </c>
      <c r="P1073" t="s">
        <v>2643</v>
      </c>
      <c r="Q1073" t="s">
        <v>2643</v>
      </c>
      <c r="R1073" t="s">
        <v>2219</v>
      </c>
      <c r="S1073">
        <f ca="1">$AK$2*Validation[[#This Row],[Range1_Range]]+Validation[[#This Row],[Range1_Low]]</f>
        <v>1.3281967095711549E-3</v>
      </c>
      <c r="T1073">
        <f ca="1">$AK$2*Validation[[#This Row],[Range2_Range]]+Validation[[#This Row],[Range2_Low]]</f>
        <v>2.3476882277971551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3.4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v>0</v>
      </c>
      <c r="AB1073" t="s">
        <v>6013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3" t="b">
        <f ca="1">AND(Validation[[#This Row],[Test Reading]]&gt;=Validation[[#This Row],[Range1_Low]],Validation[[#This Row],[Test Reading]]&lt;=Validation[[#This Row],[Range1_High]])</f>
        <v>1</v>
      </c>
      <c r="AE10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3">
        <f>Validation[[#This Row],[Range1_High]]-Validation[[#This Row],[Range1_Low]]</f>
        <v>2.9700999999999998E-3</v>
      </c>
      <c r="AG1073">
        <f>Validation[[#This Row],[Range2_High]]-Validation[[#This Row],[Range2_Low]]</f>
        <v>4.01</v>
      </c>
      <c r="AJ1073" s="94"/>
      <c r="AK1073"/>
    </row>
    <row r="1074" spans="1:37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5</v>
      </c>
      <c r="I1074">
        <v>10.01</v>
      </c>
      <c r="J1074" t="s">
        <v>10</v>
      </c>
      <c r="K1074">
        <v>0.41769000000000001</v>
      </c>
      <c r="L1074">
        <v>5779.5</v>
      </c>
      <c r="M1074">
        <v>0.4264</v>
      </c>
      <c r="N1074">
        <v>5752</v>
      </c>
      <c r="O1074" t="s">
        <v>2643</v>
      </c>
      <c r="P1074" t="s">
        <v>2643</v>
      </c>
      <c r="Q1074" t="s">
        <v>2643</v>
      </c>
      <c r="R1074" t="s">
        <v>2218</v>
      </c>
      <c r="S1074">
        <f ca="1">$AK$2*Validation[[#This Row],[Range1_Range]]+Validation[[#This Row],[Range1_Low]]</f>
        <v>1.3281967095711549E-3</v>
      </c>
      <c r="T1074">
        <f ca="1">$AK$2*Validation[[#This Row],[Range2_Range]]+Validation[[#This Row],[Range2_Low]]</f>
        <v>6.6837700801156483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8.1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v>0</v>
      </c>
      <c r="AB1074" t="s">
        <v>6012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4" t="b">
        <f ca="1">AND(Validation[[#This Row],[Test Reading]]&gt;=Validation[[#This Row],[Range1_Low]],Validation[[#This Row],[Test Reading]]&lt;=Validation[[#This Row],[Range1_High]])</f>
        <v>1</v>
      </c>
      <c r="AE10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4">
        <f>Validation[[#This Row],[Range1_High]]-Validation[[#This Row],[Range1_Low]]</f>
        <v>2.9700999999999998E-3</v>
      </c>
      <c r="AG1074">
        <f>Validation[[#This Row],[Range2_High]]-Validation[[#This Row],[Range2_Low]]</f>
        <v>5.01</v>
      </c>
      <c r="AK1074"/>
    </row>
    <row r="1075" spans="1:37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10</v>
      </c>
      <c r="I1075">
        <v>30</v>
      </c>
      <c r="J1075" t="s">
        <v>10</v>
      </c>
      <c r="K1075">
        <v>0.7</v>
      </c>
      <c r="L1075">
        <v>12000</v>
      </c>
      <c r="M1075">
        <v>0.7339</v>
      </c>
      <c r="N1075">
        <v>11536</v>
      </c>
      <c r="O1075" t="s">
        <v>2643</v>
      </c>
      <c r="P1075" t="s">
        <v>2643</v>
      </c>
      <c r="Q1075" t="s">
        <v>2643</v>
      </c>
      <c r="R1075" t="s">
        <v>2215</v>
      </c>
      <c r="S1075">
        <f ca="1">$AK$2*Validation[[#This Row],[Range1_Range]]+Validation[[#This Row],[Range1_Low]]</f>
        <v>1.3281967095711549E-3</v>
      </c>
      <c r="T1075">
        <f ca="1">$AK$2*Validation[[#This Row],[Range2_Range]]+Validation[[#This Row],[Range2_Low]]</f>
        <v>16.721637046369853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17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v>0</v>
      </c>
      <c r="AB1075" t="s">
        <v>5868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5" t="b">
        <f ca="1">AND(Validation[[#This Row],[Test Reading]]&gt;=Validation[[#This Row],[Range1_Low]],Validation[[#This Row],[Test Reading]]&lt;=Validation[[#This Row],[Range1_High]])</f>
        <v>1</v>
      </c>
      <c r="AE10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5">
        <f>Validation[[#This Row],[Range1_High]]-Validation[[#This Row],[Range1_Low]]</f>
        <v>2.9700999999999998E-3</v>
      </c>
      <c r="AG1075">
        <f>Validation[[#This Row],[Range2_High]]-Validation[[#This Row],[Range2_Low]]</f>
        <v>20</v>
      </c>
      <c r="AK1075"/>
    </row>
    <row r="1076" spans="1:37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30</v>
      </c>
      <c r="I1076">
        <v>30.1</v>
      </c>
      <c r="J1076" t="s">
        <v>10</v>
      </c>
      <c r="K1076">
        <v>0.7</v>
      </c>
      <c r="L1076">
        <v>12000</v>
      </c>
      <c r="M1076">
        <v>0.7339</v>
      </c>
      <c r="N1076">
        <v>11536</v>
      </c>
      <c r="O1076" t="s">
        <v>2643</v>
      </c>
      <c r="P1076" t="s">
        <v>2643</v>
      </c>
      <c r="Q1076" t="s">
        <v>2643</v>
      </c>
      <c r="R1076" t="s">
        <v>2217</v>
      </c>
      <c r="S1076">
        <f ca="1">$AK$2*Validation[[#This Row],[Range1_Range]]+Validation[[#This Row],[Range1_Low]]</f>
        <v>1.3281967095711549E-3</v>
      </c>
      <c r="T1076">
        <f ca="1">$AK$2*Validation[[#This Row],[Range2_Range]]+Validation[[#This Row],[Range2_Low]]</f>
        <v>30.033608185231849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17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76" t="b">
        <f ca="1">Validation[[#This Row],[Desired Result]]=Validation[[#This Row],[Result]]</f>
        <v>1</v>
      </c>
      <c r="X1076" t="b">
        <v>1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v>0</v>
      </c>
      <c r="AB1076" t="s">
        <v>2167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6" t="b">
        <f ca="1">AND(Validation[[#This Row],[Test Reading]]&gt;=Validation[[#This Row],[Range1_Low]],Validation[[#This Row],[Test Reading]]&lt;=Validation[[#This Row],[Range1_High]])</f>
        <v>1</v>
      </c>
      <c r="AE10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6">
        <f>Validation[[#This Row],[Range1_High]]-Validation[[#This Row],[Range1_Low]]</f>
        <v>2.9700999999999998E-3</v>
      </c>
      <c r="AG1076">
        <f>Validation[[#This Row],[Range2_High]]-Validation[[#This Row],[Range2_Low]]</f>
        <v>0.10000000000000142</v>
      </c>
      <c r="AK1076"/>
    </row>
    <row r="1077" spans="1:37" x14ac:dyDescent="0.25">
      <c r="A1077" t="s">
        <v>52</v>
      </c>
      <c r="B1077" t="s">
        <v>45</v>
      </c>
      <c r="C1077">
        <v>3.3E-3</v>
      </c>
      <c r="D1077">
        <v>3.3001000000000003E-2</v>
      </c>
      <c r="E1077">
        <v>9.9999999999999995E-7</v>
      </c>
      <c r="F1077" t="s">
        <v>13</v>
      </c>
      <c r="G1077" t="s">
        <v>11</v>
      </c>
      <c r="H1077">
        <v>0.01</v>
      </c>
      <c r="I1077">
        <v>2.001E-2</v>
      </c>
      <c r="J1077" t="s">
        <v>10</v>
      </c>
      <c r="K1077">
        <v>4.0896999999999997</v>
      </c>
      <c r="L1077">
        <v>2048.8000000000002</v>
      </c>
      <c r="M1077">
        <v>4.1185</v>
      </c>
      <c r="N1077">
        <v>2039.5</v>
      </c>
      <c r="O1077" t="s">
        <v>2643</v>
      </c>
      <c r="P1077" t="s">
        <v>2643</v>
      </c>
      <c r="Q1077" t="s">
        <v>2643</v>
      </c>
      <c r="R1077" t="s">
        <v>2239</v>
      </c>
      <c r="S1077">
        <f ca="1">$AK$2*Validation[[#This Row],[Range1_Range]]+Validation[[#This Row],[Range1_Low]]</f>
        <v>1.3281967095711552E-2</v>
      </c>
      <c r="T1077">
        <f ca="1">$AK$2*Validation[[#This Row],[Range2_Range]]+Validation[[#This Row],[Range2_Low]]</f>
        <v>1.3364179341708112E-2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31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v>0</v>
      </c>
      <c r="AB1077" t="s">
        <v>6170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7" t="b">
        <f ca="1">AND(Validation[[#This Row],[Test Reading]]&gt;=Validation[[#This Row],[Range1_Low]],Validation[[#This Row],[Test Reading]]&lt;=Validation[[#This Row],[Range1_High]])</f>
        <v>1</v>
      </c>
      <c r="AE10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7">
        <f>Validation[[#This Row],[Range1_High]]-Validation[[#This Row],[Range1_Low]]</f>
        <v>2.9701000000000002E-2</v>
      </c>
      <c r="AG1077">
        <f>Validation[[#This Row],[Range2_High]]-Validation[[#This Row],[Range2_Low]]</f>
        <v>1.001E-2</v>
      </c>
      <c r="AK1077"/>
    </row>
    <row r="1078" spans="1:37" x14ac:dyDescent="0.25">
      <c r="A1078" t="s">
        <v>52</v>
      </c>
      <c r="B1078" t="s">
        <v>45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0.02</v>
      </c>
      <c r="I1078">
        <v>4.5010000000000001E-2</v>
      </c>
      <c r="J1078" t="s">
        <v>10</v>
      </c>
      <c r="K1078">
        <v>4.9169999999999998</v>
      </c>
      <c r="L1078">
        <v>977.92</v>
      </c>
      <c r="M1078">
        <v>4.9145000000000003</v>
      </c>
      <c r="N1078">
        <v>977.93</v>
      </c>
      <c r="O1078" t="s">
        <v>2643</v>
      </c>
      <c r="P1078" t="s">
        <v>2643</v>
      </c>
      <c r="Q1078" t="s">
        <v>2643</v>
      </c>
      <c r="R1078" t="s">
        <v>5244</v>
      </c>
      <c r="S1078">
        <f ca="1">$AK$2*Validation[[#This Row],[Range1_Range]]+Validation[[#This Row],[Range1_Low]]</f>
        <v>1.3281967095711552E-2</v>
      </c>
      <c r="T1078">
        <f ca="1">$AK$2*Validation[[#This Row],[Range2_Range]]+Validation[[#This Row],[Range2_Low]]</f>
        <v>2.8405407126485503E-2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18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78" t="b">
        <f ca="1">Validation[[#This Row],[Desired Result]]=Validation[[#This Row],[Result]]</f>
        <v>1</v>
      </c>
      <c r="X1078" t="b">
        <v>0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v>0</v>
      </c>
      <c r="AB1078" t="s">
        <v>6168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8" t="b">
        <f ca="1">AND(Validation[[#This Row],[Test Reading]]&gt;=Validation[[#This Row],[Range1_Low]],Validation[[#This Row],[Test Reading]]&lt;=Validation[[#This Row],[Range1_High]])</f>
        <v>1</v>
      </c>
      <c r="AE10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8">
        <f>Validation[[#This Row],[Range1_High]]-Validation[[#This Row],[Range1_Low]]</f>
        <v>2.9701000000000002E-2</v>
      </c>
      <c r="AG1078">
        <f>Validation[[#This Row],[Range2_High]]-Validation[[#This Row],[Range2_Low]]</f>
        <v>2.5010000000000001E-2</v>
      </c>
      <c r="AK1078"/>
    </row>
    <row r="1079" spans="1:37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4.4999999999999998E-2</v>
      </c>
      <c r="I1079">
        <v>1.0000100000000001</v>
      </c>
      <c r="J1079" t="s">
        <v>10</v>
      </c>
      <c r="K1079">
        <v>5.6395999999999997</v>
      </c>
      <c r="L1079">
        <v>392.41</v>
      </c>
      <c r="M1079">
        <v>5.6368999999999998</v>
      </c>
      <c r="N1079">
        <v>392.36</v>
      </c>
      <c r="O1079" t="s">
        <v>2643</v>
      </c>
      <c r="P1079" t="s">
        <v>2643</v>
      </c>
      <c r="Q1079" t="s">
        <v>2643</v>
      </c>
      <c r="R1079" t="s">
        <v>5246</v>
      </c>
      <c r="S1079">
        <f ca="1">$AK$2*Validation[[#This Row],[Range1_Range]]+Validation[[#This Row],[Range1_Low]]</f>
        <v>1.3281967095711552E-2</v>
      </c>
      <c r="T1079">
        <f ca="1">$AK$2*Validation[[#This Row],[Range2_Range]]+Validation[[#This Row],[Range2_Low]]</f>
        <v>0.36596152978268365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11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79" t="b">
        <f ca="1">Validation[[#This Row],[Desired Result]]=Validation[[#This Row],[Result]]</f>
        <v>1</v>
      </c>
      <c r="X1079" t="b">
        <v>1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v>0</v>
      </c>
      <c r="AB1079" t="s">
        <v>6169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9" t="b">
        <f ca="1">AND(Validation[[#This Row],[Test Reading]]&gt;=Validation[[#This Row],[Range1_Low]],Validation[[#This Row],[Test Reading]]&lt;=Validation[[#This Row],[Range1_High]])</f>
        <v>1</v>
      </c>
      <c r="AE10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9">
        <f>Validation[[#This Row],[Range1_High]]-Validation[[#This Row],[Range1_Low]]</f>
        <v>2.9701000000000002E-2</v>
      </c>
      <c r="AG1079">
        <f>Validation[[#This Row],[Range2_High]]-Validation[[#This Row],[Range2_Low]]</f>
        <v>0.95501000000000003</v>
      </c>
      <c r="AK1079"/>
    </row>
    <row r="1080" spans="1:37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1</v>
      </c>
      <c r="I1080">
        <v>5.01</v>
      </c>
      <c r="J1080" t="s">
        <v>10</v>
      </c>
      <c r="K1080">
        <v>5.0491000000000001</v>
      </c>
      <c r="L1080">
        <v>857.92</v>
      </c>
      <c r="M1080">
        <v>5.0465999999999998</v>
      </c>
      <c r="N1080">
        <v>857.92</v>
      </c>
      <c r="O1080" t="s">
        <v>2643</v>
      </c>
      <c r="P1080" t="s">
        <v>2643</v>
      </c>
      <c r="Q1080" t="s">
        <v>2643</v>
      </c>
      <c r="R1080" t="s">
        <v>2241</v>
      </c>
      <c r="S1080">
        <f ca="1">$AK$2*Validation[[#This Row],[Range1_Range]]+Validation[[#This Row],[Range1_Low]]</f>
        <v>1.3281967095711552E-2</v>
      </c>
      <c r="T1080">
        <f ca="1">$AK$2*Validation[[#This Row],[Range2_Range]]+Validation[[#This Row],[Range2_Low]]</f>
        <v>2.3476882277971551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16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80" t="b">
        <f ca="1">Validation[[#This Row],[Desired Result]]=Validation[[#This Row],[Result]]</f>
        <v>1</v>
      </c>
      <c r="X1080" t="b">
        <v>1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v>0</v>
      </c>
      <c r="AB1080" t="s">
        <v>6166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0" t="b">
        <f ca="1">AND(Validation[[#This Row],[Test Reading]]&gt;=Validation[[#This Row],[Range1_Low]],Validation[[#This Row],[Test Reading]]&lt;=Validation[[#This Row],[Range1_High]])</f>
        <v>1</v>
      </c>
      <c r="AE10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0">
        <f>Validation[[#This Row],[Range1_High]]-Validation[[#This Row],[Range1_Low]]</f>
        <v>2.9701000000000002E-2</v>
      </c>
      <c r="AG1080">
        <f>Validation[[#This Row],[Range2_High]]-Validation[[#This Row],[Range2_Low]]</f>
        <v>4.01</v>
      </c>
      <c r="AK1080"/>
    </row>
    <row r="1081" spans="1:37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5.0186000000000002</v>
      </c>
      <c r="L1081">
        <v>2268.6999999999998</v>
      </c>
      <c r="M1081">
        <v>5.0129000000000001</v>
      </c>
      <c r="N1081">
        <v>2268.8000000000002</v>
      </c>
      <c r="O1081" t="s">
        <v>2643</v>
      </c>
      <c r="P1081" t="s">
        <v>2643</v>
      </c>
      <c r="Q1081" t="s">
        <v>2643</v>
      </c>
      <c r="R1081" t="s">
        <v>2240</v>
      </c>
      <c r="S1081">
        <f ca="1">$AK$2*Validation[[#This Row],[Range1_Range]]+Validation[[#This Row],[Range1_Low]]</f>
        <v>1.3281967095711552E-2</v>
      </c>
      <c r="T1081">
        <f ca="1">$AK$2*Validation[[#This Row],[Range2_Range]]+Validation[[#This Row],[Range2_Low]]</f>
        <v>6.6837700801156483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35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81" t="b">
        <f ca="1">Validation[[#This Row],[Desired Result]]=Validation[[#This Row],[Result]]</f>
        <v>1</v>
      </c>
      <c r="X1081" t="b">
        <v>1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v>0</v>
      </c>
      <c r="AB1081" t="s">
        <v>6167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1" t="b">
        <f ca="1">AND(Validation[[#This Row],[Test Reading]]&gt;=Validation[[#This Row],[Range1_Low]],Validation[[#This Row],[Test Reading]]&lt;=Validation[[#This Row],[Range1_High]])</f>
        <v>1</v>
      </c>
      <c r="AE10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1">
        <f>Validation[[#This Row],[Range1_High]]-Validation[[#This Row],[Range1_Low]]</f>
        <v>2.9701000000000002E-2</v>
      </c>
      <c r="AG1081">
        <f>Validation[[#This Row],[Range2_High]]-Validation[[#This Row],[Range2_Low]]</f>
        <v>5.01</v>
      </c>
      <c r="AK1081"/>
    </row>
    <row r="1082" spans="1:37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10</v>
      </c>
      <c r="I1082">
        <v>30</v>
      </c>
      <c r="J1082" t="s">
        <v>10</v>
      </c>
      <c r="K1082">
        <v>5.5293999999999999</v>
      </c>
      <c r="L1082">
        <v>4595.5</v>
      </c>
      <c r="M1082">
        <v>5.5179</v>
      </c>
      <c r="N1082">
        <v>4595.8</v>
      </c>
      <c r="O1082" t="s">
        <v>2643</v>
      </c>
      <c r="P1082" t="s">
        <v>2643</v>
      </c>
      <c r="Q1082" t="s">
        <v>2643</v>
      </c>
      <c r="R1082" t="s">
        <v>2238</v>
      </c>
      <c r="S1082">
        <f ca="1">$AK$2*Validation[[#This Row],[Range1_Range]]+Validation[[#This Row],[Range1_Low]]</f>
        <v>1.3281967095711552E-2</v>
      </c>
      <c r="T1082">
        <f ca="1">$AK$2*Validation[[#This Row],[Range2_Range]]+Validation[[#This Row],[Range2_Low]]</f>
        <v>16.721637046369853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67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082" t="b">
        <f ca="1">Validation[[#This Row],[Desired Result]]=Validation[[#This Row],[Result]]</f>
        <v>1</v>
      </c>
      <c r="X1082" t="b">
        <v>1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v>0</v>
      </c>
      <c r="AB1082" t="s">
        <v>6171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2" t="b">
        <f ca="1">AND(Validation[[#This Row],[Test Reading]]&gt;=Validation[[#This Row],[Range1_Low]],Validation[[#This Row],[Test Reading]]&lt;=Validation[[#This Row],[Range1_High]])</f>
        <v>1</v>
      </c>
      <c r="AE10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2">
        <f>Validation[[#This Row],[Range1_High]]-Validation[[#This Row],[Range1_Low]]</f>
        <v>2.9701000000000002E-2</v>
      </c>
      <c r="AG1082">
        <f>Validation[[#This Row],[Range2_High]]-Validation[[#This Row],[Range2_Low]]</f>
        <v>20</v>
      </c>
      <c r="AK1082"/>
    </row>
    <row r="1083" spans="1:37" x14ac:dyDescent="0.25">
      <c r="A1083" t="s">
        <v>52</v>
      </c>
      <c r="B1083" t="s">
        <v>45</v>
      </c>
      <c r="C1083">
        <v>3.3000000000000002E-2</v>
      </c>
      <c r="D1083">
        <v>0.33001000000000003</v>
      </c>
      <c r="E1083">
        <v>9.9999999999999995E-7</v>
      </c>
      <c r="F1083" t="s">
        <v>13</v>
      </c>
      <c r="G1083" t="s">
        <v>12</v>
      </c>
      <c r="H1083">
        <v>0.01</v>
      </c>
      <c r="I1083">
        <v>2.001E-2</v>
      </c>
      <c r="J1083" t="s">
        <v>10</v>
      </c>
      <c r="K1083">
        <v>2.3E-2</v>
      </c>
      <c r="L1083">
        <v>2.1</v>
      </c>
      <c r="M1083">
        <v>2.2917E-2</v>
      </c>
      <c r="N1083">
        <v>2.0907</v>
      </c>
      <c r="O1083" t="s">
        <v>2643</v>
      </c>
      <c r="P1083" t="s">
        <v>2643</v>
      </c>
      <c r="Q1083" t="s">
        <v>2643</v>
      </c>
      <c r="R1083" t="s">
        <v>2257</v>
      </c>
      <c r="S1083">
        <f ca="1">$AK$2*Validation[[#This Row],[Range1_Range]]+Validation[[#This Row],[Range1_Low]]</f>
        <v>0.1328196709571155</v>
      </c>
      <c r="T1083">
        <f ca="1">$AK$2*Validation[[#This Row],[Range2_Range]]+Validation[[#This Row],[Range2_Low]]</f>
        <v>1.3364179341708112E-2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0.3 mA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mA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v>0</v>
      </c>
      <c r="AB1083" t="s">
        <v>2239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3" t="b">
        <f ca="1">AND(Validation[[#This Row],[Test Reading]]&gt;=Validation[[#This Row],[Range1_Low]],Validation[[#This Row],[Test Reading]]&lt;=Validation[[#This Row],[Range1_High]])</f>
        <v>1</v>
      </c>
      <c r="AE10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3">
        <f>Validation[[#This Row],[Range1_High]]-Validation[[#This Row],[Range1_Low]]</f>
        <v>0.29701</v>
      </c>
      <c r="AG1083">
        <f>Validation[[#This Row],[Range2_High]]-Validation[[#This Row],[Range2_Low]]</f>
        <v>1.001E-2</v>
      </c>
      <c r="AK1083"/>
    </row>
    <row r="1084" spans="1:37" x14ac:dyDescent="0.25">
      <c r="A1084" t="s">
        <v>52</v>
      </c>
      <c r="B1084" t="s">
        <v>45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0.02</v>
      </c>
      <c r="I1084">
        <v>4.5010000000000001E-2</v>
      </c>
      <c r="J1084" t="s">
        <v>10</v>
      </c>
      <c r="K1084">
        <v>3.7999999999999999E-2</v>
      </c>
      <c r="L1084">
        <v>1</v>
      </c>
      <c r="M1084">
        <v>2.3094E-2</v>
      </c>
      <c r="N1084">
        <v>1.0436000000000001</v>
      </c>
      <c r="O1084" t="s">
        <v>2643</v>
      </c>
      <c r="P1084" t="s">
        <v>2643</v>
      </c>
      <c r="Q1084" t="s">
        <v>2643</v>
      </c>
      <c r="R1084" t="s">
        <v>2255</v>
      </c>
      <c r="S1084">
        <f ca="1">$AK$2*Validation[[#This Row],[Range1_Range]]+Validation[[#This Row],[Range1_Low]]</f>
        <v>0.1328196709571155</v>
      </c>
      <c r="T1084">
        <f ca="1">$AK$2*Validation[[#This Row],[Range2_Range]]+Validation[[#This Row],[Range2_Low]]</f>
        <v>2.8405407126485503E-2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0.17 mA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v>0</v>
      </c>
      <c r="AB1084" t="s">
        <v>5244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4" t="b">
        <f ca="1">AND(Validation[[#This Row],[Test Reading]]&gt;=Validation[[#This Row],[Range1_Low]],Validation[[#This Row],[Test Reading]]&lt;=Validation[[#This Row],[Range1_High]])</f>
        <v>1</v>
      </c>
      <c r="AE10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4">
        <f>Validation[[#This Row],[Range1_High]]-Validation[[#This Row],[Range1_Low]]</f>
        <v>0.29701</v>
      </c>
      <c r="AG1084">
        <f>Validation[[#This Row],[Range2_High]]-Validation[[#This Row],[Range2_Low]]</f>
        <v>2.5010000000000001E-2</v>
      </c>
      <c r="AK1084"/>
    </row>
    <row r="1085" spans="1:37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4.4999999999999998E-2</v>
      </c>
      <c r="I1085">
        <v>1.0000100000000001</v>
      </c>
      <c r="J1085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t="s">
        <v>2643</v>
      </c>
      <c r="P1085" t="s">
        <v>2643</v>
      </c>
      <c r="Q1085" t="s">
        <v>2643</v>
      </c>
      <c r="R1085" t="s">
        <v>2251</v>
      </c>
      <c r="S1085">
        <f ca="1">$AK$2*Validation[[#This Row],[Range1_Range]]+Validation[[#This Row],[Range1_Low]]</f>
        <v>0.1328196709571155</v>
      </c>
      <c r="T1085">
        <f ca="1">$AK$2*Validation[[#This Row],[Range2_Range]]+Validation[[#This Row],[Range2_Low]]</f>
        <v>0.36596152978268365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0.086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mA</v>
      </c>
      <c r="W1085" t="b">
        <f ca="1">Validation[[#This Row],[Desired Result]]=Validation[[#This Row],[Result]]</f>
        <v>1</v>
      </c>
      <c r="X1085" t="b">
        <v>1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v>0</v>
      </c>
      <c r="AB1085" t="s">
        <v>5246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5" t="b">
        <f ca="1">AND(Validation[[#This Row],[Test Reading]]&gt;=Validation[[#This Row],[Range1_Low]],Validation[[#This Row],[Test Reading]]&lt;=Validation[[#This Row],[Range1_High]])</f>
        <v>1</v>
      </c>
      <c r="AE10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5">
        <f>Validation[[#This Row],[Range1_High]]-Validation[[#This Row],[Range1_Low]]</f>
        <v>0.29701</v>
      </c>
      <c r="AG1085">
        <f>Validation[[#This Row],[Range2_High]]-Validation[[#This Row],[Range2_Low]]</f>
        <v>0.95501000000000003</v>
      </c>
      <c r="AK1085"/>
    </row>
    <row r="1086" spans="1:37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1</v>
      </c>
      <c r="I1086">
        <v>5.01</v>
      </c>
      <c r="J1086" t="s">
        <v>10</v>
      </c>
      <c r="K1086">
        <v>5.8000000000000003E-2</v>
      </c>
      <c r="L1086">
        <v>1.2</v>
      </c>
      <c r="M1086">
        <v>5.7624000000000002E-2</v>
      </c>
      <c r="N1086">
        <v>1.1588000000000001</v>
      </c>
      <c r="O1086" t="s">
        <v>2643</v>
      </c>
      <c r="P1086" t="s">
        <v>2643</v>
      </c>
      <c r="Q1086" t="s">
        <v>2643</v>
      </c>
      <c r="R1086" t="s">
        <v>2256</v>
      </c>
      <c r="S1086">
        <f ca="1">$AK$2*Validation[[#This Row],[Range1_Range]]+Validation[[#This Row],[Range1_Low]]</f>
        <v>0.1328196709571155</v>
      </c>
      <c r="T1086">
        <f ca="1">$AK$2*Validation[[#This Row],[Range2_Range]]+Validation[[#This Row],[Range2_Low]]</f>
        <v>2.3476882277971551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0.22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v>0</v>
      </c>
      <c r="AB1086" t="s">
        <v>2241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6" t="b">
        <f ca="1">AND(Validation[[#This Row],[Test Reading]]&gt;=Validation[[#This Row],[Range1_Low]],Validation[[#This Row],[Test Reading]]&lt;=Validation[[#This Row],[Range1_High]])</f>
        <v>1</v>
      </c>
      <c r="AE10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6">
        <f>Validation[[#This Row],[Range1_High]]-Validation[[#This Row],[Range1_Low]]</f>
        <v>0.29701</v>
      </c>
      <c r="AG1086">
        <f>Validation[[#This Row],[Range2_High]]-Validation[[#This Row],[Range2_Low]]</f>
        <v>4.01</v>
      </c>
      <c r="AK1086"/>
    </row>
    <row r="1087" spans="1:37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5</v>
      </c>
      <c r="I1087">
        <v>10.01</v>
      </c>
      <c r="J1087" t="s">
        <v>10</v>
      </c>
      <c r="K1087">
        <v>0.12</v>
      </c>
      <c r="L1087">
        <v>2.2999999999999998</v>
      </c>
      <c r="M1087">
        <v>0.11543</v>
      </c>
      <c r="N1087">
        <v>2.3113999999999999</v>
      </c>
      <c r="O1087" t="s">
        <v>2643</v>
      </c>
      <c r="P1087" t="s">
        <v>2643</v>
      </c>
      <c r="Q1087" t="s">
        <v>2643</v>
      </c>
      <c r="R1087" t="s">
        <v>2253</v>
      </c>
      <c r="S1087">
        <f ca="1">$AK$2*Validation[[#This Row],[Range1_Range]]+Validation[[#This Row],[Range1_Low]]</f>
        <v>0.1328196709571155</v>
      </c>
      <c r="T1087">
        <f ca="1">$AK$2*Validation[[#This Row],[Range2_Range]]+Validation[[#This Row],[Range2_Low]]</f>
        <v>6.6837700801156483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0.43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087" t="b">
        <f ca="1">Validation[[#This Row],[Desired Result]]=Validation[[#This Row],[Result]]</f>
        <v>1</v>
      </c>
      <c r="X1087" t="b">
        <v>1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v>0</v>
      </c>
      <c r="AB1087" t="s">
        <v>2240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7" t="b">
        <f ca="1">AND(Validation[[#This Row],[Test Reading]]&gt;=Validation[[#This Row],[Range1_Low]],Validation[[#This Row],[Test Reading]]&lt;=Validation[[#This Row],[Range1_High]])</f>
        <v>1</v>
      </c>
      <c r="AE10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7">
        <f>Validation[[#This Row],[Range1_High]]-Validation[[#This Row],[Range1_Low]]</f>
        <v>0.29701</v>
      </c>
      <c r="AG1087">
        <f>Validation[[#This Row],[Range2_High]]-Validation[[#This Row],[Range2_Low]]</f>
        <v>5.01</v>
      </c>
      <c r="AJ1087" s="94"/>
      <c r="AK1087"/>
    </row>
    <row r="1088" spans="1:37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10</v>
      </c>
      <c r="I1088">
        <v>30</v>
      </c>
      <c r="J1088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t="s">
        <v>2643</v>
      </c>
      <c r="P1088" t="s">
        <v>2643</v>
      </c>
      <c r="Q1088" t="s">
        <v>2643</v>
      </c>
      <c r="R1088" t="s">
        <v>2254</v>
      </c>
      <c r="S1088">
        <f ca="1">$AK$2*Validation[[#This Row],[Range1_Range]]+Validation[[#This Row],[Range1_Low]]</f>
        <v>0.1328196709571155</v>
      </c>
      <c r="T1088">
        <f ca="1">$AK$2*Validation[[#This Row],[Range2_Range]]+Validation[[#This Row],[Range2_Low]]</f>
        <v>16.721637046369853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0.85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v>0</v>
      </c>
      <c r="AB1088" t="s">
        <v>2238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8" t="b">
        <f ca="1">AND(Validation[[#This Row],[Test Reading]]&gt;=Validation[[#This Row],[Range1_Low]],Validation[[#This Row],[Test Reading]]&lt;=Validation[[#This Row],[Range1_High]])</f>
        <v>1</v>
      </c>
      <c r="AE10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8">
        <f>Validation[[#This Row],[Range1_High]]-Validation[[#This Row],[Range1_Low]]</f>
        <v>0.29701</v>
      </c>
      <c r="AG1088">
        <f>Validation[[#This Row],[Range2_High]]-Validation[[#This Row],[Range2_Low]]</f>
        <v>20</v>
      </c>
      <c r="AK1088"/>
    </row>
    <row r="1089" spans="1:37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30</v>
      </c>
      <c r="I1089">
        <v>30.01</v>
      </c>
      <c r="J1089" t="s">
        <v>10</v>
      </c>
      <c r="K1089">
        <v>0.24</v>
      </c>
      <c r="L1089">
        <v>4.5999999999999996</v>
      </c>
      <c r="M1089">
        <v>0.23085</v>
      </c>
      <c r="N1089">
        <v>4.6219000000000001</v>
      </c>
      <c r="O1089" t="s">
        <v>2643</v>
      </c>
      <c r="P1089" t="s">
        <v>2643</v>
      </c>
      <c r="Q1089" t="s">
        <v>2643</v>
      </c>
      <c r="R1089" t="s">
        <v>2252</v>
      </c>
      <c r="S1089">
        <f ca="1">$AK$2*Validation[[#This Row],[Range1_Range]]+Validation[[#This Row],[Range1_Low]]</f>
        <v>0.1328196709571155</v>
      </c>
      <c r="T1089">
        <f ca="1">$AK$2*Validation[[#This Row],[Range2_Range]]+Validation[[#This Row],[Range2_Low]]</f>
        <v>30.003360818523184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0.85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089" t="b">
        <f ca="1">Validation[[#This Row],[Desired Result]]=Validation[[#This Row],[Result]]</f>
        <v>1</v>
      </c>
      <c r="X1089" t="b">
        <v>1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v>0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9" t="b">
        <f ca="1">AND(Validation[[#This Row],[Test Reading]]&gt;=Validation[[#This Row],[Range1_Low]],Validation[[#This Row],[Test Reading]]&lt;=Validation[[#This Row],[Range1_High]])</f>
        <v>1</v>
      </c>
      <c r="AE10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9">
        <f>Validation[[#This Row],[Range1_High]]-Validation[[#This Row],[Range1_Low]]</f>
        <v>0.29701</v>
      </c>
      <c r="AG1089">
        <f>Validation[[#This Row],[Range2_High]]-Validation[[#This Row],[Range2_Low]]</f>
        <v>1.0000000000001563E-2</v>
      </c>
      <c r="AK1089"/>
    </row>
    <row r="1090" spans="1:37" x14ac:dyDescent="0.25">
      <c r="A1090" t="s">
        <v>52</v>
      </c>
      <c r="B1090" t="s">
        <v>45</v>
      </c>
      <c r="C1090">
        <v>0</v>
      </c>
      <c r="D1090">
        <v>3.3000999999999999E-4</v>
      </c>
      <c r="E1090">
        <v>1.0000000000000001E-5</v>
      </c>
      <c r="F1090" t="s">
        <v>13</v>
      </c>
      <c r="G1090" t="s">
        <v>11</v>
      </c>
      <c r="H1090">
        <v>0.01</v>
      </c>
      <c r="I1090">
        <v>2.001E-2</v>
      </c>
      <c r="J1090" t="s">
        <v>10</v>
      </c>
      <c r="K1090">
        <v>5.7994000000000003</v>
      </c>
      <c r="L1090">
        <v>124.28</v>
      </c>
      <c r="M1090">
        <v>5.7992999999999997</v>
      </c>
      <c r="N1090">
        <v>123.73</v>
      </c>
      <c r="O1090" t="s">
        <v>2643</v>
      </c>
      <c r="P1090" t="s">
        <v>2643</v>
      </c>
      <c r="Q1090" t="s">
        <v>2643</v>
      </c>
      <c r="R1090" t="s">
        <v>2170</v>
      </c>
      <c r="S1090">
        <f ca="1">$AK$2*Validation[[#This Row],[Range1_Range]]+Validation[[#This Row],[Range1_Low]]</f>
        <v>1.1091037208362576E-4</v>
      </c>
      <c r="T1090">
        <f ca="1">$AK$2*Validation[[#This Row],[Range2_Range]]+Validation[[#This Row],[Range2_Low]]</f>
        <v>1.3364179341708112E-2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5.8 µA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v>0</v>
      </c>
      <c r="AB1090" t="s">
        <v>2221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0" t="b">
        <f ca="1">AND(Validation[[#This Row],[Test Reading]]&gt;=Validation[[#This Row],[Range1_Low]],Validation[[#This Row],[Test Reading]]&lt;=Validation[[#This Row],[Range1_High]])</f>
        <v>1</v>
      </c>
      <c r="AE10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0">
        <f>Validation[[#This Row],[Range1_High]]-Validation[[#This Row],[Range1_Low]]</f>
        <v>3.3000999999999999E-4</v>
      </c>
      <c r="AG1090">
        <f>Validation[[#This Row],[Range2_High]]-Validation[[#This Row],[Range2_Low]]</f>
        <v>1.001E-2</v>
      </c>
      <c r="AK1090"/>
    </row>
    <row r="1091" spans="1:37" x14ac:dyDescent="0.25">
      <c r="A1091" t="s">
        <v>52</v>
      </c>
      <c r="B1091" t="s">
        <v>45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0.02</v>
      </c>
      <c r="I1091">
        <v>4.5010000000000001E-2</v>
      </c>
      <c r="J1091" t="s">
        <v>10</v>
      </c>
      <c r="K1091">
        <v>5.7723000000000004</v>
      </c>
      <c r="L1091">
        <v>128.02000000000001</v>
      </c>
      <c r="M1091">
        <v>5.7721999999999998</v>
      </c>
      <c r="N1091">
        <v>127.48</v>
      </c>
      <c r="O1091" t="s">
        <v>2643</v>
      </c>
      <c r="P1091" t="s">
        <v>2643</v>
      </c>
      <c r="Q1091" t="s">
        <v>2643</v>
      </c>
      <c r="R1091" t="s">
        <v>5215</v>
      </c>
      <c r="S1091">
        <f ca="1">$AK$2*Validation[[#This Row],[Range1_Range]]+Validation[[#This Row],[Range1_Low]]</f>
        <v>1.1091037208362576E-4</v>
      </c>
      <c r="T1091">
        <f ca="1">$AK$2*Validation[[#This Row],[Range2_Range]]+Validation[[#This Row],[Range2_Low]]</f>
        <v>2.8405407126485503E-2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v>0</v>
      </c>
      <c r="AB1091" t="s">
        <v>2222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1" t="b">
        <f ca="1">AND(Validation[[#This Row],[Test Reading]]&gt;=Validation[[#This Row],[Range1_Low]],Validation[[#This Row],[Test Reading]]&lt;=Validation[[#This Row],[Range1_High]])</f>
        <v>1</v>
      </c>
      <c r="AE10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1">
        <f>Validation[[#This Row],[Range1_High]]-Validation[[#This Row],[Range1_Low]]</f>
        <v>3.3000999999999999E-4</v>
      </c>
      <c r="AG1091">
        <f>Validation[[#This Row],[Range2_High]]-Validation[[#This Row],[Range2_Low]]</f>
        <v>2.5010000000000001E-2</v>
      </c>
      <c r="AK1091"/>
    </row>
    <row r="1092" spans="1:37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4.4999999999999998E-2</v>
      </c>
      <c r="I1092">
        <v>1.0000100000000001</v>
      </c>
      <c r="J1092" t="s">
        <v>10</v>
      </c>
      <c r="K1092">
        <v>5.7731000000000003</v>
      </c>
      <c r="L1092">
        <v>93.963999999999999</v>
      </c>
      <c r="M1092">
        <v>5.7729999999999997</v>
      </c>
      <c r="N1092">
        <v>93.42</v>
      </c>
      <c r="O1092" t="s">
        <v>2643</v>
      </c>
      <c r="P1092" t="s">
        <v>2643</v>
      </c>
      <c r="Q1092" t="s">
        <v>2643</v>
      </c>
      <c r="R1092" t="s">
        <v>2171</v>
      </c>
      <c r="S1092">
        <f ca="1">$AK$2*Validation[[#This Row],[Range1_Range]]+Validation[[#This Row],[Range1_Low]]</f>
        <v>1.1091037208362576E-4</v>
      </c>
      <c r="T1092">
        <f ca="1">$AK$2*Validation[[#This Row],[Range2_Range]]+Validation[[#This Row],[Range2_Low]]</f>
        <v>0.36596152978268365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v>0</v>
      </c>
      <c r="AB1092" s="93" t="s">
        <v>2220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2" t="b">
        <f ca="1">AND(Validation[[#This Row],[Test Reading]]&gt;=Validation[[#This Row],[Range1_Low]],Validation[[#This Row],[Test Reading]]&lt;=Validation[[#This Row],[Range1_High]])</f>
        <v>1</v>
      </c>
      <c r="AE10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2">
        <f>Validation[[#This Row],[Range1_High]]-Validation[[#This Row],[Range1_Low]]</f>
        <v>3.3000999999999999E-4</v>
      </c>
      <c r="AG1092">
        <f>Validation[[#This Row],[Range2_High]]-Validation[[#This Row],[Range2_Low]]</f>
        <v>0.95501000000000003</v>
      </c>
      <c r="AK1092"/>
    </row>
    <row r="1093" spans="1:37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2643</v>
      </c>
      <c r="P1093" t="s">
        <v>2643</v>
      </c>
      <c r="Q1093" t="s">
        <v>2643</v>
      </c>
      <c r="R1093" t="s">
        <v>2172</v>
      </c>
      <c r="S1093">
        <f ca="1">$AK$2*Validation[[#This Row],[Range1_Range]]+Validation[[#This Row],[Range1_Low]]</f>
        <v>1.1091037208362576E-4</v>
      </c>
      <c r="T1093">
        <f ca="1">$AK$2*Validation[[#This Row],[Range2_Range]]+Validation[[#This Row],[Range2_Low]]</f>
        <v>2.3476882277971551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1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v>0</v>
      </c>
      <c r="AB1093" t="s">
        <v>5236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3" t="b">
        <f ca="1">AND(Validation[[#This Row],[Test Reading]]&gt;=Validation[[#This Row],[Range1_Low]],Validation[[#This Row],[Test Reading]]&lt;=Validation[[#This Row],[Range1_High]])</f>
        <v>1</v>
      </c>
      <c r="AE10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3">
        <f>Validation[[#This Row],[Range1_High]]-Validation[[#This Row],[Range1_Low]]</f>
        <v>3.3000999999999999E-4</v>
      </c>
      <c r="AG1093">
        <f>Validation[[#This Row],[Range2_High]]-Validation[[#This Row],[Range2_Low]]</f>
        <v>4.01</v>
      </c>
      <c r="AK1093"/>
    </row>
    <row r="1094" spans="1:37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5</v>
      </c>
      <c r="I1094">
        <v>10.01</v>
      </c>
      <c r="J1094" t="s">
        <v>10</v>
      </c>
      <c r="K1094">
        <v>5.7138999999999998</v>
      </c>
      <c r="L1094">
        <v>2807.7</v>
      </c>
      <c r="M1094">
        <v>5.7137000000000002</v>
      </c>
      <c r="N1094">
        <v>2806.8</v>
      </c>
      <c r="O1094" t="s">
        <v>2643</v>
      </c>
      <c r="P1094" t="s">
        <v>2643</v>
      </c>
      <c r="Q1094" t="s">
        <v>2643</v>
      </c>
      <c r="R1094" t="s">
        <v>2169</v>
      </c>
      <c r="S1094">
        <f ca="1">$AK$2*Validation[[#This Row],[Range1_Range]]+Validation[[#This Row],[Range1_Low]]</f>
        <v>1.1091037208362576E-4</v>
      </c>
      <c r="T1094">
        <f ca="1">$AK$2*Validation[[#This Row],[Range2_Range]]+Validation[[#This Row],[Range2_Low]]</f>
        <v>6.6837700801156483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6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v>0</v>
      </c>
      <c r="AB1094" t="s">
        <v>5237</v>
      </c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4" t="b">
        <f ca="1">AND(Validation[[#This Row],[Test Reading]]&gt;=Validation[[#This Row],[Range1_Low]],Validation[[#This Row],[Test Reading]]&lt;=Validation[[#This Row],[Range1_High]])</f>
        <v>1</v>
      </c>
      <c r="AE10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4">
        <f>Validation[[#This Row],[Range1_High]]-Validation[[#This Row],[Range1_Low]]</f>
        <v>3.3000999999999999E-4</v>
      </c>
      <c r="AG1094">
        <f>Validation[[#This Row],[Range2_High]]-Validation[[#This Row],[Range2_Low]]</f>
        <v>5.01</v>
      </c>
      <c r="AK1094"/>
    </row>
    <row r="1095" spans="1:37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2643</v>
      </c>
      <c r="P1095" t="s">
        <v>2643</v>
      </c>
      <c r="Q1095" t="s">
        <v>2643</v>
      </c>
      <c r="R1095" t="s">
        <v>2168</v>
      </c>
      <c r="S1095">
        <f ca="1">$AK$2*Validation[[#This Row],[Range1_Range]]+Validation[[#This Row],[Range1_Low]]</f>
        <v>1.1091037208362576E-4</v>
      </c>
      <c r="T1095">
        <f ca="1">$AK$2*Validation[[#This Row],[Range2_Range]]+Validation[[#This Row],[Range2_Low]]</f>
        <v>16.721637046369853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6.6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v>0</v>
      </c>
      <c r="AB1095" t="s">
        <v>2223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5" t="b">
        <f ca="1">AND(Validation[[#This Row],[Test Reading]]&gt;=Validation[[#This Row],[Range1_Low]],Validation[[#This Row],[Test Reading]]&lt;=Validation[[#This Row],[Range1_High]])</f>
        <v>1</v>
      </c>
      <c r="AE10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5">
        <f>Validation[[#This Row],[Range1_High]]-Validation[[#This Row],[Range1_Low]]</f>
        <v>3.3000999999999999E-4</v>
      </c>
      <c r="AG1095">
        <f>Validation[[#This Row],[Range2_High]]-Validation[[#This Row],[Range2_Low]]</f>
        <v>20</v>
      </c>
      <c r="AK1095"/>
    </row>
    <row r="1096" spans="1:37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30</v>
      </c>
      <c r="I1096">
        <v>30.1</v>
      </c>
      <c r="J1096" t="s">
        <v>10</v>
      </c>
      <c r="K1096">
        <v>5.5819999999999999</v>
      </c>
      <c r="L1096">
        <v>9564.6</v>
      </c>
      <c r="M1096">
        <v>5.5818000000000003</v>
      </c>
      <c r="N1096">
        <v>9564.1</v>
      </c>
      <c r="O1096" t="s">
        <v>2643</v>
      </c>
      <c r="P1096" t="s">
        <v>2643</v>
      </c>
      <c r="Q1096" t="s">
        <v>2643</v>
      </c>
      <c r="R1096" t="s">
        <v>5229</v>
      </c>
      <c r="S1096">
        <f ca="1">$AK$2*Validation[[#This Row],[Range1_Range]]+Validation[[#This Row],[Range1_Low]]</f>
        <v>1.1091037208362576E-4</v>
      </c>
      <c r="T1096">
        <f ca="1">$AK$2*Validation[[#This Row],[Range2_Range]]+Validation[[#This Row],[Range2_Low]]</f>
        <v>30.033608185231849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6.6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v>0</v>
      </c>
      <c r="AB1096" t="s">
        <v>5240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6" t="b">
        <f ca="1">AND(Validation[[#This Row],[Test Reading]]&gt;=Validation[[#This Row],[Range1_Low]],Validation[[#This Row],[Test Reading]]&lt;=Validation[[#This Row],[Range1_High]])</f>
        <v>1</v>
      </c>
      <c r="AE10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6">
        <f>Validation[[#This Row],[Range1_High]]-Validation[[#This Row],[Range1_Low]]</f>
        <v>3.3000999999999999E-4</v>
      </c>
      <c r="AG1096">
        <f>Validation[[#This Row],[Range2_High]]-Validation[[#This Row],[Range2_Low]]</f>
        <v>0.10000000000000142</v>
      </c>
      <c r="AJ1096" s="93"/>
      <c r="AK1096"/>
    </row>
    <row r="1097" spans="1:37" x14ac:dyDescent="0.25">
      <c r="A1097" t="s">
        <v>52</v>
      </c>
      <c r="B1097" t="s">
        <v>45</v>
      </c>
      <c r="C1097">
        <v>3.3E-4</v>
      </c>
      <c r="D1097">
        <v>3.3000999999999998E-3</v>
      </c>
      <c r="E1097">
        <v>1.0000000000000001E-5</v>
      </c>
      <c r="F1097" t="s">
        <v>13</v>
      </c>
      <c r="G1097" t="s">
        <v>11</v>
      </c>
      <c r="H1097">
        <v>0.01</v>
      </c>
      <c r="I1097">
        <v>2.001E-2</v>
      </c>
      <c r="J1097" t="s">
        <v>10</v>
      </c>
      <c r="K1097">
        <v>5.4199000000000002</v>
      </c>
      <c r="L1097">
        <v>1301.8</v>
      </c>
      <c r="M1097">
        <v>5.4195000000000002</v>
      </c>
      <c r="N1097">
        <v>1301.8</v>
      </c>
      <c r="O1097" t="s">
        <v>2643</v>
      </c>
      <c r="P1097" t="s">
        <v>2643</v>
      </c>
      <c r="Q1097" t="s">
        <v>2643</v>
      </c>
      <c r="R1097" t="s">
        <v>2221</v>
      </c>
      <c r="S1097">
        <f ca="1">$AK$2*Validation[[#This Row],[Range1_Range]]+Validation[[#This Row],[Range1_Low]]</f>
        <v>1.3281967095711549E-3</v>
      </c>
      <c r="T1097">
        <f ca="1">$AK$2*Validation[[#This Row],[Range2_Range]]+Validation[[#This Row],[Range2_Low]]</f>
        <v>1.3364179341708112E-2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7.1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097" t="b">
        <f ca="1">Validation[[#This Row],[Desired Result]]=Validation[[#This Row],[Result]]</f>
        <v>1</v>
      </c>
      <c r="X1097" t="b">
        <v>1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v>0</v>
      </c>
      <c r="AB1097" t="s">
        <v>5987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7" t="b">
        <f ca="1">AND(Validation[[#This Row],[Test Reading]]&gt;=Validation[[#This Row],[Range1_Low]],Validation[[#This Row],[Test Reading]]&lt;=Validation[[#This Row],[Range1_High]])</f>
        <v>1</v>
      </c>
      <c r="AE10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7">
        <f>Validation[[#This Row],[Range1_High]]-Validation[[#This Row],[Range1_Low]]</f>
        <v>2.9700999999999998E-3</v>
      </c>
      <c r="AG1097">
        <f>Validation[[#This Row],[Range2_High]]-Validation[[#This Row],[Range2_Low]]</f>
        <v>1.001E-2</v>
      </c>
      <c r="AK1097"/>
    </row>
    <row r="1098" spans="1:37" x14ac:dyDescent="0.25">
      <c r="A1098" t="s">
        <v>52</v>
      </c>
      <c r="B1098" t="s">
        <v>45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2643</v>
      </c>
      <c r="P1098" t="s">
        <v>2643</v>
      </c>
      <c r="Q1098" t="s">
        <v>2643</v>
      </c>
      <c r="R1098" t="s">
        <v>2222</v>
      </c>
      <c r="S1098">
        <f ca="1">$AK$2*Validation[[#This Row],[Range1_Range]]+Validation[[#This Row],[Range1_Low]]</f>
        <v>1.3281967095711549E-3</v>
      </c>
      <c r="T1098">
        <f ca="1">$AK$2*Validation[[#This Row],[Range2_Range]]+Validation[[#This Row],[Range2_Low]]</f>
        <v>2.8405407126485503E-2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6.4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098" t="b">
        <f ca="1">Validation[[#This Row],[Desired Result]]=Validation[[#This Row],[Result]]</f>
        <v>1</v>
      </c>
      <c r="X1098" t="b">
        <v>1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v>0</v>
      </c>
      <c r="AB1098" t="s">
        <v>6015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8" t="b">
        <f ca="1">AND(Validation[[#This Row],[Test Reading]]&gt;=Validation[[#This Row],[Range1_Low]],Validation[[#This Row],[Test Reading]]&lt;=Validation[[#This Row],[Range1_High]])</f>
        <v>1</v>
      </c>
      <c r="AE10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8">
        <f>Validation[[#This Row],[Range1_High]]-Validation[[#This Row],[Range1_Low]]</f>
        <v>2.9700999999999998E-3</v>
      </c>
      <c r="AG1098">
        <f>Validation[[#This Row],[Range2_High]]-Validation[[#This Row],[Range2_Low]]</f>
        <v>2.5010000000000001E-2</v>
      </c>
      <c r="AK1098"/>
    </row>
    <row r="1099" spans="1:37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4.4999999999999998E-2</v>
      </c>
      <c r="I1099">
        <v>1.0000100000000001</v>
      </c>
      <c r="J1099" t="s">
        <v>10</v>
      </c>
      <c r="K1099">
        <v>5.6654</v>
      </c>
      <c r="L1099">
        <v>409.29</v>
      </c>
      <c r="M1099">
        <v>5.6650999999999998</v>
      </c>
      <c r="N1099">
        <v>409.25</v>
      </c>
      <c r="O1099" t="s">
        <v>2643</v>
      </c>
      <c r="P1099" t="s">
        <v>2643</v>
      </c>
      <c r="Q1099" t="s">
        <v>2643</v>
      </c>
      <c r="R1099" t="s">
        <v>2220</v>
      </c>
      <c r="S1099">
        <f ca="1">$AK$2*Validation[[#This Row],[Range1_Range]]+Validation[[#This Row],[Range1_Low]]</f>
        <v>1.3281967095711549E-3</v>
      </c>
      <c r="T1099">
        <f ca="1">$AK$2*Validation[[#This Row],[Range2_Range]]+Validation[[#This Row],[Range2_Low]]</f>
        <v>0.36596152978268365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6.2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µA</v>
      </c>
      <c r="W1099" t="b">
        <f ca="1">Validation[[#This Row],[Desired Result]]=Validation[[#This Row],[Result]]</f>
        <v>1</v>
      </c>
      <c r="X1099" t="b">
        <v>1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v>0</v>
      </c>
      <c r="AB1099" t="s">
        <v>5943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9" t="b">
        <f ca="1">AND(Validation[[#This Row],[Test Reading]]&gt;=Validation[[#This Row],[Range1_Low]],Validation[[#This Row],[Test Reading]]&lt;=Validation[[#This Row],[Range1_High]])</f>
        <v>1</v>
      </c>
      <c r="AE10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9">
        <f>Validation[[#This Row],[Range1_High]]-Validation[[#This Row],[Range1_Low]]</f>
        <v>2.9700999999999998E-3</v>
      </c>
      <c r="AG1099">
        <f>Validation[[#This Row],[Range2_High]]-Validation[[#This Row],[Range2_Low]]</f>
        <v>0.95501000000000003</v>
      </c>
      <c r="AK1099"/>
    </row>
    <row r="1100" spans="1:37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1</v>
      </c>
      <c r="I1100">
        <v>5.01</v>
      </c>
      <c r="J1100" t="s">
        <v>10</v>
      </c>
      <c r="K1100">
        <v>5.4265999999999996</v>
      </c>
      <c r="L1100">
        <v>1309.3</v>
      </c>
      <c r="M1100">
        <v>5.4263000000000003</v>
      </c>
      <c r="N1100">
        <v>1309.3</v>
      </c>
      <c r="O1100" t="s">
        <v>2643</v>
      </c>
      <c r="P1100" t="s">
        <v>2643</v>
      </c>
      <c r="Q1100" t="s">
        <v>2643</v>
      </c>
      <c r="R1100" t="s">
        <v>5236</v>
      </c>
      <c r="S1100">
        <f ca="1">$AK$2*Validation[[#This Row],[Range1_Range]]+Validation[[#This Row],[Range1_Low]]</f>
        <v>1.3281967095711549E-3</v>
      </c>
      <c r="T1100">
        <f ca="1">$AK$2*Validation[[#This Row],[Range2_Range]]+Validation[[#This Row],[Range2_Low]]</f>
        <v>2.3476882277971551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7.2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v>0</v>
      </c>
      <c r="AB1100" t="s">
        <v>5939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0" t="b">
        <f ca="1">AND(Validation[[#This Row],[Test Reading]]&gt;=Validation[[#This Row],[Range1_Low]],Validation[[#This Row],[Test Reading]]&lt;=Validation[[#This Row],[Range1_High]])</f>
        <v>1</v>
      </c>
      <c r="AE1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0">
        <f>Validation[[#This Row],[Range1_High]]-Validation[[#This Row],[Range1_Low]]</f>
        <v>2.9700999999999998E-3</v>
      </c>
      <c r="AG1100">
        <f>Validation[[#This Row],[Range2_High]]-Validation[[#This Row],[Range2_Low]]</f>
        <v>4.01</v>
      </c>
      <c r="AK1100"/>
    </row>
    <row r="1101" spans="1:37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5</v>
      </c>
      <c r="I1101">
        <v>10.01</v>
      </c>
      <c r="J1101" t="s">
        <v>10</v>
      </c>
      <c r="K1101">
        <v>4.6372999999999998</v>
      </c>
      <c r="L1101">
        <v>4728.3</v>
      </c>
      <c r="M1101">
        <v>4.6368999999999998</v>
      </c>
      <c r="N1101">
        <v>4728.3</v>
      </c>
      <c r="O1101" t="s">
        <v>2643</v>
      </c>
      <c r="P1101" t="s">
        <v>2643</v>
      </c>
      <c r="Q1101" t="s">
        <v>2643</v>
      </c>
      <c r="R1101" t="s">
        <v>5237</v>
      </c>
      <c r="S1101">
        <f ca="1">$AK$2*Validation[[#This Row],[Range1_Range]]+Validation[[#This Row],[Range1_Low]]</f>
        <v>1.3281967095711549E-3</v>
      </c>
      <c r="T1101">
        <f ca="1">$AK$2*Validation[[#This Row],[Range2_Range]]+Validation[[#This Row],[Range2_Low]]</f>
        <v>6.6837700801156483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11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101" t="b">
        <f ca="1">Validation[[#This Row],[Desired Result]]=Validation[[#This Row],[Result]]</f>
        <v>1</v>
      </c>
      <c r="X1101" t="b">
        <v>0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v>0</v>
      </c>
      <c r="AB1101" t="s">
        <v>5940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1" t="b">
        <f ca="1">AND(Validation[[#This Row],[Test Reading]]&gt;=Validation[[#This Row],[Range1_Low]],Validation[[#This Row],[Test Reading]]&lt;=Validation[[#This Row],[Range1_High]])</f>
        <v>1</v>
      </c>
      <c r="AE1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1">
        <f>Validation[[#This Row],[Range1_High]]-Validation[[#This Row],[Range1_Low]]</f>
        <v>2.9700999999999998E-3</v>
      </c>
      <c r="AG1101">
        <f>Validation[[#This Row],[Range2_High]]-Validation[[#This Row],[Range2_Low]]</f>
        <v>5.01</v>
      </c>
      <c r="AJ1101" s="93"/>
      <c r="AK1101"/>
    </row>
    <row r="1102" spans="1:37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10</v>
      </c>
      <c r="I1102">
        <v>30</v>
      </c>
      <c r="J1102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t="s">
        <v>2643</v>
      </c>
      <c r="P1102" t="s">
        <v>2643</v>
      </c>
      <c r="Q1102" t="s">
        <v>2643</v>
      </c>
      <c r="R1102" t="s">
        <v>2223</v>
      </c>
      <c r="S1102">
        <f ca="1">$AK$2*Validation[[#This Row],[Range1_Range]]+Validation[[#This Row],[Range1_Low]]</f>
        <v>1.3281967095711549E-3</v>
      </c>
      <c r="T1102">
        <f ca="1">$AK$2*Validation[[#This Row],[Range2_Range]]+Validation[[#This Row],[Range2_Low]]</f>
        <v>16.721637046369853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18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102" t="b">
        <f ca="1">Validation[[#This Row],[Desired Result]]=Validation[[#This Row],[Result]]</f>
        <v>1</v>
      </c>
      <c r="X1102" t="b">
        <v>1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v>0</v>
      </c>
      <c r="AB1102" t="s">
        <v>6016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2" t="b">
        <f ca="1">AND(Validation[[#This Row],[Test Reading]]&gt;=Validation[[#This Row],[Range1_Low]],Validation[[#This Row],[Test Reading]]&lt;=Validation[[#This Row],[Range1_High]])</f>
        <v>1</v>
      </c>
      <c r="AE1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2">
        <f>Validation[[#This Row],[Range1_High]]-Validation[[#This Row],[Range1_Low]]</f>
        <v>2.9700999999999998E-3</v>
      </c>
      <c r="AG1102">
        <f>Validation[[#This Row],[Range2_High]]-Validation[[#This Row],[Range2_Low]]</f>
        <v>20</v>
      </c>
      <c r="AK1102"/>
    </row>
    <row r="1103" spans="1:37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30</v>
      </c>
      <c r="I1103">
        <v>30.1</v>
      </c>
      <c r="J1103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t="s">
        <v>2643</v>
      </c>
      <c r="P1103" t="s">
        <v>2643</v>
      </c>
      <c r="Q1103" t="s">
        <v>2643</v>
      </c>
      <c r="R1103" t="s">
        <v>5240</v>
      </c>
      <c r="S1103">
        <f ca="1">$AK$2*Validation[[#This Row],[Range1_Range]]+Validation[[#This Row],[Range1_Low]]</f>
        <v>1.3281967095711549E-3</v>
      </c>
      <c r="T1103">
        <f ca="1">$AK$2*Validation[[#This Row],[Range2_Range]]+Validation[[#This Row],[Range2_Low]]</f>
        <v>30.033608185231849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18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v>0</v>
      </c>
      <c r="AB1103" t="s">
        <v>5229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3" t="b">
        <f ca="1">AND(Validation[[#This Row],[Test Reading]]&gt;=Validation[[#This Row],[Range1_Low]],Validation[[#This Row],[Test Reading]]&lt;=Validation[[#This Row],[Range1_High]])</f>
        <v>1</v>
      </c>
      <c r="AE1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3">
        <f>Validation[[#This Row],[Range1_High]]-Validation[[#This Row],[Range1_Low]]</f>
        <v>2.9700999999999998E-3</v>
      </c>
      <c r="AG1103">
        <f>Validation[[#This Row],[Range2_High]]-Validation[[#This Row],[Range2_Low]]</f>
        <v>0.10000000000000142</v>
      </c>
      <c r="AK1103"/>
    </row>
    <row r="1104" spans="1:37" x14ac:dyDescent="0.25">
      <c r="A1104" t="s">
        <v>52</v>
      </c>
      <c r="B1104" t="s">
        <v>45</v>
      </c>
      <c r="C1104">
        <v>3.3E-3</v>
      </c>
      <c r="D1104">
        <v>3.3001000000000003E-2</v>
      </c>
      <c r="E1104">
        <v>1.0000000000000001E-5</v>
      </c>
      <c r="F1104" t="s">
        <v>13</v>
      </c>
      <c r="G1104" t="s">
        <v>11</v>
      </c>
      <c r="H1104">
        <v>0.01</v>
      </c>
      <c r="I1104">
        <v>2.001E-2</v>
      </c>
      <c r="J1104" t="s">
        <v>10</v>
      </c>
      <c r="K1104">
        <v>54.774000000000001</v>
      </c>
      <c r="L1104">
        <v>1117.8</v>
      </c>
      <c r="M1104">
        <v>54.773000000000003</v>
      </c>
      <c r="N1104">
        <v>1117.7</v>
      </c>
      <c r="O1104" t="s">
        <v>2643</v>
      </c>
      <c r="P1104" t="s">
        <v>2643</v>
      </c>
      <c r="Q1104" t="s">
        <v>2643</v>
      </c>
      <c r="R1104" t="s">
        <v>2243</v>
      </c>
      <c r="S1104">
        <f ca="1">$AK$2*Validation[[#This Row],[Range1_Range]]+Validation[[#This Row],[Range1_Low]]</f>
        <v>1.3281967095711552E-2</v>
      </c>
      <c r="T1104">
        <f ca="1">$AK$2*Validation[[#This Row],[Range2_Range]]+Validation[[#This Row],[Range2_Low]]</f>
        <v>1.3364179341708112E-2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70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v>0</v>
      </c>
      <c r="AB1104" t="s">
        <v>6174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4" t="b">
        <f ca="1">AND(Validation[[#This Row],[Test Reading]]&gt;=Validation[[#This Row],[Range1_Low]],Validation[[#This Row],[Test Reading]]&lt;=Validation[[#This Row],[Range1_High]])</f>
        <v>1</v>
      </c>
      <c r="AE1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4">
        <f>Validation[[#This Row],[Range1_High]]-Validation[[#This Row],[Range1_Low]]</f>
        <v>2.9701000000000002E-2</v>
      </c>
      <c r="AG1104">
        <f>Validation[[#This Row],[Range2_High]]-Validation[[#This Row],[Range2_Low]]</f>
        <v>1.001E-2</v>
      </c>
      <c r="AK1104"/>
    </row>
    <row r="1105" spans="1:37" x14ac:dyDescent="0.25">
      <c r="A1105" t="s">
        <v>52</v>
      </c>
      <c r="B1105" t="s">
        <v>45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2643</v>
      </c>
      <c r="P1105" t="s">
        <v>2643</v>
      </c>
      <c r="Q1105" t="s">
        <v>2643</v>
      </c>
      <c r="R1105" t="s">
        <v>2244</v>
      </c>
      <c r="S1105">
        <f ca="1">$AK$2*Validation[[#This Row],[Range1_Range]]+Validation[[#This Row],[Range1_Low]]</f>
        <v>1.3281967095711552E-2</v>
      </c>
      <c r="T1105">
        <f ca="1">$AK$2*Validation[[#This Row],[Range2_Range]]+Validation[[#This Row],[Range2_Low]]</f>
        <v>2.8405407126485503E-2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62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v>0</v>
      </c>
      <c r="AB1105" t="s">
        <v>6172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5" t="b">
        <f ca="1">AND(Validation[[#This Row],[Test Reading]]&gt;=Validation[[#This Row],[Range1_Low]],Validation[[#This Row],[Test Reading]]&lt;=Validation[[#This Row],[Range1_High]])</f>
        <v>1</v>
      </c>
      <c r="AE1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5">
        <f>Validation[[#This Row],[Range1_High]]-Validation[[#This Row],[Range1_Low]]</f>
        <v>2.9701000000000002E-2</v>
      </c>
      <c r="AG1105">
        <f>Validation[[#This Row],[Range2_High]]-Validation[[#This Row],[Range2_Low]]</f>
        <v>2.5010000000000001E-2</v>
      </c>
      <c r="AK1105"/>
    </row>
    <row r="1106" spans="1:37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4.4999999999999998E-2</v>
      </c>
      <c r="I1106">
        <v>1.0000100000000001</v>
      </c>
      <c r="J1106" t="s">
        <v>10</v>
      </c>
      <c r="K1106">
        <v>57.584000000000003</v>
      </c>
      <c r="L1106">
        <v>84.81</v>
      </c>
      <c r="M1106">
        <v>57.582999999999998</v>
      </c>
      <c r="N1106">
        <v>84.671999999999997</v>
      </c>
      <c r="O1106" t="s">
        <v>2643</v>
      </c>
      <c r="P1106" t="s">
        <v>2643</v>
      </c>
      <c r="Q1106" t="s">
        <v>2643</v>
      </c>
      <c r="R1106" t="s">
        <v>2245</v>
      </c>
      <c r="S1106">
        <f ca="1">$AK$2*Validation[[#This Row],[Range1_Range]]+Validation[[#This Row],[Range1_Low]]</f>
        <v>1.3281967095711552E-2</v>
      </c>
      <c r="T1106">
        <f ca="1">$AK$2*Validation[[#This Row],[Range2_Range]]+Validation[[#This Row],[Range2_Low]]</f>
        <v>0.36596152978268365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59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6" t="b">
        <f ca="1">Validation[[#This Row],[Desired Result]]=Validation[[#This Row],[Result]]</f>
        <v>1</v>
      </c>
      <c r="X1106" t="b">
        <v>1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v>0</v>
      </c>
      <c r="AB1106" s="93" t="s">
        <v>6177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6" t="b">
        <f ca="1">AND(Validation[[#This Row],[Test Reading]]&gt;=Validation[[#This Row],[Range1_Low]],Validation[[#This Row],[Test Reading]]&lt;=Validation[[#This Row],[Range1_High]])</f>
        <v>1</v>
      </c>
      <c r="AE1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6">
        <f>Validation[[#This Row],[Range1_High]]-Validation[[#This Row],[Range1_Low]]</f>
        <v>2.9701000000000002E-2</v>
      </c>
      <c r="AG1106">
        <f>Validation[[#This Row],[Range2_High]]-Validation[[#This Row],[Range2_Low]]</f>
        <v>0.95501000000000003</v>
      </c>
      <c r="AK1106"/>
    </row>
    <row r="1107" spans="1:37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1</v>
      </c>
      <c r="I1107">
        <v>5.01</v>
      </c>
      <c r="J1107" t="s">
        <v>10</v>
      </c>
      <c r="K1107">
        <v>57.046999999999997</v>
      </c>
      <c r="L1107">
        <v>284.47000000000003</v>
      </c>
      <c r="M1107">
        <v>57.045000000000002</v>
      </c>
      <c r="N1107">
        <v>284.35000000000002</v>
      </c>
      <c r="O1107" t="s">
        <v>2643</v>
      </c>
      <c r="P1107" t="s">
        <v>2643</v>
      </c>
      <c r="Q1107" t="s">
        <v>2643</v>
      </c>
      <c r="R1107" t="s">
        <v>5248</v>
      </c>
      <c r="S1107">
        <f ca="1">$AK$2*Validation[[#This Row],[Range1_Range]]+Validation[[#This Row],[Range1_Low]]</f>
        <v>1.3281967095711552E-2</v>
      </c>
      <c r="T1107">
        <f ca="1">$AK$2*Validation[[#This Row],[Range2_Range]]+Validation[[#This Row],[Range2_Low]]</f>
        <v>2.3476882277971551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61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v>0</v>
      </c>
      <c r="AB1107" t="s">
        <v>6175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7" t="b">
        <f ca="1">AND(Validation[[#This Row],[Test Reading]]&gt;=Validation[[#This Row],[Range1_Low]],Validation[[#This Row],[Test Reading]]&lt;=Validation[[#This Row],[Range1_High]])</f>
        <v>1</v>
      </c>
      <c r="AE1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7">
        <f>Validation[[#This Row],[Range1_High]]-Validation[[#This Row],[Range1_Low]]</f>
        <v>2.9701000000000002E-2</v>
      </c>
      <c r="AG1107">
        <f>Validation[[#This Row],[Range2_High]]-Validation[[#This Row],[Range2_Low]]</f>
        <v>4.01</v>
      </c>
      <c r="AK1107"/>
    </row>
    <row r="1108" spans="1:37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54.396999999999998</v>
      </c>
      <c r="L1108">
        <v>1333.5</v>
      </c>
      <c r="M1108">
        <v>54.39</v>
      </c>
      <c r="N1108">
        <v>1333.5</v>
      </c>
      <c r="O1108" t="s">
        <v>2643</v>
      </c>
      <c r="P1108" t="s">
        <v>2643</v>
      </c>
      <c r="Q1108" t="s">
        <v>2643</v>
      </c>
      <c r="R1108" t="s">
        <v>5250</v>
      </c>
      <c r="S1108">
        <f ca="1">$AK$2*Validation[[#This Row],[Range1_Range]]+Validation[[#This Row],[Range1_Low]]</f>
        <v>1.3281967095711552E-2</v>
      </c>
      <c r="T1108">
        <f ca="1">$AK$2*Validation[[#This Row],[Range2_Range]]+Validation[[#This Row],[Range2_Low]]</f>
        <v>6.6837700801156483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72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v>0</v>
      </c>
      <c r="AB1108" t="s">
        <v>6176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8" t="b">
        <f ca="1">AND(Validation[[#This Row],[Test Reading]]&gt;=Validation[[#This Row],[Range1_Low]],Validation[[#This Row],[Test Reading]]&lt;=Validation[[#This Row],[Range1_High]])</f>
        <v>1</v>
      </c>
      <c r="AE1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8">
        <f>Validation[[#This Row],[Range1_High]]-Validation[[#This Row],[Range1_Low]]</f>
        <v>2.9701000000000002E-2</v>
      </c>
      <c r="AG1108">
        <f>Validation[[#This Row],[Range2_High]]-Validation[[#This Row],[Range2_Low]]</f>
        <v>5.01</v>
      </c>
      <c r="AK1108"/>
    </row>
    <row r="1109" spans="1:37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10</v>
      </c>
      <c r="I1109">
        <v>30</v>
      </c>
      <c r="J1109" t="s">
        <v>10</v>
      </c>
      <c r="K1109">
        <v>49.259</v>
      </c>
      <c r="L1109">
        <v>3578.8</v>
      </c>
      <c r="M1109">
        <v>49.247</v>
      </c>
      <c r="N1109">
        <v>3578.8</v>
      </c>
      <c r="O1109" t="s">
        <v>2643</v>
      </c>
      <c r="P1109" t="s">
        <v>2643</v>
      </c>
      <c r="Q1109" t="s">
        <v>2643</v>
      </c>
      <c r="R1109" t="s">
        <v>2242</v>
      </c>
      <c r="S1109">
        <f ca="1">$AK$2*Validation[[#This Row],[Range1_Range]]+Validation[[#This Row],[Range1_Low]]</f>
        <v>1.3281967095711552E-2</v>
      </c>
      <c r="T1109">
        <f ca="1">$AK$2*Validation[[#This Row],[Range2_Range]]+Validation[[#This Row],[Range2_Low]]</f>
        <v>16.721637046369853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97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µA</v>
      </c>
      <c r="W1109" t="b">
        <f ca="1">Validation[[#This Row],[Desired Result]]=Validation[[#This Row],[Result]]</f>
        <v>1</v>
      </c>
      <c r="X1109" t="b">
        <v>0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v>0</v>
      </c>
      <c r="AB1109" t="s">
        <v>6173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9" t="b">
        <f ca="1">AND(Validation[[#This Row],[Test Reading]]&gt;=Validation[[#This Row],[Range1_Low]],Validation[[#This Row],[Test Reading]]&lt;=Validation[[#This Row],[Range1_High]])</f>
        <v>1</v>
      </c>
      <c r="AE1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9">
        <f>Validation[[#This Row],[Range1_High]]-Validation[[#This Row],[Range1_Low]]</f>
        <v>2.9701000000000002E-2</v>
      </c>
      <c r="AG1109">
        <f>Validation[[#This Row],[Range2_High]]-Validation[[#This Row],[Range2_Low]]</f>
        <v>20</v>
      </c>
      <c r="AK1109"/>
    </row>
    <row r="1110" spans="1:37" x14ac:dyDescent="0.25">
      <c r="A1110" t="s">
        <v>52</v>
      </c>
      <c r="B1110" t="s">
        <v>45</v>
      </c>
      <c r="C1110">
        <v>3.3000000000000002E-2</v>
      </c>
      <c r="D1110">
        <v>0.33001000000000003</v>
      </c>
      <c r="E1110">
        <v>1.0000000000000001E-5</v>
      </c>
      <c r="F1110" t="s">
        <v>13</v>
      </c>
      <c r="G1110" t="s">
        <v>12</v>
      </c>
      <c r="H1110">
        <v>0.01</v>
      </c>
      <c r="I1110">
        <v>2.001E-2</v>
      </c>
      <c r="J1110" t="s">
        <v>10</v>
      </c>
      <c r="K1110">
        <v>2.3E-2</v>
      </c>
      <c r="L1110">
        <v>2.1</v>
      </c>
      <c r="M1110">
        <v>2.3129E-2</v>
      </c>
      <c r="N1110">
        <v>2.0901000000000001</v>
      </c>
      <c r="O1110" t="s">
        <v>2643</v>
      </c>
      <c r="P1110" t="s">
        <v>2643</v>
      </c>
      <c r="Q1110" t="s">
        <v>2643</v>
      </c>
      <c r="R1110" t="s">
        <v>2261</v>
      </c>
      <c r="S1110">
        <f ca="1">$AK$2*Validation[[#This Row],[Range1_Range]]+Validation[[#This Row],[Range1_Low]]</f>
        <v>0.1328196709571155</v>
      </c>
      <c r="T1110">
        <f ca="1">$AK$2*Validation[[#This Row],[Range2_Range]]+Validation[[#This Row],[Range2_Low]]</f>
        <v>1.3364179341708112E-2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0.3 mA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mA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v>0</v>
      </c>
      <c r="AB1110" t="s">
        <v>2243</v>
      </c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0" t="b">
        <f ca="1">AND(Validation[[#This Row],[Test Reading]]&gt;=Validation[[#This Row],[Range1_Low]],Validation[[#This Row],[Test Reading]]&lt;=Validation[[#This Row],[Range1_High]])</f>
        <v>1</v>
      </c>
      <c r="AE1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0">
        <f>Validation[[#This Row],[Range1_High]]-Validation[[#This Row],[Range1_Low]]</f>
        <v>0.29701</v>
      </c>
      <c r="AG1110">
        <f>Validation[[#This Row],[Range2_High]]-Validation[[#This Row],[Range2_Low]]</f>
        <v>1.001E-2</v>
      </c>
      <c r="AK1110"/>
    </row>
    <row r="1111" spans="1:37" x14ac:dyDescent="0.25">
      <c r="A1111" t="s">
        <v>52</v>
      </c>
      <c r="B1111" t="s">
        <v>45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2643</v>
      </c>
      <c r="P1111" t="s">
        <v>2643</v>
      </c>
      <c r="Q1111" t="s">
        <v>2643</v>
      </c>
      <c r="R1111" t="s">
        <v>2258</v>
      </c>
      <c r="S1111">
        <f ca="1">$AK$2*Validation[[#This Row],[Range1_Range]]+Validation[[#This Row],[Range1_Low]]</f>
        <v>0.1328196709571155</v>
      </c>
      <c r="T1111">
        <f ca="1">$AK$2*Validation[[#This Row],[Range2_Range]]+Validation[[#This Row],[Range2_Low]]</f>
        <v>2.8405407126485503E-2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0.17 mA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v>0</v>
      </c>
      <c r="AB1111" t="s">
        <v>2244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1" t="b">
        <f ca="1">AND(Validation[[#This Row],[Test Reading]]&gt;=Validation[[#This Row],[Range1_Low]],Validation[[#This Row],[Test Reading]]&lt;=Validation[[#This Row],[Range1_High]])</f>
        <v>1</v>
      </c>
      <c r="AE1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1">
        <f>Validation[[#This Row],[Range1_High]]-Validation[[#This Row],[Range1_Low]]</f>
        <v>0.29701</v>
      </c>
      <c r="AG1111">
        <f>Validation[[#This Row],[Range2_High]]-Validation[[#This Row],[Range2_Low]]</f>
        <v>2.5010000000000001E-2</v>
      </c>
      <c r="AK1111"/>
    </row>
    <row r="1112" spans="1:37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4.4999999999999998E-2</v>
      </c>
      <c r="I1112">
        <v>1.0000100000000001</v>
      </c>
      <c r="J1112" t="s">
        <v>10</v>
      </c>
      <c r="K1112">
        <v>2.4E-2</v>
      </c>
      <c r="L1112">
        <v>0.47</v>
      </c>
      <c r="M1112">
        <v>2.3285E-2</v>
      </c>
      <c r="N1112">
        <v>0.47091</v>
      </c>
      <c r="O1112" t="s">
        <v>2643</v>
      </c>
      <c r="P1112" t="s">
        <v>2643</v>
      </c>
      <c r="Q1112" t="s">
        <v>2643</v>
      </c>
      <c r="R1112" t="s">
        <v>5253</v>
      </c>
      <c r="S1112">
        <f ca="1">$AK$2*Validation[[#This Row],[Range1_Range]]+Validation[[#This Row],[Range1_Low]]</f>
        <v>0.1328196709571155</v>
      </c>
      <c r="T1112">
        <f ca="1">$AK$2*Validation[[#This Row],[Range2_Range]]+Validation[[#This Row],[Range2_Low]]</f>
        <v>0.36596152978268365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0.086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mA</v>
      </c>
      <c r="W1112" t="b">
        <f ca="1">Validation[[#This Row],[Desired Result]]=Validation[[#This Row],[Result]]</f>
        <v>1</v>
      </c>
      <c r="X1112" t="b">
        <v>1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v>0</v>
      </c>
      <c r="AB1112" t="s">
        <v>6178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2" t="b">
        <f ca="1">AND(Validation[[#This Row],[Test Reading]]&gt;=Validation[[#This Row],[Range1_Low]],Validation[[#This Row],[Test Reading]]&lt;=Validation[[#This Row],[Range1_High]])</f>
        <v>1</v>
      </c>
      <c r="AE1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2">
        <f>Validation[[#This Row],[Range1_High]]-Validation[[#This Row],[Range1_Low]]</f>
        <v>0.29701</v>
      </c>
      <c r="AG1112">
        <f>Validation[[#This Row],[Range2_High]]-Validation[[#This Row],[Range2_Low]]</f>
        <v>0.95501000000000003</v>
      </c>
      <c r="AK1112"/>
    </row>
    <row r="1113" spans="1:37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1</v>
      </c>
      <c r="I1113">
        <v>5.01</v>
      </c>
      <c r="J1113" t="s">
        <v>10</v>
      </c>
      <c r="K1113">
        <v>5.8000000000000003E-2</v>
      </c>
      <c r="L1113">
        <v>1.2</v>
      </c>
      <c r="M1113">
        <v>5.7825000000000001E-2</v>
      </c>
      <c r="N1113">
        <v>1.1583000000000001</v>
      </c>
      <c r="O1113" t="s">
        <v>2643</v>
      </c>
      <c r="P1113" t="s">
        <v>2643</v>
      </c>
      <c r="Q1113" t="s">
        <v>2643</v>
      </c>
      <c r="R1113" t="s">
        <v>2259</v>
      </c>
      <c r="S1113">
        <f ca="1">$AK$2*Validation[[#This Row],[Range1_Range]]+Validation[[#This Row],[Range1_Low]]</f>
        <v>0.1328196709571155</v>
      </c>
      <c r="T1113">
        <f ca="1">$AK$2*Validation[[#This Row],[Range2_Range]]+Validation[[#This Row],[Range2_Low]]</f>
        <v>2.3476882277971551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0.22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v>0</v>
      </c>
      <c r="AB1113" t="s">
        <v>6179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3" t="b">
        <f ca="1">AND(Validation[[#This Row],[Test Reading]]&gt;=Validation[[#This Row],[Range1_Low]],Validation[[#This Row],[Test Reading]]&lt;=Validation[[#This Row],[Range1_High]])</f>
        <v>1</v>
      </c>
      <c r="AE1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3">
        <f>Validation[[#This Row],[Range1_High]]-Validation[[#This Row],[Range1_Low]]</f>
        <v>0.29701</v>
      </c>
      <c r="AG1113">
        <f>Validation[[#This Row],[Range2_High]]-Validation[[#This Row],[Range2_Low]]</f>
        <v>4.01</v>
      </c>
      <c r="AK1113"/>
    </row>
    <row r="1114" spans="1:37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5</v>
      </c>
      <c r="I1114">
        <v>10.01</v>
      </c>
      <c r="J1114" t="s">
        <v>10</v>
      </c>
      <c r="K1114">
        <v>0.12</v>
      </c>
      <c r="L1114">
        <v>2.2999999999999998</v>
      </c>
      <c r="M1114">
        <v>0.11552</v>
      </c>
      <c r="N1114">
        <v>2.3111999999999999</v>
      </c>
      <c r="O1114" t="s">
        <v>2643</v>
      </c>
      <c r="P1114" t="s">
        <v>2643</v>
      </c>
      <c r="Q1114" t="s">
        <v>2643</v>
      </c>
      <c r="R1114" t="s">
        <v>5255</v>
      </c>
      <c r="S1114">
        <f ca="1">$AK$2*Validation[[#This Row],[Range1_Range]]+Validation[[#This Row],[Range1_Low]]</f>
        <v>0.1328196709571155</v>
      </c>
      <c r="T1114">
        <f ca="1">$AK$2*Validation[[#This Row],[Range2_Range]]+Validation[[#This Row],[Range2_Low]]</f>
        <v>6.6837700801156483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0.43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114" t="b">
        <f ca="1">Validation[[#This Row],[Desired Result]]=Validation[[#This Row],[Result]]</f>
        <v>1</v>
      </c>
      <c r="X1114" t="b">
        <v>1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v>0</v>
      </c>
      <c r="AB1114" t="s">
        <v>5250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4" t="b">
        <f ca="1">AND(Validation[[#This Row],[Test Reading]]&gt;=Validation[[#This Row],[Range1_Low]],Validation[[#This Row],[Test Reading]]&lt;=Validation[[#This Row],[Range1_High]])</f>
        <v>1</v>
      </c>
      <c r="AE1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4">
        <f>Validation[[#This Row],[Range1_High]]-Validation[[#This Row],[Range1_Low]]</f>
        <v>0.29701</v>
      </c>
      <c r="AG1114">
        <f>Validation[[#This Row],[Range2_High]]-Validation[[#This Row],[Range2_Low]]</f>
        <v>5.01</v>
      </c>
      <c r="AK1114"/>
    </row>
    <row r="1115" spans="1:37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10</v>
      </c>
      <c r="I1115">
        <v>30</v>
      </c>
      <c r="J1115" t="s">
        <v>10</v>
      </c>
      <c r="K1115">
        <v>0.24</v>
      </c>
      <c r="L1115">
        <v>4.5999999999999996</v>
      </c>
      <c r="M1115">
        <v>0.23089999999999999</v>
      </c>
      <c r="N1115">
        <v>4.6218000000000004</v>
      </c>
      <c r="O1115" t="s">
        <v>2643</v>
      </c>
      <c r="P1115" t="s">
        <v>2643</v>
      </c>
      <c r="Q1115" t="s">
        <v>2643</v>
      </c>
      <c r="R1115" t="s">
        <v>2260</v>
      </c>
      <c r="S1115">
        <f ca="1">$AK$2*Validation[[#This Row],[Range1_Range]]+Validation[[#This Row],[Range1_Low]]</f>
        <v>0.1328196709571155</v>
      </c>
      <c r="T1115">
        <f ca="1">$AK$2*Validation[[#This Row],[Range2_Range]]+Validation[[#This Row],[Range2_Low]]</f>
        <v>16.721637046369853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0.85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15" t="b">
        <f ca="1">Validation[[#This Row],[Desired Result]]=Validation[[#This Row],[Result]]</f>
        <v>1</v>
      </c>
      <c r="X1115" t="b">
        <v>1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v>0</v>
      </c>
      <c r="AB1115" t="s">
        <v>2242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5" t="b">
        <f ca="1">AND(Validation[[#This Row],[Test Reading]]&gt;=Validation[[#This Row],[Range1_Low]],Validation[[#This Row],[Test Reading]]&lt;=Validation[[#This Row],[Range1_High]])</f>
        <v>1</v>
      </c>
      <c r="AE1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5">
        <f>Validation[[#This Row],[Range1_High]]-Validation[[#This Row],[Range1_Low]]</f>
        <v>0.29701</v>
      </c>
      <c r="AG1115">
        <f>Validation[[#This Row],[Range2_High]]-Validation[[#This Row],[Range2_Low]]</f>
        <v>20</v>
      </c>
      <c r="AK1115"/>
    </row>
    <row r="1116" spans="1:37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30</v>
      </c>
      <c r="I1116">
        <v>30.01</v>
      </c>
      <c r="J1116" t="s">
        <v>10</v>
      </c>
      <c r="K1116">
        <v>0.24</v>
      </c>
      <c r="L1116">
        <v>4.5999999999999996</v>
      </c>
      <c r="M1116">
        <v>0.23089999999999999</v>
      </c>
      <c r="N1116">
        <v>4.6218000000000004</v>
      </c>
      <c r="O1116" t="s">
        <v>2643</v>
      </c>
      <c r="P1116" t="s">
        <v>2643</v>
      </c>
      <c r="Q1116" t="s">
        <v>2643</v>
      </c>
      <c r="R1116" t="s">
        <v>2262</v>
      </c>
      <c r="S1116">
        <f ca="1">$AK$2*Validation[[#This Row],[Range1_Range]]+Validation[[#This Row],[Range1_Low]]</f>
        <v>0.1328196709571155</v>
      </c>
      <c r="T1116">
        <f ca="1">$AK$2*Validation[[#This Row],[Range2_Range]]+Validation[[#This Row],[Range2_Low]]</f>
        <v>30.003360818523184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0.85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16" t="b">
        <f ca="1">Validation[[#This Row],[Desired Result]]=Validation[[#This Row],[Result]]</f>
        <v>1</v>
      </c>
      <c r="X1116" t="b">
        <v>1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v>0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6" t="b">
        <f ca="1">AND(Validation[[#This Row],[Test Reading]]&gt;=Validation[[#This Row],[Range1_Low]],Validation[[#This Row],[Test Reading]]&lt;=Validation[[#This Row],[Range1_High]])</f>
        <v>1</v>
      </c>
      <c r="AE1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6">
        <f>Validation[[#This Row],[Range1_High]]-Validation[[#This Row],[Range1_Low]]</f>
        <v>0.29701</v>
      </c>
      <c r="AG1116">
        <f>Validation[[#This Row],[Range2_High]]-Validation[[#This Row],[Range2_Low]]</f>
        <v>1.0000000000001563E-2</v>
      </c>
      <c r="AK1116"/>
    </row>
    <row r="1117" spans="1:37" x14ac:dyDescent="0.25">
      <c r="A1117" t="s">
        <v>52</v>
      </c>
      <c r="B1117" t="s">
        <v>45</v>
      </c>
      <c r="C1117">
        <v>0.33</v>
      </c>
      <c r="D1117">
        <v>1.1000099999999999</v>
      </c>
      <c r="E1117">
        <v>1.0000000000000001E-5</v>
      </c>
      <c r="F1117" t="s">
        <v>13</v>
      </c>
      <c r="G1117" t="s">
        <v>12</v>
      </c>
      <c r="H1117">
        <v>0.01</v>
      </c>
      <c r="I1117">
        <v>4.5010000000000001E-2</v>
      </c>
      <c r="J1117" t="s">
        <v>10</v>
      </c>
      <c r="K1117">
        <v>0.12</v>
      </c>
      <c r="L1117">
        <v>2.1</v>
      </c>
      <c r="M1117">
        <v>0.11617</v>
      </c>
      <c r="N1117">
        <v>2.0783999999999998</v>
      </c>
      <c r="O1117" t="s">
        <v>2643</v>
      </c>
      <c r="P1117" t="s">
        <v>2643</v>
      </c>
      <c r="Q1117" t="s">
        <v>2643</v>
      </c>
      <c r="R1117" t="s">
        <v>2280</v>
      </c>
      <c r="S1117">
        <f ca="1">$AK$2*Validation[[#This Row],[Range1_Range]]+Validation[[#This Row],[Range1_Low]]</f>
        <v>0.58878638710376241</v>
      </c>
      <c r="T1117">
        <f ca="1">$AK$2*Validation[[#This Row],[Range2_Range]]+Validation[[#This Row],[Range2_Low]]</f>
        <v>2.1766225649670429E-2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1.4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v>0</v>
      </c>
      <c r="AB1117" t="s">
        <v>2301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7" t="b">
        <f ca="1">AND(Validation[[#This Row],[Test Reading]]&gt;=Validation[[#This Row],[Range1_Low]],Validation[[#This Row],[Test Reading]]&lt;=Validation[[#This Row],[Range1_High]])</f>
        <v>1</v>
      </c>
      <c r="AE1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7">
        <f>Validation[[#This Row],[Range1_High]]-Validation[[#This Row],[Range1_Low]]</f>
        <v>0.77000999999999986</v>
      </c>
      <c r="AG1117">
        <f>Validation[[#This Row],[Range2_High]]-Validation[[#This Row],[Range2_Low]]</f>
        <v>3.5009999999999999E-2</v>
      </c>
      <c r="AK1117"/>
    </row>
    <row r="1118" spans="1:37" x14ac:dyDescent="0.25">
      <c r="A1118" t="s">
        <v>52</v>
      </c>
      <c r="B1118" t="s">
        <v>45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4.4999999999999998E-2</v>
      </c>
      <c r="I1118">
        <v>1.0000100000000001</v>
      </c>
      <c r="J1118" t="s">
        <v>10</v>
      </c>
      <c r="K1118">
        <v>0.12</v>
      </c>
      <c r="L1118">
        <v>0.57999999999999996</v>
      </c>
      <c r="M1118">
        <v>0.11734</v>
      </c>
      <c r="N1118">
        <v>0.57738999999999996</v>
      </c>
      <c r="O1118" t="s">
        <v>2643</v>
      </c>
      <c r="P1118" t="s">
        <v>2643</v>
      </c>
      <c r="Q1118" t="s">
        <v>2643</v>
      </c>
      <c r="R1118" t="s">
        <v>2282</v>
      </c>
      <c r="S1118">
        <f ca="1">$AK$2*Validation[[#This Row],[Range1_Range]]+Validation[[#This Row],[Range1_Low]]</f>
        <v>0.58878638710376241</v>
      </c>
      <c r="T1118">
        <f ca="1">$AK$2*Validation[[#This Row],[Range2_Range]]+Validation[[#This Row],[Range2_Low]]</f>
        <v>0.36596152978268365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0.46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mA</v>
      </c>
      <c r="W1118" t="b">
        <f ca="1">Validation[[#This Row],[Desired Result]]=Validation[[#This Row],[Result]]</f>
        <v>1</v>
      </c>
      <c r="X1118" t="b">
        <v>1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v>0</v>
      </c>
      <c r="AB1118" t="s">
        <v>5869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8" t="b">
        <f ca="1">AND(Validation[[#This Row],[Test Reading]]&gt;=Validation[[#This Row],[Range1_Low]],Validation[[#This Row],[Test Reading]]&lt;=Validation[[#This Row],[Range1_High]])</f>
        <v>1</v>
      </c>
      <c r="AE1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8">
        <f>Validation[[#This Row],[Range1_High]]-Validation[[#This Row],[Range1_Low]]</f>
        <v>0.77000999999999986</v>
      </c>
      <c r="AG1118">
        <f>Validation[[#This Row],[Range2_High]]-Validation[[#This Row],[Range2_Low]]</f>
        <v>0.95501000000000003</v>
      </c>
      <c r="AK1118"/>
    </row>
    <row r="1119" spans="1:37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2643</v>
      </c>
      <c r="P1119" t="s">
        <v>2643</v>
      </c>
      <c r="Q1119" t="s">
        <v>2643</v>
      </c>
      <c r="R1119" t="s">
        <v>2281</v>
      </c>
      <c r="S1119">
        <f ca="1">$AK$2*Validation[[#This Row],[Range1_Range]]+Validation[[#This Row],[Range1_Low]]</f>
        <v>0.58878638710376241</v>
      </c>
      <c r="T1119">
        <f ca="1">$AK$2*Validation[[#This Row],[Range2_Range]]+Validation[[#This Row],[Range2_Low]]</f>
        <v>2.3476882277971551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5.3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119" t="b">
        <f ca="1">Validation[[#This Row],[Desired Result]]=Validation[[#This Row],[Result]]</f>
        <v>1</v>
      </c>
      <c r="X1119" t="b">
        <v>1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v>0</v>
      </c>
      <c r="AB1119" t="s">
        <v>6017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9" t="b">
        <f ca="1">AND(Validation[[#This Row],[Test Reading]]&gt;=Validation[[#This Row],[Range1_Low]],Validation[[#This Row],[Test Reading]]&lt;=Validation[[#This Row],[Range1_High]])</f>
        <v>1</v>
      </c>
      <c r="AE1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9">
        <f>Validation[[#This Row],[Range1_High]]-Validation[[#This Row],[Range1_Low]]</f>
        <v>0.77000999999999986</v>
      </c>
      <c r="AG1119">
        <f>Validation[[#This Row],[Range2_High]]-Validation[[#This Row],[Range2_Low]]</f>
        <v>4.01</v>
      </c>
      <c r="AK1119"/>
    </row>
    <row r="1120" spans="1:37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5</v>
      </c>
      <c r="I1120">
        <v>10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2643</v>
      </c>
      <c r="P1120" t="s">
        <v>2643</v>
      </c>
      <c r="Q1120" t="s">
        <v>2643</v>
      </c>
      <c r="R1120" t="s">
        <v>5261</v>
      </c>
      <c r="S1120">
        <f ca="1">$AK$2*Validation[[#This Row],[Range1_Range]]+Validation[[#This Row],[Range1_Low]]</f>
        <v>0.58878638710376241</v>
      </c>
      <c r="T1120">
        <f ca="1">$AK$2*Validation[[#This Row],[Range2_Range]]+Validation[[#This Row],[Range2_Low]]</f>
        <v>6.6804092615924633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23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20" t="b">
        <f ca="1">Validation[[#This Row],[Desired Result]]=Validation[[#This Row],[Result]]</f>
        <v>1</v>
      </c>
      <c r="X1120" t="b">
        <v>1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v>0</v>
      </c>
      <c r="AB1120" t="s">
        <v>2299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0" t="b">
        <f ca="1">AND(Validation[[#This Row],[Test Reading]]&gt;=Validation[[#This Row],[Range1_Low]],Validation[[#This Row],[Test Reading]]&lt;=Validation[[#This Row],[Range1_High]])</f>
        <v>1</v>
      </c>
      <c r="AE1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0">
        <f>Validation[[#This Row],[Range1_High]]-Validation[[#This Row],[Range1_Low]]</f>
        <v>0.77000999999999986</v>
      </c>
      <c r="AG1120">
        <f>Validation[[#This Row],[Range2_High]]-Validation[[#This Row],[Range2_Low]]</f>
        <v>5</v>
      </c>
      <c r="AK1120"/>
    </row>
    <row r="1121" spans="1:37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10</v>
      </c>
      <c r="I1121">
        <v>10.01</v>
      </c>
      <c r="J112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t="s">
        <v>2643</v>
      </c>
      <c r="P1121" t="s">
        <v>2643</v>
      </c>
      <c r="Q1121" t="s">
        <v>2643</v>
      </c>
      <c r="R1121" t="s">
        <v>2283</v>
      </c>
      <c r="S1121">
        <f ca="1">$AK$2*Validation[[#This Row],[Range1_Range]]+Validation[[#This Row],[Range1_Low]]</f>
        <v>0.58878638710376241</v>
      </c>
      <c r="T1121">
        <f ca="1">$AK$2*Validation[[#This Row],[Range2_Range]]+Validation[[#This Row],[Range2_Low]]</f>
        <v>10.003360818523184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23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v>0</v>
      </c>
      <c r="AB1121" t="s">
        <v>2300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1" t="b">
        <f ca="1">AND(Validation[[#This Row],[Test Reading]]&gt;=Validation[[#This Row],[Range1_Low]],Validation[[#This Row],[Test Reading]]&lt;=Validation[[#This Row],[Range1_High]])</f>
        <v>1</v>
      </c>
      <c r="AE1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1">
        <f>Validation[[#This Row],[Range1_High]]-Validation[[#This Row],[Range1_Low]]</f>
        <v>0.77000999999999986</v>
      </c>
      <c r="AG1121">
        <f>Validation[[#This Row],[Range2_High]]-Validation[[#This Row],[Range2_Low]]</f>
        <v>9.9999999999997868E-3</v>
      </c>
      <c r="AK1121"/>
    </row>
    <row r="1122" spans="1:37" x14ac:dyDescent="0.25">
      <c r="A1122" t="s">
        <v>52</v>
      </c>
      <c r="B1122" t="s">
        <v>45</v>
      </c>
      <c r="C1122">
        <v>1.1000000000000001</v>
      </c>
      <c r="D1122">
        <v>3.0009999999999999</v>
      </c>
      <c r="E1122">
        <v>1.0000000000000001E-5</v>
      </c>
      <c r="F1122" t="s">
        <v>13</v>
      </c>
      <c r="G1122" t="s">
        <v>12</v>
      </c>
      <c r="H1122">
        <v>0.01</v>
      </c>
      <c r="I1122">
        <v>4.5010000000000001E-2</v>
      </c>
      <c r="J1122" t="s">
        <v>10</v>
      </c>
      <c r="K1122">
        <v>0.12</v>
      </c>
      <c r="L1122">
        <v>2.1</v>
      </c>
      <c r="M1122">
        <v>0.11589000000000001</v>
      </c>
      <c r="N1122">
        <v>2.0787</v>
      </c>
      <c r="O1122" t="s">
        <v>2643</v>
      </c>
      <c r="P1122" t="s">
        <v>2643</v>
      </c>
      <c r="Q1122" t="s">
        <v>2643</v>
      </c>
      <c r="R1122" t="s">
        <v>2301</v>
      </c>
      <c r="S1122">
        <f ca="1">$AK$2*Validation[[#This Row],[Range1_Range]]+Validation[[#This Row],[Range1_Low]]</f>
        <v>1.7388916012574547</v>
      </c>
      <c r="T1122">
        <f ca="1">$AK$2*Validation[[#This Row],[Range2_Range]]+Validation[[#This Row],[Range2_Low]]</f>
        <v>2.1766225649670429E-2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3.8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v>0</v>
      </c>
      <c r="AB1122" t="s">
        <v>2280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2" t="b">
        <f ca="1">AND(Validation[[#This Row],[Test Reading]]&gt;=Validation[[#This Row],[Range1_Low]],Validation[[#This Row],[Test Reading]]&lt;=Validation[[#This Row],[Range1_High]])</f>
        <v>1</v>
      </c>
      <c r="AE1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2">
        <f>Validation[[#This Row],[Range1_High]]-Validation[[#This Row],[Range1_Low]]</f>
        <v>1.9009999999999998</v>
      </c>
      <c r="AG1122">
        <f>Validation[[#This Row],[Range2_High]]-Validation[[#This Row],[Range2_Low]]</f>
        <v>3.5009999999999999E-2</v>
      </c>
      <c r="AK1122"/>
    </row>
    <row r="1123" spans="1:37" x14ac:dyDescent="0.25">
      <c r="A1123" t="s">
        <v>52</v>
      </c>
      <c r="B1123" t="s">
        <v>45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4.4999999999999998E-2</v>
      </c>
      <c r="I1123">
        <v>1.0000100000000001</v>
      </c>
      <c r="J1123" t="s">
        <v>10</v>
      </c>
      <c r="K1123">
        <v>0.13</v>
      </c>
      <c r="L1123">
        <v>0.69</v>
      </c>
      <c r="M1123">
        <v>0.11619</v>
      </c>
      <c r="N1123">
        <v>0.69369000000000003</v>
      </c>
      <c r="O1123" t="s">
        <v>2643</v>
      </c>
      <c r="P1123" t="s">
        <v>2643</v>
      </c>
      <c r="Q1123" t="s">
        <v>2643</v>
      </c>
      <c r="R1123" t="s">
        <v>2298</v>
      </c>
      <c r="S1123">
        <f ca="1">$AK$2*Validation[[#This Row],[Range1_Range]]+Validation[[#This Row],[Range1_Low]]</f>
        <v>1.7388916012574547</v>
      </c>
      <c r="T1123">
        <f ca="1">$AK$2*Validation[[#This Row],[Range2_Range]]+Validation[[#This Row],[Range2_Low]]</f>
        <v>0.36596152978268365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1.3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23" t="b">
        <f ca="1">Validation[[#This Row],[Desired Result]]=Validation[[#This Row],[Result]]</f>
        <v>1</v>
      </c>
      <c r="X1123" t="b">
        <v>1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v>0</v>
      </c>
      <c r="AB1123" t="s">
        <v>2282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3" t="b">
        <f ca="1">AND(Validation[[#This Row],[Test Reading]]&gt;=Validation[[#This Row],[Range1_Low]],Validation[[#This Row],[Test Reading]]&lt;=Validation[[#This Row],[Range1_High]])</f>
        <v>1</v>
      </c>
      <c r="AE1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3">
        <f>Validation[[#This Row],[Range1_High]]-Validation[[#This Row],[Range1_Low]]</f>
        <v>1.9009999999999998</v>
      </c>
      <c r="AG1123">
        <f>Validation[[#This Row],[Range2_High]]-Validation[[#This Row],[Range2_Low]]</f>
        <v>0.95501000000000003</v>
      </c>
      <c r="AK1123"/>
    </row>
    <row r="1124" spans="1:37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1</v>
      </c>
      <c r="I1124">
        <v>5.01</v>
      </c>
      <c r="J1124" t="s">
        <v>10</v>
      </c>
      <c r="K1124">
        <v>1.3</v>
      </c>
      <c r="L1124">
        <v>6.9</v>
      </c>
      <c r="M1124">
        <v>1.1548</v>
      </c>
      <c r="N1124">
        <v>6.9283000000000001</v>
      </c>
      <c r="O1124" t="s">
        <v>2643</v>
      </c>
      <c r="P1124" t="s">
        <v>2643</v>
      </c>
      <c r="Q1124" t="s">
        <v>2643</v>
      </c>
      <c r="R1124" t="s">
        <v>5269</v>
      </c>
      <c r="S1124">
        <f ca="1">$AK$2*Validation[[#This Row],[Range1_Range]]+Validation[[#This Row],[Range1_Low]]</f>
        <v>1.7388916012574547</v>
      </c>
      <c r="T1124">
        <f ca="1">$AK$2*Validation[[#This Row],[Range2_Range]]+Validation[[#This Row],[Range2_Low]]</f>
        <v>2.3476882277971551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13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24" t="b">
        <f ca="1">Validation[[#This Row],[Desired Result]]=Validation[[#This Row],[Result]]</f>
        <v>1</v>
      </c>
      <c r="X1124" t="b">
        <v>1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v>0</v>
      </c>
      <c r="AB1124" t="s">
        <v>2281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4" t="b">
        <f ca="1">AND(Validation[[#This Row],[Test Reading]]&gt;=Validation[[#This Row],[Range1_Low]],Validation[[#This Row],[Test Reading]]&lt;=Validation[[#This Row],[Range1_High]])</f>
        <v>1</v>
      </c>
      <c r="AE1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4">
        <f>Validation[[#This Row],[Range1_High]]-Validation[[#This Row],[Range1_Low]]</f>
        <v>1.9009999999999998</v>
      </c>
      <c r="AG1124">
        <f>Validation[[#This Row],[Range2_High]]-Validation[[#This Row],[Range2_Low]]</f>
        <v>4.01</v>
      </c>
      <c r="AK1124"/>
    </row>
    <row r="1125" spans="1:37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5</v>
      </c>
      <c r="I1125">
        <v>10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2643</v>
      </c>
      <c r="P1125" t="s">
        <v>2643</v>
      </c>
      <c r="Q1125" t="s">
        <v>2643</v>
      </c>
      <c r="R1125" t="s">
        <v>2299</v>
      </c>
      <c r="S1125">
        <f ca="1">$AK$2*Validation[[#This Row],[Range1_Range]]+Validation[[#This Row],[Range1_Low]]</f>
        <v>1.7388916012574547</v>
      </c>
      <c r="T1125">
        <f ca="1">$AK$2*Validation[[#This Row],[Range2_Range]]+Validation[[#This Row],[Range2_Low]]</f>
        <v>6.6804092615924633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56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25" t="b">
        <f ca="1">Validation[[#This Row],[Desired Result]]=Validation[[#This Row],[Result]]</f>
        <v>1</v>
      </c>
      <c r="X1125" t="b">
        <v>1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v>0</v>
      </c>
      <c r="AB1125" t="s">
        <v>5261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5" t="b">
        <f ca="1">AND(Validation[[#This Row],[Test Reading]]&gt;=Validation[[#This Row],[Range1_Low]],Validation[[#This Row],[Test Reading]]&lt;=Validation[[#This Row],[Range1_High]])</f>
        <v>1</v>
      </c>
      <c r="AE1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5">
        <f>Validation[[#This Row],[Range1_High]]-Validation[[#This Row],[Range1_Low]]</f>
        <v>1.9009999999999998</v>
      </c>
      <c r="AG1125">
        <f>Validation[[#This Row],[Range2_High]]-Validation[[#This Row],[Range2_Low]]</f>
        <v>5</v>
      </c>
      <c r="AK1125"/>
    </row>
    <row r="1126" spans="1:37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10</v>
      </c>
      <c r="I1126">
        <v>10.01</v>
      </c>
      <c r="J1126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t="s">
        <v>2643</v>
      </c>
      <c r="P1126" t="s">
        <v>2643</v>
      </c>
      <c r="Q1126" t="s">
        <v>2643</v>
      </c>
      <c r="R1126" t="s">
        <v>2300</v>
      </c>
      <c r="S1126">
        <f ca="1">$AK$2*Validation[[#This Row],[Range1_Range]]+Validation[[#This Row],[Range1_Low]]</f>
        <v>1.7388916012574547</v>
      </c>
      <c r="T1126">
        <f ca="1">$AK$2*Validation[[#This Row],[Range2_Range]]+Validation[[#This Row],[Range2_Low]]</f>
        <v>10.003360818523184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56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26" t="b">
        <f ca="1">Validation[[#This Row],[Desired Result]]=Validation[[#This Row],[Result]]</f>
        <v>1</v>
      </c>
      <c r="X1126" t="b">
        <v>1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v>0</v>
      </c>
      <c r="AB1126" t="s">
        <v>2283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6" t="b">
        <f ca="1">AND(Validation[[#This Row],[Test Reading]]&gt;=Validation[[#This Row],[Range1_Low]],Validation[[#This Row],[Test Reading]]&lt;=Validation[[#This Row],[Range1_High]])</f>
        <v>1</v>
      </c>
      <c r="AE1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6">
        <f>Validation[[#This Row],[Range1_High]]-Validation[[#This Row],[Range1_Low]]</f>
        <v>1.9009999999999998</v>
      </c>
      <c r="AG1126">
        <f>Validation[[#This Row],[Range2_High]]-Validation[[#This Row],[Range2_Low]]</f>
        <v>9.9999999999997868E-3</v>
      </c>
      <c r="AK1126"/>
    </row>
    <row r="1127" spans="1:37" x14ac:dyDescent="0.25">
      <c r="A1127" t="s">
        <v>52</v>
      </c>
      <c r="B1127" t="s">
        <v>45</v>
      </c>
      <c r="C1127">
        <v>0</v>
      </c>
      <c r="D1127">
        <v>3.3000999999999999E-4</v>
      </c>
      <c r="E1127">
        <v>1E-4</v>
      </c>
      <c r="F1127" t="s">
        <v>13</v>
      </c>
      <c r="G1127" t="s">
        <v>11</v>
      </c>
      <c r="H1127">
        <v>0.01</v>
      </c>
      <c r="I1127">
        <v>2.001E-2</v>
      </c>
      <c r="J1127" t="s">
        <v>10</v>
      </c>
      <c r="K1127">
        <v>58.024999999999999</v>
      </c>
      <c r="L1127">
        <v>-857.45</v>
      </c>
      <c r="M1127">
        <v>58.024999999999999</v>
      </c>
      <c r="N1127">
        <v>-857.67</v>
      </c>
      <c r="O1127" t="s">
        <v>2643</v>
      </c>
      <c r="P1127" t="s">
        <v>2643</v>
      </c>
      <c r="Q1127" t="s">
        <v>2643</v>
      </c>
      <c r="R1127" t="s">
        <v>2174</v>
      </c>
      <c r="S1127">
        <f ca="1">$AK$2*Validation[[#This Row],[Range1_Range]]+Validation[[#This Row],[Range1_Low]]</f>
        <v>1.1091037208362576E-4</v>
      </c>
      <c r="T1127">
        <f ca="1">$AK$2*Validation[[#This Row],[Range2_Range]]+Validation[[#This Row],[Range2_Low]]</f>
        <v>1.3364179341708112E-2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58 µA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v>0</v>
      </c>
      <c r="AB1127" t="s">
        <v>2228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7" t="b">
        <f ca="1">AND(Validation[[#This Row],[Test Reading]]&gt;=Validation[[#This Row],[Range1_Low]],Validation[[#This Row],[Test Reading]]&lt;=Validation[[#This Row],[Range1_High]])</f>
        <v>1</v>
      </c>
      <c r="AE1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7">
        <f>Validation[[#This Row],[Range1_High]]-Validation[[#This Row],[Range1_Low]]</f>
        <v>3.3000999999999999E-4</v>
      </c>
      <c r="AG1127">
        <f>Validation[[#This Row],[Range2_High]]-Validation[[#This Row],[Range2_Low]]</f>
        <v>1.001E-2</v>
      </c>
      <c r="AK1127"/>
    </row>
    <row r="1128" spans="1:37" x14ac:dyDescent="0.25">
      <c r="A1128" t="s">
        <v>52</v>
      </c>
      <c r="B1128" t="s">
        <v>45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0.02</v>
      </c>
      <c r="I1128">
        <v>4.5010000000000001E-2</v>
      </c>
      <c r="J1128" t="s">
        <v>10</v>
      </c>
      <c r="K1128">
        <v>57.734999999999999</v>
      </c>
      <c r="L1128">
        <v>13.015000000000001</v>
      </c>
      <c r="M1128">
        <v>57.734999999999999</v>
      </c>
      <c r="N1128">
        <v>12.795</v>
      </c>
      <c r="O1128" t="s">
        <v>2643</v>
      </c>
      <c r="P1128" t="s">
        <v>2643</v>
      </c>
      <c r="Q1128" t="s">
        <v>2643</v>
      </c>
      <c r="R1128" t="s">
        <v>2173</v>
      </c>
      <c r="S1128">
        <f ca="1">$AK$2*Validation[[#This Row],[Range1_Range]]+Validation[[#This Row],[Range1_Low]]</f>
        <v>1.1091037208362576E-4</v>
      </c>
      <c r="T1128">
        <f ca="1">$AK$2*Validation[[#This Row],[Range2_Range]]+Validation[[#This Row],[Range2_Low]]</f>
        <v>2.8405407126485503E-2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v>0</v>
      </c>
      <c r="AB1128" t="s">
        <v>2226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8" t="b">
        <f ca="1">AND(Validation[[#This Row],[Test Reading]]&gt;=Validation[[#This Row],[Range1_Low]],Validation[[#This Row],[Test Reading]]&lt;=Validation[[#This Row],[Range1_High]])</f>
        <v>1</v>
      </c>
      <c r="AE1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8">
        <f>Validation[[#This Row],[Range1_High]]-Validation[[#This Row],[Range1_Low]]</f>
        <v>3.3000999999999999E-4</v>
      </c>
      <c r="AG1128">
        <f>Validation[[#This Row],[Range2_High]]-Validation[[#This Row],[Range2_Low]]</f>
        <v>2.5010000000000001E-2</v>
      </c>
      <c r="AK1128"/>
    </row>
    <row r="1129" spans="1:37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4.4999999999999998E-2</v>
      </c>
      <c r="I1129">
        <v>1.0000100000000001</v>
      </c>
      <c r="J1129" t="s">
        <v>10</v>
      </c>
      <c r="K1129">
        <v>57.735999999999997</v>
      </c>
      <c r="L1129">
        <v>9.5875000000000004</v>
      </c>
      <c r="M1129">
        <v>57.734999999999999</v>
      </c>
      <c r="N1129">
        <v>9.3679000000000006</v>
      </c>
      <c r="O1129" t="s">
        <v>2643</v>
      </c>
      <c r="P1129" t="s">
        <v>2643</v>
      </c>
      <c r="Q1129" t="s">
        <v>2643</v>
      </c>
      <c r="R1129" t="s">
        <v>2175</v>
      </c>
      <c r="S1129">
        <f ca="1">$AK$2*Validation[[#This Row],[Range1_Range]]+Validation[[#This Row],[Range1_Low]]</f>
        <v>1.1091037208362576E-4</v>
      </c>
      <c r="T1129">
        <f ca="1">$AK$2*Validation[[#This Row],[Range2_Range]]+Validation[[#This Row],[Range2_Low]]</f>
        <v>0.36596152978268365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v>0</v>
      </c>
      <c r="AB1129" t="s">
        <v>2225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9" t="b">
        <f ca="1">AND(Validation[[#This Row],[Test Reading]]&gt;=Validation[[#This Row],[Range1_Low]],Validation[[#This Row],[Test Reading]]&lt;=Validation[[#This Row],[Range1_High]])</f>
        <v>1</v>
      </c>
      <c r="AE1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9">
        <f>Validation[[#This Row],[Range1_High]]-Validation[[#This Row],[Range1_Low]]</f>
        <v>3.3000999999999999E-4</v>
      </c>
      <c r="AG1129">
        <f>Validation[[#This Row],[Range2_High]]-Validation[[#This Row],[Range2_Low]]</f>
        <v>0.95501000000000003</v>
      </c>
      <c r="AK1129"/>
    </row>
    <row r="1130" spans="1:37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1</v>
      </c>
      <c r="I1130">
        <v>5.01</v>
      </c>
      <c r="J1130" t="s">
        <v>10</v>
      </c>
      <c r="K1130">
        <v>57.734999999999999</v>
      </c>
      <c r="L1130">
        <v>47.917999999999999</v>
      </c>
      <c r="M1130">
        <v>57.734999999999999</v>
      </c>
      <c r="N1130">
        <v>47.698999999999998</v>
      </c>
      <c r="O1130" t="s">
        <v>2643</v>
      </c>
      <c r="P1130" t="s">
        <v>2643</v>
      </c>
      <c r="Q1130" t="s">
        <v>2643</v>
      </c>
      <c r="R1130" t="s">
        <v>2176</v>
      </c>
      <c r="S1130">
        <f ca="1">$AK$2*Validation[[#This Row],[Range1_Range]]+Validation[[#This Row],[Range1_Low]]</f>
        <v>1.1091037208362576E-4</v>
      </c>
      <c r="T1130">
        <f ca="1">$AK$2*Validation[[#This Row],[Range2_Range]]+Validation[[#This Row],[Range2_Low]]</f>
        <v>2.3476882277971551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v>0</v>
      </c>
      <c r="AB1130" t="s">
        <v>2227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0" t="b">
        <f ca="1">AND(Validation[[#This Row],[Test Reading]]&gt;=Validation[[#This Row],[Range1_Low]],Validation[[#This Row],[Test Reading]]&lt;=Validation[[#This Row],[Range1_High]])</f>
        <v>1</v>
      </c>
      <c r="AE1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0">
        <f>Validation[[#This Row],[Range1_High]]-Validation[[#This Row],[Range1_Low]]</f>
        <v>3.3000999999999999E-4</v>
      </c>
      <c r="AG1130">
        <f>Validation[[#This Row],[Range2_High]]-Validation[[#This Row],[Range2_Low]]</f>
        <v>4.01</v>
      </c>
      <c r="AK1130"/>
    </row>
    <row r="1131" spans="1:37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5</v>
      </c>
      <c r="I1131">
        <v>10.01</v>
      </c>
      <c r="J1131" t="s">
        <v>10</v>
      </c>
      <c r="K1131">
        <v>57.728999999999999</v>
      </c>
      <c r="L1131">
        <v>302.48</v>
      </c>
      <c r="M1131">
        <v>57.728999999999999</v>
      </c>
      <c r="N1131">
        <v>302.01</v>
      </c>
      <c r="O1131" t="s">
        <v>2643</v>
      </c>
      <c r="P1131" t="s">
        <v>2643</v>
      </c>
      <c r="Q1131" t="s">
        <v>2643</v>
      </c>
      <c r="R1131" t="s">
        <v>2177</v>
      </c>
      <c r="S1131">
        <f ca="1">$AK$2*Validation[[#This Row],[Range1_Range]]+Validation[[#This Row],[Range1_Low]]</f>
        <v>1.1091037208362576E-4</v>
      </c>
      <c r="T1131">
        <f ca="1">$AK$2*Validation[[#This Row],[Range2_Range]]+Validation[[#This Row],[Range2_Low]]</f>
        <v>6.6837700801156483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v>0</v>
      </c>
      <c r="AB1131" t="s">
        <v>2224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1" t="b">
        <f ca="1">AND(Validation[[#This Row],[Test Reading]]&gt;=Validation[[#This Row],[Range1_Low]],Validation[[#This Row],[Test Reading]]&lt;=Validation[[#This Row],[Range1_High]])</f>
        <v>1</v>
      </c>
      <c r="AE1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1">
        <f>Validation[[#This Row],[Range1_High]]-Validation[[#This Row],[Range1_Low]]</f>
        <v>3.3000999999999999E-4</v>
      </c>
      <c r="AG1131">
        <f>Validation[[#This Row],[Range2_High]]-Validation[[#This Row],[Range2_Low]]</f>
        <v>5.01</v>
      </c>
      <c r="AK1131"/>
    </row>
    <row r="1132" spans="1:37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10</v>
      </c>
      <c r="I1132">
        <v>30</v>
      </c>
      <c r="J1132" t="s">
        <v>10</v>
      </c>
      <c r="K1132">
        <v>57.709000000000003</v>
      </c>
      <c r="L1132">
        <v>1205.5</v>
      </c>
      <c r="M1132">
        <v>57.709000000000003</v>
      </c>
      <c r="N1132">
        <v>1205.0999999999999</v>
      </c>
      <c r="O1132" t="s">
        <v>2643</v>
      </c>
      <c r="P1132" t="s">
        <v>2643</v>
      </c>
      <c r="Q1132" t="s">
        <v>2643</v>
      </c>
      <c r="R1132" t="s">
        <v>2178</v>
      </c>
      <c r="S1132">
        <f ca="1">$AK$2*Validation[[#This Row],[Range1_Range]]+Validation[[#This Row],[Range1_Low]]</f>
        <v>1.1091037208362576E-4</v>
      </c>
      <c r="T1132">
        <f ca="1">$AK$2*Validation[[#This Row],[Range2_Range]]+Validation[[#This Row],[Range2_Low]]</f>
        <v>16.721637046369853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v>0</v>
      </c>
      <c r="AB1132" t="s">
        <v>5238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2" t="b">
        <f ca="1">AND(Validation[[#This Row],[Test Reading]]&gt;=Validation[[#This Row],[Range1_Low]],Validation[[#This Row],[Test Reading]]&lt;=Validation[[#This Row],[Range1_High]])</f>
        <v>1</v>
      </c>
      <c r="AE1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2">
        <f>Validation[[#This Row],[Range1_High]]-Validation[[#This Row],[Range1_Low]]</f>
        <v>3.3000999999999999E-4</v>
      </c>
      <c r="AG1132">
        <f>Validation[[#This Row],[Range2_High]]-Validation[[#This Row],[Range2_Low]]</f>
        <v>20</v>
      </c>
      <c r="AK1132"/>
    </row>
    <row r="1133" spans="1:37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2643</v>
      </c>
      <c r="P1133" t="s">
        <v>2643</v>
      </c>
      <c r="Q1133" t="s">
        <v>2643</v>
      </c>
      <c r="R1133" t="s">
        <v>5230</v>
      </c>
      <c r="S1133">
        <f ca="1">$AK$2*Validation[[#This Row],[Range1_Range]]+Validation[[#This Row],[Range1_Low]]</f>
        <v>1.1091037208362576E-4</v>
      </c>
      <c r="T1133">
        <f ca="1">$AK$2*Validation[[#This Row],[Range2_Range]]+Validation[[#This Row],[Range2_Low]]</f>
        <v>30.033608185231849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v>0</v>
      </c>
      <c r="AB1133" s="93" t="s">
        <v>5241</v>
      </c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3" t="b">
        <f ca="1">AND(Validation[[#This Row],[Test Reading]]&gt;=Validation[[#This Row],[Range1_Low]],Validation[[#This Row],[Test Reading]]&lt;=Validation[[#This Row],[Range1_High]])</f>
        <v>1</v>
      </c>
      <c r="AE1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3">
        <f>Validation[[#This Row],[Range1_High]]-Validation[[#This Row],[Range1_Low]]</f>
        <v>3.3000999999999999E-4</v>
      </c>
      <c r="AG1133">
        <f>Validation[[#This Row],[Range2_High]]-Validation[[#This Row],[Range2_Low]]</f>
        <v>0.10000000000000142</v>
      </c>
      <c r="AK1133"/>
    </row>
    <row r="1134" spans="1:37" x14ac:dyDescent="0.25">
      <c r="A1134" t="s">
        <v>52</v>
      </c>
      <c r="B1134" t="s">
        <v>45</v>
      </c>
      <c r="C1134">
        <v>3.3E-4</v>
      </c>
      <c r="D1134">
        <v>3.3000999999999998E-3</v>
      </c>
      <c r="E1134">
        <v>1E-4</v>
      </c>
      <c r="F1134" t="s">
        <v>13</v>
      </c>
      <c r="G1134" t="s">
        <v>11</v>
      </c>
      <c r="H1134">
        <v>0.01</v>
      </c>
      <c r="I1134">
        <v>2.001E-2</v>
      </c>
      <c r="J1134" t="s">
        <v>10</v>
      </c>
      <c r="K1134">
        <v>57.686</v>
      </c>
      <c r="L1134">
        <v>174.69</v>
      </c>
      <c r="M1134">
        <v>57.685000000000002</v>
      </c>
      <c r="N1134">
        <v>174.66</v>
      </c>
      <c r="O1134" t="s">
        <v>2643</v>
      </c>
      <c r="P1134" t="s">
        <v>2643</v>
      </c>
      <c r="Q1134" t="s">
        <v>2643</v>
      </c>
      <c r="R1134" t="s">
        <v>2228</v>
      </c>
      <c r="S1134">
        <f ca="1">$AK$2*Validation[[#This Row],[Range1_Range]]+Validation[[#This Row],[Range1_Low]]</f>
        <v>1.3281967095711549E-3</v>
      </c>
      <c r="T1134">
        <f ca="1">$AK$2*Validation[[#This Row],[Range2_Range]]+Validation[[#This Row],[Range2_Low]]</f>
        <v>1.3364179341708112E-2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v>0</v>
      </c>
      <c r="AB1134" t="s">
        <v>5905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4" t="b">
        <f ca="1">AND(Validation[[#This Row],[Test Reading]]&gt;=Validation[[#This Row],[Range1_Low]],Validation[[#This Row],[Test Reading]]&lt;=Validation[[#This Row],[Range1_High]])</f>
        <v>1</v>
      </c>
      <c r="AE1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4">
        <f>Validation[[#This Row],[Range1_High]]-Validation[[#This Row],[Range1_Low]]</f>
        <v>2.9700999999999998E-3</v>
      </c>
      <c r="AG1134">
        <f>Validation[[#This Row],[Range2_High]]-Validation[[#This Row],[Range2_Low]]</f>
        <v>1.001E-2</v>
      </c>
      <c r="AK1134"/>
    </row>
    <row r="1135" spans="1:37" x14ac:dyDescent="0.25">
      <c r="A1135" t="s">
        <v>52</v>
      </c>
      <c r="B1135" t="s">
        <v>45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0.02</v>
      </c>
      <c r="I1135">
        <v>4.5010000000000001E-2</v>
      </c>
      <c r="J1135" t="s">
        <v>10</v>
      </c>
      <c r="K1135">
        <v>57.716000000000001</v>
      </c>
      <c r="L1135">
        <v>69.766000000000005</v>
      </c>
      <c r="M1135">
        <v>57.716000000000001</v>
      </c>
      <c r="N1135">
        <v>69.734999999999999</v>
      </c>
      <c r="O1135" t="s">
        <v>2643</v>
      </c>
      <c r="P1135" t="s">
        <v>2643</v>
      </c>
      <c r="Q1135" t="s">
        <v>2643</v>
      </c>
      <c r="R1135" t="s">
        <v>2226</v>
      </c>
      <c r="S1135">
        <f ca="1">$AK$2*Validation[[#This Row],[Range1_Range]]+Validation[[#This Row],[Range1_Low]]</f>
        <v>1.3281967095711549E-3</v>
      </c>
      <c r="T1135">
        <f ca="1">$AK$2*Validation[[#This Row],[Range2_Range]]+Validation[[#This Row],[Range2_Low]]</f>
        <v>2.8405407126485503E-2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v>0</v>
      </c>
      <c r="AB1135" t="s">
        <v>5907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5" t="b">
        <f ca="1">AND(Validation[[#This Row],[Test Reading]]&gt;=Validation[[#This Row],[Range1_Low]],Validation[[#This Row],[Test Reading]]&lt;=Validation[[#This Row],[Range1_High]])</f>
        <v>1</v>
      </c>
      <c r="AE1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5">
        <f>Validation[[#This Row],[Range1_High]]-Validation[[#This Row],[Range1_Low]]</f>
        <v>2.9700999999999998E-3</v>
      </c>
      <c r="AG1135">
        <f>Validation[[#This Row],[Range2_High]]-Validation[[#This Row],[Range2_Low]]</f>
        <v>2.5010000000000001E-2</v>
      </c>
      <c r="AK1135"/>
    </row>
    <row r="1136" spans="1:37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2643</v>
      </c>
      <c r="P1136" t="s">
        <v>2643</v>
      </c>
      <c r="Q1136" t="s">
        <v>2643</v>
      </c>
      <c r="R1136" t="s">
        <v>2225</v>
      </c>
      <c r="S1136">
        <f ca="1">$AK$2*Validation[[#This Row],[Range1_Range]]+Validation[[#This Row],[Range1_Low]]</f>
        <v>1.3281967095711549E-3</v>
      </c>
      <c r="T1136">
        <f ca="1">$AK$2*Validation[[#This Row],[Range2_Range]]+Validation[[#This Row],[Range2_Low]]</f>
        <v>0.36596152978268365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v>0</v>
      </c>
      <c r="AB1136" t="s">
        <v>6018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6" t="b">
        <f ca="1">AND(Validation[[#This Row],[Test Reading]]&gt;=Validation[[#This Row],[Range1_Low]],Validation[[#This Row],[Test Reading]]&lt;=Validation[[#This Row],[Range1_High]])</f>
        <v>1</v>
      </c>
      <c r="AE1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6">
        <f>Validation[[#This Row],[Range1_High]]-Validation[[#This Row],[Range1_Low]]</f>
        <v>2.9700999999999998E-3</v>
      </c>
      <c r="AG1136">
        <f>Validation[[#This Row],[Range2_High]]-Validation[[#This Row],[Range2_Low]]</f>
        <v>0.95501000000000003</v>
      </c>
      <c r="AK1136"/>
    </row>
    <row r="1137" spans="1:37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1</v>
      </c>
      <c r="I1137">
        <v>5.01</v>
      </c>
      <c r="J1137" t="s">
        <v>10</v>
      </c>
      <c r="K1137">
        <v>57.686</v>
      </c>
      <c r="L1137">
        <v>176.15</v>
      </c>
      <c r="M1137">
        <v>57.686</v>
      </c>
      <c r="N1137">
        <v>176.12</v>
      </c>
      <c r="O1137" t="s">
        <v>2643</v>
      </c>
      <c r="P1137" t="s">
        <v>2643</v>
      </c>
      <c r="Q1137" t="s">
        <v>2643</v>
      </c>
      <c r="R1137" t="s">
        <v>2227</v>
      </c>
      <c r="S1137">
        <f ca="1">$AK$2*Validation[[#This Row],[Range1_Range]]+Validation[[#This Row],[Range1_Low]]</f>
        <v>1.3281967095711549E-3</v>
      </c>
      <c r="T1137">
        <f ca="1">$AK$2*Validation[[#This Row],[Range2_Range]]+Validation[[#This Row],[Range2_Low]]</f>
        <v>2.3476882277971551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v>0</v>
      </c>
      <c r="AB1137" t="s">
        <v>6019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7" t="b">
        <f ca="1">AND(Validation[[#This Row],[Test Reading]]&gt;=Validation[[#This Row],[Range1_Low]],Validation[[#This Row],[Test Reading]]&lt;=Validation[[#This Row],[Range1_High]])</f>
        <v>1</v>
      </c>
      <c r="AE1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7">
        <f>Validation[[#This Row],[Range1_High]]-Validation[[#This Row],[Range1_Low]]</f>
        <v>2.9700999999999998E-3</v>
      </c>
      <c r="AG1137">
        <f>Validation[[#This Row],[Range2_High]]-Validation[[#This Row],[Range2_Low]]</f>
        <v>4.01</v>
      </c>
      <c r="AK1137"/>
    </row>
    <row r="1138" spans="1:37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5</v>
      </c>
      <c r="I1138">
        <v>10.01</v>
      </c>
      <c r="J1138" t="s">
        <v>10</v>
      </c>
      <c r="K1138">
        <v>57.432000000000002</v>
      </c>
      <c r="L1138">
        <v>1053.3</v>
      </c>
      <c r="M1138">
        <v>57.432000000000002</v>
      </c>
      <c r="N1138">
        <v>1053.2</v>
      </c>
      <c r="O1138" t="s">
        <v>2643</v>
      </c>
      <c r="P1138" t="s">
        <v>2643</v>
      </c>
      <c r="Q1138" t="s">
        <v>2643</v>
      </c>
      <c r="R1138" t="s">
        <v>2224</v>
      </c>
      <c r="S1138">
        <f ca="1">$AK$2*Validation[[#This Row],[Range1_Range]]+Validation[[#This Row],[Range1_Low]]</f>
        <v>1.3281967095711549E-3</v>
      </c>
      <c r="T1138">
        <f ca="1">$AK$2*Validation[[#This Row],[Range2_Range]]+Validation[[#This Row],[Range2_Low]]</f>
        <v>6.6837700801156483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59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38" t="b">
        <f ca="1">Validation[[#This Row],[Desired Result]]=Validation[[#This Row],[Result]]</f>
        <v>1</v>
      </c>
      <c r="X1138" t="b">
        <v>1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v>0</v>
      </c>
      <c r="AB1138" t="s">
        <v>5988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8" t="b">
        <f ca="1">AND(Validation[[#This Row],[Test Reading]]&gt;=Validation[[#This Row],[Range1_Low]],Validation[[#This Row],[Test Reading]]&lt;=Validation[[#This Row],[Range1_High]])</f>
        <v>1</v>
      </c>
      <c r="AE1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8">
        <f>Validation[[#This Row],[Range1_High]]-Validation[[#This Row],[Range1_Low]]</f>
        <v>2.9700999999999998E-3</v>
      </c>
      <c r="AG1138">
        <f>Validation[[#This Row],[Range2_High]]-Validation[[#This Row],[Range2_Low]]</f>
        <v>5.01</v>
      </c>
      <c r="AK1138"/>
    </row>
    <row r="1139" spans="1:37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2643</v>
      </c>
      <c r="P1139" t="s">
        <v>2643</v>
      </c>
      <c r="Q1139" t="s">
        <v>2643</v>
      </c>
      <c r="R1139" t="s">
        <v>5238</v>
      </c>
      <c r="S1139">
        <f ca="1">$AK$2*Validation[[#This Row],[Range1_Range]]+Validation[[#This Row],[Range1_Low]]</f>
        <v>1.3281967095711549E-3</v>
      </c>
      <c r="T1139">
        <f ca="1">$AK$2*Validation[[#This Row],[Range2_Range]]+Validation[[#This Row],[Range2_Low]]</f>
        <v>16.721637046369853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62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39" t="b">
        <f ca="1">Validation[[#This Row],[Desired Result]]=Validation[[#This Row],[Result]]</f>
        <v>1</v>
      </c>
      <c r="X1139" t="b">
        <v>1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v>0</v>
      </c>
      <c r="AB1139" t="s">
        <v>5942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9" t="b">
        <f ca="1">AND(Validation[[#This Row],[Test Reading]]&gt;=Validation[[#This Row],[Range1_Low]],Validation[[#This Row],[Test Reading]]&lt;=Validation[[#This Row],[Range1_High]])</f>
        <v>1</v>
      </c>
      <c r="AE1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9">
        <f>Validation[[#This Row],[Range1_High]]-Validation[[#This Row],[Range1_Low]]</f>
        <v>2.9700999999999998E-3</v>
      </c>
      <c r="AG1139">
        <f>Validation[[#This Row],[Range2_High]]-Validation[[#This Row],[Range2_Low]]</f>
        <v>20</v>
      </c>
      <c r="AK1139"/>
    </row>
    <row r="1140" spans="1:37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30</v>
      </c>
      <c r="I1140">
        <v>30.1</v>
      </c>
      <c r="J1140" t="s">
        <v>10</v>
      </c>
      <c r="K1140">
        <v>56.616999999999997</v>
      </c>
      <c r="L1140">
        <v>3922.7</v>
      </c>
      <c r="M1140">
        <v>56.616</v>
      </c>
      <c r="N1140">
        <v>3922.6</v>
      </c>
      <c r="O1140" t="s">
        <v>2643</v>
      </c>
      <c r="P1140" t="s">
        <v>2643</v>
      </c>
      <c r="Q1140" t="s">
        <v>2643</v>
      </c>
      <c r="R1140" t="s">
        <v>5241</v>
      </c>
      <c r="S1140">
        <f ca="1">$AK$2*Validation[[#This Row],[Range1_Range]]+Validation[[#This Row],[Range1_Low]]</f>
        <v>1.3281967095711549E-3</v>
      </c>
      <c r="T1140">
        <f ca="1">$AK$2*Validation[[#This Row],[Range2_Range]]+Validation[[#This Row],[Range2_Low]]</f>
        <v>30.033608185231849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62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40" t="b">
        <f ca="1">Validation[[#This Row],[Desired Result]]=Validation[[#This Row],[Result]]</f>
        <v>1</v>
      </c>
      <c r="X1140" t="b">
        <v>1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v>0</v>
      </c>
      <c r="AB1140" t="s">
        <v>5230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40" t="b">
        <f ca="1">AND(Validation[[#This Row],[Test Reading]]&gt;=Validation[[#This Row],[Range1_Low]],Validation[[#This Row],[Test Reading]]&lt;=Validation[[#This Row],[Range1_High]])</f>
        <v>1</v>
      </c>
      <c r="AE1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40">
        <f>Validation[[#This Row],[Range1_High]]-Validation[[#This Row],[Range1_Low]]</f>
        <v>2.9700999999999998E-3</v>
      </c>
      <c r="AG1140">
        <f>Validation[[#This Row],[Range2_High]]-Validation[[#This Row],[Range2_Low]]</f>
        <v>0.10000000000000142</v>
      </c>
      <c r="AK1140"/>
    </row>
    <row r="1141" spans="1:37" x14ac:dyDescent="0.25">
      <c r="A1141" t="s">
        <v>52</v>
      </c>
      <c r="B1141" t="s">
        <v>45</v>
      </c>
      <c r="C1141">
        <v>3.3E-3</v>
      </c>
      <c r="D1141">
        <v>3.3001000000000003E-2</v>
      </c>
      <c r="E1141">
        <v>1E-4</v>
      </c>
      <c r="F1141" t="s">
        <v>13</v>
      </c>
      <c r="G1141" t="s">
        <v>11</v>
      </c>
      <c r="H1141">
        <v>0.01</v>
      </c>
      <c r="I1141">
        <v>2.001E-2</v>
      </c>
      <c r="J1141" t="s">
        <v>10</v>
      </c>
      <c r="K1141">
        <v>576.95000000000005</v>
      </c>
      <c r="L1141">
        <v>144.81</v>
      </c>
      <c r="M1141">
        <v>576.95000000000005</v>
      </c>
      <c r="N1141">
        <v>144.75</v>
      </c>
      <c r="O1141" t="s">
        <v>2643</v>
      </c>
      <c r="P1141" t="s">
        <v>2643</v>
      </c>
      <c r="Q1141" t="s">
        <v>2643</v>
      </c>
      <c r="R1141" t="s">
        <v>5242</v>
      </c>
      <c r="S1141">
        <f ca="1">$AK$2*Validation[[#This Row],[Range1_Range]]+Validation[[#This Row],[Range1_Low]]</f>
        <v>1.3281967095711552E-2</v>
      </c>
      <c r="T1141">
        <f ca="1">$AK$2*Validation[[#This Row],[Range2_Range]]+Validation[[#This Row],[Range2_Low]]</f>
        <v>1.3364179341708112E-2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580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1" t="b">
        <f ca="1">Validation[[#This Row],[Desired Result]]=Validation[[#This Row],[Result]]</f>
        <v>1</v>
      </c>
      <c r="X1141" t="b">
        <v>0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v>0</v>
      </c>
      <c r="AB1141" t="s">
        <v>6185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1" t="b">
        <f ca="1">AND(Validation[[#This Row],[Test Reading]]&gt;=Validation[[#This Row],[Range1_Low]],Validation[[#This Row],[Test Reading]]&lt;=Validation[[#This Row],[Range1_High]])</f>
        <v>1</v>
      </c>
      <c r="AE1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1">
        <f>Validation[[#This Row],[Range1_High]]-Validation[[#This Row],[Range1_Low]]</f>
        <v>2.9701000000000002E-2</v>
      </c>
      <c r="AG1141">
        <f>Validation[[#This Row],[Range2_High]]-Validation[[#This Row],[Range2_Low]]</f>
        <v>1.001E-2</v>
      </c>
      <c r="AK1141"/>
    </row>
    <row r="1142" spans="1:37" x14ac:dyDescent="0.25">
      <c r="A1142" t="s">
        <v>52</v>
      </c>
      <c r="B1142" t="s">
        <v>45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0.02</v>
      </c>
      <c r="I1142">
        <v>4.5010000000000001E-2</v>
      </c>
      <c r="J1142" t="s">
        <v>10</v>
      </c>
      <c r="K1142">
        <v>577.26</v>
      </c>
      <c r="L1142">
        <v>38.406999999999996</v>
      </c>
      <c r="M1142">
        <v>577.26</v>
      </c>
      <c r="N1142">
        <v>38.348999999999997</v>
      </c>
      <c r="O1142" t="s">
        <v>2643</v>
      </c>
      <c r="P1142" t="s">
        <v>2643</v>
      </c>
      <c r="Q1142" t="s">
        <v>2643</v>
      </c>
      <c r="R1142" t="s">
        <v>5245</v>
      </c>
      <c r="S1142">
        <f ca="1">$AK$2*Validation[[#This Row],[Range1_Range]]+Validation[[#This Row],[Range1_Low]]</f>
        <v>1.3281967095711552E-2</v>
      </c>
      <c r="T1142">
        <f ca="1">$AK$2*Validation[[#This Row],[Range2_Range]]+Validation[[#This Row],[Range2_Low]]</f>
        <v>2.8405407126485503E-2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v>0</v>
      </c>
      <c r="AB1142" t="s">
        <v>6184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2" t="b">
        <f ca="1">AND(Validation[[#This Row],[Test Reading]]&gt;=Validation[[#This Row],[Range1_Low]],Validation[[#This Row],[Test Reading]]&lt;=Validation[[#This Row],[Range1_High]])</f>
        <v>1</v>
      </c>
      <c r="AE1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2">
        <f>Validation[[#This Row],[Range1_High]]-Validation[[#This Row],[Range1_Low]]</f>
        <v>2.9701000000000002E-2</v>
      </c>
      <c r="AG1142">
        <f>Validation[[#This Row],[Range2_High]]-Validation[[#This Row],[Range2_Low]]</f>
        <v>2.5010000000000001E-2</v>
      </c>
      <c r="AK1142"/>
    </row>
    <row r="1143" spans="1:37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4.4999999999999998E-2</v>
      </c>
      <c r="I1143">
        <v>1.0000100000000001</v>
      </c>
      <c r="J1143" t="s">
        <v>10</v>
      </c>
      <c r="K1143">
        <v>577.34</v>
      </c>
      <c r="L1143">
        <v>8.7265999999999995</v>
      </c>
      <c r="M1143">
        <v>577.34</v>
      </c>
      <c r="N1143">
        <v>8.6681000000000008</v>
      </c>
      <c r="O1143" t="s">
        <v>2643</v>
      </c>
      <c r="P1143" t="s">
        <v>2643</v>
      </c>
      <c r="Q1143" t="s">
        <v>2643</v>
      </c>
      <c r="R1143" t="s">
        <v>2249</v>
      </c>
      <c r="S1143">
        <f ca="1">$AK$2*Validation[[#This Row],[Range1_Range]]+Validation[[#This Row],[Range1_Low]]</f>
        <v>1.3281967095711552E-2</v>
      </c>
      <c r="T1143">
        <f ca="1">$AK$2*Validation[[#This Row],[Range2_Range]]+Validation[[#This Row],[Range2_Low]]</f>
        <v>0.36596152978268365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v>0</v>
      </c>
      <c r="AB1143" t="s">
        <v>6180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3" t="b">
        <f ca="1">AND(Validation[[#This Row],[Test Reading]]&gt;=Validation[[#This Row],[Range1_Low]],Validation[[#This Row],[Test Reading]]&lt;=Validation[[#This Row],[Range1_High]])</f>
        <v>1</v>
      </c>
      <c r="AE1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3">
        <f>Validation[[#This Row],[Range1_High]]-Validation[[#This Row],[Range1_Low]]</f>
        <v>2.9701000000000002E-2</v>
      </c>
      <c r="AG1143">
        <f>Validation[[#This Row],[Range2_High]]-Validation[[#This Row],[Range2_Low]]</f>
        <v>0.95501000000000003</v>
      </c>
      <c r="AK1143"/>
    </row>
    <row r="1144" spans="1:37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2643</v>
      </c>
      <c r="P1144" t="s">
        <v>2643</v>
      </c>
      <c r="Q1144" t="s">
        <v>2643</v>
      </c>
      <c r="R1144" t="s">
        <v>2246</v>
      </c>
      <c r="S1144">
        <f ca="1">$AK$2*Validation[[#This Row],[Range1_Range]]+Validation[[#This Row],[Range1_Low]]</f>
        <v>1.3281967095711552E-2</v>
      </c>
      <c r="T1144">
        <f ca="1">$AK$2*Validation[[#This Row],[Range2_Range]]+Validation[[#This Row],[Range2_Low]]</f>
        <v>2.3476882277971551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0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v>0</v>
      </c>
      <c r="AB1144" t="s">
        <v>6182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4" t="b">
        <f ca="1">AND(Validation[[#This Row],[Test Reading]]&gt;=Validation[[#This Row],[Range1_Low]],Validation[[#This Row],[Test Reading]]&lt;=Validation[[#This Row],[Range1_High]])</f>
        <v>1</v>
      </c>
      <c r="AE1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4">
        <f>Validation[[#This Row],[Range1_High]]-Validation[[#This Row],[Range1_Low]]</f>
        <v>2.9701000000000002E-2</v>
      </c>
      <c r="AG1144">
        <f>Validation[[#This Row],[Range2_High]]-Validation[[#This Row],[Range2_Low]]</f>
        <v>4.01</v>
      </c>
      <c r="AK1144"/>
    </row>
    <row r="1145" spans="1:37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5</v>
      </c>
      <c r="I1145">
        <v>10.01</v>
      </c>
      <c r="J1145" t="s">
        <v>10</v>
      </c>
      <c r="K1145">
        <v>576.87</v>
      </c>
      <c r="L1145">
        <v>180.75</v>
      </c>
      <c r="M1145">
        <v>576.87</v>
      </c>
      <c r="N1145">
        <v>180.65</v>
      </c>
      <c r="O1145" t="s">
        <v>2643</v>
      </c>
      <c r="P1145" t="s">
        <v>2643</v>
      </c>
      <c r="Q1145" t="s">
        <v>2643</v>
      </c>
      <c r="R1145" t="s">
        <v>2250</v>
      </c>
      <c r="S1145">
        <f ca="1">$AK$2*Validation[[#This Row],[Range1_Range]]+Validation[[#This Row],[Range1_Low]]</f>
        <v>1.3281967095711552E-2</v>
      </c>
      <c r="T1145">
        <f ca="1">$AK$2*Validation[[#This Row],[Range2_Range]]+Validation[[#This Row],[Range2_Low]]</f>
        <v>6.6837700801156483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v>0</v>
      </c>
      <c r="AB1145" t="s">
        <v>6181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5" t="b">
        <f ca="1">AND(Validation[[#This Row],[Test Reading]]&gt;=Validation[[#This Row],[Range1_Low]],Validation[[#This Row],[Test Reading]]&lt;=Validation[[#This Row],[Range1_High]])</f>
        <v>1</v>
      </c>
      <c r="AE1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5">
        <f>Validation[[#This Row],[Range1_High]]-Validation[[#This Row],[Range1_Low]]</f>
        <v>2.9701000000000002E-2</v>
      </c>
      <c r="AG1145">
        <f>Validation[[#This Row],[Range2_High]]-Validation[[#This Row],[Range2_Low]]</f>
        <v>5.01</v>
      </c>
      <c r="AK1145"/>
    </row>
    <row r="1146" spans="1:37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575.41</v>
      </c>
      <c r="L1146">
        <v>695.3</v>
      </c>
      <c r="M1146">
        <v>575.4</v>
      </c>
      <c r="N1146">
        <v>695.06</v>
      </c>
      <c r="O1146" t="s">
        <v>2643</v>
      </c>
      <c r="P1146" t="s">
        <v>2643</v>
      </c>
      <c r="Q1146" t="s">
        <v>2643</v>
      </c>
      <c r="R1146" t="s">
        <v>2247</v>
      </c>
      <c r="S1146">
        <f ca="1">$AK$2*Validation[[#This Row],[Range1_Range]]+Validation[[#This Row],[Range1_Low]]</f>
        <v>1.3281967095711552E-2</v>
      </c>
      <c r="T1146">
        <f ca="1">$AK$2*Validation[[#This Row],[Range2_Range]]+Validation[[#This Row],[Range2_Low]]</f>
        <v>16.721637046369853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v>0</v>
      </c>
      <c r="AB1146" t="s">
        <v>6183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6" t="b">
        <f ca="1">AND(Validation[[#This Row],[Test Reading]]&gt;=Validation[[#This Row],[Range1_Low]],Validation[[#This Row],[Test Reading]]&lt;=Validation[[#This Row],[Range1_High]])</f>
        <v>1</v>
      </c>
      <c r="AE1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6">
        <f>Validation[[#This Row],[Range1_High]]-Validation[[#This Row],[Range1_Low]]</f>
        <v>2.9701000000000002E-2</v>
      </c>
      <c r="AG1146">
        <f>Validation[[#This Row],[Range2_High]]-Validation[[#This Row],[Range2_Low]]</f>
        <v>20</v>
      </c>
      <c r="AK1146"/>
    </row>
    <row r="1147" spans="1:37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30</v>
      </c>
      <c r="I1147">
        <v>30.01</v>
      </c>
      <c r="J1147" t="s">
        <v>10</v>
      </c>
      <c r="K1147">
        <v>575.41</v>
      </c>
      <c r="L1147">
        <v>695.3</v>
      </c>
      <c r="M1147">
        <v>575.4</v>
      </c>
      <c r="N1147">
        <v>695.06</v>
      </c>
      <c r="O1147" t="s">
        <v>2643</v>
      </c>
      <c r="P1147" t="s">
        <v>2643</v>
      </c>
      <c r="Q1147" t="s">
        <v>2643</v>
      </c>
      <c r="R1147" t="s">
        <v>2248</v>
      </c>
      <c r="S1147">
        <f ca="1">$AK$2*Validation[[#This Row],[Range1_Range]]+Validation[[#This Row],[Range1_Low]]</f>
        <v>1.3281967095711552E-2</v>
      </c>
      <c r="T1147">
        <f ca="1">$AK$2*Validation[[#This Row],[Range2_Range]]+Validation[[#This Row],[Range2_Low]]</f>
        <v>30.003360818523184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v>0</v>
      </c>
      <c r="AB1147" t="s">
        <v>5257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7" t="b">
        <f ca="1">AND(Validation[[#This Row],[Test Reading]]&gt;=Validation[[#This Row],[Range1_Low]],Validation[[#This Row],[Test Reading]]&lt;=Validation[[#This Row],[Range1_High]])</f>
        <v>1</v>
      </c>
      <c r="AE1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7">
        <f>Validation[[#This Row],[Range1_High]]-Validation[[#This Row],[Range1_Low]]</f>
        <v>2.9701000000000002E-2</v>
      </c>
      <c r="AG1147">
        <f>Validation[[#This Row],[Range2_High]]-Validation[[#This Row],[Range2_Low]]</f>
        <v>1.0000000000001563E-2</v>
      </c>
      <c r="AK1147"/>
    </row>
    <row r="1148" spans="1:37" x14ac:dyDescent="0.25">
      <c r="A1148" t="s">
        <v>52</v>
      </c>
      <c r="B1148" t="s">
        <v>45</v>
      </c>
      <c r="C1148">
        <v>3.3000000000000002E-2</v>
      </c>
      <c r="D1148">
        <v>0.33001000000000003</v>
      </c>
      <c r="E1148">
        <v>1E-4</v>
      </c>
      <c r="F1148" t="s">
        <v>13</v>
      </c>
      <c r="G1148" t="s">
        <v>12</v>
      </c>
      <c r="H1148">
        <v>0.01</v>
      </c>
      <c r="I1148">
        <v>2.001E-2</v>
      </c>
      <c r="J1148" t="s">
        <v>10</v>
      </c>
      <c r="K1148">
        <v>4.1051999999999998E-2</v>
      </c>
      <c r="L1148">
        <v>2.0453000000000001</v>
      </c>
      <c r="M1148">
        <v>4.1147999999999997E-2</v>
      </c>
      <c r="N1148">
        <v>2.0425</v>
      </c>
      <c r="O1148" t="s">
        <v>2643</v>
      </c>
      <c r="P1148" t="s">
        <v>2643</v>
      </c>
      <c r="Q1148" t="s">
        <v>2643</v>
      </c>
      <c r="R1148" t="s">
        <v>2267</v>
      </c>
      <c r="S1148">
        <f ca="1">$AK$2*Validation[[#This Row],[Range1_Range]]+Validation[[#This Row],[Range1_Low]]</f>
        <v>0.1328196709571155</v>
      </c>
      <c r="T1148">
        <f ca="1">$AK$2*Validation[[#This Row],[Range2_Range]]+Validation[[#This Row],[Range2_Low]]</f>
        <v>1.3364179341708112E-2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0.31 mA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148" t="b">
        <f ca="1">Validation[[#This Row],[Desired Result]]=Validation[[#This Row],[Result]]</f>
        <v>1</v>
      </c>
      <c r="X1148" t="b">
        <v>1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v>0</v>
      </c>
      <c r="AB1148" t="s">
        <v>5242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8" t="b">
        <f ca="1">AND(Validation[[#This Row],[Test Reading]]&gt;=Validation[[#This Row],[Range1_Low]],Validation[[#This Row],[Test Reading]]&lt;=Validation[[#This Row],[Range1_High]])</f>
        <v>1</v>
      </c>
      <c r="AE1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8">
        <f>Validation[[#This Row],[Range1_High]]-Validation[[#This Row],[Range1_Low]]</f>
        <v>0.29701</v>
      </c>
      <c r="AG1148">
        <f>Validation[[#This Row],[Range2_High]]-Validation[[#This Row],[Range2_Low]]</f>
        <v>1.001E-2</v>
      </c>
      <c r="AK1148"/>
    </row>
    <row r="1149" spans="1:37" x14ac:dyDescent="0.25">
      <c r="A1149" t="s">
        <v>52</v>
      </c>
      <c r="B1149" t="s">
        <v>45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0.02</v>
      </c>
      <c r="I1149">
        <v>4.5010000000000001E-2</v>
      </c>
      <c r="J1149" t="s">
        <v>10</v>
      </c>
      <c r="K1149">
        <v>4.9202999999999997E-2</v>
      </c>
      <c r="L1149">
        <v>0.97804000000000002</v>
      </c>
      <c r="M1149">
        <v>4.9192E-2</v>
      </c>
      <c r="N1149">
        <v>0.97804000000000002</v>
      </c>
      <c r="O1149" t="s">
        <v>2643</v>
      </c>
      <c r="P1149" t="s">
        <v>2643</v>
      </c>
      <c r="Q1149" t="s">
        <v>2643</v>
      </c>
      <c r="R1149" t="s">
        <v>5252</v>
      </c>
      <c r="S1149">
        <f ca="1">$AK$2*Validation[[#This Row],[Range1_Range]]+Validation[[#This Row],[Range1_Low]]</f>
        <v>0.1328196709571155</v>
      </c>
      <c r="T1149">
        <f ca="1">$AK$2*Validation[[#This Row],[Range2_Range]]+Validation[[#This Row],[Range2_Low]]</f>
        <v>2.8405407126485503E-2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0.18 mA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v>0</v>
      </c>
      <c r="AB1149" t="s">
        <v>5245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9" t="b">
        <f ca="1">AND(Validation[[#This Row],[Test Reading]]&gt;=Validation[[#This Row],[Range1_Low]],Validation[[#This Row],[Test Reading]]&lt;=Validation[[#This Row],[Range1_High]])</f>
        <v>1</v>
      </c>
      <c r="AE1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9">
        <f>Validation[[#This Row],[Range1_High]]-Validation[[#This Row],[Range1_Low]]</f>
        <v>0.29701</v>
      </c>
      <c r="AG1149">
        <f>Validation[[#This Row],[Range2_High]]-Validation[[#This Row],[Range2_Low]]</f>
        <v>2.5010000000000001E-2</v>
      </c>
      <c r="AK1149"/>
    </row>
    <row r="1150" spans="1:37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4.4999999999999998E-2</v>
      </c>
      <c r="I1150">
        <v>1.0000100000000001</v>
      </c>
      <c r="J1150" t="s">
        <v>10</v>
      </c>
      <c r="K1150">
        <v>5.6196999999999997E-2</v>
      </c>
      <c r="L1150">
        <v>0.39853</v>
      </c>
      <c r="M1150">
        <v>5.6184999999999999E-2</v>
      </c>
      <c r="N1150">
        <v>0.39850999999999998</v>
      </c>
      <c r="O1150" t="s">
        <v>2643</v>
      </c>
      <c r="P1150" t="s">
        <v>2643</v>
      </c>
      <c r="Q1150" t="s">
        <v>2643</v>
      </c>
      <c r="R1150" t="s">
        <v>2263</v>
      </c>
      <c r="S1150">
        <f ca="1">$AK$2*Validation[[#This Row],[Range1_Range]]+Validation[[#This Row],[Range1_Low]]</f>
        <v>0.1328196709571155</v>
      </c>
      <c r="T1150">
        <f ca="1">$AK$2*Validation[[#This Row],[Range2_Range]]+Validation[[#This Row],[Range2_Low]]</f>
        <v>0.36596152978268365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0.11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v>0</v>
      </c>
      <c r="AB1150" t="s">
        <v>6187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0" t="b">
        <f ca="1">AND(Validation[[#This Row],[Test Reading]]&gt;=Validation[[#This Row],[Range1_Low]],Validation[[#This Row],[Test Reading]]&lt;=Validation[[#This Row],[Range1_High]])</f>
        <v>1</v>
      </c>
      <c r="AE1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0">
        <f>Validation[[#This Row],[Range1_High]]-Validation[[#This Row],[Range1_Low]]</f>
        <v>0.29701</v>
      </c>
      <c r="AG1150">
        <f>Validation[[#This Row],[Range2_High]]-Validation[[#This Row],[Range2_Low]]</f>
        <v>0.95501000000000003</v>
      </c>
      <c r="AK1150"/>
    </row>
    <row r="1151" spans="1:37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2643</v>
      </c>
      <c r="P1151" t="s">
        <v>2643</v>
      </c>
      <c r="Q1151" t="s">
        <v>2643</v>
      </c>
      <c r="R1151" t="s">
        <v>2265</v>
      </c>
      <c r="S1151">
        <f ca="1">$AK$2*Validation[[#This Row],[Range1_Range]]+Validation[[#This Row],[Range1_Low]]</f>
        <v>0.1328196709571155</v>
      </c>
      <c r="T1151">
        <f ca="1">$AK$2*Validation[[#This Row],[Range2_Range]]+Validation[[#This Row],[Range2_Low]]</f>
        <v>2.3476882277971551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0.23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51" t="b">
        <f ca="1">Validation[[#This Row],[Desired Result]]=Validation[[#This Row],[Result]]</f>
        <v>1</v>
      </c>
      <c r="X1151" t="b">
        <v>0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v>0</v>
      </c>
      <c r="AB1151" t="s">
        <v>6186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1" t="b">
        <f ca="1">AND(Validation[[#This Row],[Test Reading]]&gt;=Validation[[#This Row],[Range1_Low]],Validation[[#This Row],[Test Reading]]&lt;=Validation[[#This Row],[Range1_High]])</f>
        <v>1</v>
      </c>
      <c r="AE1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1">
        <f>Validation[[#This Row],[Range1_High]]-Validation[[#This Row],[Range1_Low]]</f>
        <v>0.29701</v>
      </c>
      <c r="AG1151">
        <f>Validation[[#This Row],[Range2_High]]-Validation[[#This Row],[Range2_Low]]</f>
        <v>4.01</v>
      </c>
      <c r="AK1151"/>
    </row>
    <row r="1152" spans="1:37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5</v>
      </c>
      <c r="I1152">
        <v>10.01</v>
      </c>
      <c r="J1152" t="s">
        <v>10</v>
      </c>
      <c r="K1152">
        <v>0.12471</v>
      </c>
      <c r="L1152">
        <v>2.2890999999999999</v>
      </c>
      <c r="M1152">
        <v>0.12466000000000001</v>
      </c>
      <c r="N1152">
        <v>2.2892000000000001</v>
      </c>
      <c r="O1152" t="s">
        <v>2643</v>
      </c>
      <c r="P1152" t="s">
        <v>2643</v>
      </c>
      <c r="Q1152" t="s">
        <v>2643</v>
      </c>
      <c r="R1152" t="s">
        <v>2266</v>
      </c>
      <c r="S1152">
        <f ca="1">$AK$2*Validation[[#This Row],[Range1_Range]]+Validation[[#This Row],[Range1_Low]]</f>
        <v>0.1328196709571155</v>
      </c>
      <c r="T1152">
        <f ca="1">$AK$2*Validation[[#This Row],[Range2_Range]]+Validation[[#This Row],[Range2_Low]]</f>
        <v>6.6837700801156483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0.43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v>0</v>
      </c>
      <c r="AB1152" t="s">
        <v>2250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2" t="b">
        <f ca="1">AND(Validation[[#This Row],[Test Reading]]&gt;=Validation[[#This Row],[Range1_Low]],Validation[[#This Row],[Test Reading]]&lt;=Validation[[#This Row],[Range1_High]])</f>
        <v>1</v>
      </c>
      <c r="AE1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2">
        <f>Validation[[#This Row],[Range1_High]]-Validation[[#This Row],[Range1_Low]]</f>
        <v>0.29701</v>
      </c>
      <c r="AG1152">
        <f>Validation[[#This Row],[Range2_High]]-Validation[[#This Row],[Range2_Low]]</f>
        <v>5.01</v>
      </c>
      <c r="AK1152"/>
    </row>
    <row r="1153" spans="1:37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10</v>
      </c>
      <c r="I1153">
        <v>30</v>
      </c>
      <c r="J1153" t="s">
        <v>10</v>
      </c>
      <c r="K1153">
        <v>0.24</v>
      </c>
      <c r="L1153">
        <v>4.5999999999999996</v>
      </c>
      <c r="M1153">
        <v>0.23555999999999999</v>
      </c>
      <c r="N1153">
        <v>4.6105</v>
      </c>
      <c r="O1153" t="s">
        <v>2643</v>
      </c>
      <c r="P1153" t="s">
        <v>2643</v>
      </c>
      <c r="Q1153" t="s">
        <v>2643</v>
      </c>
      <c r="R1153" t="s">
        <v>2264</v>
      </c>
      <c r="S1153">
        <f ca="1">$AK$2*Validation[[#This Row],[Range1_Range]]+Validation[[#This Row],[Range1_Low]]</f>
        <v>0.1328196709571155</v>
      </c>
      <c r="T1153">
        <f ca="1">$AK$2*Validation[[#This Row],[Range2_Range]]+Validation[[#This Row],[Range2_Low]]</f>
        <v>16.721637046369853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0.85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53" t="b">
        <f ca="1">Validation[[#This Row],[Desired Result]]=Validation[[#This Row],[Result]]</f>
        <v>1</v>
      </c>
      <c r="X1153" t="b">
        <v>1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v>0</v>
      </c>
      <c r="AB1153" t="s">
        <v>2247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3" t="b">
        <f ca="1">AND(Validation[[#This Row],[Test Reading]]&gt;=Validation[[#This Row],[Range1_Low]],Validation[[#This Row],[Test Reading]]&lt;=Validation[[#This Row],[Range1_High]])</f>
        <v>1</v>
      </c>
      <c r="AE1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3">
        <f>Validation[[#This Row],[Range1_High]]-Validation[[#This Row],[Range1_Low]]</f>
        <v>0.29701</v>
      </c>
      <c r="AG1153">
        <f>Validation[[#This Row],[Range2_High]]-Validation[[#This Row],[Range2_Low]]</f>
        <v>20</v>
      </c>
      <c r="AK1153"/>
    </row>
    <row r="1154" spans="1:37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2643</v>
      </c>
      <c r="P1154" t="s">
        <v>2643</v>
      </c>
      <c r="Q1154" t="s">
        <v>2643</v>
      </c>
      <c r="R1154" t="s">
        <v>5257</v>
      </c>
      <c r="S1154">
        <f ca="1">$AK$2*Validation[[#This Row],[Range1_Range]]+Validation[[#This Row],[Range1_Low]]</f>
        <v>0.1328196709571155</v>
      </c>
      <c r="T1154">
        <f ca="1">$AK$2*Validation[[#This Row],[Range2_Range]]+Validation[[#This Row],[Range2_Low]]</f>
        <v>30.003360818523184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0.85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v>0</v>
      </c>
      <c r="AB1154" t="s">
        <v>2248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4" t="b">
        <f ca="1">AND(Validation[[#This Row],[Test Reading]]&gt;=Validation[[#This Row],[Range1_Low]],Validation[[#This Row],[Test Reading]]&lt;=Validation[[#This Row],[Range1_High]])</f>
        <v>1</v>
      </c>
      <c r="AE1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4">
        <f>Validation[[#This Row],[Range1_High]]-Validation[[#This Row],[Range1_Low]]</f>
        <v>0.29701</v>
      </c>
      <c r="AG1154">
        <f>Validation[[#This Row],[Range2_High]]-Validation[[#This Row],[Range2_Low]]</f>
        <v>1.0000000000001563E-2</v>
      </c>
      <c r="AK1154"/>
    </row>
    <row r="1155" spans="1:37" x14ac:dyDescent="0.25">
      <c r="A1155" t="s">
        <v>52</v>
      </c>
      <c r="B1155" t="s">
        <v>45</v>
      </c>
      <c r="C1155">
        <v>0.33</v>
      </c>
      <c r="D1155">
        <v>1.1000099999999999</v>
      </c>
      <c r="E1155">
        <v>1E-4</v>
      </c>
      <c r="F1155" t="s">
        <v>13</v>
      </c>
      <c r="G1155" t="s">
        <v>12</v>
      </c>
      <c r="H1155">
        <v>0.01</v>
      </c>
      <c r="I1155">
        <v>4.5010000000000001E-2</v>
      </c>
      <c r="J1155" t="s">
        <v>10</v>
      </c>
      <c r="K1155">
        <v>0.12</v>
      </c>
      <c r="L1155">
        <v>2.1</v>
      </c>
      <c r="M1155">
        <v>0.11882</v>
      </c>
      <c r="N1155">
        <v>2.0766</v>
      </c>
      <c r="O1155" t="s">
        <v>2643</v>
      </c>
      <c r="P1155" t="s">
        <v>2643</v>
      </c>
      <c r="Q1155" t="s">
        <v>2643</v>
      </c>
      <c r="R1155" t="s">
        <v>2286</v>
      </c>
      <c r="S1155">
        <f ca="1">$AK$2*Validation[[#This Row],[Range1_Range]]+Validation[[#This Row],[Range1_Low]]</f>
        <v>0.58878638710376241</v>
      </c>
      <c r="T1155">
        <f ca="1">$AK$2*Validation[[#This Row],[Range2_Range]]+Validation[[#This Row],[Range2_Low]]</f>
        <v>2.1766225649670429E-2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1.4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v>0</v>
      </c>
      <c r="AB1155" t="s">
        <v>2305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5" t="b">
        <f ca="1">AND(Validation[[#This Row],[Test Reading]]&gt;=Validation[[#This Row],[Range1_Low]],Validation[[#This Row],[Test Reading]]&lt;=Validation[[#This Row],[Range1_High]])</f>
        <v>1</v>
      </c>
      <c r="AE1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5">
        <f>Validation[[#This Row],[Range1_High]]-Validation[[#This Row],[Range1_Low]]</f>
        <v>0.77000999999999986</v>
      </c>
      <c r="AG1155">
        <f>Validation[[#This Row],[Range2_High]]-Validation[[#This Row],[Range2_Low]]</f>
        <v>3.5009999999999999E-2</v>
      </c>
      <c r="AK1155"/>
    </row>
    <row r="1156" spans="1:37" x14ac:dyDescent="0.25">
      <c r="A1156" t="s">
        <v>52</v>
      </c>
      <c r="B1156" t="s">
        <v>45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4.4999999999999998E-2</v>
      </c>
      <c r="I1156">
        <v>1.0000100000000001</v>
      </c>
      <c r="J1156" t="s">
        <v>10</v>
      </c>
      <c r="K1156">
        <v>0.12267</v>
      </c>
      <c r="L1156">
        <v>0.57757999999999998</v>
      </c>
      <c r="M1156">
        <v>0.124</v>
      </c>
      <c r="N1156">
        <v>0.57333000000000001</v>
      </c>
      <c r="O1156" t="s">
        <v>2643</v>
      </c>
      <c r="P1156" t="s">
        <v>2643</v>
      </c>
      <c r="Q1156" t="s">
        <v>2643</v>
      </c>
      <c r="R1156" t="s">
        <v>5260</v>
      </c>
      <c r="S1156">
        <f ca="1">$AK$2*Validation[[#This Row],[Range1_Range]]+Validation[[#This Row],[Range1_Low]]</f>
        <v>0.58878638710376241</v>
      </c>
      <c r="T1156">
        <f ca="1">$AK$2*Validation[[#This Row],[Range2_Range]]+Validation[[#This Row],[Range2_Low]]</f>
        <v>0.36596152978268365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0.46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v>0</v>
      </c>
      <c r="AB1156" t="s">
        <v>6020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6" t="b">
        <f ca="1">AND(Validation[[#This Row],[Test Reading]]&gt;=Validation[[#This Row],[Range1_Low]],Validation[[#This Row],[Test Reading]]&lt;=Validation[[#This Row],[Range1_High]])</f>
        <v>1</v>
      </c>
      <c r="AE1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6">
        <f>Validation[[#This Row],[Range1_High]]-Validation[[#This Row],[Range1_Low]]</f>
        <v>0.77000999999999986</v>
      </c>
      <c r="AG1156">
        <f>Validation[[#This Row],[Range2_High]]-Validation[[#This Row],[Range2_Low]]</f>
        <v>0.95501000000000003</v>
      </c>
      <c r="AK1156"/>
    </row>
    <row r="1157" spans="1:37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2643</v>
      </c>
      <c r="P1157" t="s">
        <v>2643</v>
      </c>
      <c r="Q1157" t="s">
        <v>2643</v>
      </c>
      <c r="R1157" t="s">
        <v>2285</v>
      </c>
      <c r="S1157">
        <f ca="1">$AK$2*Validation[[#This Row],[Range1_Range]]+Validation[[#This Row],[Range1_Low]]</f>
        <v>0.58878638710376241</v>
      </c>
      <c r="T1157">
        <f ca="1">$AK$2*Validation[[#This Row],[Range2_Range]]+Validation[[#This Row],[Range2_Low]]</f>
        <v>2.3476882277971551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5.3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157" t="b">
        <f ca="1">Validation[[#This Row],[Desired Result]]=Validation[[#This Row],[Result]]</f>
        <v>1</v>
      </c>
      <c r="X1157" t="b">
        <v>1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v>0</v>
      </c>
      <c r="AB1157" t="s">
        <v>5908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7" t="b">
        <f ca="1">AND(Validation[[#This Row],[Test Reading]]&gt;=Validation[[#This Row],[Range1_Low]],Validation[[#This Row],[Test Reading]]&lt;=Validation[[#This Row],[Range1_High]])</f>
        <v>1</v>
      </c>
      <c r="AE1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7">
        <f>Validation[[#This Row],[Range1_High]]-Validation[[#This Row],[Range1_Low]]</f>
        <v>0.77000999999999986</v>
      </c>
      <c r="AG1157">
        <f>Validation[[#This Row],[Range2_High]]-Validation[[#This Row],[Range2_Low]]</f>
        <v>4.01</v>
      </c>
      <c r="AK1157"/>
    </row>
    <row r="1158" spans="1:37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5</v>
      </c>
      <c r="I1158">
        <v>10</v>
      </c>
      <c r="J1158" t="s">
        <v>10</v>
      </c>
      <c r="K1158">
        <v>5.8</v>
      </c>
      <c r="L1158">
        <v>29</v>
      </c>
      <c r="M1158">
        <v>5.7742000000000004</v>
      </c>
      <c r="N1158">
        <v>28.867000000000001</v>
      </c>
      <c r="O1158" t="s">
        <v>2643</v>
      </c>
      <c r="P1158" t="s">
        <v>2643</v>
      </c>
      <c r="Q1158" t="s">
        <v>2643</v>
      </c>
      <c r="R1158" t="s">
        <v>2284</v>
      </c>
      <c r="S1158">
        <f ca="1">$AK$2*Validation[[#This Row],[Range1_Range]]+Validation[[#This Row],[Range1_Low]]</f>
        <v>0.58878638710376241</v>
      </c>
      <c r="T1158">
        <f ca="1">$AK$2*Validation[[#This Row],[Range2_Range]]+Validation[[#This Row],[Range2_Low]]</f>
        <v>6.6804092615924633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23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v>0</v>
      </c>
      <c r="AB1158" t="s">
        <v>2303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8" t="b">
        <f ca="1">AND(Validation[[#This Row],[Test Reading]]&gt;=Validation[[#This Row],[Range1_Low]],Validation[[#This Row],[Test Reading]]&lt;=Validation[[#This Row],[Range1_High]])</f>
        <v>1</v>
      </c>
      <c r="AE1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8">
        <f>Validation[[#This Row],[Range1_High]]-Validation[[#This Row],[Range1_Low]]</f>
        <v>0.77000999999999986</v>
      </c>
      <c r="AG1158">
        <f>Validation[[#This Row],[Range2_High]]-Validation[[#This Row],[Range2_Low]]</f>
        <v>5</v>
      </c>
      <c r="AK1158"/>
    </row>
    <row r="1159" spans="1:37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2643</v>
      </c>
      <c r="P1159" t="s">
        <v>2643</v>
      </c>
      <c r="Q1159" t="s">
        <v>2643</v>
      </c>
      <c r="R1159" t="s">
        <v>5263</v>
      </c>
      <c r="S1159">
        <f ca="1">$AK$2*Validation[[#This Row],[Range1_Range]]+Validation[[#This Row],[Range1_Low]]</f>
        <v>0.58878638710376241</v>
      </c>
      <c r="T1159">
        <f ca="1">$AK$2*Validation[[#This Row],[Range2_Range]]+Validation[[#This Row],[Range2_Low]]</f>
        <v>10.003360818523184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23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59" t="b">
        <f ca="1">Validation[[#This Row],[Desired Result]]=Validation[[#This Row],[Result]]</f>
        <v>1</v>
      </c>
      <c r="X1159" t="b">
        <v>1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v>0</v>
      </c>
      <c r="AB1159" t="s">
        <v>2302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9" t="b">
        <f ca="1">AND(Validation[[#This Row],[Test Reading]]&gt;=Validation[[#This Row],[Range1_Low]],Validation[[#This Row],[Test Reading]]&lt;=Validation[[#This Row],[Range1_High]])</f>
        <v>1</v>
      </c>
      <c r="AE1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9">
        <f>Validation[[#This Row],[Range1_High]]-Validation[[#This Row],[Range1_Low]]</f>
        <v>0.77000999999999986</v>
      </c>
      <c r="AG1159">
        <f>Validation[[#This Row],[Range2_High]]-Validation[[#This Row],[Range2_Low]]</f>
        <v>9.9999999999997868E-3</v>
      </c>
      <c r="AK1159"/>
    </row>
    <row r="1160" spans="1:37" x14ac:dyDescent="0.25">
      <c r="A1160" t="s">
        <v>52</v>
      </c>
      <c r="B1160" t="s">
        <v>45</v>
      </c>
      <c r="C1160">
        <v>1.1000000000000001</v>
      </c>
      <c r="D1160">
        <v>3.0009999999999999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0.11676</v>
      </c>
      <c r="N1160">
        <v>2.0785</v>
      </c>
      <c r="O1160" t="s">
        <v>2643</v>
      </c>
      <c r="P1160" t="s">
        <v>2643</v>
      </c>
      <c r="Q1160" t="s">
        <v>2643</v>
      </c>
      <c r="R1160" t="s">
        <v>2305</v>
      </c>
      <c r="S1160">
        <f ca="1">$AK$2*Validation[[#This Row],[Range1_Range]]+Validation[[#This Row],[Range1_Low]]</f>
        <v>1.7388916012574547</v>
      </c>
      <c r="T1160">
        <f ca="1">$AK$2*Validation[[#This Row],[Range2_Range]]+Validation[[#This Row],[Range2_Low]]</f>
        <v>2.1766225649670429E-2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3.8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60" t="b">
        <f ca="1">Validation[[#This Row],[Desired Result]]=Validation[[#This Row],[Result]]</f>
        <v>1</v>
      </c>
      <c r="X1160" t="b">
        <v>1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v>0</v>
      </c>
      <c r="AB1160" t="s">
        <v>2286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0" t="b">
        <f ca="1">AND(Validation[[#This Row],[Test Reading]]&gt;=Validation[[#This Row],[Range1_Low]],Validation[[#This Row],[Test Reading]]&lt;=Validation[[#This Row],[Range1_High]])</f>
        <v>1</v>
      </c>
      <c r="AE1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0">
        <f>Validation[[#This Row],[Range1_High]]-Validation[[#This Row],[Range1_Low]]</f>
        <v>1.9009999999999998</v>
      </c>
      <c r="AG1160">
        <f>Validation[[#This Row],[Range2_High]]-Validation[[#This Row],[Range2_Low]]</f>
        <v>3.5009999999999999E-2</v>
      </c>
      <c r="AK1160"/>
    </row>
    <row r="1161" spans="1:37" x14ac:dyDescent="0.25">
      <c r="A1161" t="s">
        <v>52</v>
      </c>
      <c r="B1161" t="s">
        <v>45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0.13</v>
      </c>
      <c r="L1161">
        <v>0.69</v>
      </c>
      <c r="M1161">
        <v>0.11867999999999999</v>
      </c>
      <c r="N1161">
        <v>0.69310000000000005</v>
      </c>
      <c r="O1161" t="s">
        <v>2643</v>
      </c>
      <c r="P1161" t="s">
        <v>2643</v>
      </c>
      <c r="Q1161" t="s">
        <v>2643</v>
      </c>
      <c r="R1161" t="s">
        <v>5267</v>
      </c>
      <c r="S1161">
        <f ca="1">$AK$2*Validation[[#This Row],[Range1_Range]]+Validation[[#This Row],[Range1_Low]]</f>
        <v>1.7388916012574547</v>
      </c>
      <c r="T1161">
        <f ca="1">$AK$2*Validation[[#This Row],[Range2_Range]]+Validation[[#This Row],[Range2_Low]]</f>
        <v>0.36596152978268365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1.3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v>0</v>
      </c>
      <c r="AB1161" t="s">
        <v>5260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1" t="b">
        <f ca="1">AND(Validation[[#This Row],[Test Reading]]&gt;=Validation[[#This Row],[Range1_Low]],Validation[[#This Row],[Test Reading]]&lt;=Validation[[#This Row],[Range1_High]])</f>
        <v>1</v>
      </c>
      <c r="AE1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1">
        <f>Validation[[#This Row],[Range1_High]]-Validation[[#This Row],[Range1_Low]]</f>
        <v>1.9009999999999998</v>
      </c>
      <c r="AG1161">
        <f>Validation[[#This Row],[Range2_High]]-Validation[[#This Row],[Range2_Low]]</f>
        <v>0.95501000000000003</v>
      </c>
      <c r="AK1161"/>
    </row>
    <row r="1162" spans="1:37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</v>
      </c>
      <c r="I1162">
        <v>5.01</v>
      </c>
      <c r="J1162" t="s">
        <v>10</v>
      </c>
      <c r="K1162">
        <v>1.3</v>
      </c>
      <c r="L1162">
        <v>6.9</v>
      </c>
      <c r="M1162">
        <v>1.1552</v>
      </c>
      <c r="N1162">
        <v>6.9282000000000004</v>
      </c>
      <c r="O1162" t="s">
        <v>2643</v>
      </c>
      <c r="P1162" t="s">
        <v>2643</v>
      </c>
      <c r="Q1162" t="s">
        <v>2643</v>
      </c>
      <c r="R1162" t="s">
        <v>2304</v>
      </c>
      <c r="S1162">
        <f ca="1">$AK$2*Validation[[#This Row],[Range1_Range]]+Validation[[#This Row],[Range1_Low]]</f>
        <v>1.7388916012574547</v>
      </c>
      <c r="T1162">
        <f ca="1">$AK$2*Validation[[#This Row],[Range2_Range]]+Validation[[#This Row],[Range2_Low]]</f>
        <v>2.3476882277971551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13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v>0</v>
      </c>
      <c r="AB1162" t="s">
        <v>2285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2" t="b">
        <f ca="1">AND(Validation[[#This Row],[Test Reading]]&gt;=Validation[[#This Row],[Range1_Low]],Validation[[#This Row],[Test Reading]]&lt;=Validation[[#This Row],[Range1_High]])</f>
        <v>1</v>
      </c>
      <c r="AE1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2">
        <f>Validation[[#This Row],[Range1_High]]-Validation[[#This Row],[Range1_Low]]</f>
        <v>1.9009999999999998</v>
      </c>
      <c r="AG1162">
        <f>Validation[[#This Row],[Range2_High]]-Validation[[#This Row],[Range2_Low]]</f>
        <v>4.01</v>
      </c>
      <c r="AK1162"/>
    </row>
    <row r="1163" spans="1:37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5</v>
      </c>
      <c r="I1163">
        <v>10</v>
      </c>
      <c r="J1163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t="s">
        <v>2643</v>
      </c>
      <c r="P1163" t="s">
        <v>2643</v>
      </c>
      <c r="Q1163" t="s">
        <v>2643</v>
      </c>
      <c r="R1163" t="s">
        <v>2303</v>
      </c>
      <c r="S1163">
        <f ca="1">$AK$2*Validation[[#This Row],[Range1_Range]]+Validation[[#This Row],[Range1_Low]]</f>
        <v>1.7388916012574547</v>
      </c>
      <c r="T1163">
        <f ca="1">$AK$2*Validation[[#This Row],[Range2_Range]]+Validation[[#This Row],[Range2_Low]]</f>
        <v>6.6804092615924633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56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63" t="b">
        <f ca="1">Validation[[#This Row],[Desired Result]]=Validation[[#This Row],[Result]]</f>
        <v>1</v>
      </c>
      <c r="X1163" t="b">
        <v>1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v>0</v>
      </c>
      <c r="AB1163" t="s">
        <v>2284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3" t="b">
        <f ca="1">AND(Validation[[#This Row],[Test Reading]]&gt;=Validation[[#This Row],[Range1_Low]],Validation[[#This Row],[Test Reading]]&lt;=Validation[[#This Row],[Range1_High]])</f>
        <v>1</v>
      </c>
      <c r="AE1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3">
        <f>Validation[[#This Row],[Range1_High]]-Validation[[#This Row],[Range1_Low]]</f>
        <v>1.9009999999999998</v>
      </c>
      <c r="AG1163">
        <f>Validation[[#This Row],[Range2_High]]-Validation[[#This Row],[Range2_Low]]</f>
        <v>5</v>
      </c>
      <c r="AK1163"/>
    </row>
    <row r="1164" spans="1:37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10</v>
      </c>
      <c r="I1164">
        <v>10.01</v>
      </c>
      <c r="J1164" t="s">
        <v>10</v>
      </c>
      <c r="K1164">
        <v>5.8</v>
      </c>
      <c r="L1164">
        <v>29</v>
      </c>
      <c r="M1164">
        <v>5.7731000000000003</v>
      </c>
      <c r="N1164">
        <v>28.867999999999999</v>
      </c>
      <c r="O1164" t="s">
        <v>2643</v>
      </c>
      <c r="P1164" t="s">
        <v>2643</v>
      </c>
      <c r="Q1164" t="s">
        <v>2643</v>
      </c>
      <c r="R1164" t="s">
        <v>2302</v>
      </c>
      <c r="S1164">
        <f ca="1">$AK$2*Validation[[#This Row],[Range1_Range]]+Validation[[#This Row],[Range1_Low]]</f>
        <v>1.7388916012574547</v>
      </c>
      <c r="T1164">
        <f ca="1">$AK$2*Validation[[#This Row],[Range2_Range]]+Validation[[#This Row],[Range2_Low]]</f>
        <v>10.003360818523184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56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64" t="b">
        <f ca="1">Validation[[#This Row],[Desired Result]]=Validation[[#This Row],[Result]]</f>
        <v>1</v>
      </c>
      <c r="X1164" t="b">
        <v>1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v>0</v>
      </c>
      <c r="AB1164" t="s">
        <v>5263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4" t="b">
        <f ca="1">AND(Validation[[#This Row],[Test Reading]]&gt;=Validation[[#This Row],[Range1_Low]],Validation[[#This Row],[Test Reading]]&lt;=Validation[[#This Row],[Range1_High]])</f>
        <v>1</v>
      </c>
      <c r="AE1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4">
        <f>Validation[[#This Row],[Range1_High]]-Validation[[#This Row],[Range1_Low]]</f>
        <v>1.9009999999999998</v>
      </c>
      <c r="AG1164">
        <f>Validation[[#This Row],[Range2_High]]-Validation[[#This Row],[Range2_Low]]</f>
        <v>9.9999999999997868E-3</v>
      </c>
      <c r="AK1164"/>
    </row>
    <row r="1165" spans="1:37" x14ac:dyDescent="0.25">
      <c r="A1165" t="s">
        <v>52</v>
      </c>
      <c r="B1165" t="s">
        <v>45</v>
      </c>
      <c r="C1165">
        <v>3</v>
      </c>
      <c r="D1165">
        <v>11.000999999999999</v>
      </c>
      <c r="E1165">
        <v>1E-4</v>
      </c>
      <c r="F1165" t="s">
        <v>13</v>
      </c>
      <c r="G1165" t="s">
        <v>12</v>
      </c>
      <c r="H1165">
        <v>4.4999999999999998E-2</v>
      </c>
      <c r="I1165">
        <v>0.10001</v>
      </c>
      <c r="J1165" t="s">
        <v>10</v>
      </c>
      <c r="K1165">
        <v>2.4</v>
      </c>
      <c r="L1165">
        <v>0.69</v>
      </c>
      <c r="M1165">
        <v>2.3298000000000001</v>
      </c>
      <c r="N1165">
        <v>0.69372999999999996</v>
      </c>
      <c r="O1165" t="s">
        <v>2643</v>
      </c>
      <c r="P1165" t="s">
        <v>2643</v>
      </c>
      <c r="Q1165" t="s">
        <v>2643</v>
      </c>
      <c r="R1165" t="s">
        <v>5271</v>
      </c>
      <c r="S1165">
        <f ca="1">$AK$2*Validation[[#This Row],[Range1_Range]]+Validation[[#This Row],[Range1_Low]]</f>
        <v>5.6889909004002597</v>
      </c>
      <c r="T1165">
        <f ca="1">$AK$2*Validation[[#This Row],[Range2_Range]]+Validation[[#This Row],[Range2_Low]]</f>
        <v>6.3487862696040287E-2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6.3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v>0</v>
      </c>
      <c r="AB1165" t="s">
        <v>2331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5" t="b">
        <f ca="1">AND(Validation[[#This Row],[Test Reading]]&gt;=Validation[[#This Row],[Range1_Low]],Validation[[#This Row],[Test Reading]]&lt;=Validation[[#This Row],[Range1_High]])</f>
        <v>1</v>
      </c>
      <c r="AE1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5">
        <f>Validation[[#This Row],[Range1_High]]-Validation[[#This Row],[Range1_Low]]</f>
        <v>8.0009999999999994</v>
      </c>
      <c r="AG1165">
        <f>Validation[[#This Row],[Range2_High]]-Validation[[#This Row],[Range2_Low]]</f>
        <v>5.5010000000000003E-2</v>
      </c>
      <c r="AK1165"/>
    </row>
    <row r="1166" spans="1:37" x14ac:dyDescent="0.25">
      <c r="A1166" t="s">
        <v>52</v>
      </c>
      <c r="B1166" t="s">
        <v>45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0.1</v>
      </c>
      <c r="I1166">
        <v>1.0000100000000001</v>
      </c>
      <c r="J1166" t="s">
        <v>10</v>
      </c>
      <c r="K1166">
        <v>2.4</v>
      </c>
      <c r="L1166">
        <v>1.2</v>
      </c>
      <c r="M1166">
        <v>2.3239999999999998</v>
      </c>
      <c r="N1166">
        <v>1.1553</v>
      </c>
      <c r="O1166" t="s">
        <v>2643</v>
      </c>
      <c r="P1166" t="s">
        <v>2643</v>
      </c>
      <c r="Q1166" t="s">
        <v>2643</v>
      </c>
      <c r="R1166" t="s">
        <v>5274</v>
      </c>
      <c r="S1166">
        <f ca="1">$AK$2*Validation[[#This Row],[Range1_Range]]+Validation[[#This Row],[Range1_Low]]</f>
        <v>5.6889909004002597</v>
      </c>
      <c r="T1166">
        <f ca="1">$AK$2*Validation[[#This Row],[Range2_Range]]+Validation[[#This Row],[Range2_Low]]</f>
        <v>0.4024770279051666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9.2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1166" t="b">
        <f ca="1">Validation[[#This Row],[Desired Result]]=Validation[[#This Row],[Result]]</f>
        <v>1</v>
      </c>
      <c r="X1166" t="b">
        <v>1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v>0</v>
      </c>
      <c r="AB1166" t="s">
        <v>2333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6" t="b">
        <f ca="1">AND(Validation[[#This Row],[Test Reading]]&gt;=Validation[[#This Row],[Range1_Low]],Validation[[#This Row],[Test Reading]]&lt;=Validation[[#This Row],[Range1_High]])</f>
        <v>1</v>
      </c>
      <c r="AE1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6">
        <f>Validation[[#This Row],[Range1_High]]-Validation[[#This Row],[Range1_Low]]</f>
        <v>8.0009999999999994</v>
      </c>
      <c r="AG1166">
        <f>Validation[[#This Row],[Range2_High]]-Validation[[#This Row],[Range2_Low]]</f>
        <v>0.90001000000000009</v>
      </c>
      <c r="AK1166"/>
    </row>
    <row r="1167" spans="1:37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2643</v>
      </c>
      <c r="P1167" t="s">
        <v>2643</v>
      </c>
      <c r="Q1167" t="s">
        <v>2643</v>
      </c>
      <c r="R1167" t="s">
        <v>2318</v>
      </c>
      <c r="S1167">
        <f ca="1">$AK$2*Validation[[#This Row],[Range1_Range]]+Validation[[#This Row],[Range1_Low]]</f>
        <v>5.6889909004002597</v>
      </c>
      <c r="T1167">
        <f ca="1">$AK$2*Validation[[#This Row],[Range2_Range]]+Validation[[#This Row],[Range2_Low]]</f>
        <v>2.3443274092739705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200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167" t="b">
        <f ca="1">Validation[[#This Row],[Desired Result]]=Validation[[#This Row],[Result]]</f>
        <v>1</v>
      </c>
      <c r="X1167" t="b">
        <v>1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v>0</v>
      </c>
      <c r="AB1167" t="s">
        <v>2332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7" t="b">
        <f ca="1">AND(Validation[[#This Row],[Test Reading]]&gt;=Validation[[#This Row],[Range1_Low]],Validation[[#This Row],[Test Reading]]&lt;=Validation[[#This Row],[Range1_High]])</f>
        <v>1</v>
      </c>
      <c r="AE1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7">
        <f>Validation[[#This Row],[Range1_High]]-Validation[[#This Row],[Range1_Low]]</f>
        <v>8.0009999999999994</v>
      </c>
      <c r="AG1167">
        <f>Validation[[#This Row],[Range2_High]]-Validation[[#This Row],[Range2_Low]]</f>
        <v>4</v>
      </c>
      <c r="AK1167"/>
    </row>
    <row r="1168" spans="1:37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5</v>
      </c>
      <c r="I1168">
        <v>5.01</v>
      </c>
      <c r="J1168" t="s">
        <v>10</v>
      </c>
      <c r="K1168">
        <v>2.5</v>
      </c>
      <c r="L1168">
        <v>35</v>
      </c>
      <c r="M1168">
        <v>2.3102999999999998</v>
      </c>
      <c r="N1168">
        <v>34.640999999999998</v>
      </c>
      <c r="O1168" t="s">
        <v>2643</v>
      </c>
      <c r="P1168" t="s">
        <v>2643</v>
      </c>
      <c r="Q1168" t="s">
        <v>2643</v>
      </c>
      <c r="R1168" t="s">
        <v>2317</v>
      </c>
      <c r="S1168">
        <f ca="1">$AK$2*Validation[[#This Row],[Range1_Range]]+Validation[[#This Row],[Range1_Low]]</f>
        <v>5.6889909004002597</v>
      </c>
      <c r="T1168">
        <f ca="1">$AK$2*Validation[[#This Row],[Range2_Range]]+Validation[[#This Row],[Range2_Low]]</f>
        <v>5.003360818523185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200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168" t="b">
        <f ca="1">Validation[[#This Row],[Desired Result]]=Validation[[#This Row],[Result]]</f>
        <v>1</v>
      </c>
      <c r="X1168" t="b">
        <v>1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v>0</v>
      </c>
      <c r="AB1168" t="s">
        <v>2334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8" t="b">
        <f ca="1">AND(Validation[[#This Row],[Test Reading]]&gt;=Validation[[#This Row],[Range1_Low]],Validation[[#This Row],[Test Reading]]&lt;=Validation[[#This Row],[Range1_High]])</f>
        <v>1</v>
      </c>
      <c r="AE1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8">
        <f>Validation[[#This Row],[Range1_High]]-Validation[[#This Row],[Range1_Low]]</f>
        <v>8.0009999999999994</v>
      </c>
      <c r="AG1168">
        <f>Validation[[#This Row],[Range2_High]]-Validation[[#This Row],[Range2_Low]]</f>
        <v>9.9999999999997868E-3</v>
      </c>
      <c r="AK1168"/>
    </row>
    <row r="1169" spans="1:37" x14ac:dyDescent="0.25">
      <c r="A1169" t="s">
        <v>52</v>
      </c>
      <c r="B1169" t="s">
        <v>45</v>
      </c>
      <c r="C1169">
        <v>11</v>
      </c>
      <c r="D1169">
        <v>20.501000000000001</v>
      </c>
      <c r="E1169">
        <v>1E-4</v>
      </c>
      <c r="F1169" t="s">
        <v>13</v>
      </c>
      <c r="G1169" t="s">
        <v>12</v>
      </c>
      <c r="H1169">
        <v>4.4999999999999998E-2</v>
      </c>
      <c r="I1169">
        <v>0.10001</v>
      </c>
      <c r="J1169" t="s">
        <v>10</v>
      </c>
      <c r="K1169">
        <v>5.8</v>
      </c>
      <c r="L1169">
        <v>1.4</v>
      </c>
      <c r="M1169">
        <v>5.7744999999999997</v>
      </c>
      <c r="N1169">
        <v>1.3859999999999999</v>
      </c>
      <c r="O1169" t="s">
        <v>2643</v>
      </c>
      <c r="P1169" t="s">
        <v>2643</v>
      </c>
      <c r="Q1169" t="s">
        <v>2643</v>
      </c>
      <c r="R1169" t="s">
        <v>2331</v>
      </c>
      <c r="S1169">
        <f ca="1">$AK$2*Validation[[#This Row],[Range1_Range]]+Validation[[#This Row],[Range1_Low]]</f>
        <v>14.193113678877999</v>
      </c>
      <c r="T1169">
        <f ca="1">$AK$2*Validation[[#This Row],[Range2_Range]]+Validation[[#This Row],[Range2_Low]]</f>
        <v>6.3487862696040287E-2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26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169" t="b">
        <f ca="1">Validation[[#This Row],[Desired Result]]=Validation[[#This Row],[Result]]</f>
        <v>1</v>
      </c>
      <c r="X1169" t="b">
        <v>1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v>0</v>
      </c>
      <c r="AB1169" t="s">
        <v>5271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9" t="b">
        <f ca="1">AND(Validation[[#This Row],[Test Reading]]&gt;=Validation[[#This Row],[Range1_Low]],Validation[[#This Row],[Test Reading]]&lt;=Validation[[#This Row],[Range1_High]])</f>
        <v>1</v>
      </c>
      <c r="AE1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9">
        <f>Validation[[#This Row],[Range1_High]]-Validation[[#This Row],[Range1_Low]]</f>
        <v>9.5010000000000012</v>
      </c>
      <c r="AG1169">
        <f>Validation[[#This Row],[Range2_High]]-Validation[[#This Row],[Range2_Low]]</f>
        <v>5.5010000000000003E-2</v>
      </c>
      <c r="AK1169"/>
    </row>
    <row r="1170" spans="1:37" x14ac:dyDescent="0.25">
      <c r="A1170" t="s">
        <v>52</v>
      </c>
      <c r="B1170" t="s">
        <v>45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2643</v>
      </c>
      <c r="P1170" t="s">
        <v>2643</v>
      </c>
      <c r="Q1170" t="s">
        <v>2643</v>
      </c>
      <c r="R1170" t="s">
        <v>2333</v>
      </c>
      <c r="S1170">
        <f ca="1">$AK$2*Validation[[#This Row],[Range1_Range]]+Validation[[#This Row],[Range1_Low]]</f>
        <v>14.193113678877999</v>
      </c>
      <c r="T1170">
        <f ca="1">$AK$2*Validation[[#This Row],[Range2_Range]]+Validation[[#This Row],[Range2_Low]]</f>
        <v>0.4024770279051666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31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v>0</v>
      </c>
      <c r="AB1170" t="s">
        <v>5274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0" t="b">
        <f ca="1">AND(Validation[[#This Row],[Test Reading]]&gt;=Validation[[#This Row],[Range1_Low]],Validation[[#This Row],[Test Reading]]&lt;=Validation[[#This Row],[Range1_High]])</f>
        <v>1</v>
      </c>
      <c r="AE1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0">
        <f>Validation[[#This Row],[Range1_High]]-Validation[[#This Row],[Range1_Low]]</f>
        <v>9.5010000000000012</v>
      </c>
      <c r="AG1170">
        <f>Validation[[#This Row],[Range2_High]]-Validation[[#This Row],[Range2_Low]]</f>
        <v>0.90001000000000009</v>
      </c>
      <c r="AJ1170" s="93"/>
      <c r="AK1170"/>
    </row>
    <row r="1171" spans="1:37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2643</v>
      </c>
      <c r="P1171" t="s">
        <v>2643</v>
      </c>
      <c r="Q1171" t="s">
        <v>2643</v>
      </c>
      <c r="R1171" t="s">
        <v>2332</v>
      </c>
      <c r="S1171">
        <f ca="1">$AK$2*Validation[[#This Row],[Range1_Range]]+Validation[[#This Row],[Range1_Low]]</f>
        <v>14.193113678877999</v>
      </c>
      <c r="T1171">
        <f ca="1">$AK$2*Validation[[#This Row],[Range2_Range]]+Validation[[#This Row],[Range2_Low]]</f>
        <v>2.3443274092739705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500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v>0</v>
      </c>
      <c r="AB1171" t="s">
        <v>2318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1" t="b">
        <f ca="1">AND(Validation[[#This Row],[Test Reading]]&gt;=Validation[[#This Row],[Range1_Low]],Validation[[#This Row],[Test Reading]]&lt;=Validation[[#This Row],[Range1_High]])</f>
        <v>1</v>
      </c>
      <c r="AE1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1">
        <f>Validation[[#This Row],[Range1_High]]-Validation[[#This Row],[Range1_Low]]</f>
        <v>9.5010000000000012</v>
      </c>
      <c r="AG1171">
        <f>Validation[[#This Row],[Range2_High]]-Validation[[#This Row],[Range2_Low]]</f>
        <v>4</v>
      </c>
      <c r="AK1171"/>
    </row>
    <row r="1172" spans="1:37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5</v>
      </c>
      <c r="I1172">
        <v>5.01</v>
      </c>
      <c r="J1172" t="s">
        <v>10</v>
      </c>
      <c r="K1172">
        <v>5.9</v>
      </c>
      <c r="L1172">
        <v>35</v>
      </c>
      <c r="M1172">
        <v>5.7742000000000004</v>
      </c>
      <c r="N1172">
        <v>34.640999999999998</v>
      </c>
      <c r="O1172" t="s">
        <v>2643</v>
      </c>
      <c r="P1172" t="s">
        <v>2643</v>
      </c>
      <c r="Q1172" t="s">
        <v>2643</v>
      </c>
      <c r="R1172" t="s">
        <v>2334</v>
      </c>
      <c r="S1172">
        <f ca="1">$AK$2*Validation[[#This Row],[Range1_Range]]+Validation[[#This Row],[Range1_Low]]</f>
        <v>14.193113678877999</v>
      </c>
      <c r="T1172">
        <f ca="1">$AK$2*Validation[[#This Row],[Range2_Range]]+Validation[[#This Row],[Range2_Low]]</f>
        <v>5.003360818523185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500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v>0</v>
      </c>
      <c r="AB1172" t="s">
        <v>2317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2" t="b">
        <f ca="1">AND(Validation[[#This Row],[Test Reading]]&gt;=Validation[[#This Row],[Range1_Low]],Validation[[#This Row],[Test Reading]]&lt;=Validation[[#This Row],[Range1_High]])</f>
        <v>1</v>
      </c>
      <c r="AE1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2">
        <f>Validation[[#This Row],[Range1_High]]-Validation[[#This Row],[Range1_Low]]</f>
        <v>9.5010000000000012</v>
      </c>
      <c r="AG1172">
        <f>Validation[[#This Row],[Range2_High]]-Validation[[#This Row],[Range2_Low]]</f>
        <v>9.9999999999997868E-3</v>
      </c>
      <c r="AK1172"/>
    </row>
    <row r="1173" spans="1:37" x14ac:dyDescent="0.25">
      <c r="A1173" t="s">
        <v>52</v>
      </c>
      <c r="B1173" t="s">
        <v>45</v>
      </c>
      <c r="C1173">
        <v>0</v>
      </c>
      <c r="D1173">
        <v>3.3000999999999999E-4</v>
      </c>
      <c r="E1173">
        <v>1E-3</v>
      </c>
      <c r="F1173" t="s">
        <v>13</v>
      </c>
      <c r="G1173" t="s">
        <v>11</v>
      </c>
      <c r="H1173">
        <v>0.01</v>
      </c>
      <c r="I1173">
        <v>2.001E-2</v>
      </c>
      <c r="J1173" t="s">
        <v>10</v>
      </c>
      <c r="K1173">
        <v>580.26</v>
      </c>
      <c r="L1173">
        <v>-8787.4</v>
      </c>
      <c r="M1173">
        <v>580.03</v>
      </c>
      <c r="N1173">
        <v>-8787.5</v>
      </c>
      <c r="O1173" t="s">
        <v>2643</v>
      </c>
      <c r="P1173" t="s">
        <v>2643</v>
      </c>
      <c r="Q1173" t="s">
        <v>2643</v>
      </c>
      <c r="R1173" t="s">
        <v>2182</v>
      </c>
      <c r="S1173">
        <f ca="1">$AK$2*Validation[[#This Row],[Range1_Range]]+Validation[[#This Row],[Range1_Low]]</f>
        <v>1.1091037208362576E-4</v>
      </c>
      <c r="T1173">
        <f ca="1">$AK$2*Validation[[#This Row],[Range2_Range]]+Validation[[#This Row],[Range2_Low]]</f>
        <v>1.3364179341708112E-2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580 µA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1</v>
      </c>
      <c r="AA1173" t="b">
        <v>0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3" t="b">
        <f ca="1">AND(Validation[[#This Row],[Test Reading]]&gt;=Validation[[#This Row],[Range1_Low]],Validation[[#This Row],[Test Reading]]&lt;=Validation[[#This Row],[Range1_High]])</f>
        <v>1</v>
      </c>
      <c r="AE1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3">
        <f>Validation[[#This Row],[Range1_High]]-Validation[[#This Row],[Range1_Low]]</f>
        <v>3.3000999999999999E-4</v>
      </c>
      <c r="AG1173">
        <f>Validation[[#This Row],[Range2_High]]-Validation[[#This Row],[Range2_Low]]</f>
        <v>1.001E-2</v>
      </c>
      <c r="AK1173"/>
    </row>
    <row r="1174" spans="1:37" x14ac:dyDescent="0.25">
      <c r="A1174" t="s">
        <v>52</v>
      </c>
      <c r="B1174" t="s">
        <v>45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0.02</v>
      </c>
      <c r="I1174">
        <v>4.5010000000000001E-2</v>
      </c>
      <c r="J1174" t="s">
        <v>10</v>
      </c>
      <c r="K1174">
        <v>577.36</v>
      </c>
      <c r="L1174">
        <v>1.3673999999999999</v>
      </c>
      <c r="M1174">
        <v>577.35</v>
      </c>
      <c r="N1174">
        <v>1.2795000000000001</v>
      </c>
      <c r="O1174" t="s">
        <v>2643</v>
      </c>
      <c r="P1174" t="s">
        <v>2643</v>
      </c>
      <c r="Q1174" t="s">
        <v>2643</v>
      </c>
      <c r="R1174" t="s">
        <v>2183</v>
      </c>
      <c r="S1174">
        <f ca="1">$AK$2*Validation[[#This Row],[Range1_Range]]+Validation[[#This Row],[Range1_Low]]</f>
        <v>1.1091037208362576E-4</v>
      </c>
      <c r="T1174">
        <f ca="1">$AK$2*Validation[[#This Row],[Range2_Range]]+Validation[[#This Row],[Range2_Low]]</f>
        <v>2.8405407126485503E-2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1</v>
      </c>
      <c r="AA1174" t="b">
        <v>0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4" t="b">
        <f ca="1">AND(Validation[[#This Row],[Test Reading]]&gt;=Validation[[#This Row],[Range1_Low]],Validation[[#This Row],[Test Reading]]&lt;=Validation[[#This Row],[Range1_High]])</f>
        <v>1</v>
      </c>
      <c r="AE1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4">
        <f>Validation[[#This Row],[Range1_High]]-Validation[[#This Row],[Range1_Low]]</f>
        <v>3.3000999999999999E-4</v>
      </c>
      <c r="AG1174">
        <f>Validation[[#This Row],[Range2_High]]-Validation[[#This Row],[Range2_Low]]</f>
        <v>2.5010000000000001E-2</v>
      </c>
      <c r="AJ1174" s="93"/>
      <c r="AK1174"/>
    </row>
    <row r="1175" spans="1:37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4.4999999999999998E-2</v>
      </c>
      <c r="I1175">
        <v>1.0000100000000001</v>
      </c>
      <c r="J1175" t="s">
        <v>10</v>
      </c>
      <c r="K1175">
        <v>577.36</v>
      </c>
      <c r="L1175">
        <v>1.0246</v>
      </c>
      <c r="M1175">
        <v>577.36</v>
      </c>
      <c r="N1175">
        <v>0.93681999999999999</v>
      </c>
      <c r="O1175" t="s">
        <v>2643</v>
      </c>
      <c r="P1175" t="s">
        <v>2643</v>
      </c>
      <c r="Q1175" t="s">
        <v>2643</v>
      </c>
      <c r="R1175" t="s">
        <v>5218</v>
      </c>
      <c r="S1175">
        <f ca="1">$AK$2*Validation[[#This Row],[Range1_Range]]+Validation[[#This Row],[Range1_Low]]</f>
        <v>1.1091037208362576E-4</v>
      </c>
      <c r="T1175">
        <f ca="1">$AK$2*Validation[[#This Row],[Range2_Range]]+Validation[[#This Row],[Range2_Low]]</f>
        <v>0.36596152978268365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5" t="b">
        <f ca="1">AND(Validation[[#This Row],[Test Reading]]&gt;=Validation[[#This Row],[Range1_Low]],Validation[[#This Row],[Test Reading]]&lt;=Validation[[#This Row],[Range1_High]])</f>
        <v>1</v>
      </c>
      <c r="AE1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5">
        <f>Validation[[#This Row],[Range1_High]]-Validation[[#This Row],[Range1_Low]]</f>
        <v>3.3000999999999999E-4</v>
      </c>
      <c r="AG1175">
        <f>Validation[[#This Row],[Range2_High]]-Validation[[#This Row],[Range2_Low]]</f>
        <v>0.95501000000000003</v>
      </c>
      <c r="AK1175"/>
    </row>
    <row r="1176" spans="1:37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1</v>
      </c>
      <c r="I1176">
        <v>5.01</v>
      </c>
      <c r="J1176" t="s">
        <v>10</v>
      </c>
      <c r="K1176">
        <v>577.36</v>
      </c>
      <c r="L1176">
        <v>4.8582999999999998</v>
      </c>
      <c r="M1176">
        <v>577.35</v>
      </c>
      <c r="N1176">
        <v>4.7705000000000002</v>
      </c>
      <c r="O1176" t="s">
        <v>2643</v>
      </c>
      <c r="P1176" t="s">
        <v>2643</v>
      </c>
      <c r="Q1176" t="s">
        <v>2643</v>
      </c>
      <c r="R1176" t="s">
        <v>5221</v>
      </c>
      <c r="S1176">
        <f ca="1">$AK$2*Validation[[#This Row],[Range1_Range]]+Validation[[#This Row],[Range1_Low]]</f>
        <v>1.1091037208362576E-4</v>
      </c>
      <c r="T1176">
        <f ca="1">$AK$2*Validation[[#This Row],[Range2_Range]]+Validation[[#This Row],[Range2_Low]]</f>
        <v>2.3476882277971551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6" t="b">
        <f ca="1">AND(Validation[[#This Row],[Test Reading]]&gt;=Validation[[#This Row],[Range1_Low]],Validation[[#This Row],[Test Reading]]&lt;=Validation[[#This Row],[Range1_High]])</f>
        <v>1</v>
      </c>
      <c r="AE1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6">
        <f>Validation[[#This Row],[Range1_High]]-Validation[[#This Row],[Range1_Low]]</f>
        <v>3.3000999999999999E-4</v>
      </c>
      <c r="AG1176">
        <f>Validation[[#This Row],[Range2_High]]-Validation[[#This Row],[Range2_Low]]</f>
        <v>4.01</v>
      </c>
      <c r="AK1176"/>
    </row>
    <row r="1177" spans="1:37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5</v>
      </c>
      <c r="I1177">
        <v>10.01</v>
      </c>
      <c r="J1177" t="s">
        <v>10</v>
      </c>
      <c r="K1177">
        <v>577.35</v>
      </c>
      <c r="L1177">
        <v>30.413</v>
      </c>
      <c r="M1177">
        <v>577.35</v>
      </c>
      <c r="N1177">
        <v>30.225999999999999</v>
      </c>
      <c r="O1177" t="s">
        <v>2643</v>
      </c>
      <c r="P1177" t="s">
        <v>2643</v>
      </c>
      <c r="Q1177" t="s">
        <v>2643</v>
      </c>
      <c r="R1177" t="s">
        <v>2180</v>
      </c>
      <c r="S1177">
        <f ca="1">$AK$2*Validation[[#This Row],[Range1_Range]]+Validation[[#This Row],[Range1_Low]]</f>
        <v>1.1091037208362576E-4</v>
      </c>
      <c r="T1177">
        <f ca="1">$AK$2*Validation[[#This Row],[Range2_Range]]+Validation[[#This Row],[Range2_Low]]</f>
        <v>6.6837700801156483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7" t="b">
        <f ca="1">AND(Validation[[#This Row],[Test Reading]]&gt;=Validation[[#This Row],[Range1_Low]],Validation[[#This Row],[Test Reading]]&lt;=Validation[[#This Row],[Range1_High]])</f>
        <v>1</v>
      </c>
      <c r="AE1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7">
        <f>Validation[[#This Row],[Range1_High]]-Validation[[#This Row],[Range1_Low]]</f>
        <v>3.3000999999999999E-4</v>
      </c>
      <c r="AG1177">
        <f>Validation[[#This Row],[Range2_High]]-Validation[[#This Row],[Range2_Low]]</f>
        <v>5.01</v>
      </c>
      <c r="AK1177"/>
    </row>
    <row r="1178" spans="1:37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10</v>
      </c>
      <c r="I1178">
        <v>30</v>
      </c>
      <c r="J1178" t="s">
        <v>10</v>
      </c>
      <c r="K1178">
        <v>577.35</v>
      </c>
      <c r="L1178">
        <v>121.09</v>
      </c>
      <c r="M1178">
        <v>577.32000000000005</v>
      </c>
      <c r="N1178">
        <v>120.9</v>
      </c>
      <c r="O1178" t="s">
        <v>2643</v>
      </c>
      <c r="P1178" t="s">
        <v>2643</v>
      </c>
      <c r="Q1178" t="s">
        <v>2643</v>
      </c>
      <c r="R1178" t="s">
        <v>2181</v>
      </c>
      <c r="S1178">
        <f ca="1">$AK$2*Validation[[#This Row],[Range1_Range]]+Validation[[#This Row],[Range1_Low]]</f>
        <v>1.1091037208362576E-4</v>
      </c>
      <c r="T1178">
        <f ca="1">$AK$2*Validation[[#This Row],[Range2_Range]]+Validation[[#This Row],[Range2_Low]]</f>
        <v>16.721637046369853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8" t="b">
        <f ca="1">AND(Validation[[#This Row],[Test Reading]]&gt;=Validation[[#This Row],[Range1_Low]],Validation[[#This Row],[Test Reading]]&lt;=Validation[[#This Row],[Range1_High]])</f>
        <v>1</v>
      </c>
      <c r="AE1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8">
        <f>Validation[[#This Row],[Range1_High]]-Validation[[#This Row],[Range1_Low]]</f>
        <v>3.3000999999999999E-4</v>
      </c>
      <c r="AG1178">
        <f>Validation[[#This Row],[Range2_High]]-Validation[[#This Row],[Range2_Low]]</f>
        <v>20</v>
      </c>
      <c r="AK1178"/>
    </row>
    <row r="1179" spans="1:37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30</v>
      </c>
      <c r="I1179">
        <v>30.1</v>
      </c>
      <c r="J1179" t="s">
        <v>10</v>
      </c>
      <c r="K1179">
        <v>577.35</v>
      </c>
      <c r="L1179">
        <v>121.09</v>
      </c>
      <c r="M1179">
        <v>577.32000000000005</v>
      </c>
      <c r="N1179">
        <v>120.9</v>
      </c>
      <c r="O1179" t="s">
        <v>2643</v>
      </c>
      <c r="P1179" t="s">
        <v>2643</v>
      </c>
      <c r="Q1179" t="s">
        <v>2643</v>
      </c>
      <c r="R1179" t="s">
        <v>2179</v>
      </c>
      <c r="S1179">
        <f ca="1">$AK$2*Validation[[#This Row],[Range1_Range]]+Validation[[#This Row],[Range1_Low]]</f>
        <v>1.1091037208362576E-4</v>
      </c>
      <c r="T1179">
        <f ca="1">$AK$2*Validation[[#This Row],[Range2_Range]]+Validation[[#This Row],[Range2_Low]]</f>
        <v>30.033608185231849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9" t="b">
        <f ca="1">AND(Validation[[#This Row],[Test Reading]]&gt;=Validation[[#This Row],[Range1_Low]],Validation[[#This Row],[Test Reading]]&lt;=Validation[[#This Row],[Range1_High]])</f>
        <v>1</v>
      </c>
      <c r="AE1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9">
        <f>Validation[[#This Row],[Range1_High]]-Validation[[#This Row],[Range1_Low]]</f>
        <v>3.3000999999999999E-4</v>
      </c>
      <c r="AG1179">
        <f>Validation[[#This Row],[Range2_High]]-Validation[[#This Row],[Range2_Low]]</f>
        <v>0.10000000000000142</v>
      </c>
      <c r="AK1179"/>
    </row>
    <row r="1180" spans="1:37" x14ac:dyDescent="0.25">
      <c r="A1180" t="s">
        <v>52</v>
      </c>
      <c r="B1180" t="s">
        <v>45</v>
      </c>
      <c r="C1180">
        <v>3.3000000000000002E-2</v>
      </c>
      <c r="D1180">
        <v>0.33001000000000003</v>
      </c>
      <c r="E1180">
        <v>1E-3</v>
      </c>
      <c r="F1180" t="s">
        <v>13</v>
      </c>
      <c r="G1180" t="s">
        <v>12</v>
      </c>
      <c r="H1180">
        <v>0.01</v>
      </c>
      <c r="I1180">
        <v>2.001E-2</v>
      </c>
      <c r="J1180" t="s">
        <v>10</v>
      </c>
      <c r="K1180">
        <v>0.54766999999999999</v>
      </c>
      <c r="L1180">
        <v>1.1202000000000001</v>
      </c>
      <c r="M1180">
        <v>0.54766000000000004</v>
      </c>
      <c r="N1180">
        <v>1.1202000000000001</v>
      </c>
      <c r="O1180" t="s">
        <v>2643</v>
      </c>
      <c r="P1180" t="s">
        <v>2643</v>
      </c>
      <c r="Q1180" t="s">
        <v>2643</v>
      </c>
      <c r="R1180" t="s">
        <v>2268</v>
      </c>
      <c r="S1180">
        <f ca="1">$AK$2*Validation[[#This Row],[Range1_Range]]+Validation[[#This Row],[Range1_Low]]</f>
        <v>0.1328196709571155</v>
      </c>
      <c r="T1180">
        <f ca="1">$AK$2*Validation[[#This Row],[Range2_Range]]+Validation[[#This Row],[Range2_Low]]</f>
        <v>1.3364179341708112E-2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0.7 mA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180" t="b">
        <f ca="1">Validation[[#This Row],[Desired Result]]=Validation[[#This Row],[Result]]</f>
        <v>1</v>
      </c>
      <c r="X1180" t="b">
        <v>1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0</v>
      </c>
      <c r="AA1180" t="b"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0" t="b">
        <f ca="1">AND(Validation[[#This Row],[Test Reading]]&gt;=Validation[[#This Row],[Range1_Low]],Validation[[#This Row],[Test Reading]]&lt;=Validation[[#This Row],[Range1_High]])</f>
        <v>1</v>
      </c>
      <c r="AE1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0">
        <f>Validation[[#This Row],[Range1_High]]-Validation[[#This Row],[Range1_Low]]</f>
        <v>0.29701</v>
      </c>
      <c r="AG1180">
        <f>Validation[[#This Row],[Range2_High]]-Validation[[#This Row],[Range2_Low]]</f>
        <v>1.001E-2</v>
      </c>
      <c r="AK1180"/>
    </row>
    <row r="1181" spans="1:37" x14ac:dyDescent="0.25">
      <c r="A1181" t="s">
        <v>52</v>
      </c>
      <c r="B1181" t="s">
        <v>45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0.02</v>
      </c>
      <c r="I1181">
        <v>4.5010000000000001E-2</v>
      </c>
      <c r="J1181" t="s">
        <v>10</v>
      </c>
      <c r="K1181">
        <v>0.56864000000000003</v>
      </c>
      <c r="L1181">
        <v>0.35072999999999999</v>
      </c>
      <c r="M1181">
        <v>0.56864000000000003</v>
      </c>
      <c r="N1181">
        <v>0.35067999999999999</v>
      </c>
      <c r="O1181" t="s">
        <v>2643</v>
      </c>
      <c r="P1181" t="s">
        <v>2643</v>
      </c>
      <c r="Q1181" t="s">
        <v>2643</v>
      </c>
      <c r="R1181" t="s">
        <v>2273</v>
      </c>
      <c r="S1181">
        <f ca="1">$AK$2*Validation[[#This Row],[Range1_Range]]+Validation[[#This Row],[Range1_Low]]</f>
        <v>0.1328196709571155</v>
      </c>
      <c r="T1181">
        <f ca="1">$AK$2*Validation[[#This Row],[Range2_Range]]+Validation[[#This Row],[Range2_Low]]</f>
        <v>2.8405407126485503E-2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0.62 mA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0</v>
      </c>
      <c r="AA1181" t="b"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1" t="b">
        <f ca="1">AND(Validation[[#This Row],[Test Reading]]&gt;=Validation[[#This Row],[Range1_Low]],Validation[[#This Row],[Test Reading]]&lt;=Validation[[#This Row],[Range1_High]])</f>
        <v>1</v>
      </c>
      <c r="AE1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1">
        <f>Validation[[#This Row],[Range1_High]]-Validation[[#This Row],[Range1_Low]]</f>
        <v>0.29701</v>
      </c>
      <c r="AG1181">
        <f>Validation[[#This Row],[Range2_High]]-Validation[[#This Row],[Range2_Low]]</f>
        <v>2.5010000000000001E-2</v>
      </c>
      <c r="AK1181"/>
    </row>
    <row r="1182" spans="1:37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4.4999999999999998E-2</v>
      </c>
      <c r="I1182">
        <v>1.0000100000000001</v>
      </c>
      <c r="J1182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t="s">
        <v>2643</v>
      </c>
      <c r="P1182" t="s">
        <v>2643</v>
      </c>
      <c r="Q1182" t="s">
        <v>2643</v>
      </c>
      <c r="R1182" t="s">
        <v>2272</v>
      </c>
      <c r="S1182">
        <f ca="1">$AK$2*Validation[[#This Row],[Range1_Range]]+Validation[[#This Row],[Range1_Low]]</f>
        <v>0.1328196709571155</v>
      </c>
      <c r="T1182">
        <f ca="1">$AK$2*Validation[[#This Row],[Range2_Range]]+Validation[[#This Row],[Range2_Low]]</f>
        <v>0.36596152978268365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0.59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v>0</v>
      </c>
      <c r="AB1182" t="s">
        <v>2289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2" t="b">
        <f ca="1">AND(Validation[[#This Row],[Test Reading]]&gt;=Validation[[#This Row],[Range1_Low]],Validation[[#This Row],[Test Reading]]&lt;=Validation[[#This Row],[Range1_High]])</f>
        <v>1</v>
      </c>
      <c r="AE1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2">
        <f>Validation[[#This Row],[Range1_High]]-Validation[[#This Row],[Range1_Low]]</f>
        <v>0.29701</v>
      </c>
      <c r="AG1182">
        <f>Validation[[#This Row],[Range2_High]]-Validation[[#This Row],[Range2_Low]]</f>
        <v>0.95501000000000003</v>
      </c>
      <c r="AK1182"/>
    </row>
    <row r="1183" spans="1:37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</v>
      </c>
      <c r="I1183">
        <v>5.01</v>
      </c>
      <c r="J1183" t="s">
        <v>10</v>
      </c>
      <c r="K1183">
        <v>0.56964999999999999</v>
      </c>
      <c r="L1183">
        <v>0.47367999999999999</v>
      </c>
      <c r="M1183">
        <v>0.56962999999999997</v>
      </c>
      <c r="N1183">
        <v>0.47360999999999998</v>
      </c>
      <c r="O1183" t="s">
        <v>2643</v>
      </c>
      <c r="P1183" t="s">
        <v>2643</v>
      </c>
      <c r="Q1183" t="s">
        <v>2643</v>
      </c>
      <c r="R1183" t="s">
        <v>5254</v>
      </c>
      <c r="S1183">
        <f ca="1">$AK$2*Validation[[#This Row],[Range1_Range]]+Validation[[#This Row],[Range1_Low]]</f>
        <v>0.1328196709571155</v>
      </c>
      <c r="T1183">
        <f ca="1">$AK$2*Validation[[#This Row],[Range2_Range]]+Validation[[#This Row],[Range2_Low]]</f>
        <v>2.3476882277971551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0.63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W1183" t="b">
        <f ca="1">Validation[[#This Row],[Desired Result]]=Validation[[#This Row],[Result]]</f>
        <v>1</v>
      </c>
      <c r="X1183" t="b">
        <v>1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v>0</v>
      </c>
      <c r="AB1183" t="s">
        <v>2290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3" t="b">
        <f ca="1">AND(Validation[[#This Row],[Test Reading]]&gt;=Validation[[#This Row],[Range1_Low]],Validation[[#This Row],[Test Reading]]&lt;=Validation[[#This Row],[Range1_High]])</f>
        <v>1</v>
      </c>
      <c r="AE1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3">
        <f>Validation[[#This Row],[Range1_High]]-Validation[[#This Row],[Range1_Low]]</f>
        <v>0.29701</v>
      </c>
      <c r="AG1183">
        <f>Validation[[#This Row],[Range2_High]]-Validation[[#This Row],[Range2_Low]]</f>
        <v>4.01</v>
      </c>
      <c r="AK1183"/>
    </row>
    <row r="1184" spans="1:37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5</v>
      </c>
      <c r="I1184">
        <v>10.01</v>
      </c>
      <c r="J1184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t="s">
        <v>2643</v>
      </c>
      <c r="P1184" t="s">
        <v>2643</v>
      </c>
      <c r="Q1184" t="s">
        <v>2643</v>
      </c>
      <c r="R1184" t="s">
        <v>2271</v>
      </c>
      <c r="S1184">
        <f ca="1">$AK$2*Validation[[#This Row],[Range1_Range]]+Validation[[#This Row],[Range1_Low]]</f>
        <v>0.1328196709571155</v>
      </c>
      <c r="T1184">
        <f ca="1">$AK$2*Validation[[#This Row],[Range2_Range]]+Validation[[#This Row],[Range2_Low]]</f>
        <v>6.6837700801156483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0.76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v>0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4" t="b">
        <f ca="1">AND(Validation[[#This Row],[Test Reading]]&gt;=Validation[[#This Row],[Range1_Low]],Validation[[#This Row],[Test Reading]]&lt;=Validation[[#This Row],[Range1_High]])</f>
        <v>1</v>
      </c>
      <c r="AE1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4">
        <f>Validation[[#This Row],[Range1_High]]-Validation[[#This Row],[Range1_Low]]</f>
        <v>0.29701</v>
      </c>
      <c r="AG1184">
        <f>Validation[[#This Row],[Range2_High]]-Validation[[#This Row],[Range2_Low]]</f>
        <v>5.01</v>
      </c>
      <c r="AJ1184" s="93"/>
      <c r="AK1184"/>
    </row>
    <row r="1185" spans="1:37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10</v>
      </c>
      <c r="I1185">
        <v>30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2643</v>
      </c>
      <c r="P1185" t="s">
        <v>2643</v>
      </c>
      <c r="Q1185" t="s">
        <v>2643</v>
      </c>
      <c r="R1185" t="s">
        <v>2269</v>
      </c>
      <c r="S1185">
        <f ca="1">$AK$2*Validation[[#This Row],[Range1_Range]]+Validation[[#This Row],[Range1_Low]]</f>
        <v>0.1328196709571155</v>
      </c>
      <c r="T1185">
        <f ca="1">$AK$2*Validation[[#This Row],[Range2_Range]]+Validation[[#This Row],[Range2_Low]]</f>
        <v>16.721637046369853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1.1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5" t="b">
        <f ca="1">AND(Validation[[#This Row],[Test Reading]]&gt;=Validation[[#This Row],[Range1_Low]],Validation[[#This Row],[Test Reading]]&lt;=Validation[[#This Row],[Range1_High]])</f>
        <v>1</v>
      </c>
      <c r="AE1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5">
        <f>Validation[[#This Row],[Range1_High]]-Validation[[#This Row],[Range1_Low]]</f>
        <v>0.29701</v>
      </c>
      <c r="AG1185">
        <f>Validation[[#This Row],[Range2_High]]-Validation[[#This Row],[Range2_Low]]</f>
        <v>20</v>
      </c>
      <c r="AK1185"/>
    </row>
    <row r="1186" spans="1:37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30</v>
      </c>
      <c r="I1186">
        <v>30.01</v>
      </c>
      <c r="J1186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t="s">
        <v>2643</v>
      </c>
      <c r="P1186" t="s">
        <v>2643</v>
      </c>
      <c r="Q1186" t="s">
        <v>2643</v>
      </c>
      <c r="R1186" t="s">
        <v>2270</v>
      </c>
      <c r="S1186">
        <f ca="1">$AK$2*Validation[[#This Row],[Range1_Range]]+Validation[[#This Row],[Range1_Low]]</f>
        <v>0.1328196709571155</v>
      </c>
      <c r="T1186">
        <f ca="1">$AK$2*Validation[[#This Row],[Range2_Range]]+Validation[[#This Row],[Range2_Low]]</f>
        <v>30.003360818523184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1.1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86" t="b">
        <f ca="1">Validation[[#This Row],[Desired Result]]=Validation[[#This Row],[Result]]</f>
        <v>1</v>
      </c>
      <c r="X1186" t="b">
        <v>1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v>0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6" t="b">
        <f ca="1">AND(Validation[[#This Row],[Test Reading]]&gt;=Validation[[#This Row],[Range1_Low]],Validation[[#This Row],[Test Reading]]&lt;=Validation[[#This Row],[Range1_High]])</f>
        <v>1</v>
      </c>
      <c r="AE1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6">
        <f>Validation[[#This Row],[Range1_High]]-Validation[[#This Row],[Range1_Low]]</f>
        <v>0.29701</v>
      </c>
      <c r="AG1186">
        <f>Validation[[#This Row],[Range2_High]]-Validation[[#This Row],[Range2_Low]]</f>
        <v>1.0000000000001563E-2</v>
      </c>
      <c r="AK1186"/>
    </row>
    <row r="1187" spans="1:37" x14ac:dyDescent="0.25">
      <c r="A1187" t="s">
        <v>52</v>
      </c>
      <c r="B1187" t="s">
        <v>45</v>
      </c>
      <c r="C1187">
        <v>0.33</v>
      </c>
      <c r="D1187">
        <v>1.1000099999999999</v>
      </c>
      <c r="E1187">
        <v>1E-3</v>
      </c>
      <c r="F1187" t="s">
        <v>13</v>
      </c>
      <c r="G1187" t="s">
        <v>12</v>
      </c>
      <c r="H1187">
        <v>0.01</v>
      </c>
      <c r="I1187">
        <v>4.5010000000000001E-2</v>
      </c>
      <c r="J1187" t="s">
        <v>10</v>
      </c>
      <c r="K1187">
        <v>0.35291</v>
      </c>
      <c r="L1187">
        <v>1.9255</v>
      </c>
      <c r="M1187">
        <v>0.35283999999999999</v>
      </c>
      <c r="N1187">
        <v>1.9254</v>
      </c>
      <c r="O1187" t="s">
        <v>2643</v>
      </c>
      <c r="P1187" t="s">
        <v>2643</v>
      </c>
      <c r="Q1187" t="s">
        <v>2643</v>
      </c>
      <c r="R1187" t="s">
        <v>2288</v>
      </c>
      <c r="S1187">
        <f ca="1">$AK$2*Validation[[#This Row],[Range1_Range]]+Validation[[#This Row],[Range1_Low]]</f>
        <v>0.58878638710376241</v>
      </c>
      <c r="T1187">
        <f ca="1">$AK$2*Validation[[#This Row],[Range2_Range]]+Validation[[#This Row],[Range2_Low]]</f>
        <v>2.1766225649670429E-2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1.5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87" t="b">
        <f ca="1">Validation[[#This Row],[Desired Result]]=Validation[[#This Row],[Result]]</f>
        <v>1</v>
      </c>
      <c r="X1187" t="b">
        <v>1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v>0</v>
      </c>
      <c r="AB1187">
        <v>1894332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7" t="b">
        <f ca="1">AND(Validation[[#This Row],[Test Reading]]&gt;=Validation[[#This Row],[Range1_Low]],Validation[[#This Row],[Test Reading]]&lt;=Validation[[#This Row],[Range1_High]])</f>
        <v>1</v>
      </c>
      <c r="AE1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7">
        <f>Validation[[#This Row],[Range1_High]]-Validation[[#This Row],[Range1_Low]]</f>
        <v>0.77000999999999986</v>
      </c>
      <c r="AG1187">
        <f>Validation[[#This Row],[Range2_High]]-Validation[[#This Row],[Range2_Low]]</f>
        <v>3.5009999999999999E-2</v>
      </c>
      <c r="AK1187"/>
    </row>
    <row r="1188" spans="1:37" x14ac:dyDescent="0.25">
      <c r="A1188" t="s">
        <v>52</v>
      </c>
      <c r="B1188" t="s">
        <v>45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0.52825</v>
      </c>
      <c r="L1188">
        <v>0.38235000000000002</v>
      </c>
      <c r="M1188">
        <v>0.52822999999999998</v>
      </c>
      <c r="N1188">
        <v>0.38200000000000001</v>
      </c>
      <c r="O1188" t="s">
        <v>2643</v>
      </c>
      <c r="P1188" t="s">
        <v>2643</v>
      </c>
      <c r="Q1188" t="s">
        <v>2643</v>
      </c>
      <c r="R1188" t="s">
        <v>2289</v>
      </c>
      <c r="S1188">
        <f ca="1">$AK$2*Validation[[#This Row],[Range1_Range]]+Validation[[#This Row],[Range1_Low]]</f>
        <v>0.58878638710376241</v>
      </c>
      <c r="T1188">
        <f ca="1">$AK$2*Validation[[#This Row],[Range2_Range]]+Validation[[#This Row],[Range2_Low]]</f>
        <v>0.36596152978268365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0.75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v>0</v>
      </c>
      <c r="AB1188" t="s">
        <v>5989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8" t="b">
        <f ca="1">AND(Validation[[#This Row],[Test Reading]]&gt;=Validation[[#This Row],[Range1_Low]],Validation[[#This Row],[Test Reading]]&lt;=Validation[[#This Row],[Range1_High]])</f>
        <v>1</v>
      </c>
      <c r="AE1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8">
        <f>Validation[[#This Row],[Range1_High]]-Validation[[#This Row],[Range1_Low]]</f>
        <v>0.77000999999999986</v>
      </c>
      <c r="AG1188">
        <f>Validation[[#This Row],[Range2_High]]-Validation[[#This Row],[Range2_Low]]</f>
        <v>0.95501000000000003</v>
      </c>
      <c r="AK1188"/>
    </row>
    <row r="1189" spans="1:37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1</v>
      </c>
      <c r="I1189">
        <v>5.01</v>
      </c>
      <c r="J1189" t="s">
        <v>10</v>
      </c>
      <c r="K1189">
        <v>1.2163999999999999</v>
      </c>
      <c r="L1189">
        <v>6.8902999999999999</v>
      </c>
      <c r="M1189">
        <v>1.2155</v>
      </c>
      <c r="N1189">
        <v>6.8903999999999996</v>
      </c>
      <c r="O1189" t="s">
        <v>2643</v>
      </c>
      <c r="P1189" t="s">
        <v>2643</v>
      </c>
      <c r="Q1189" t="s">
        <v>2643</v>
      </c>
      <c r="R1189" t="s">
        <v>2290</v>
      </c>
      <c r="S1189">
        <f ca="1">$AK$2*Validation[[#This Row],[Range1_Range]]+Validation[[#This Row],[Range1_Low]]</f>
        <v>0.58878638710376241</v>
      </c>
      <c r="T1189">
        <f ca="1">$AK$2*Validation[[#This Row],[Range2_Range]]+Validation[[#This Row],[Range2_Low]]</f>
        <v>2.3476882277971551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5.3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189" t="b">
        <f ca="1">Validation[[#This Row],[Desired Result]]=Validation[[#This Row],[Result]]</f>
        <v>1</v>
      </c>
      <c r="X1189" t="b">
        <v>1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v>0</v>
      </c>
      <c r="AB1189" t="s">
        <v>6021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9" t="b">
        <f ca="1">AND(Validation[[#This Row],[Test Reading]]&gt;=Validation[[#This Row],[Range1_Low]],Validation[[#This Row],[Test Reading]]&lt;=Validation[[#This Row],[Range1_High]])</f>
        <v>1</v>
      </c>
      <c r="AE1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9">
        <f>Validation[[#This Row],[Range1_High]]-Validation[[#This Row],[Range1_Low]]</f>
        <v>0.77000999999999986</v>
      </c>
      <c r="AG1189">
        <f>Validation[[#This Row],[Range2_High]]-Validation[[#This Row],[Range2_Low]]</f>
        <v>4.01</v>
      </c>
      <c r="AK1189"/>
    </row>
    <row r="1190" spans="1:37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5</v>
      </c>
      <c r="I1190">
        <v>10</v>
      </c>
      <c r="J1190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t="s">
        <v>2643</v>
      </c>
      <c r="P1190" t="s">
        <v>2643</v>
      </c>
      <c r="Q1190" t="s">
        <v>2643</v>
      </c>
      <c r="R1190" t="s">
        <v>2287</v>
      </c>
      <c r="S1190">
        <f ca="1">$AK$2*Validation[[#This Row],[Range1_Range]]+Validation[[#This Row],[Range1_Low]]</f>
        <v>0.58878638710376241</v>
      </c>
      <c r="T1190">
        <f ca="1">$AK$2*Validation[[#This Row],[Range2_Range]]+Validation[[#This Row],[Range2_Low]]</f>
        <v>6.6804092615924633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23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v>0</v>
      </c>
      <c r="AB1190" t="s">
        <v>2308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0" t="b">
        <f ca="1">AND(Validation[[#This Row],[Test Reading]]&gt;=Validation[[#This Row],[Range1_Low]],Validation[[#This Row],[Test Reading]]&lt;=Validation[[#This Row],[Range1_High]])</f>
        <v>1</v>
      </c>
      <c r="AE1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0">
        <f>Validation[[#This Row],[Range1_High]]-Validation[[#This Row],[Range1_Low]]</f>
        <v>0.77000999999999986</v>
      </c>
      <c r="AG1190">
        <f>Validation[[#This Row],[Range2_High]]-Validation[[#This Row],[Range2_Low]]</f>
        <v>5</v>
      </c>
      <c r="AK1190"/>
    </row>
    <row r="1191" spans="1:37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2643</v>
      </c>
      <c r="P1191" t="s">
        <v>2643</v>
      </c>
      <c r="Q1191" t="s">
        <v>2643</v>
      </c>
      <c r="R1191" t="s">
        <v>5264</v>
      </c>
      <c r="S1191">
        <f ca="1">$AK$2*Validation[[#This Row],[Range1_Range]]+Validation[[#This Row],[Range1_Low]]</f>
        <v>0.58878638710376241</v>
      </c>
      <c r="T1191">
        <f ca="1">$AK$2*Validation[[#This Row],[Range2_Range]]+Validation[[#This Row],[Range2_Low]]</f>
        <v>10.003360818523184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23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v>0</v>
      </c>
      <c r="AB1191" t="s">
        <v>2307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1" t="b">
        <f ca="1">AND(Validation[[#This Row],[Test Reading]]&gt;=Validation[[#This Row],[Range1_Low]],Validation[[#This Row],[Test Reading]]&lt;=Validation[[#This Row],[Range1_High]])</f>
        <v>1</v>
      </c>
      <c r="AE1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1">
        <f>Validation[[#This Row],[Range1_High]]-Validation[[#This Row],[Range1_Low]]</f>
        <v>0.77000999999999986</v>
      </c>
      <c r="AG1191">
        <f>Validation[[#This Row],[Range2_High]]-Validation[[#This Row],[Range2_Low]]</f>
        <v>9.9999999999997868E-3</v>
      </c>
      <c r="AK1191"/>
    </row>
    <row r="1192" spans="1:37" x14ac:dyDescent="0.25">
      <c r="A1192" t="s">
        <v>52</v>
      </c>
      <c r="B1192" t="s">
        <v>45</v>
      </c>
      <c r="C1192">
        <v>1.1000000000000001</v>
      </c>
      <c r="D1192">
        <v>3.0009999999999999</v>
      </c>
      <c r="E1192">
        <v>1E-3</v>
      </c>
      <c r="F1192" t="s">
        <v>13</v>
      </c>
      <c r="G1192" t="s">
        <v>12</v>
      </c>
      <c r="H1192">
        <v>0.01</v>
      </c>
      <c r="I1192">
        <v>4.5010000000000001E-2</v>
      </c>
      <c r="J1192" t="s">
        <v>10</v>
      </c>
      <c r="K1192">
        <v>0.18892</v>
      </c>
      <c r="L1192">
        <v>2.077</v>
      </c>
      <c r="M1192">
        <v>0.20868</v>
      </c>
      <c r="N1192">
        <v>2.0565000000000002</v>
      </c>
      <c r="O1192" t="s">
        <v>2643</v>
      </c>
      <c r="P1192" t="s">
        <v>2643</v>
      </c>
      <c r="Q1192" t="s">
        <v>2643</v>
      </c>
      <c r="R1192" t="s">
        <v>5265</v>
      </c>
      <c r="S1192">
        <f ca="1">$AK$2*Validation[[#This Row],[Range1_Range]]+Validation[[#This Row],[Range1_Low]]</f>
        <v>1.7388916012574547</v>
      </c>
      <c r="T1192">
        <f ca="1">$AK$2*Validation[[#This Row],[Range2_Range]]+Validation[[#This Row],[Range2_Low]]</f>
        <v>2.1766225649670429E-2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3.8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v>0</v>
      </c>
      <c r="AB1192" t="s">
        <v>2288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2" t="b">
        <f ca="1">AND(Validation[[#This Row],[Test Reading]]&gt;=Validation[[#This Row],[Range1_Low]],Validation[[#This Row],[Test Reading]]&lt;=Validation[[#This Row],[Range1_High]])</f>
        <v>1</v>
      </c>
      <c r="AE1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2">
        <f>Validation[[#This Row],[Range1_High]]-Validation[[#This Row],[Range1_Low]]</f>
        <v>1.9009999999999998</v>
      </c>
      <c r="AG1192">
        <f>Validation[[#This Row],[Range2_High]]-Validation[[#This Row],[Range2_Low]]</f>
        <v>3.5009999999999999E-2</v>
      </c>
      <c r="AK1192"/>
    </row>
    <row r="1193" spans="1:37" x14ac:dyDescent="0.25">
      <c r="A1193" t="s">
        <v>52</v>
      </c>
      <c r="B1193" t="s">
        <v>45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4.4999999999999998E-2</v>
      </c>
      <c r="I1193">
        <v>1.0000100000000001</v>
      </c>
      <c r="J1193" t="s">
        <v>10</v>
      </c>
      <c r="K1193">
        <v>0.35192000000000001</v>
      </c>
      <c r="L1193">
        <v>0.64234000000000002</v>
      </c>
      <c r="M1193">
        <v>0.34550999999999998</v>
      </c>
      <c r="N1193">
        <v>0.6421</v>
      </c>
      <c r="O1193" t="s">
        <v>2643</v>
      </c>
      <c r="P1193" t="s">
        <v>2643</v>
      </c>
      <c r="Q1193" t="s">
        <v>2643</v>
      </c>
      <c r="R1193" t="s">
        <v>2306</v>
      </c>
      <c r="S1193">
        <f ca="1">$AK$2*Validation[[#This Row],[Range1_Range]]+Validation[[#This Row],[Range1_Low]]</f>
        <v>1.7388916012574547</v>
      </c>
      <c r="T1193">
        <f ca="1">$AK$2*Validation[[#This Row],[Range2_Range]]+Validation[[#This Row],[Range2_Low]]</f>
        <v>0.36596152978268365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1.5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v>0</v>
      </c>
      <c r="AB1193" t="s">
        <v>2289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3" t="b">
        <f ca="1">AND(Validation[[#This Row],[Test Reading]]&gt;=Validation[[#This Row],[Range1_Low]],Validation[[#This Row],[Test Reading]]&lt;=Validation[[#This Row],[Range1_High]])</f>
        <v>1</v>
      </c>
      <c r="AE1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3">
        <f>Validation[[#This Row],[Range1_High]]-Validation[[#This Row],[Range1_Low]]</f>
        <v>1.9009999999999998</v>
      </c>
      <c r="AG1193">
        <f>Validation[[#This Row],[Range2_High]]-Validation[[#This Row],[Range2_Low]]</f>
        <v>0.95501000000000003</v>
      </c>
      <c r="AK1193"/>
    </row>
    <row r="1194" spans="1:37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1</v>
      </c>
      <c r="I1194">
        <v>5.01</v>
      </c>
      <c r="J1194" t="s">
        <v>10</v>
      </c>
      <c r="K1194">
        <v>1.3</v>
      </c>
      <c r="L1194">
        <v>6.9</v>
      </c>
      <c r="M1194">
        <v>1.1803999999999999</v>
      </c>
      <c r="N1194">
        <v>6.9222999999999999</v>
      </c>
      <c r="O1194" t="s">
        <v>2643</v>
      </c>
      <c r="P1194" t="s">
        <v>2643</v>
      </c>
      <c r="Q1194" t="s">
        <v>2643</v>
      </c>
      <c r="R1194" t="s">
        <v>5270</v>
      </c>
      <c r="S1194">
        <f ca="1">$AK$2*Validation[[#This Row],[Range1_Range]]+Validation[[#This Row],[Range1_Low]]</f>
        <v>1.7388916012574547</v>
      </c>
      <c r="T1194">
        <f ca="1">$AK$2*Validation[[#This Row],[Range2_Range]]+Validation[[#This Row],[Range2_Low]]</f>
        <v>2.3476882277971551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13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v>0</v>
      </c>
      <c r="AB1194" t="s">
        <v>2290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4" t="b">
        <f ca="1">AND(Validation[[#This Row],[Test Reading]]&gt;=Validation[[#This Row],[Range1_Low]],Validation[[#This Row],[Test Reading]]&lt;=Validation[[#This Row],[Range1_High]])</f>
        <v>1</v>
      </c>
      <c r="AE1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4">
        <f>Validation[[#This Row],[Range1_High]]-Validation[[#This Row],[Range1_Low]]</f>
        <v>1.9009999999999998</v>
      </c>
      <c r="AG1194">
        <f>Validation[[#This Row],[Range2_High]]-Validation[[#This Row],[Range2_Low]]</f>
        <v>4.01</v>
      </c>
      <c r="AK1194"/>
    </row>
    <row r="1195" spans="1:37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5</v>
      </c>
      <c r="I1195">
        <v>10</v>
      </c>
      <c r="J1195" t="s">
        <v>10</v>
      </c>
      <c r="K1195">
        <v>5.8</v>
      </c>
      <c r="L1195">
        <v>29</v>
      </c>
      <c r="M1195">
        <v>5.78</v>
      </c>
      <c r="N1195">
        <v>28.866</v>
      </c>
      <c r="O1195" t="s">
        <v>2643</v>
      </c>
      <c r="P1195" t="s">
        <v>2643</v>
      </c>
      <c r="Q1195" t="s">
        <v>2643</v>
      </c>
      <c r="R1195" t="s">
        <v>2308</v>
      </c>
      <c r="S1195">
        <f ca="1">$AK$2*Validation[[#This Row],[Range1_Range]]+Validation[[#This Row],[Range1_Low]]</f>
        <v>1.7388916012574547</v>
      </c>
      <c r="T1195">
        <f ca="1">$AK$2*Validation[[#This Row],[Range2_Range]]+Validation[[#This Row],[Range2_Low]]</f>
        <v>6.6804092615924633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56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95" t="b">
        <f ca="1">Validation[[#This Row],[Desired Result]]=Validation[[#This Row],[Result]]</f>
        <v>1</v>
      </c>
      <c r="X1195" t="b">
        <v>1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v>0</v>
      </c>
      <c r="AB1195" t="s">
        <v>2287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5" t="b">
        <f ca="1">AND(Validation[[#This Row],[Test Reading]]&gt;=Validation[[#This Row],[Range1_Low]],Validation[[#This Row],[Test Reading]]&lt;=Validation[[#This Row],[Range1_High]])</f>
        <v>1</v>
      </c>
      <c r="AE1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5">
        <f>Validation[[#This Row],[Range1_High]]-Validation[[#This Row],[Range1_Low]]</f>
        <v>1.9009999999999998</v>
      </c>
      <c r="AG1195">
        <f>Validation[[#This Row],[Range2_High]]-Validation[[#This Row],[Range2_Low]]</f>
        <v>5</v>
      </c>
      <c r="AK1195"/>
    </row>
    <row r="1196" spans="1:37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10</v>
      </c>
      <c r="I1196">
        <v>10.01</v>
      </c>
      <c r="J1196" t="s">
        <v>10</v>
      </c>
      <c r="K1196">
        <v>5.8</v>
      </c>
      <c r="L1196">
        <v>29</v>
      </c>
      <c r="M1196">
        <v>5.78</v>
      </c>
      <c r="N1196">
        <v>28.866</v>
      </c>
      <c r="O1196" t="s">
        <v>2643</v>
      </c>
      <c r="P1196" t="s">
        <v>2643</v>
      </c>
      <c r="Q1196" t="s">
        <v>2643</v>
      </c>
      <c r="R1196" t="s">
        <v>2307</v>
      </c>
      <c r="S1196">
        <f ca="1">$AK$2*Validation[[#This Row],[Range1_Range]]+Validation[[#This Row],[Range1_Low]]</f>
        <v>1.7388916012574547</v>
      </c>
      <c r="T1196">
        <f ca="1">$AK$2*Validation[[#This Row],[Range2_Range]]+Validation[[#This Row],[Range2_Low]]</f>
        <v>10.003360818523184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56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v>0</v>
      </c>
      <c r="AB1196" t="s">
        <v>5264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6" t="b">
        <f ca="1">AND(Validation[[#This Row],[Test Reading]]&gt;=Validation[[#This Row],[Range1_Low]],Validation[[#This Row],[Test Reading]]&lt;=Validation[[#This Row],[Range1_High]])</f>
        <v>1</v>
      </c>
      <c r="AE1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6">
        <f>Validation[[#This Row],[Range1_High]]-Validation[[#This Row],[Range1_Low]]</f>
        <v>1.9009999999999998</v>
      </c>
      <c r="AG1196">
        <f>Validation[[#This Row],[Range2_High]]-Validation[[#This Row],[Range2_Low]]</f>
        <v>9.9999999999997868E-3</v>
      </c>
      <c r="AK1196"/>
    </row>
    <row r="1197" spans="1:37" x14ac:dyDescent="0.25">
      <c r="A1197" t="s">
        <v>52</v>
      </c>
      <c r="B1197" t="s">
        <v>45</v>
      </c>
      <c r="C1197">
        <v>3</v>
      </c>
      <c r="D1197">
        <v>11.000999999999999</v>
      </c>
      <c r="E1197">
        <v>1E-3</v>
      </c>
      <c r="F1197" t="s">
        <v>13</v>
      </c>
      <c r="G1197" t="s">
        <v>12</v>
      </c>
      <c r="H1197">
        <v>4.4999999999999998E-2</v>
      </c>
      <c r="I1197">
        <v>0.10001</v>
      </c>
      <c r="J1197" t="s">
        <v>10</v>
      </c>
      <c r="K1197">
        <v>2.4</v>
      </c>
      <c r="L1197">
        <v>0.69</v>
      </c>
      <c r="M1197">
        <v>2.3708999999999998</v>
      </c>
      <c r="N1197">
        <v>0.69111999999999996</v>
      </c>
      <c r="O1197" t="s">
        <v>2643</v>
      </c>
      <c r="P1197" t="s">
        <v>2643</v>
      </c>
      <c r="Q1197" t="s">
        <v>2643</v>
      </c>
      <c r="R1197" t="s">
        <v>2320</v>
      </c>
      <c r="S1197">
        <f ca="1">$AK$2*Validation[[#This Row],[Range1_Range]]+Validation[[#This Row],[Range1_Low]]</f>
        <v>5.6889909004002597</v>
      </c>
      <c r="T1197">
        <f ca="1">$AK$2*Validation[[#This Row],[Range2_Range]]+Validation[[#This Row],[Range2_Low]]</f>
        <v>6.3487862696040287E-2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6.3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1197" t="b">
        <f ca="1">Validation[[#This Row],[Desired Result]]=Validation[[#This Row],[Result]]</f>
        <v>1</v>
      </c>
      <c r="X1197" t="b">
        <v>1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v>0</v>
      </c>
      <c r="AB1197" t="s">
        <v>2336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7" t="b">
        <f ca="1">AND(Validation[[#This Row],[Test Reading]]&gt;=Validation[[#This Row],[Range1_Low]],Validation[[#This Row],[Test Reading]]&lt;=Validation[[#This Row],[Range1_High]])</f>
        <v>1</v>
      </c>
      <c r="AE1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7">
        <f>Validation[[#This Row],[Range1_High]]-Validation[[#This Row],[Range1_Low]]</f>
        <v>8.0009999999999994</v>
      </c>
      <c r="AG1197">
        <f>Validation[[#This Row],[Range2_High]]-Validation[[#This Row],[Range2_Low]]</f>
        <v>5.5010000000000003E-2</v>
      </c>
      <c r="AK1197"/>
    </row>
    <row r="1198" spans="1:37" x14ac:dyDescent="0.25">
      <c r="A1198" t="s">
        <v>52</v>
      </c>
      <c r="B1198" t="s">
        <v>45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0.1</v>
      </c>
      <c r="I1198">
        <v>1.0000100000000001</v>
      </c>
      <c r="J1198" t="s">
        <v>10</v>
      </c>
      <c r="K1198">
        <v>2.4</v>
      </c>
      <c r="L1198">
        <v>1.2</v>
      </c>
      <c r="M1198">
        <v>2.3551000000000002</v>
      </c>
      <c r="N1198">
        <v>1.1531</v>
      </c>
      <c r="O1198" t="s">
        <v>2643</v>
      </c>
      <c r="P1198" t="s">
        <v>2643</v>
      </c>
      <c r="Q1198" t="s">
        <v>2643</v>
      </c>
      <c r="R1198" t="s">
        <v>5275</v>
      </c>
      <c r="S1198">
        <f ca="1">$AK$2*Validation[[#This Row],[Range1_Range]]+Validation[[#This Row],[Range1_Low]]</f>
        <v>5.6889909004002597</v>
      </c>
      <c r="T1198">
        <f ca="1">$AK$2*Validation[[#This Row],[Range2_Range]]+Validation[[#This Row],[Range2_Low]]</f>
        <v>0.4024770279051666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9.2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v>0</v>
      </c>
      <c r="AB1198" t="s">
        <v>2337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8" t="b">
        <f ca="1">AND(Validation[[#This Row],[Test Reading]]&gt;=Validation[[#This Row],[Range1_Low]],Validation[[#This Row],[Test Reading]]&lt;=Validation[[#This Row],[Range1_High]])</f>
        <v>1</v>
      </c>
      <c r="AE1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8">
        <f>Validation[[#This Row],[Range1_High]]-Validation[[#This Row],[Range1_Low]]</f>
        <v>8.0009999999999994</v>
      </c>
      <c r="AG1198">
        <f>Validation[[#This Row],[Range2_High]]-Validation[[#This Row],[Range2_Low]]</f>
        <v>0.90001000000000009</v>
      </c>
      <c r="AK1198"/>
    </row>
    <row r="1199" spans="1:37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1</v>
      </c>
      <c r="I1199">
        <v>5</v>
      </c>
      <c r="J1199" t="s">
        <v>10</v>
      </c>
      <c r="K1199">
        <v>2.5</v>
      </c>
      <c r="L1199">
        <v>35</v>
      </c>
      <c r="M1199">
        <v>2.3111999999999999</v>
      </c>
      <c r="N1199">
        <v>34.640999999999998</v>
      </c>
      <c r="O1199" t="s">
        <v>2643</v>
      </c>
      <c r="P1199" t="s">
        <v>2643</v>
      </c>
      <c r="Q1199" t="s">
        <v>2643</v>
      </c>
      <c r="R1199" t="s">
        <v>2321</v>
      </c>
      <c r="S1199">
        <f ca="1">$AK$2*Validation[[#This Row],[Range1_Range]]+Validation[[#This Row],[Range1_Low]]</f>
        <v>5.6889909004002597</v>
      </c>
      <c r="T1199">
        <f ca="1">$AK$2*Validation[[#This Row],[Range2_Range]]+Validation[[#This Row],[Range2_Low]]</f>
        <v>2.3443274092739705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200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199" t="b">
        <f ca="1">Validation[[#This Row],[Desired Result]]=Validation[[#This Row],[Result]]</f>
        <v>1</v>
      </c>
      <c r="X1199" t="b">
        <v>1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v>0</v>
      </c>
      <c r="AB1199" t="s">
        <v>2335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9" t="b">
        <f ca="1">AND(Validation[[#This Row],[Test Reading]]&gt;=Validation[[#This Row],[Range1_Low]],Validation[[#This Row],[Test Reading]]&lt;=Validation[[#This Row],[Range1_High]])</f>
        <v>1</v>
      </c>
      <c r="AE1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9">
        <f>Validation[[#This Row],[Range1_High]]-Validation[[#This Row],[Range1_Low]]</f>
        <v>8.0009999999999994</v>
      </c>
      <c r="AG1199">
        <f>Validation[[#This Row],[Range2_High]]-Validation[[#This Row],[Range2_Low]]</f>
        <v>4</v>
      </c>
      <c r="AK1199"/>
    </row>
    <row r="1200" spans="1:37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5</v>
      </c>
      <c r="I1200">
        <v>5.01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2643</v>
      </c>
      <c r="P1200" t="s">
        <v>2643</v>
      </c>
      <c r="Q1200" t="s">
        <v>2643</v>
      </c>
      <c r="R1200" t="s">
        <v>2319</v>
      </c>
      <c r="S1200">
        <f ca="1">$AK$2*Validation[[#This Row],[Range1_Range]]+Validation[[#This Row],[Range1_Low]]</f>
        <v>5.6889909004002597</v>
      </c>
      <c r="T1200">
        <f ca="1">$AK$2*Validation[[#This Row],[Range2_Range]]+Validation[[#This Row],[Range2_Low]]</f>
        <v>5.003360818523185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200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00" t="b">
        <f ca="1">Validation[[#This Row],[Desired Result]]=Validation[[#This Row],[Result]]</f>
        <v>1</v>
      </c>
      <c r="X1200" t="b">
        <v>1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v>0</v>
      </c>
      <c r="AB1200" t="s">
        <v>2338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0" t="b">
        <f ca="1">AND(Validation[[#This Row],[Test Reading]]&gt;=Validation[[#This Row],[Range1_Low]],Validation[[#This Row],[Test Reading]]&lt;=Validation[[#This Row],[Range1_High]])</f>
        <v>1</v>
      </c>
      <c r="AE1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0">
        <f>Validation[[#This Row],[Range1_High]]-Validation[[#This Row],[Range1_Low]]</f>
        <v>8.0009999999999994</v>
      </c>
      <c r="AG1200">
        <f>Validation[[#This Row],[Range2_High]]-Validation[[#This Row],[Range2_Low]]</f>
        <v>9.9999999999997868E-3</v>
      </c>
      <c r="AK1200"/>
    </row>
    <row r="1201" spans="1:37" x14ac:dyDescent="0.25">
      <c r="A1201" t="s">
        <v>52</v>
      </c>
      <c r="B1201" t="s">
        <v>45</v>
      </c>
      <c r="C1201">
        <v>11</v>
      </c>
      <c r="D1201">
        <v>20.501000000000001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5.8</v>
      </c>
      <c r="L1201">
        <v>1.4</v>
      </c>
      <c r="M1201">
        <v>5.7854999999999999</v>
      </c>
      <c r="N1201">
        <v>1.3856999999999999</v>
      </c>
      <c r="O1201" t="s">
        <v>2643</v>
      </c>
      <c r="P1201" t="s">
        <v>2643</v>
      </c>
      <c r="Q1201" t="s">
        <v>2643</v>
      </c>
      <c r="R1201" t="s">
        <v>2336</v>
      </c>
      <c r="S1201">
        <f ca="1">$AK$2*Validation[[#This Row],[Range1_Range]]+Validation[[#This Row],[Range1_Low]]</f>
        <v>14.193113678877999</v>
      </c>
      <c r="T1201">
        <f ca="1">$AK$2*Validation[[#This Row],[Range2_Range]]+Validation[[#This Row],[Range2_Low]]</f>
        <v>6.3487862696040287E-2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26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01" t="b">
        <f ca="1">Validation[[#This Row],[Desired Result]]=Validation[[#This Row],[Result]]</f>
        <v>1</v>
      </c>
      <c r="X1201" t="b">
        <v>1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v>0</v>
      </c>
      <c r="AB1201" t="s">
        <v>2320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1" t="b">
        <f ca="1">AND(Validation[[#This Row],[Test Reading]]&gt;=Validation[[#This Row],[Range1_Low]],Validation[[#This Row],[Test Reading]]&lt;=Validation[[#This Row],[Range1_High]])</f>
        <v>1</v>
      </c>
      <c r="AE1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1">
        <f>Validation[[#This Row],[Range1_High]]-Validation[[#This Row],[Range1_Low]]</f>
        <v>9.5010000000000012</v>
      </c>
      <c r="AG1201">
        <f>Validation[[#This Row],[Range2_High]]-Validation[[#This Row],[Range2_Low]]</f>
        <v>5.5010000000000003E-2</v>
      </c>
      <c r="AK1201"/>
    </row>
    <row r="1202" spans="1:37" x14ac:dyDescent="0.25">
      <c r="A1202" t="s">
        <v>52</v>
      </c>
      <c r="B1202" t="s">
        <v>45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0.1</v>
      </c>
      <c r="I1202">
        <v>1.0000100000000001</v>
      </c>
      <c r="J1202" t="s">
        <v>10</v>
      </c>
      <c r="K1202">
        <v>6.5</v>
      </c>
      <c r="L1202">
        <v>1.7</v>
      </c>
      <c r="M1202">
        <v>5.7851999999999997</v>
      </c>
      <c r="N1202">
        <v>1.7321</v>
      </c>
      <c r="O1202" t="s">
        <v>2643</v>
      </c>
      <c r="P1202" t="s">
        <v>2643</v>
      </c>
      <c r="Q1202" t="s">
        <v>2643</v>
      </c>
      <c r="R1202" t="s">
        <v>2337</v>
      </c>
      <c r="S1202">
        <f ca="1">$AK$2*Validation[[#This Row],[Range1_Range]]+Validation[[#This Row],[Range1_Low]]</f>
        <v>14.193113678877999</v>
      </c>
      <c r="T1202">
        <f ca="1">$AK$2*Validation[[#This Row],[Range2_Range]]+Validation[[#This Row],[Range2_Low]]</f>
        <v>0.4024770279051666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31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v>0</v>
      </c>
      <c r="AB1202" t="s">
        <v>5275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2" t="b">
        <f ca="1">AND(Validation[[#This Row],[Test Reading]]&gt;=Validation[[#This Row],[Range1_Low]],Validation[[#This Row],[Test Reading]]&lt;=Validation[[#This Row],[Range1_High]])</f>
        <v>1</v>
      </c>
      <c r="AE1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2">
        <f>Validation[[#This Row],[Range1_High]]-Validation[[#This Row],[Range1_Low]]</f>
        <v>9.5010000000000012</v>
      </c>
      <c r="AG1202">
        <f>Validation[[#This Row],[Range2_High]]-Validation[[#This Row],[Range2_Low]]</f>
        <v>0.90001000000000009</v>
      </c>
      <c r="AK1202"/>
    </row>
    <row r="1203" spans="1:37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1</v>
      </c>
      <c r="I1203">
        <v>5</v>
      </c>
      <c r="J1203" t="s">
        <v>10</v>
      </c>
      <c r="K1203">
        <v>5.9</v>
      </c>
      <c r="L1203">
        <v>35</v>
      </c>
      <c r="M1203">
        <v>5.7744999999999997</v>
      </c>
      <c r="N1203">
        <v>34.640999999999998</v>
      </c>
      <c r="O1203" t="s">
        <v>2643</v>
      </c>
      <c r="P1203" t="s">
        <v>2643</v>
      </c>
      <c r="Q1203" t="s">
        <v>2643</v>
      </c>
      <c r="R1203" t="s">
        <v>2335</v>
      </c>
      <c r="S1203">
        <f ca="1">$AK$2*Validation[[#This Row],[Range1_Range]]+Validation[[#This Row],[Range1_Low]]</f>
        <v>14.193113678877999</v>
      </c>
      <c r="T1203">
        <f ca="1">$AK$2*Validation[[#This Row],[Range2_Range]]+Validation[[#This Row],[Range2_Low]]</f>
        <v>2.3443274092739705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500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03" t="b">
        <f ca="1">Validation[[#This Row],[Desired Result]]=Validation[[#This Row],[Result]]</f>
        <v>1</v>
      </c>
      <c r="X1203" t="b">
        <v>1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v>0</v>
      </c>
      <c r="AB1203" t="s">
        <v>2321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3" t="b">
        <f ca="1">AND(Validation[[#This Row],[Test Reading]]&gt;=Validation[[#This Row],[Range1_Low]],Validation[[#This Row],[Test Reading]]&lt;=Validation[[#This Row],[Range1_High]])</f>
        <v>1</v>
      </c>
      <c r="AE1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3">
        <f>Validation[[#This Row],[Range1_High]]-Validation[[#This Row],[Range1_Low]]</f>
        <v>9.5010000000000012</v>
      </c>
      <c r="AG1203">
        <f>Validation[[#This Row],[Range2_High]]-Validation[[#This Row],[Range2_Low]]</f>
        <v>4</v>
      </c>
      <c r="AK1203"/>
    </row>
    <row r="1204" spans="1:37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5</v>
      </c>
      <c r="I1204">
        <v>5.01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2643</v>
      </c>
      <c r="P1204" t="s">
        <v>2643</v>
      </c>
      <c r="Q1204" t="s">
        <v>2643</v>
      </c>
      <c r="R1204" t="s">
        <v>2338</v>
      </c>
      <c r="S1204">
        <f ca="1">$AK$2*Validation[[#This Row],[Range1_Range]]+Validation[[#This Row],[Range1_Low]]</f>
        <v>14.193113678877999</v>
      </c>
      <c r="T1204">
        <f ca="1">$AK$2*Validation[[#This Row],[Range2_Range]]+Validation[[#This Row],[Range2_Low]]</f>
        <v>5.003360818523185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500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v>0</v>
      </c>
      <c r="AB1204" t="s">
        <v>2319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4" t="b">
        <f ca="1">AND(Validation[[#This Row],[Test Reading]]&gt;=Validation[[#This Row],[Range1_Low]],Validation[[#This Row],[Test Reading]]&lt;=Validation[[#This Row],[Range1_High]])</f>
        <v>1</v>
      </c>
      <c r="AE1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4">
        <f>Validation[[#This Row],[Range1_High]]-Validation[[#This Row],[Range1_Low]]</f>
        <v>9.5010000000000012</v>
      </c>
      <c r="AG1204">
        <f>Validation[[#This Row],[Range2_High]]-Validation[[#This Row],[Range2_Low]]</f>
        <v>9.9999999999997868E-3</v>
      </c>
      <c r="AK1204"/>
    </row>
    <row r="1205" spans="1:37" x14ac:dyDescent="0.25">
      <c r="A1205" t="s">
        <v>52</v>
      </c>
      <c r="B1205" t="s">
        <v>45</v>
      </c>
      <c r="C1205">
        <v>0</v>
      </c>
      <c r="D1205">
        <v>3.3000999999999999E-4</v>
      </c>
      <c r="E1205">
        <v>0.01</v>
      </c>
      <c r="F1205" t="s">
        <v>13</v>
      </c>
      <c r="G1205" t="s">
        <v>11</v>
      </c>
      <c r="H1205">
        <v>0.01</v>
      </c>
      <c r="I1205">
        <v>2.001E-2</v>
      </c>
      <c r="J1205" t="s">
        <v>10</v>
      </c>
      <c r="K1205">
        <v>5802.6</v>
      </c>
      <c r="L1205">
        <v>-87896</v>
      </c>
      <c r="M1205">
        <v>5800</v>
      </c>
      <c r="N1205">
        <v>-87896</v>
      </c>
      <c r="O1205" t="s">
        <v>2643</v>
      </c>
      <c r="P1205" t="s">
        <v>2643</v>
      </c>
      <c r="Q1205" t="s">
        <v>2643</v>
      </c>
      <c r="R1205" t="s">
        <v>2185</v>
      </c>
      <c r="S1205">
        <f ca="1">$AK$2*Validation[[#This Row],[Range1_Range]]+Validation[[#This Row],[Range1_Low]]</f>
        <v>1.1091037208362576E-4</v>
      </c>
      <c r="T1205">
        <f ca="1">$AK$2*Validation[[#This Row],[Range2_Range]]+Validation[[#This Row],[Range2_Low]]</f>
        <v>1.3364179341708112E-2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5800 µA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1</v>
      </c>
      <c r="AA1205" t="b">
        <v>0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5" t="b">
        <f ca="1">AND(Validation[[#This Row],[Test Reading]]&gt;=Validation[[#This Row],[Range1_Low]],Validation[[#This Row],[Test Reading]]&lt;=Validation[[#This Row],[Range1_High]])</f>
        <v>1</v>
      </c>
      <c r="AE1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5">
        <f>Validation[[#This Row],[Range1_High]]-Validation[[#This Row],[Range1_Low]]</f>
        <v>3.3000999999999999E-4</v>
      </c>
      <c r="AG1205">
        <f>Validation[[#This Row],[Range2_High]]-Validation[[#This Row],[Range2_Low]]</f>
        <v>1.001E-2</v>
      </c>
      <c r="AK1205"/>
    </row>
    <row r="1206" spans="1:37" x14ac:dyDescent="0.25">
      <c r="A1206" t="s">
        <v>52</v>
      </c>
      <c r="B1206" t="s">
        <v>45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2643</v>
      </c>
      <c r="P1206" t="s">
        <v>2643</v>
      </c>
      <c r="Q1206" t="s">
        <v>2643</v>
      </c>
      <c r="R1206" t="s">
        <v>2186</v>
      </c>
      <c r="S1206">
        <f ca="1">$AK$2*Validation[[#This Row],[Range1_Range]]+Validation[[#This Row],[Range1_Low]]</f>
        <v>1.1091037208362576E-4</v>
      </c>
      <c r="T1206">
        <f ca="1">$AK$2*Validation[[#This Row],[Range2_Range]]+Validation[[#This Row],[Range2_Low]]</f>
        <v>2.8405407126485503E-2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1</v>
      </c>
      <c r="AA1206" t="b">
        <v>0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6" t="b">
        <f ca="1">AND(Validation[[#This Row],[Test Reading]]&gt;=Validation[[#This Row],[Range1_Low]],Validation[[#This Row],[Test Reading]]&lt;=Validation[[#This Row],[Range1_High]])</f>
        <v>1</v>
      </c>
      <c r="AE1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6">
        <f>Validation[[#This Row],[Range1_High]]-Validation[[#This Row],[Range1_Low]]</f>
        <v>3.3000999999999999E-4</v>
      </c>
      <c r="AG1206">
        <f>Validation[[#This Row],[Range2_High]]-Validation[[#This Row],[Range2_Low]]</f>
        <v>2.5010000000000001E-2</v>
      </c>
      <c r="AK1206"/>
    </row>
    <row r="1207" spans="1:37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4.4999999999999998E-2</v>
      </c>
      <c r="I1207">
        <v>1.0000100000000001</v>
      </c>
      <c r="J1207" t="s">
        <v>10</v>
      </c>
      <c r="K1207">
        <v>5773.6</v>
      </c>
      <c r="L1207">
        <v>0.12881000000000001</v>
      </c>
      <c r="M1207">
        <v>5773.6</v>
      </c>
      <c r="N1207">
        <v>9.3682000000000001E-2</v>
      </c>
      <c r="O1207" t="s">
        <v>2643</v>
      </c>
      <c r="P1207" t="s">
        <v>2643</v>
      </c>
      <c r="Q1207" t="s">
        <v>2643</v>
      </c>
      <c r="R1207" t="s">
        <v>5219</v>
      </c>
      <c r="S1207">
        <f ca="1">$AK$2*Validation[[#This Row],[Range1_Range]]+Validation[[#This Row],[Range1_Low]]</f>
        <v>1.1091037208362576E-4</v>
      </c>
      <c r="T1207">
        <f ca="1">$AK$2*Validation[[#This Row],[Range2_Range]]+Validation[[#This Row],[Range2_Low]]</f>
        <v>0.36596152978268365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7" t="b">
        <f ca="1">AND(Validation[[#This Row],[Test Reading]]&gt;=Validation[[#This Row],[Range1_Low]],Validation[[#This Row],[Test Reading]]&lt;=Validation[[#This Row],[Range1_High]])</f>
        <v>1</v>
      </c>
      <c r="AE1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7">
        <f>Validation[[#This Row],[Range1_High]]-Validation[[#This Row],[Range1_Low]]</f>
        <v>3.3000999999999999E-4</v>
      </c>
      <c r="AG1207">
        <f>Validation[[#This Row],[Range2_High]]-Validation[[#This Row],[Range2_Low]]</f>
        <v>0.95501000000000003</v>
      </c>
      <c r="AK1207"/>
    </row>
    <row r="1208" spans="1:37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1</v>
      </c>
      <c r="I1208">
        <v>5.01</v>
      </c>
      <c r="J1208" t="s">
        <v>10</v>
      </c>
      <c r="K1208">
        <v>5773.6</v>
      </c>
      <c r="L1208">
        <v>0.51217999999999997</v>
      </c>
      <c r="M1208">
        <v>5773.6</v>
      </c>
      <c r="N1208">
        <v>0.47704999999999997</v>
      </c>
      <c r="O1208" t="s">
        <v>2643</v>
      </c>
      <c r="P1208" t="s">
        <v>2643</v>
      </c>
      <c r="Q1208" t="s">
        <v>2643</v>
      </c>
      <c r="R1208" t="s">
        <v>5222</v>
      </c>
      <c r="S1208">
        <f ca="1">$AK$2*Validation[[#This Row],[Range1_Range]]+Validation[[#This Row],[Range1_Low]]</f>
        <v>1.1091037208362576E-4</v>
      </c>
      <c r="T1208">
        <f ca="1">$AK$2*Validation[[#This Row],[Range2_Range]]+Validation[[#This Row],[Range2_Low]]</f>
        <v>2.3476882277971551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8" t="b">
        <f ca="1">AND(Validation[[#This Row],[Test Reading]]&gt;=Validation[[#This Row],[Range1_Low]],Validation[[#This Row],[Test Reading]]&lt;=Validation[[#This Row],[Range1_High]])</f>
        <v>1</v>
      </c>
      <c r="AE1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8">
        <f>Validation[[#This Row],[Range1_High]]-Validation[[#This Row],[Range1_Low]]</f>
        <v>3.3000999999999999E-4</v>
      </c>
      <c r="AG1208">
        <f>Validation[[#This Row],[Range2_High]]-Validation[[#This Row],[Range2_Low]]</f>
        <v>4.01</v>
      </c>
      <c r="AK1208"/>
    </row>
    <row r="1209" spans="1:37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5</v>
      </c>
      <c r="I1209">
        <v>10.01</v>
      </c>
      <c r="J1209" t="s">
        <v>10</v>
      </c>
      <c r="K1209">
        <v>5773.6</v>
      </c>
      <c r="L1209">
        <v>3.0975999999999999</v>
      </c>
      <c r="M1209">
        <v>5773.5</v>
      </c>
      <c r="N1209">
        <v>3.0226000000000002</v>
      </c>
      <c r="O1209" t="s">
        <v>2643</v>
      </c>
      <c r="P1209" t="s">
        <v>2643</v>
      </c>
      <c r="Q1209" t="s">
        <v>2643</v>
      </c>
      <c r="R1209" t="s">
        <v>2184</v>
      </c>
      <c r="S1209">
        <f ca="1">$AK$2*Validation[[#This Row],[Range1_Range]]+Validation[[#This Row],[Range1_Low]]</f>
        <v>1.1091037208362576E-4</v>
      </c>
      <c r="T1209">
        <f ca="1">$AK$2*Validation[[#This Row],[Range2_Range]]+Validation[[#This Row],[Range2_Low]]</f>
        <v>6.6837700801156483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9" t="b">
        <f ca="1">AND(Validation[[#This Row],[Test Reading]]&gt;=Validation[[#This Row],[Range1_Low]],Validation[[#This Row],[Test Reading]]&lt;=Validation[[#This Row],[Range1_High]])</f>
        <v>1</v>
      </c>
      <c r="AE1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9">
        <f>Validation[[#This Row],[Range1_High]]-Validation[[#This Row],[Range1_Low]]</f>
        <v>3.3000999999999999E-4</v>
      </c>
      <c r="AG1209">
        <f>Validation[[#This Row],[Range2_High]]-Validation[[#This Row],[Range2_Low]]</f>
        <v>5.01</v>
      </c>
      <c r="AK1209"/>
    </row>
    <row r="1210" spans="1:37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2643</v>
      </c>
      <c r="P1210" t="s">
        <v>2643</v>
      </c>
      <c r="Q1210" t="s">
        <v>2643</v>
      </c>
      <c r="R1210" t="s">
        <v>5227</v>
      </c>
      <c r="S1210">
        <f ca="1">$AK$2*Validation[[#This Row],[Range1_Range]]+Validation[[#This Row],[Range1_Low]]</f>
        <v>1.1091037208362576E-4</v>
      </c>
      <c r="T1210">
        <f ca="1">$AK$2*Validation[[#This Row],[Range2_Range]]+Validation[[#This Row],[Range2_Low]]</f>
        <v>16.721637046369853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0" t="b">
        <f ca="1">AND(Validation[[#This Row],[Test Reading]]&gt;=Validation[[#This Row],[Range1_Low]],Validation[[#This Row],[Test Reading]]&lt;=Validation[[#This Row],[Range1_High]])</f>
        <v>1</v>
      </c>
      <c r="AE1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0">
        <f>Validation[[#This Row],[Range1_High]]-Validation[[#This Row],[Range1_Low]]</f>
        <v>3.3000999999999999E-4</v>
      </c>
      <c r="AG1210">
        <f>Validation[[#This Row],[Range2_High]]-Validation[[#This Row],[Range2_Low]]</f>
        <v>20</v>
      </c>
      <c r="AK1210"/>
    </row>
    <row r="1211" spans="1:37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30</v>
      </c>
      <c r="I1211">
        <v>30.1</v>
      </c>
      <c r="J1211" t="s">
        <v>10</v>
      </c>
      <c r="K1211">
        <v>5773.6</v>
      </c>
      <c r="L1211">
        <v>12.164999999999999</v>
      </c>
      <c r="M1211">
        <v>5773.5</v>
      </c>
      <c r="N1211">
        <v>12.09</v>
      </c>
      <c r="O1211" t="s">
        <v>2643</v>
      </c>
      <c r="P1211" t="s">
        <v>2643</v>
      </c>
      <c r="Q1211" t="s">
        <v>2643</v>
      </c>
      <c r="R1211" t="s">
        <v>2187</v>
      </c>
      <c r="S1211">
        <f ca="1">$AK$2*Validation[[#This Row],[Range1_Range]]+Validation[[#This Row],[Range1_Low]]</f>
        <v>1.1091037208362576E-4</v>
      </c>
      <c r="T1211">
        <f ca="1">$AK$2*Validation[[#This Row],[Range2_Range]]+Validation[[#This Row],[Range2_Low]]</f>
        <v>30.033608185231849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1" t="b">
        <f ca="1">AND(Validation[[#This Row],[Test Reading]]&gt;=Validation[[#This Row],[Range1_Low]],Validation[[#This Row],[Test Reading]]&lt;=Validation[[#This Row],[Range1_High]])</f>
        <v>1</v>
      </c>
      <c r="AE1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1">
        <f>Validation[[#This Row],[Range1_High]]-Validation[[#This Row],[Range1_Low]]</f>
        <v>3.3000999999999999E-4</v>
      </c>
      <c r="AG1211">
        <f>Validation[[#This Row],[Range2_High]]-Validation[[#This Row],[Range2_Low]]</f>
        <v>0.10000000000000142</v>
      </c>
      <c r="AK1211"/>
    </row>
    <row r="1212" spans="1:37" x14ac:dyDescent="0.25">
      <c r="A1212" t="s">
        <v>52</v>
      </c>
      <c r="B1212" t="s">
        <v>45</v>
      </c>
      <c r="C1212">
        <v>3.3000000000000002E-2</v>
      </c>
      <c r="D1212">
        <v>0.33001000000000003</v>
      </c>
      <c r="E1212">
        <v>0.01</v>
      </c>
      <c r="F1212" t="s">
        <v>13</v>
      </c>
      <c r="G1212" t="s">
        <v>12</v>
      </c>
      <c r="H1212">
        <v>0.01</v>
      </c>
      <c r="I1212">
        <v>2.001E-2</v>
      </c>
      <c r="J1212" t="s">
        <v>10</v>
      </c>
      <c r="K1212">
        <v>5.7694999999999999</v>
      </c>
      <c r="L1212">
        <v>0.14516999999999999</v>
      </c>
      <c r="M1212">
        <v>5.7694999999999999</v>
      </c>
      <c r="N1212">
        <v>0.14515</v>
      </c>
      <c r="O1212" t="s">
        <v>2643</v>
      </c>
      <c r="P1212" t="s">
        <v>2643</v>
      </c>
      <c r="Q1212" t="s">
        <v>2643</v>
      </c>
      <c r="R1212" t="s">
        <v>2277</v>
      </c>
      <c r="S1212">
        <f ca="1">$AK$2*Validation[[#This Row],[Range1_Range]]+Validation[[#This Row],[Range1_Low]]</f>
        <v>0.1328196709571155</v>
      </c>
      <c r="T1212">
        <f ca="1">$AK$2*Validation[[#This Row],[Range2_Range]]+Validation[[#This Row],[Range2_Low]]</f>
        <v>1.3364179341708112E-2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5.8 mA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0</v>
      </c>
      <c r="AA1212" t="b"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2" t="b">
        <f ca="1">AND(Validation[[#This Row],[Test Reading]]&gt;=Validation[[#This Row],[Range1_Low]],Validation[[#This Row],[Test Reading]]&lt;=Validation[[#This Row],[Range1_High]])</f>
        <v>1</v>
      </c>
      <c r="AE1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2">
        <f>Validation[[#This Row],[Range1_High]]-Validation[[#This Row],[Range1_Low]]</f>
        <v>0.29701</v>
      </c>
      <c r="AG1212">
        <f>Validation[[#This Row],[Range2_High]]-Validation[[#This Row],[Range2_Low]]</f>
        <v>1.001E-2</v>
      </c>
      <c r="AK1212"/>
    </row>
    <row r="1213" spans="1:37" x14ac:dyDescent="0.25">
      <c r="A1213" t="s">
        <v>52</v>
      </c>
      <c r="B1213" t="s">
        <v>45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2643</v>
      </c>
      <c r="P1213" t="s">
        <v>2643</v>
      </c>
      <c r="Q1213" t="s">
        <v>2643</v>
      </c>
      <c r="R1213" t="s">
        <v>2278</v>
      </c>
      <c r="S1213">
        <f ca="1">$AK$2*Validation[[#This Row],[Range1_Range]]+Validation[[#This Row],[Range1_Low]]</f>
        <v>0.1328196709571155</v>
      </c>
      <c r="T1213">
        <f ca="1">$AK$2*Validation[[#This Row],[Range2_Range]]+Validation[[#This Row],[Range2_Low]]</f>
        <v>2.8405407126485503E-2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0</v>
      </c>
      <c r="AA1213" t="b"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3" t="b">
        <f ca="1">AND(Validation[[#This Row],[Test Reading]]&gt;=Validation[[#This Row],[Range1_Low]],Validation[[#This Row],[Test Reading]]&lt;=Validation[[#This Row],[Range1_High]])</f>
        <v>1</v>
      </c>
      <c r="AE1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3">
        <f>Validation[[#This Row],[Range1_High]]-Validation[[#This Row],[Range1_Low]]</f>
        <v>0.29701</v>
      </c>
      <c r="AG1213">
        <f>Validation[[#This Row],[Range2_High]]-Validation[[#This Row],[Range2_Low]]</f>
        <v>2.5010000000000001E-2</v>
      </c>
      <c r="AK1213"/>
    </row>
    <row r="1214" spans="1:37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2643</v>
      </c>
      <c r="P1214" t="s">
        <v>2643</v>
      </c>
      <c r="Q1214" t="s">
        <v>2643</v>
      </c>
      <c r="R1214" t="s">
        <v>2276</v>
      </c>
      <c r="S1214">
        <f ca="1">$AK$2*Validation[[#This Row],[Range1_Range]]+Validation[[#This Row],[Range1_Low]]</f>
        <v>0.1328196709571155</v>
      </c>
      <c r="T1214">
        <f ca="1">$AK$2*Validation[[#This Row],[Range2_Range]]+Validation[[#This Row],[Range2_Low]]</f>
        <v>0.36596152978268365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v>0</v>
      </c>
      <c r="AB1214" t="s">
        <v>2294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4" t="b">
        <f ca="1">AND(Validation[[#This Row],[Test Reading]]&gt;=Validation[[#This Row],[Range1_Low]],Validation[[#This Row],[Test Reading]]&lt;=Validation[[#This Row],[Range1_High]])</f>
        <v>1</v>
      </c>
      <c r="AE1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4">
        <f>Validation[[#This Row],[Range1_High]]-Validation[[#This Row],[Range1_Low]]</f>
        <v>0.29701</v>
      </c>
      <c r="AG1214">
        <f>Validation[[#This Row],[Range2_High]]-Validation[[#This Row],[Range2_Low]]</f>
        <v>0.95501000000000003</v>
      </c>
      <c r="AK1214"/>
    </row>
    <row r="1215" spans="1:37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1</v>
      </c>
      <c r="I1215">
        <v>5.01</v>
      </c>
      <c r="J1215" t="s">
        <v>10</v>
      </c>
      <c r="K1215">
        <v>5.7725999999999997</v>
      </c>
      <c r="L1215">
        <v>5.3741999999999998E-2</v>
      </c>
      <c r="M1215">
        <v>5.7725999999999997</v>
      </c>
      <c r="N1215">
        <v>5.3697000000000002E-2</v>
      </c>
      <c r="O1215" t="s">
        <v>2643</v>
      </c>
      <c r="P1215" t="s">
        <v>2643</v>
      </c>
      <c r="Q1215" t="s">
        <v>2643</v>
      </c>
      <c r="R1215" t="s">
        <v>2279</v>
      </c>
      <c r="S1215">
        <f ca="1">$AK$2*Validation[[#This Row],[Range1_Range]]+Validation[[#This Row],[Range1_Low]]</f>
        <v>0.1328196709571155</v>
      </c>
      <c r="T1215">
        <f ca="1">$AK$2*Validation[[#This Row],[Range2_Range]]+Validation[[#This Row],[Range2_Low]]</f>
        <v>2.3476882277971551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0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v>0</v>
      </c>
      <c r="AB1215" t="s">
        <v>2291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5" t="b">
        <f ca="1">AND(Validation[[#This Row],[Test Reading]]&gt;=Validation[[#This Row],[Range1_Low]],Validation[[#This Row],[Test Reading]]&lt;=Validation[[#This Row],[Range1_High]])</f>
        <v>1</v>
      </c>
      <c r="AE1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5">
        <f>Validation[[#This Row],[Range1_High]]-Validation[[#This Row],[Range1_Low]]</f>
        <v>0.29701</v>
      </c>
      <c r="AG1215">
        <f>Validation[[#This Row],[Range2_High]]-Validation[[#This Row],[Range2_Low]]</f>
        <v>4.01</v>
      </c>
      <c r="AK1215"/>
    </row>
    <row r="1216" spans="1:37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5</v>
      </c>
      <c r="I1216">
        <v>10.01</v>
      </c>
      <c r="J1216" t="s">
        <v>10</v>
      </c>
      <c r="K1216">
        <v>5.7697000000000003</v>
      </c>
      <c r="L1216">
        <v>0.21298</v>
      </c>
      <c r="M1216">
        <v>5.7697000000000003</v>
      </c>
      <c r="N1216">
        <v>0.21288000000000001</v>
      </c>
      <c r="O1216" t="s">
        <v>2643</v>
      </c>
      <c r="P1216" t="s">
        <v>2643</v>
      </c>
      <c r="Q1216" t="s">
        <v>2643</v>
      </c>
      <c r="R1216" t="s">
        <v>2275</v>
      </c>
      <c r="S1216">
        <f ca="1">$AK$2*Validation[[#This Row],[Range1_Range]]+Validation[[#This Row],[Range1_Low]]</f>
        <v>0.1328196709571155</v>
      </c>
      <c r="T1216">
        <f ca="1">$AK$2*Validation[[#This Row],[Range2_Range]]+Validation[[#This Row],[Range2_Low]]</f>
        <v>6.6837700801156483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v>0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6" t="b">
        <f ca="1">AND(Validation[[#This Row],[Test Reading]]&gt;=Validation[[#This Row],[Range1_Low]],Validation[[#This Row],[Test Reading]]&lt;=Validation[[#This Row],[Range1_High]])</f>
        <v>1</v>
      </c>
      <c r="AE1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6">
        <f>Validation[[#This Row],[Range1_High]]-Validation[[#This Row],[Range1_Low]]</f>
        <v>0.29701</v>
      </c>
      <c r="AG1216">
        <f>Validation[[#This Row],[Range2_High]]-Validation[[#This Row],[Range2_Low]]</f>
        <v>5.01</v>
      </c>
      <c r="AK1216"/>
    </row>
    <row r="1217" spans="1:37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10</v>
      </c>
      <c r="I1217">
        <v>30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2643</v>
      </c>
      <c r="P1217" t="s">
        <v>2643</v>
      </c>
      <c r="Q1217" t="s">
        <v>2643</v>
      </c>
      <c r="R1217" t="s">
        <v>5256</v>
      </c>
      <c r="S1217">
        <f ca="1">$AK$2*Validation[[#This Row],[Range1_Range]]+Validation[[#This Row],[Range1_Low]]</f>
        <v>0.1328196709571155</v>
      </c>
      <c r="T1217">
        <f ca="1">$AK$2*Validation[[#This Row],[Range2_Range]]+Validation[[#This Row],[Range2_Low]]</f>
        <v>16.721637046369853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5.9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7" t="b">
        <f ca="1">Validation[[#This Row],[Desired Result]]=Validation[[#This Row],[Result]]</f>
        <v>1</v>
      </c>
      <c r="X1217" t="b">
        <v>0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v>0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7" t="b">
        <f ca="1">AND(Validation[[#This Row],[Test Reading]]&gt;=Validation[[#This Row],[Range1_Low]],Validation[[#This Row],[Test Reading]]&lt;=Validation[[#This Row],[Range1_High]])</f>
        <v>1</v>
      </c>
      <c r="AE1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7">
        <f>Validation[[#This Row],[Range1_High]]-Validation[[#This Row],[Range1_Low]]</f>
        <v>0.29701</v>
      </c>
      <c r="AG1217">
        <f>Validation[[#This Row],[Range2_High]]-Validation[[#This Row],[Range2_Low]]</f>
        <v>20</v>
      </c>
      <c r="AK1217"/>
    </row>
    <row r="1218" spans="1:37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30</v>
      </c>
      <c r="I1218">
        <v>30.01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2643</v>
      </c>
      <c r="P1218" t="s">
        <v>2643</v>
      </c>
      <c r="Q1218" t="s">
        <v>2643</v>
      </c>
      <c r="R1218" t="s">
        <v>2274</v>
      </c>
      <c r="S1218">
        <f ca="1">$AK$2*Validation[[#This Row],[Range1_Range]]+Validation[[#This Row],[Range1_Low]]</f>
        <v>0.1328196709571155</v>
      </c>
      <c r="T1218">
        <f ca="1">$AK$2*Validation[[#This Row],[Range2_Range]]+Validation[[#This Row],[Range2_Low]]</f>
        <v>30.003360818523184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5.9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8" t="b">
        <f ca="1">AND(Validation[[#This Row],[Test Reading]]&gt;=Validation[[#This Row],[Range1_Low]],Validation[[#This Row],[Test Reading]]&lt;=Validation[[#This Row],[Range1_High]])</f>
        <v>1</v>
      </c>
      <c r="AE1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8">
        <f>Validation[[#This Row],[Range1_High]]-Validation[[#This Row],[Range1_Low]]</f>
        <v>0.29701</v>
      </c>
      <c r="AG1218">
        <f>Validation[[#This Row],[Range2_High]]-Validation[[#This Row],[Range2_Low]]</f>
        <v>1.0000000000001563E-2</v>
      </c>
      <c r="AK1218"/>
    </row>
    <row r="1219" spans="1:37" x14ac:dyDescent="0.25">
      <c r="A1219" t="s">
        <v>52</v>
      </c>
      <c r="B1219" t="s">
        <v>45</v>
      </c>
      <c r="C1219">
        <v>0.33</v>
      </c>
      <c r="D1219">
        <v>1.1000099999999999</v>
      </c>
      <c r="E1219">
        <v>0.01</v>
      </c>
      <c r="F1219" t="s">
        <v>13</v>
      </c>
      <c r="G1219" t="s">
        <v>12</v>
      </c>
      <c r="H1219">
        <v>0.01</v>
      </c>
      <c r="I1219">
        <v>4.5010000000000001E-2</v>
      </c>
      <c r="J1219" t="s">
        <v>10</v>
      </c>
      <c r="K1219">
        <v>5.6471</v>
      </c>
      <c r="L1219">
        <v>0.55145</v>
      </c>
      <c r="M1219">
        <v>5.6471</v>
      </c>
      <c r="N1219">
        <v>0.55120999999999998</v>
      </c>
      <c r="O1219" t="s">
        <v>2643</v>
      </c>
      <c r="P1219" t="s">
        <v>2643</v>
      </c>
      <c r="Q1219" t="s">
        <v>2643</v>
      </c>
      <c r="R1219" t="s">
        <v>5258</v>
      </c>
      <c r="S1219">
        <f ca="1">$AK$2*Validation[[#This Row],[Range1_Range]]+Validation[[#This Row],[Range1_Low]]</f>
        <v>0.58878638710376241</v>
      </c>
      <c r="T1219">
        <f ca="1">$AK$2*Validation[[#This Row],[Range2_Range]]+Validation[[#This Row],[Range2_Low]]</f>
        <v>2.1766225649670429E-2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6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v>0</v>
      </c>
      <c r="AB1219" t="s">
        <v>2311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19" t="b">
        <f ca="1">AND(Validation[[#This Row],[Test Reading]]&gt;=Validation[[#This Row],[Range1_Low]],Validation[[#This Row],[Test Reading]]&lt;=Validation[[#This Row],[Range1_High]])</f>
        <v>1</v>
      </c>
      <c r="AE1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9">
        <f>Validation[[#This Row],[Range1_High]]-Validation[[#This Row],[Range1_Low]]</f>
        <v>0.77000999999999986</v>
      </c>
      <c r="AG1219">
        <f>Validation[[#This Row],[Range2_High]]-Validation[[#This Row],[Range2_Low]]</f>
        <v>3.5009999999999999E-2</v>
      </c>
      <c r="AK1219"/>
    </row>
    <row r="1220" spans="1:37" x14ac:dyDescent="0.25">
      <c r="A1220" t="s">
        <v>52</v>
      </c>
      <c r="B1220" t="s">
        <v>45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2643</v>
      </c>
      <c r="P1220" t="s">
        <v>2643</v>
      </c>
      <c r="Q1220" t="s">
        <v>2643</v>
      </c>
      <c r="R1220" t="s">
        <v>2294</v>
      </c>
      <c r="S1220">
        <f ca="1">$AK$2*Validation[[#This Row],[Range1_Range]]+Validation[[#This Row],[Range1_Low]]</f>
        <v>0.58878638710376241</v>
      </c>
      <c r="T1220">
        <f ca="1">$AK$2*Validation[[#This Row],[Range2_Range]]+Validation[[#This Row],[Range2_Low]]</f>
        <v>0.36596152978268365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v>0</v>
      </c>
      <c r="AB1220" t="s">
        <v>6022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0" t="b">
        <f ca="1">AND(Validation[[#This Row],[Test Reading]]&gt;=Validation[[#This Row],[Range1_Low]],Validation[[#This Row],[Test Reading]]&lt;=Validation[[#This Row],[Range1_High]])</f>
        <v>1</v>
      </c>
      <c r="AE1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0">
        <f>Validation[[#This Row],[Range1_High]]-Validation[[#This Row],[Range1_Low]]</f>
        <v>0.77000999999999986</v>
      </c>
      <c r="AG1220">
        <f>Validation[[#This Row],[Range2_High]]-Validation[[#This Row],[Range2_Low]]</f>
        <v>0.95501000000000003</v>
      </c>
      <c r="AK1220"/>
    </row>
    <row r="1221" spans="1:37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2643</v>
      </c>
      <c r="P1221" t="s">
        <v>2643</v>
      </c>
      <c r="Q1221" t="s">
        <v>2643</v>
      </c>
      <c r="R1221" t="s">
        <v>2291</v>
      </c>
      <c r="S1221">
        <f ca="1">$AK$2*Validation[[#This Row],[Range1_Range]]+Validation[[#This Row],[Range1_Low]]</f>
        <v>0.58878638710376241</v>
      </c>
      <c r="T1221">
        <f ca="1">$AK$2*Validation[[#This Row],[Range2_Range]]+Validation[[#This Row],[Range2_Low]]</f>
        <v>2.3476882277971551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8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v>0</v>
      </c>
      <c r="AB1221" t="s">
        <v>6023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1" t="b">
        <f ca="1">AND(Validation[[#This Row],[Test Reading]]&gt;=Validation[[#This Row],[Range1_Low]],Validation[[#This Row],[Test Reading]]&lt;=Validation[[#This Row],[Range1_High]])</f>
        <v>1</v>
      </c>
      <c r="AE1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1">
        <f>Validation[[#This Row],[Range1_High]]-Validation[[#This Row],[Range1_Low]]</f>
        <v>0.77000999999999986</v>
      </c>
      <c r="AG1221">
        <f>Validation[[#This Row],[Range2_High]]-Validation[[#This Row],[Range2_Low]]</f>
        <v>4.01</v>
      </c>
      <c r="AK1221"/>
    </row>
    <row r="1222" spans="1:37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5</v>
      </c>
      <c r="I1222">
        <v>10</v>
      </c>
      <c r="J1222" t="s">
        <v>10</v>
      </c>
      <c r="K1222">
        <v>7.0907999999999998</v>
      </c>
      <c r="L1222">
        <v>28.073</v>
      </c>
      <c r="M1222">
        <v>7.0891000000000002</v>
      </c>
      <c r="N1222">
        <v>28.073</v>
      </c>
      <c r="O1222" t="s">
        <v>2643</v>
      </c>
      <c r="P1222" t="s">
        <v>2643</v>
      </c>
      <c r="Q1222" t="s">
        <v>2643</v>
      </c>
      <c r="R1222" t="s">
        <v>2292</v>
      </c>
      <c r="S1222">
        <f ca="1">$AK$2*Validation[[#This Row],[Range1_Range]]+Validation[[#This Row],[Range1_Low]]</f>
        <v>0.58878638710376241</v>
      </c>
      <c r="T1222">
        <f ca="1">$AK$2*Validation[[#This Row],[Range2_Range]]+Validation[[#This Row],[Range2_Low]]</f>
        <v>6.6804092615924633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24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v>0</v>
      </c>
      <c r="AB1222" t="s">
        <v>2313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2" t="b">
        <f ca="1">AND(Validation[[#This Row],[Test Reading]]&gt;=Validation[[#This Row],[Range1_Low]],Validation[[#This Row],[Test Reading]]&lt;=Validation[[#This Row],[Range1_High]])</f>
        <v>1</v>
      </c>
      <c r="AE1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2">
        <f>Validation[[#This Row],[Range1_High]]-Validation[[#This Row],[Range1_Low]]</f>
        <v>0.77000999999999986</v>
      </c>
      <c r="AG1222">
        <f>Validation[[#This Row],[Range2_High]]-Validation[[#This Row],[Range2_Low]]</f>
        <v>5</v>
      </c>
      <c r="AK1222"/>
    </row>
    <row r="1223" spans="1:37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2643</v>
      </c>
      <c r="P1223" t="s">
        <v>2643</v>
      </c>
      <c r="Q1223" t="s">
        <v>2643</v>
      </c>
      <c r="R1223" t="s">
        <v>2293</v>
      </c>
      <c r="S1223">
        <f ca="1">$AK$2*Validation[[#This Row],[Range1_Range]]+Validation[[#This Row],[Range1_Low]]</f>
        <v>0.58878638710376241</v>
      </c>
      <c r="T1223">
        <f ca="1">$AK$2*Validation[[#This Row],[Range2_Range]]+Validation[[#This Row],[Range2_Low]]</f>
        <v>10.003360818523184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24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v>0</v>
      </c>
      <c r="AB1223" t="s">
        <v>2309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3" t="b">
        <f ca="1">AND(Validation[[#This Row],[Test Reading]]&gt;=Validation[[#This Row],[Range1_Low]],Validation[[#This Row],[Test Reading]]&lt;=Validation[[#This Row],[Range1_High]])</f>
        <v>1</v>
      </c>
      <c r="AE1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3">
        <f>Validation[[#This Row],[Range1_High]]-Validation[[#This Row],[Range1_Low]]</f>
        <v>0.77000999999999986</v>
      </c>
      <c r="AG1223">
        <f>Validation[[#This Row],[Range2_High]]-Validation[[#This Row],[Range2_Low]]</f>
        <v>9.9999999999997868E-3</v>
      </c>
      <c r="AJ1223" s="93"/>
      <c r="AK1223"/>
    </row>
    <row r="1224" spans="1:37" x14ac:dyDescent="0.25">
      <c r="A1224" t="s">
        <v>52</v>
      </c>
      <c r="B1224" t="s">
        <v>45</v>
      </c>
      <c r="C1224">
        <v>1.1000000000000001</v>
      </c>
      <c r="D1224">
        <v>3.0009999999999999</v>
      </c>
      <c r="E1224">
        <v>0.01</v>
      </c>
      <c r="F1224" t="s">
        <v>13</v>
      </c>
      <c r="G1224" t="s">
        <v>12</v>
      </c>
      <c r="H1224">
        <v>0.01</v>
      </c>
      <c r="I1224">
        <v>4.5010000000000001E-2</v>
      </c>
      <c r="J1224" t="s">
        <v>10</v>
      </c>
      <c r="K1224">
        <v>4.9070999999999998</v>
      </c>
      <c r="L1224">
        <v>1.2281</v>
      </c>
      <c r="M1224">
        <v>4.9043000000000001</v>
      </c>
      <c r="N1224">
        <v>1.2264999999999999</v>
      </c>
      <c r="O1224" t="s">
        <v>2643</v>
      </c>
      <c r="P1224" t="s">
        <v>2643</v>
      </c>
      <c r="Q1224" t="s">
        <v>2643</v>
      </c>
      <c r="R1224" t="s">
        <v>2311</v>
      </c>
      <c r="S1224">
        <f ca="1">$AK$2*Validation[[#This Row],[Range1_Range]]+Validation[[#This Row],[Range1_Low]]</f>
        <v>1.7388916012574547</v>
      </c>
      <c r="T1224">
        <f ca="1">$AK$2*Validation[[#This Row],[Range2_Range]]+Validation[[#This Row],[Range2_Low]]</f>
        <v>2.1766225649670429E-2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7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v>0</v>
      </c>
      <c r="AB1224" t="s">
        <v>5258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4" t="b">
        <f ca="1">AND(Validation[[#This Row],[Test Reading]]&gt;=Validation[[#This Row],[Range1_Low]],Validation[[#This Row],[Test Reading]]&lt;=Validation[[#This Row],[Range1_High]])</f>
        <v>1</v>
      </c>
      <c r="AE1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4">
        <f>Validation[[#This Row],[Range1_High]]-Validation[[#This Row],[Range1_Low]]</f>
        <v>1.9009999999999998</v>
      </c>
      <c r="AG1224">
        <f>Validation[[#This Row],[Range2_High]]-Validation[[#This Row],[Range2_Low]]</f>
        <v>3.5009999999999999E-2</v>
      </c>
      <c r="AK1224"/>
    </row>
    <row r="1225" spans="1:37" x14ac:dyDescent="0.25">
      <c r="A1225" t="s">
        <v>52</v>
      </c>
      <c r="B1225" t="s">
        <v>45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2643</v>
      </c>
      <c r="P1225" t="s">
        <v>2643</v>
      </c>
      <c r="Q1225" t="s">
        <v>2643</v>
      </c>
      <c r="R1225" t="s">
        <v>2310</v>
      </c>
      <c r="S1225">
        <f ca="1">$AK$2*Validation[[#This Row],[Range1_Range]]+Validation[[#This Row],[Range1_Low]]</f>
        <v>1.7388916012574547</v>
      </c>
      <c r="T1225">
        <f ca="1">$AK$2*Validation[[#This Row],[Range2_Range]]+Validation[[#This Row],[Range2_Low]]</f>
        <v>0.36596152978268365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25" t="b">
        <f ca="1">Validation[[#This Row],[Desired Result]]=Validation[[#This Row],[Result]]</f>
        <v>1</v>
      </c>
      <c r="X1225" t="b">
        <v>1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v>0</v>
      </c>
      <c r="AB1225" t="s">
        <v>2294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5" t="b">
        <f ca="1">AND(Validation[[#This Row],[Test Reading]]&gt;=Validation[[#This Row],[Range1_Low]],Validation[[#This Row],[Test Reading]]&lt;=Validation[[#This Row],[Range1_High]])</f>
        <v>1</v>
      </c>
      <c r="AE1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5">
        <f>Validation[[#This Row],[Range1_High]]-Validation[[#This Row],[Range1_Low]]</f>
        <v>1.9009999999999998</v>
      </c>
      <c r="AG1225">
        <f>Validation[[#This Row],[Range2_High]]-Validation[[#This Row],[Range2_Low]]</f>
        <v>0.95501000000000003</v>
      </c>
      <c r="AK1225"/>
    </row>
    <row r="1226" spans="1:37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2643</v>
      </c>
      <c r="P1226" t="s">
        <v>2643</v>
      </c>
      <c r="Q1226" t="s">
        <v>2643</v>
      </c>
      <c r="R1226" t="s">
        <v>2312</v>
      </c>
      <c r="S1226">
        <f ca="1">$AK$2*Validation[[#This Row],[Range1_Range]]+Validation[[#This Row],[Range1_Low]]</f>
        <v>1.7388916012574547</v>
      </c>
      <c r="T1226">
        <f ca="1">$AK$2*Validation[[#This Row],[Range2_Range]]+Validation[[#This Row],[Range2_Low]]</f>
        <v>2.3476882277971551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15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v>0</v>
      </c>
      <c r="AB1226" t="s">
        <v>2291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6" t="b">
        <f ca="1">AND(Validation[[#This Row],[Test Reading]]&gt;=Validation[[#This Row],[Range1_Low]],Validation[[#This Row],[Test Reading]]&lt;=Validation[[#This Row],[Range1_High]])</f>
        <v>1</v>
      </c>
      <c r="AE1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6">
        <f>Validation[[#This Row],[Range1_High]]-Validation[[#This Row],[Range1_Low]]</f>
        <v>1.9009999999999998</v>
      </c>
      <c r="AG1226">
        <f>Validation[[#This Row],[Range2_High]]-Validation[[#This Row],[Range2_Low]]</f>
        <v>4.01</v>
      </c>
      <c r="AK1226"/>
    </row>
    <row r="1227" spans="1:37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5</v>
      </c>
      <c r="I1227">
        <v>10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2643</v>
      </c>
      <c r="P1227" t="s">
        <v>2643</v>
      </c>
      <c r="Q1227" t="s">
        <v>2643</v>
      </c>
      <c r="R1227" t="s">
        <v>2313</v>
      </c>
      <c r="S1227">
        <f ca="1">$AK$2*Validation[[#This Row],[Range1_Range]]+Validation[[#This Row],[Range1_Low]]</f>
        <v>1.7388916012574547</v>
      </c>
      <c r="T1227">
        <f ca="1">$AK$2*Validation[[#This Row],[Range2_Range]]+Validation[[#This Row],[Range2_Low]]</f>
        <v>6.6804092615924633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56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227" t="b">
        <f ca="1">Validation[[#This Row],[Desired Result]]=Validation[[#This Row],[Result]]</f>
        <v>1</v>
      </c>
      <c r="X1227" t="b">
        <v>1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v>0</v>
      </c>
      <c r="AB1227" t="s">
        <v>2292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7" t="b">
        <f ca="1">AND(Validation[[#This Row],[Test Reading]]&gt;=Validation[[#This Row],[Range1_Low]],Validation[[#This Row],[Test Reading]]&lt;=Validation[[#This Row],[Range1_High]])</f>
        <v>1</v>
      </c>
      <c r="AE1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7">
        <f>Validation[[#This Row],[Range1_High]]-Validation[[#This Row],[Range1_Low]]</f>
        <v>1.9009999999999998</v>
      </c>
      <c r="AG1227">
        <f>Validation[[#This Row],[Range2_High]]-Validation[[#This Row],[Range2_Low]]</f>
        <v>5</v>
      </c>
      <c r="AK1227"/>
    </row>
    <row r="1228" spans="1:37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10</v>
      </c>
      <c r="I1228">
        <v>10.01</v>
      </c>
      <c r="J1228" t="s">
        <v>10</v>
      </c>
      <c r="K1228">
        <v>6.2283999999999997</v>
      </c>
      <c r="L1228">
        <v>28.856999999999999</v>
      </c>
      <c r="M1228">
        <v>6.3663999999999996</v>
      </c>
      <c r="N1228">
        <v>28.73</v>
      </c>
      <c r="O1228" t="s">
        <v>2643</v>
      </c>
      <c r="P1228" t="s">
        <v>2643</v>
      </c>
      <c r="Q1228" t="s">
        <v>2643</v>
      </c>
      <c r="R1228" t="s">
        <v>2309</v>
      </c>
      <c r="S1228">
        <f ca="1">$AK$2*Validation[[#This Row],[Range1_Range]]+Validation[[#This Row],[Range1_Low]]</f>
        <v>1.7388916012574547</v>
      </c>
      <c r="T1228">
        <f ca="1">$AK$2*Validation[[#This Row],[Range2_Range]]+Validation[[#This Row],[Range2_Low]]</f>
        <v>10.003360818523184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56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v>0</v>
      </c>
      <c r="AB1228">
        <v>18498487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8" t="b">
        <f ca="1">AND(Validation[[#This Row],[Test Reading]]&gt;=Validation[[#This Row],[Range1_Low]],Validation[[#This Row],[Test Reading]]&lt;=Validation[[#This Row],[Range1_High]])</f>
        <v>1</v>
      </c>
      <c r="AE1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8">
        <f>Validation[[#This Row],[Range1_High]]-Validation[[#This Row],[Range1_Low]]</f>
        <v>1.9009999999999998</v>
      </c>
      <c r="AG1228">
        <f>Validation[[#This Row],[Range2_High]]-Validation[[#This Row],[Range2_Low]]</f>
        <v>9.9999999999997868E-3</v>
      </c>
      <c r="AK1228"/>
    </row>
    <row r="1229" spans="1:37" x14ac:dyDescent="0.25">
      <c r="A1229" t="s">
        <v>52</v>
      </c>
      <c r="B1229" t="s">
        <v>45</v>
      </c>
      <c r="C1229">
        <v>3</v>
      </c>
      <c r="D1229">
        <v>11.000999999999999</v>
      </c>
      <c r="E1229">
        <v>0.01</v>
      </c>
      <c r="F1229" t="s">
        <v>13</v>
      </c>
      <c r="G1229" t="s">
        <v>12</v>
      </c>
      <c r="H1229">
        <v>4.4999999999999998E-2</v>
      </c>
      <c r="I1229">
        <v>0.10001</v>
      </c>
      <c r="J1229" t="s">
        <v>10</v>
      </c>
      <c r="K1229">
        <v>5.6643999999999997</v>
      </c>
      <c r="L1229">
        <v>0.53041000000000005</v>
      </c>
      <c r="M1229">
        <v>5.6622000000000003</v>
      </c>
      <c r="N1229">
        <v>0.53025999999999995</v>
      </c>
      <c r="O1229" t="s">
        <v>2643</v>
      </c>
      <c r="P1229" t="s">
        <v>2643</v>
      </c>
      <c r="Q1229" t="s">
        <v>2643</v>
      </c>
      <c r="R1229" t="s">
        <v>5272</v>
      </c>
      <c r="S1229">
        <f ca="1">$AK$2*Validation[[#This Row],[Range1_Range]]+Validation[[#This Row],[Range1_Low]]</f>
        <v>5.6889909004002597</v>
      </c>
      <c r="T1229">
        <f ca="1">$AK$2*Validation[[#This Row],[Range2_Range]]+Validation[[#This Row],[Range2_Low]]</f>
        <v>6.3487862696040287E-2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8.7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v>0</v>
      </c>
      <c r="AB1229" t="s">
        <v>5277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9" t="b">
        <f ca="1">AND(Validation[[#This Row],[Test Reading]]&gt;=Validation[[#This Row],[Range1_Low]],Validation[[#This Row],[Test Reading]]&lt;=Validation[[#This Row],[Range1_High]])</f>
        <v>1</v>
      </c>
      <c r="AE1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9">
        <f>Validation[[#This Row],[Range1_High]]-Validation[[#This Row],[Range1_Low]]</f>
        <v>8.0009999999999994</v>
      </c>
      <c r="AG1229">
        <f>Validation[[#This Row],[Range2_High]]-Validation[[#This Row],[Range2_Low]]</f>
        <v>5.5010000000000003E-2</v>
      </c>
      <c r="AK1229"/>
    </row>
    <row r="1230" spans="1:37" x14ac:dyDescent="0.25">
      <c r="A1230" t="s">
        <v>52</v>
      </c>
      <c r="B1230" t="s">
        <v>45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2643</v>
      </c>
      <c r="P1230" t="s">
        <v>2643</v>
      </c>
      <c r="Q1230" t="s">
        <v>2643</v>
      </c>
      <c r="R1230" t="s">
        <v>2323</v>
      </c>
      <c r="S1230">
        <f ca="1">$AK$2*Validation[[#This Row],[Range1_Range]]+Validation[[#This Row],[Range1_Low]]</f>
        <v>5.6889909004002597</v>
      </c>
      <c r="T1230">
        <f ca="1">$AK$2*Validation[[#This Row],[Range2_Range]]+Validation[[#This Row],[Range2_Low]]</f>
        <v>0.4024770279051666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11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0" t="b">
        <f ca="1">Validation[[#This Row],[Desired Result]]=Validation[[#This Row],[Result]]</f>
        <v>1</v>
      </c>
      <c r="X1230" t="b">
        <v>0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v>0</v>
      </c>
      <c r="AB1230" t="s">
        <v>2340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0" t="b">
        <f ca="1">AND(Validation[[#This Row],[Test Reading]]&gt;=Validation[[#This Row],[Range1_Low]],Validation[[#This Row],[Test Reading]]&lt;=Validation[[#This Row],[Range1_High]])</f>
        <v>1</v>
      </c>
      <c r="AE1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0">
        <f>Validation[[#This Row],[Range1_High]]-Validation[[#This Row],[Range1_Low]]</f>
        <v>8.0009999999999994</v>
      </c>
      <c r="AG1230">
        <f>Validation[[#This Row],[Range2_High]]-Validation[[#This Row],[Range2_Low]]</f>
        <v>0.90001000000000009</v>
      </c>
      <c r="AK1230"/>
    </row>
    <row r="1231" spans="1:37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1</v>
      </c>
      <c r="I1231">
        <v>5</v>
      </c>
      <c r="J1231" t="s">
        <v>10</v>
      </c>
      <c r="K1231">
        <v>2.5</v>
      </c>
      <c r="L1231">
        <v>35</v>
      </c>
      <c r="M1231">
        <v>2.5084</v>
      </c>
      <c r="N1231">
        <v>34.627000000000002</v>
      </c>
      <c r="O1231" t="s">
        <v>2643</v>
      </c>
      <c r="P1231" t="s">
        <v>2643</v>
      </c>
      <c r="Q1231" t="s">
        <v>2643</v>
      </c>
      <c r="R1231" t="s">
        <v>2322</v>
      </c>
      <c r="S1231">
        <f ca="1">$AK$2*Validation[[#This Row],[Range1_Range]]+Validation[[#This Row],[Range1_Low]]</f>
        <v>5.6889909004002597</v>
      </c>
      <c r="T1231">
        <f ca="1">$AK$2*Validation[[#This Row],[Range2_Range]]+Validation[[#This Row],[Range2_Low]]</f>
        <v>2.3443274092739705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200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v>0</v>
      </c>
      <c r="AB1231" t="s">
        <v>2341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1" t="b">
        <f ca="1">AND(Validation[[#This Row],[Test Reading]]&gt;=Validation[[#This Row],[Range1_Low]],Validation[[#This Row],[Test Reading]]&lt;=Validation[[#This Row],[Range1_High]])</f>
        <v>1</v>
      </c>
      <c r="AE1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1">
        <f>Validation[[#This Row],[Range1_High]]-Validation[[#This Row],[Range1_Low]]</f>
        <v>8.0009999999999994</v>
      </c>
      <c r="AG1231">
        <f>Validation[[#This Row],[Range2_High]]-Validation[[#This Row],[Range2_Low]]</f>
        <v>4</v>
      </c>
      <c r="AK1231"/>
    </row>
    <row r="1232" spans="1:37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2643</v>
      </c>
      <c r="P1232" t="s">
        <v>2643</v>
      </c>
      <c r="Q1232" t="s">
        <v>2643</v>
      </c>
      <c r="R1232" t="s">
        <v>5276</v>
      </c>
      <c r="S1232">
        <f ca="1">$AK$2*Validation[[#This Row],[Range1_Range]]+Validation[[#This Row],[Range1_Low]]</f>
        <v>5.6889909004002597</v>
      </c>
      <c r="T1232">
        <f ca="1">$AK$2*Validation[[#This Row],[Range2_Range]]+Validation[[#This Row],[Range2_Low]]</f>
        <v>5.003360818523185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200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32" t="b">
        <f ca="1">Validation[[#This Row],[Desired Result]]=Validation[[#This Row],[Result]]</f>
        <v>1</v>
      </c>
      <c r="X1232" t="b">
        <v>1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v>0</v>
      </c>
      <c r="AB1232" t="s">
        <v>2339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2" t="b">
        <f ca="1">AND(Validation[[#This Row],[Test Reading]]&gt;=Validation[[#This Row],[Range1_Low]],Validation[[#This Row],[Test Reading]]&lt;=Validation[[#This Row],[Range1_High]])</f>
        <v>1</v>
      </c>
      <c r="AE1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2">
        <f>Validation[[#This Row],[Range1_High]]-Validation[[#This Row],[Range1_Low]]</f>
        <v>8.0009999999999994</v>
      </c>
      <c r="AG1232">
        <f>Validation[[#This Row],[Range2_High]]-Validation[[#This Row],[Range2_Low]]</f>
        <v>9.9999999999997868E-3</v>
      </c>
      <c r="AK1232"/>
    </row>
    <row r="1233" spans="1:37" x14ac:dyDescent="0.25">
      <c r="A1233" t="s">
        <v>52</v>
      </c>
      <c r="B1233" t="s">
        <v>45</v>
      </c>
      <c r="C1233">
        <v>11</v>
      </c>
      <c r="D1233">
        <v>20.501000000000001</v>
      </c>
      <c r="E1233">
        <v>0.01</v>
      </c>
      <c r="F1233" t="s">
        <v>13</v>
      </c>
      <c r="G1233" t="s">
        <v>12</v>
      </c>
      <c r="H1233">
        <v>4.4999999999999998E-2</v>
      </c>
      <c r="I1233">
        <v>0.10001</v>
      </c>
      <c r="J1233" t="s">
        <v>10</v>
      </c>
      <c r="K1233">
        <v>6.9249000000000001</v>
      </c>
      <c r="L1233">
        <v>1.3567</v>
      </c>
      <c r="M1233">
        <v>6.9028</v>
      </c>
      <c r="N1233">
        <v>1.3548</v>
      </c>
      <c r="O1233" t="s">
        <v>2643</v>
      </c>
      <c r="P1233" t="s">
        <v>2643</v>
      </c>
      <c r="Q1233" t="s">
        <v>2643</v>
      </c>
      <c r="R1233" t="s">
        <v>5277</v>
      </c>
      <c r="S1233">
        <f ca="1">$AK$2*Validation[[#This Row],[Range1_Range]]+Validation[[#This Row],[Range1_Low]]</f>
        <v>14.193113678877999</v>
      </c>
      <c r="T1233">
        <f ca="1">$AK$2*Validation[[#This Row],[Range2_Range]]+Validation[[#This Row],[Range2_Low]]</f>
        <v>6.3487862696040287E-2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26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33" t="b">
        <f ca="1">Validation[[#This Row],[Desired Result]]=Validation[[#This Row],[Result]]</f>
        <v>1</v>
      </c>
      <c r="X1233" t="b">
        <v>0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v>0</v>
      </c>
      <c r="AB1233" t="s">
        <v>5272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3" t="b">
        <f ca="1">AND(Validation[[#This Row],[Test Reading]]&gt;=Validation[[#This Row],[Range1_Low]],Validation[[#This Row],[Test Reading]]&lt;=Validation[[#This Row],[Range1_High]])</f>
        <v>1</v>
      </c>
      <c r="AE1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3">
        <f>Validation[[#This Row],[Range1_High]]-Validation[[#This Row],[Range1_Low]]</f>
        <v>9.5010000000000012</v>
      </c>
      <c r="AG1233">
        <f>Validation[[#This Row],[Range2_High]]-Validation[[#This Row],[Range2_Low]]</f>
        <v>5.5010000000000003E-2</v>
      </c>
      <c r="AK1233"/>
    </row>
    <row r="1234" spans="1:37" x14ac:dyDescent="0.25">
      <c r="A1234" t="s">
        <v>52</v>
      </c>
      <c r="B1234" t="s">
        <v>45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0.1</v>
      </c>
      <c r="I1234">
        <v>1.0000100000000001</v>
      </c>
      <c r="J1234" t="s">
        <v>10</v>
      </c>
      <c r="K1234">
        <v>6.7671000000000001</v>
      </c>
      <c r="L1234">
        <v>1.7061999999999999</v>
      </c>
      <c r="M1234">
        <v>6.7465999999999999</v>
      </c>
      <c r="N1234">
        <v>1.7047000000000001</v>
      </c>
      <c r="O1234" t="s">
        <v>2643</v>
      </c>
      <c r="P1234" t="s">
        <v>2643</v>
      </c>
      <c r="Q1234" t="s">
        <v>2643</v>
      </c>
      <c r="R1234" t="s">
        <v>2340</v>
      </c>
      <c r="S1234">
        <f ca="1">$AK$2*Validation[[#This Row],[Range1_Range]]+Validation[[#This Row],[Range1_Low]]</f>
        <v>14.193113678877999</v>
      </c>
      <c r="T1234">
        <f ca="1">$AK$2*Validation[[#This Row],[Range2_Range]]+Validation[[#This Row],[Range2_Low]]</f>
        <v>0.4024770279051666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31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234" t="b">
        <f ca="1">Validation[[#This Row],[Desired Result]]=Validation[[#This Row],[Result]]</f>
        <v>1</v>
      </c>
      <c r="X1234" t="b">
        <v>1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v>0</v>
      </c>
      <c r="AB1234" t="s">
        <v>2323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4" t="b">
        <f ca="1">AND(Validation[[#This Row],[Test Reading]]&gt;=Validation[[#This Row],[Range1_Low]],Validation[[#This Row],[Test Reading]]&lt;=Validation[[#This Row],[Range1_High]])</f>
        <v>1</v>
      </c>
      <c r="AE1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4">
        <f>Validation[[#This Row],[Range1_High]]-Validation[[#This Row],[Range1_Low]]</f>
        <v>9.5010000000000012</v>
      </c>
      <c r="AG1234">
        <f>Validation[[#This Row],[Range2_High]]-Validation[[#This Row],[Range2_Low]]</f>
        <v>0.90001000000000009</v>
      </c>
      <c r="AK1234"/>
    </row>
    <row r="1235" spans="1:37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1</v>
      </c>
      <c r="I1235">
        <v>5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2643</v>
      </c>
      <c r="P1235" t="s">
        <v>2643</v>
      </c>
      <c r="Q1235" t="s">
        <v>2643</v>
      </c>
      <c r="R1235" t="s">
        <v>2341</v>
      </c>
      <c r="S1235">
        <f ca="1">$AK$2*Validation[[#This Row],[Range1_Range]]+Validation[[#This Row],[Range1_Low]]</f>
        <v>14.193113678877999</v>
      </c>
      <c r="T1235">
        <f ca="1">$AK$2*Validation[[#This Row],[Range2_Range]]+Validation[[#This Row],[Range2_Low]]</f>
        <v>2.3443274092739705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500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v>0</v>
      </c>
      <c r="AB1235" t="s">
        <v>2322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5" t="b">
        <f ca="1">AND(Validation[[#This Row],[Test Reading]]&gt;=Validation[[#This Row],[Range1_Low]],Validation[[#This Row],[Test Reading]]&lt;=Validation[[#This Row],[Range1_High]])</f>
        <v>1</v>
      </c>
      <c r="AE1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5">
        <f>Validation[[#This Row],[Range1_High]]-Validation[[#This Row],[Range1_Low]]</f>
        <v>9.5010000000000012</v>
      </c>
      <c r="AG1235">
        <f>Validation[[#This Row],[Range2_High]]-Validation[[#This Row],[Range2_Low]]</f>
        <v>4</v>
      </c>
      <c r="AK1235"/>
    </row>
    <row r="1236" spans="1:37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5</v>
      </c>
      <c r="I1236">
        <v>5.01</v>
      </c>
      <c r="J1236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t="s">
        <v>2643</v>
      </c>
      <c r="P1236" t="s">
        <v>2643</v>
      </c>
      <c r="Q1236" t="s">
        <v>2643</v>
      </c>
      <c r="R1236" t="s">
        <v>2339</v>
      </c>
      <c r="S1236">
        <f ca="1">$AK$2*Validation[[#This Row],[Range1_Range]]+Validation[[#This Row],[Range1_Low]]</f>
        <v>14.193113678877999</v>
      </c>
      <c r="T1236">
        <f ca="1">$AK$2*Validation[[#This Row],[Range2_Range]]+Validation[[#This Row],[Range2_Low]]</f>
        <v>5.003360818523185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500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v>0</v>
      </c>
      <c r="AB1236" t="s">
        <v>5276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6" t="b">
        <f ca="1">AND(Validation[[#This Row],[Test Reading]]&gt;=Validation[[#This Row],[Range1_Low]],Validation[[#This Row],[Test Reading]]&lt;=Validation[[#This Row],[Range1_High]])</f>
        <v>1</v>
      </c>
      <c r="AE1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6">
        <f>Validation[[#This Row],[Range1_High]]-Validation[[#This Row],[Range1_Low]]</f>
        <v>9.5010000000000012</v>
      </c>
      <c r="AG1236">
        <f>Validation[[#This Row],[Range2_High]]-Validation[[#This Row],[Range2_Low]]</f>
        <v>9.9999999999997868E-3</v>
      </c>
      <c r="AJ1236" s="93"/>
      <c r="AK1236"/>
    </row>
    <row r="1237" spans="1:37" x14ac:dyDescent="0.25">
      <c r="A1237" t="s">
        <v>52</v>
      </c>
      <c r="B1237" t="s">
        <v>45</v>
      </c>
      <c r="C1237">
        <v>0</v>
      </c>
      <c r="D1237">
        <v>3.3000999999999999E-4</v>
      </c>
      <c r="E1237">
        <v>0.1</v>
      </c>
      <c r="F1237" t="s">
        <v>13</v>
      </c>
      <c r="G1237" t="s">
        <v>11</v>
      </c>
      <c r="H1237">
        <v>0.01</v>
      </c>
      <c r="I1237">
        <v>2.001E-2</v>
      </c>
      <c r="J1237" t="s">
        <v>10</v>
      </c>
      <c r="K1237">
        <v>58026</v>
      </c>
      <c r="L1237">
        <v>-878960</v>
      </c>
      <c r="M1237">
        <v>58000</v>
      </c>
      <c r="N1237">
        <v>-878960</v>
      </c>
      <c r="O1237" t="s">
        <v>2643</v>
      </c>
      <c r="P1237" t="s">
        <v>2643</v>
      </c>
      <c r="Q1237" t="s">
        <v>2643</v>
      </c>
      <c r="R1237" t="s">
        <v>2188</v>
      </c>
      <c r="S1237">
        <f ca="1">$AK$2*Validation[[#This Row],[Range1_Range]]+Validation[[#This Row],[Range1_Low]]</f>
        <v>1.1091037208362576E-4</v>
      </c>
      <c r="T1237">
        <f ca="1">$AK$2*Validation[[#This Row],[Range2_Range]]+Validation[[#This Row],[Range2_Low]]</f>
        <v>1.3364179341708112E-2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58000 µA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1</v>
      </c>
      <c r="AA1237" t="b">
        <v>0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37" t="b">
        <f ca="1">AND(Validation[[#This Row],[Test Reading]]&gt;=Validation[[#This Row],[Range1_Low]],Validation[[#This Row],[Test Reading]]&lt;=Validation[[#This Row],[Range1_High]])</f>
        <v>1</v>
      </c>
      <c r="AE1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7">
        <f>Validation[[#This Row],[Range1_High]]-Validation[[#This Row],[Range1_Low]]</f>
        <v>3.3000999999999999E-4</v>
      </c>
      <c r="AG1237">
        <f>Validation[[#This Row],[Range2_High]]-Validation[[#This Row],[Range2_Low]]</f>
        <v>1.001E-2</v>
      </c>
      <c r="AK1237"/>
    </row>
    <row r="1238" spans="1:37" x14ac:dyDescent="0.25">
      <c r="A1238" t="s">
        <v>52</v>
      </c>
      <c r="B1238" t="s">
        <v>45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2643</v>
      </c>
      <c r="P1238" t="s">
        <v>2643</v>
      </c>
      <c r="Q1238" t="s">
        <v>2643</v>
      </c>
      <c r="R1238" t="s">
        <v>2193</v>
      </c>
      <c r="S1238">
        <f ca="1">$AK$2*Validation[[#This Row],[Range1_Range]]+Validation[[#This Row],[Range1_Low]]</f>
        <v>1.1091037208362576E-4</v>
      </c>
      <c r="T1238">
        <f ca="1">$AK$2*Validation[[#This Row],[Range2_Range]]+Validation[[#This Row],[Range2_Low]]</f>
        <v>2.8405407126485503E-2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1</v>
      </c>
      <c r="AA1238" t="b">
        <v>0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38" t="b">
        <f ca="1">AND(Validation[[#This Row],[Test Reading]]&gt;=Validation[[#This Row],[Range1_Low]],Validation[[#This Row],[Test Reading]]&lt;=Validation[[#This Row],[Range1_High]])</f>
        <v>1</v>
      </c>
      <c r="AE1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8">
        <f>Validation[[#This Row],[Range1_High]]-Validation[[#This Row],[Range1_Low]]</f>
        <v>3.3000999999999999E-4</v>
      </c>
      <c r="AG1238">
        <f>Validation[[#This Row],[Range2_High]]-Validation[[#This Row],[Range2_Low]]</f>
        <v>2.5010000000000001E-2</v>
      </c>
      <c r="AK1238"/>
    </row>
    <row r="1239" spans="1:37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4.4999999999999998E-2</v>
      </c>
      <c r="I1239">
        <v>1.0000100000000001</v>
      </c>
      <c r="J1239" t="s">
        <v>10</v>
      </c>
      <c r="K1239">
        <v>57736</v>
      </c>
      <c r="L1239">
        <v>2.342E-2</v>
      </c>
      <c r="M1239">
        <v>57736</v>
      </c>
      <c r="N1239">
        <v>9.3682000000000001E-3</v>
      </c>
      <c r="O1239" t="s">
        <v>2643</v>
      </c>
      <c r="P1239" t="s">
        <v>2643</v>
      </c>
      <c r="Q1239" t="s">
        <v>2643</v>
      </c>
      <c r="R1239" t="s">
        <v>2192</v>
      </c>
      <c r="S1239">
        <f ca="1">$AK$2*Validation[[#This Row],[Range1_Range]]+Validation[[#This Row],[Range1_Low]]</f>
        <v>1.1091037208362576E-4</v>
      </c>
      <c r="T1239">
        <f ca="1">$AK$2*Validation[[#This Row],[Range2_Range]]+Validation[[#This Row],[Range2_Low]]</f>
        <v>0.36596152978268365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39" t="b">
        <f ca="1">AND(Validation[[#This Row],[Test Reading]]&gt;=Validation[[#This Row],[Range1_Low]],Validation[[#This Row],[Test Reading]]&lt;=Validation[[#This Row],[Range1_High]])</f>
        <v>1</v>
      </c>
      <c r="AE1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9">
        <f>Validation[[#This Row],[Range1_High]]-Validation[[#This Row],[Range1_Low]]</f>
        <v>3.3000999999999999E-4</v>
      </c>
      <c r="AG1239">
        <f>Validation[[#This Row],[Range2_High]]-Validation[[#This Row],[Range2_Low]]</f>
        <v>0.95501000000000003</v>
      </c>
      <c r="AK1239"/>
    </row>
    <row r="1240" spans="1:37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1</v>
      </c>
      <c r="I1240">
        <v>5.01</v>
      </c>
      <c r="J1240" t="s">
        <v>10</v>
      </c>
      <c r="K1240">
        <v>57736</v>
      </c>
      <c r="L1240">
        <v>6.1755999999999998E-2</v>
      </c>
      <c r="M1240">
        <v>57736</v>
      </c>
      <c r="N1240">
        <v>4.7704999999999997E-2</v>
      </c>
      <c r="O1240" t="s">
        <v>2643</v>
      </c>
      <c r="P1240" t="s">
        <v>2643</v>
      </c>
      <c r="Q1240" t="s">
        <v>2643</v>
      </c>
      <c r="R1240" t="s">
        <v>5223</v>
      </c>
      <c r="S1240">
        <f ca="1">$AK$2*Validation[[#This Row],[Range1_Range]]+Validation[[#This Row],[Range1_Low]]</f>
        <v>1.1091037208362576E-4</v>
      </c>
      <c r="T1240">
        <f ca="1">$AK$2*Validation[[#This Row],[Range2_Range]]+Validation[[#This Row],[Range2_Low]]</f>
        <v>2.3476882277971551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0" t="b">
        <f ca="1">AND(Validation[[#This Row],[Test Reading]]&gt;=Validation[[#This Row],[Range1_Low]],Validation[[#This Row],[Test Reading]]&lt;=Validation[[#This Row],[Range1_High]])</f>
        <v>1</v>
      </c>
      <c r="AE1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0">
        <f>Validation[[#This Row],[Range1_High]]-Validation[[#This Row],[Range1_Low]]</f>
        <v>3.3000999999999999E-4</v>
      </c>
      <c r="AG1240">
        <f>Validation[[#This Row],[Range2_High]]-Validation[[#This Row],[Range2_Low]]</f>
        <v>4.01</v>
      </c>
      <c r="AK1240"/>
    </row>
    <row r="1241" spans="1:37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5</v>
      </c>
      <c r="I1241">
        <v>10.01</v>
      </c>
      <c r="J1241" t="s">
        <v>10</v>
      </c>
      <c r="K1241">
        <v>57736</v>
      </c>
      <c r="L1241">
        <v>0.33223999999999998</v>
      </c>
      <c r="M1241">
        <v>57736</v>
      </c>
      <c r="N1241">
        <v>0.30225999999999997</v>
      </c>
      <c r="O1241" t="s">
        <v>2643</v>
      </c>
      <c r="P1241" t="s">
        <v>2643</v>
      </c>
      <c r="Q1241" t="s">
        <v>2643</v>
      </c>
      <c r="R1241" t="s">
        <v>2190</v>
      </c>
      <c r="S1241">
        <f ca="1">$AK$2*Validation[[#This Row],[Range1_Range]]+Validation[[#This Row],[Range1_Low]]</f>
        <v>1.1091037208362576E-4</v>
      </c>
      <c r="T1241">
        <f ca="1">$AK$2*Validation[[#This Row],[Range2_Range]]+Validation[[#This Row],[Range2_Low]]</f>
        <v>6.6837700801156483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1" t="b">
        <f ca="1">AND(Validation[[#This Row],[Test Reading]]&gt;=Validation[[#This Row],[Range1_Low]],Validation[[#This Row],[Test Reading]]&lt;=Validation[[#This Row],[Range1_High]])</f>
        <v>1</v>
      </c>
      <c r="AE1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1">
        <f>Validation[[#This Row],[Range1_High]]-Validation[[#This Row],[Range1_Low]]</f>
        <v>3.3000999999999999E-4</v>
      </c>
      <c r="AG1241">
        <f>Validation[[#This Row],[Range2_High]]-Validation[[#This Row],[Range2_Low]]</f>
        <v>5.01</v>
      </c>
      <c r="AK1241"/>
    </row>
    <row r="1242" spans="1:37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10</v>
      </c>
      <c r="I1242">
        <v>30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2643</v>
      </c>
      <c r="P1242" t="s">
        <v>2643</v>
      </c>
      <c r="Q1242" t="s">
        <v>2643</v>
      </c>
      <c r="R1242" t="s">
        <v>2189</v>
      </c>
      <c r="S1242">
        <f ca="1">$AK$2*Validation[[#This Row],[Range1_Range]]+Validation[[#This Row],[Range1_Low]]</f>
        <v>1.1091037208362576E-4</v>
      </c>
      <c r="T1242">
        <f ca="1">$AK$2*Validation[[#This Row],[Range2_Range]]+Validation[[#This Row],[Range2_Low]]</f>
        <v>16.721637046369853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2" t="b">
        <f ca="1">AND(Validation[[#This Row],[Test Reading]]&gt;=Validation[[#This Row],[Range1_Low]],Validation[[#This Row],[Test Reading]]&lt;=Validation[[#This Row],[Range1_High]])</f>
        <v>1</v>
      </c>
      <c r="AE1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2">
        <f>Validation[[#This Row],[Range1_High]]-Validation[[#This Row],[Range1_Low]]</f>
        <v>3.3000999999999999E-4</v>
      </c>
      <c r="AG1242">
        <f>Validation[[#This Row],[Range2_High]]-Validation[[#This Row],[Range2_Low]]</f>
        <v>20</v>
      </c>
      <c r="AK1242"/>
    </row>
    <row r="1243" spans="1:37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30</v>
      </c>
      <c r="I1243">
        <v>30.1</v>
      </c>
      <c r="J1243" t="s">
        <v>10</v>
      </c>
      <c r="K1243">
        <v>57736</v>
      </c>
      <c r="L1243">
        <v>1.2390000000000001</v>
      </c>
      <c r="M1243">
        <v>57735</v>
      </c>
      <c r="N1243">
        <v>1.2090000000000001</v>
      </c>
      <c r="O1243" t="s">
        <v>2643</v>
      </c>
      <c r="P1243" t="s">
        <v>2643</v>
      </c>
      <c r="Q1243" t="s">
        <v>2643</v>
      </c>
      <c r="R1243" t="s">
        <v>2191</v>
      </c>
      <c r="S1243">
        <f ca="1">$AK$2*Validation[[#This Row],[Range1_Range]]+Validation[[#This Row],[Range1_Low]]</f>
        <v>1.1091037208362576E-4</v>
      </c>
      <c r="T1243">
        <f ca="1">$AK$2*Validation[[#This Row],[Range2_Range]]+Validation[[#This Row],[Range2_Low]]</f>
        <v>30.033608185231849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3" t="b">
        <f ca="1">AND(Validation[[#This Row],[Test Reading]]&gt;=Validation[[#This Row],[Range1_Low]],Validation[[#This Row],[Test Reading]]&lt;=Validation[[#This Row],[Range1_High]])</f>
        <v>1</v>
      </c>
      <c r="AE1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3">
        <f>Validation[[#This Row],[Range1_High]]-Validation[[#This Row],[Range1_Low]]</f>
        <v>3.3000999999999999E-4</v>
      </c>
      <c r="AG1243">
        <f>Validation[[#This Row],[Range2_High]]-Validation[[#This Row],[Range2_Low]]</f>
        <v>0.10000000000000142</v>
      </c>
      <c r="AK1243"/>
    </row>
    <row r="1244" spans="1:37" x14ac:dyDescent="0.25">
      <c r="A1244" t="s">
        <v>52</v>
      </c>
      <c r="B1244" t="s">
        <v>45</v>
      </c>
      <c r="C1244">
        <v>0.33</v>
      </c>
      <c r="D1244">
        <v>1.1000099999999999</v>
      </c>
      <c r="E1244">
        <v>0.1</v>
      </c>
      <c r="F1244" t="s">
        <v>13</v>
      </c>
      <c r="G1244" t="s">
        <v>12</v>
      </c>
      <c r="H1244">
        <v>0.01</v>
      </c>
      <c r="I1244">
        <v>4.5010000000000001E-2</v>
      </c>
      <c r="J1244" t="s">
        <v>10</v>
      </c>
      <c r="K1244">
        <v>57.722000000000001</v>
      </c>
      <c r="L1244">
        <v>5.7755000000000001E-2</v>
      </c>
      <c r="M1244">
        <v>57.722000000000001</v>
      </c>
      <c r="N1244">
        <v>5.7648999999999999E-2</v>
      </c>
      <c r="O1244" t="s">
        <v>2643</v>
      </c>
      <c r="P1244" t="s">
        <v>2643</v>
      </c>
      <c r="Q1244" t="s">
        <v>2643</v>
      </c>
      <c r="R1244" t="s">
        <v>5259</v>
      </c>
      <c r="S1244">
        <f ca="1">$AK$2*Validation[[#This Row],[Range1_Range]]+Validation[[#This Row],[Range1_Low]]</f>
        <v>0.58878638710376241</v>
      </c>
      <c r="T1244">
        <f ca="1">$AK$2*Validation[[#This Row],[Range2_Range]]+Validation[[#This Row],[Range2_Low]]</f>
        <v>2.1766225649670429E-2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 mA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0</v>
      </c>
      <c r="AA1244" t="b">
        <v>0</v>
      </c>
      <c r="AB1244" t="s">
        <v>5266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4" t="b">
        <f ca="1">AND(Validation[[#This Row],[Test Reading]]&gt;=Validation[[#This Row],[Range1_Low]],Validation[[#This Row],[Test Reading]]&lt;=Validation[[#This Row],[Range1_High]])</f>
        <v>1</v>
      </c>
      <c r="AE1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4">
        <f>Validation[[#This Row],[Range1_High]]-Validation[[#This Row],[Range1_Low]]</f>
        <v>0.77000999999999986</v>
      </c>
      <c r="AG1244">
        <f>Validation[[#This Row],[Range2_High]]-Validation[[#This Row],[Range2_Low]]</f>
        <v>3.5009999999999999E-2</v>
      </c>
      <c r="AK1244"/>
    </row>
    <row r="1245" spans="1:37" x14ac:dyDescent="0.25">
      <c r="A1245" t="s">
        <v>52</v>
      </c>
      <c r="B1245" t="s">
        <v>45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4.4999999999999998E-2</v>
      </c>
      <c r="I1245">
        <v>1.0000100000000001</v>
      </c>
      <c r="J1245" t="s">
        <v>10</v>
      </c>
      <c r="K1245">
        <v>57.734999999999999</v>
      </c>
      <c r="L1245">
        <v>5.4079999999999996E-3</v>
      </c>
      <c r="M1245">
        <v>57.734999999999999</v>
      </c>
      <c r="N1245">
        <v>5.3017999999999997E-3</v>
      </c>
      <c r="O1245" t="s">
        <v>2643</v>
      </c>
      <c r="P1245" t="s">
        <v>2643</v>
      </c>
      <c r="Q1245" t="s">
        <v>2643</v>
      </c>
      <c r="R1245" t="s">
        <v>2296</v>
      </c>
      <c r="S1245">
        <f ca="1">$AK$2*Validation[[#This Row],[Range1_Range]]+Validation[[#This Row],[Range1_Low]]</f>
        <v>0.58878638710376241</v>
      </c>
      <c r="T1245">
        <f ca="1">$AK$2*Validation[[#This Row],[Range2_Range]]+Validation[[#This Row],[Range2_Low]]</f>
        <v>0.36596152978268365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0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0</v>
      </c>
      <c r="AA1245" t="b">
        <v>0</v>
      </c>
      <c r="AB1245" t="s">
        <v>5268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5" t="b">
        <f ca="1">AND(Validation[[#This Row],[Test Reading]]&gt;=Validation[[#This Row],[Range1_Low]],Validation[[#This Row],[Test Reading]]&lt;=Validation[[#This Row],[Range1_High]])</f>
        <v>1</v>
      </c>
      <c r="AE1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5">
        <f>Validation[[#This Row],[Range1_High]]-Validation[[#This Row],[Range1_Low]]</f>
        <v>0.77000999999999986</v>
      </c>
      <c r="AG1245">
        <f>Validation[[#This Row],[Range2_High]]-Validation[[#This Row],[Range2_Low]]</f>
        <v>0.95501000000000003</v>
      </c>
      <c r="AK1245"/>
    </row>
    <row r="1246" spans="1:37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</v>
      </c>
      <c r="I1246">
        <v>5.01</v>
      </c>
      <c r="J1246" t="s">
        <v>10</v>
      </c>
      <c r="K1246">
        <v>57.597999999999999</v>
      </c>
      <c r="L1246">
        <v>0.72965000000000002</v>
      </c>
      <c r="M1246">
        <v>57.597999999999999</v>
      </c>
      <c r="N1246">
        <v>0.72819</v>
      </c>
      <c r="O1246" t="s">
        <v>2643</v>
      </c>
      <c r="P1246" t="s">
        <v>2643</v>
      </c>
      <c r="Q1246" t="s">
        <v>2643</v>
      </c>
      <c r="R1246" t="s">
        <v>2295</v>
      </c>
      <c r="S1246">
        <f ca="1">$AK$2*Validation[[#This Row],[Range1_Range]]+Validation[[#This Row],[Range1_Low]]</f>
        <v>0.58878638710376241</v>
      </c>
      <c r="T1246">
        <f ca="1">$AK$2*Validation[[#This Row],[Range2_Range]]+Validation[[#This Row],[Range2_Low]]</f>
        <v>2.3476882277971551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58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v>0</v>
      </c>
      <c r="AB1246" t="s">
        <v>2315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6" t="b">
        <f ca="1">AND(Validation[[#This Row],[Test Reading]]&gt;=Validation[[#This Row],[Range1_Low]],Validation[[#This Row],[Test Reading]]&lt;=Validation[[#This Row],[Range1_High]])</f>
        <v>1</v>
      </c>
      <c r="AE1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6">
        <f>Validation[[#This Row],[Range1_High]]-Validation[[#This Row],[Range1_Low]]</f>
        <v>0.77000999999999986</v>
      </c>
      <c r="AG1246">
        <f>Validation[[#This Row],[Range2_High]]-Validation[[#This Row],[Range2_Low]]</f>
        <v>4.01</v>
      </c>
      <c r="AK1246"/>
    </row>
    <row r="1247" spans="1:37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5</v>
      </c>
      <c r="I1247">
        <v>10</v>
      </c>
      <c r="J1247" t="s">
        <v>10</v>
      </c>
      <c r="K1247">
        <v>55.816000000000003</v>
      </c>
      <c r="L1247">
        <v>11.862</v>
      </c>
      <c r="M1247">
        <v>55.814999999999998</v>
      </c>
      <c r="N1247">
        <v>11.86</v>
      </c>
      <c r="O1247" t="s">
        <v>2643</v>
      </c>
      <c r="P1247" t="s">
        <v>2643</v>
      </c>
      <c r="Q1247" t="s">
        <v>2643</v>
      </c>
      <c r="R1247" t="s">
        <v>5262</v>
      </c>
      <c r="S1247">
        <f ca="1">$AK$2*Validation[[#This Row],[Range1_Range]]+Validation[[#This Row],[Range1_Low]]</f>
        <v>0.58878638710376241</v>
      </c>
      <c r="T1247">
        <f ca="1">$AK$2*Validation[[#This Row],[Range2_Range]]+Validation[[#This Row],[Range2_Low]]</f>
        <v>6.6804092615924633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63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47" t="b">
        <f ca="1">Validation[[#This Row],[Desired Result]]=Validation[[#This Row],[Result]]</f>
        <v>1</v>
      </c>
      <c r="X1247" t="b">
        <v>0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v>0</v>
      </c>
      <c r="AB1247" t="s">
        <v>2316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7" t="b">
        <f ca="1">AND(Validation[[#This Row],[Test Reading]]&gt;=Validation[[#This Row],[Range1_Low]],Validation[[#This Row],[Test Reading]]&lt;=Validation[[#This Row],[Range1_High]])</f>
        <v>1</v>
      </c>
      <c r="AE1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7">
        <f>Validation[[#This Row],[Range1_High]]-Validation[[#This Row],[Range1_Low]]</f>
        <v>0.77000999999999986</v>
      </c>
      <c r="AG1247">
        <f>Validation[[#This Row],[Range2_High]]-Validation[[#This Row],[Range2_Low]]</f>
        <v>5</v>
      </c>
      <c r="AK1247"/>
    </row>
    <row r="1248" spans="1:37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10</v>
      </c>
      <c r="I1248">
        <v>10.01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2643</v>
      </c>
      <c r="P1248" t="s">
        <v>2643</v>
      </c>
      <c r="Q1248" t="s">
        <v>2643</v>
      </c>
      <c r="R1248" t="s">
        <v>2297</v>
      </c>
      <c r="S1248">
        <f ca="1">$AK$2*Validation[[#This Row],[Range1_Range]]+Validation[[#This Row],[Range1_Low]]</f>
        <v>0.58878638710376241</v>
      </c>
      <c r="T1248">
        <f ca="1">$AK$2*Validation[[#This Row],[Range2_Range]]+Validation[[#This Row],[Range2_Low]]</f>
        <v>10.003360818523184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63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48" t="b">
        <f ca="1">Validation[[#This Row],[Desired Result]]=Validation[[#This Row],[Result]]</f>
        <v>1</v>
      </c>
      <c r="X1248" t="b">
        <v>0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v>0</v>
      </c>
      <c r="AB1248" t="s">
        <v>2314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8" t="b">
        <f ca="1">AND(Validation[[#This Row],[Test Reading]]&gt;=Validation[[#This Row],[Range1_Low]],Validation[[#This Row],[Test Reading]]&lt;=Validation[[#This Row],[Range1_High]])</f>
        <v>1</v>
      </c>
      <c r="AE1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8">
        <f>Validation[[#This Row],[Range1_High]]-Validation[[#This Row],[Range1_Low]]</f>
        <v>0.77000999999999986</v>
      </c>
      <c r="AG1248">
        <f>Validation[[#This Row],[Range2_High]]-Validation[[#This Row],[Range2_Low]]</f>
        <v>9.9999999999997868E-3</v>
      </c>
      <c r="AK1248"/>
    </row>
    <row r="1249" spans="1:37" x14ac:dyDescent="0.25">
      <c r="A1249" t="s">
        <v>52</v>
      </c>
      <c r="B1249" t="s">
        <v>45</v>
      </c>
      <c r="C1249">
        <v>1.1000000000000001</v>
      </c>
      <c r="D1249">
        <v>3.0009999999999999</v>
      </c>
      <c r="E1249">
        <v>0.1</v>
      </c>
      <c r="F1249" t="s">
        <v>13</v>
      </c>
      <c r="G1249" t="s">
        <v>12</v>
      </c>
      <c r="H1249">
        <v>0.01</v>
      </c>
      <c r="I1249">
        <v>4.5010000000000001E-2</v>
      </c>
      <c r="J1249" t="s">
        <v>10</v>
      </c>
      <c r="K1249">
        <v>57.613</v>
      </c>
      <c r="L1249">
        <v>0.15837999999999999</v>
      </c>
      <c r="M1249">
        <v>57.613</v>
      </c>
      <c r="N1249">
        <v>0.15706000000000001</v>
      </c>
      <c r="O1249" t="s">
        <v>2643</v>
      </c>
      <c r="P1249" t="s">
        <v>2643</v>
      </c>
      <c r="Q1249" t="s">
        <v>2643</v>
      </c>
      <c r="R1249" t="s">
        <v>5266</v>
      </c>
      <c r="S1249">
        <f ca="1">$AK$2*Validation[[#This Row],[Range1_Range]]+Validation[[#This Row],[Range1_Low]]</f>
        <v>1.7388916012574547</v>
      </c>
      <c r="T1249">
        <f ca="1">$AK$2*Validation[[#This Row],[Range2_Range]]+Validation[[#This Row],[Range2_Low]]</f>
        <v>2.1766225649670429E-2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0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v>0</v>
      </c>
      <c r="AB1249" t="s">
        <v>5259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49" t="b">
        <f ca="1">AND(Validation[[#This Row],[Test Reading]]&gt;=Validation[[#This Row],[Range1_Low]],Validation[[#This Row],[Test Reading]]&lt;=Validation[[#This Row],[Range1_High]])</f>
        <v>1</v>
      </c>
      <c r="AE1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9">
        <f>Validation[[#This Row],[Range1_High]]-Validation[[#This Row],[Range1_Low]]</f>
        <v>1.9009999999999998</v>
      </c>
      <c r="AG1249">
        <f>Validation[[#This Row],[Range2_High]]-Validation[[#This Row],[Range2_Low]]</f>
        <v>3.5009999999999999E-2</v>
      </c>
      <c r="AK1249"/>
    </row>
    <row r="1250" spans="1:37" x14ac:dyDescent="0.25">
      <c r="A1250" t="s">
        <v>52</v>
      </c>
      <c r="B1250" t="s">
        <v>45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4.4999999999999998E-2</v>
      </c>
      <c r="I1250">
        <v>1.0000100000000001</v>
      </c>
      <c r="J1250" t="s">
        <v>10</v>
      </c>
      <c r="K1250">
        <v>57.722000000000001</v>
      </c>
      <c r="L1250">
        <v>1.9812E-2</v>
      </c>
      <c r="M1250">
        <v>57.722000000000001</v>
      </c>
      <c r="N1250">
        <v>1.8474000000000001E-2</v>
      </c>
      <c r="O1250" t="s">
        <v>2643</v>
      </c>
      <c r="P1250" t="s">
        <v>2643</v>
      </c>
      <c r="Q1250" t="s">
        <v>2643</v>
      </c>
      <c r="R1250" t="s">
        <v>5268</v>
      </c>
      <c r="S1250">
        <f ca="1">$AK$2*Validation[[#This Row],[Range1_Range]]+Validation[[#This Row],[Range1_Low]]</f>
        <v>1.7388916012574547</v>
      </c>
      <c r="T1250">
        <f ca="1">$AK$2*Validation[[#This Row],[Range2_Range]]+Validation[[#This Row],[Range2_Low]]</f>
        <v>0.36596152978268365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58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v>0</v>
      </c>
      <c r="AB1250" t="s">
        <v>2296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0" t="b">
        <f ca="1">AND(Validation[[#This Row],[Test Reading]]&gt;=Validation[[#This Row],[Range1_Low]],Validation[[#This Row],[Test Reading]]&lt;=Validation[[#This Row],[Range1_High]])</f>
        <v>1</v>
      </c>
      <c r="AE1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0">
        <f>Validation[[#This Row],[Range1_High]]-Validation[[#This Row],[Range1_Low]]</f>
        <v>1.9009999999999998</v>
      </c>
      <c r="AG1250">
        <f>Validation[[#This Row],[Range2_High]]-Validation[[#This Row],[Range2_Low]]</f>
        <v>0.95501000000000003</v>
      </c>
      <c r="AK1250"/>
    </row>
    <row r="1251" spans="1:37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</v>
      </c>
      <c r="I1251">
        <v>5.01</v>
      </c>
      <c r="J1251" t="s">
        <v>10</v>
      </c>
      <c r="K1251">
        <v>56.451000000000001</v>
      </c>
      <c r="L1251">
        <v>1.7722</v>
      </c>
      <c r="M1251">
        <v>56.451000000000001</v>
      </c>
      <c r="N1251">
        <v>1.7709999999999999</v>
      </c>
      <c r="O1251" t="s">
        <v>2643</v>
      </c>
      <c r="P1251" t="s">
        <v>2643</v>
      </c>
      <c r="Q1251" t="s">
        <v>2643</v>
      </c>
      <c r="R1251" t="s">
        <v>2315</v>
      </c>
      <c r="S1251">
        <f ca="1">$AK$2*Validation[[#This Row],[Range1_Range]]+Validation[[#This Row],[Range1_Low]]</f>
        <v>1.7388916012574547</v>
      </c>
      <c r="T1251">
        <f ca="1">$AK$2*Validation[[#This Row],[Range2_Range]]+Validation[[#This Row],[Range2_Low]]</f>
        <v>2.3476882277971551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60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1" t="b">
        <f ca="1">Validation[[#This Row],[Desired Result]]=Validation[[#This Row],[Result]]</f>
        <v>1</v>
      </c>
      <c r="X1251" t="b">
        <v>1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v>0</v>
      </c>
      <c r="AB1251" t="s">
        <v>2295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1" t="b">
        <f ca="1">AND(Validation[[#This Row],[Test Reading]]&gt;=Validation[[#This Row],[Range1_Low]],Validation[[#This Row],[Test Reading]]&lt;=Validation[[#This Row],[Range1_High]])</f>
        <v>1</v>
      </c>
      <c r="AE1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1">
        <f>Validation[[#This Row],[Range1_High]]-Validation[[#This Row],[Range1_Low]]</f>
        <v>1.9009999999999998</v>
      </c>
      <c r="AG1251">
        <f>Validation[[#This Row],[Range2_High]]-Validation[[#This Row],[Range2_Low]]</f>
        <v>4.01</v>
      </c>
      <c r="AK1251"/>
    </row>
    <row r="1252" spans="1:37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5</v>
      </c>
      <c r="I1252">
        <v>10</v>
      </c>
      <c r="J1252" t="s">
        <v>10</v>
      </c>
      <c r="K1252">
        <v>45.661999999999999</v>
      </c>
      <c r="L1252">
        <v>21.093</v>
      </c>
      <c r="M1252">
        <v>45.658999999999999</v>
      </c>
      <c r="N1252">
        <v>21.091999999999999</v>
      </c>
      <c r="O1252" t="s">
        <v>2643</v>
      </c>
      <c r="P1252" t="s">
        <v>2643</v>
      </c>
      <c r="Q1252" t="s">
        <v>2643</v>
      </c>
      <c r="R1252" t="s">
        <v>2316</v>
      </c>
      <c r="S1252">
        <f ca="1">$AK$2*Validation[[#This Row],[Range1_Range]]+Validation[[#This Row],[Range1_Low]]</f>
        <v>1.7388916012574547</v>
      </c>
      <c r="T1252">
        <f ca="1">$AK$2*Validation[[#This Row],[Range2_Range]]+Validation[[#This Row],[Range2_Low]]</f>
        <v>6.6804092615924633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82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v>0</v>
      </c>
      <c r="AB1252" t="s">
        <v>5262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2" t="b">
        <f ca="1">AND(Validation[[#This Row],[Test Reading]]&gt;=Validation[[#This Row],[Range1_Low]],Validation[[#This Row],[Test Reading]]&lt;=Validation[[#This Row],[Range1_High]])</f>
        <v>1</v>
      </c>
      <c r="AE1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2">
        <f>Validation[[#This Row],[Range1_High]]-Validation[[#This Row],[Range1_Low]]</f>
        <v>1.9009999999999998</v>
      </c>
      <c r="AG1252">
        <f>Validation[[#This Row],[Range2_High]]-Validation[[#This Row],[Range2_Low]]</f>
        <v>5</v>
      </c>
      <c r="AK1252"/>
    </row>
    <row r="1253" spans="1:37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10</v>
      </c>
      <c r="I1253">
        <v>10.01</v>
      </c>
      <c r="J1253" t="s">
        <v>10</v>
      </c>
      <c r="K1253">
        <v>45.661999999999999</v>
      </c>
      <c r="L1253">
        <v>21.093</v>
      </c>
      <c r="M1253">
        <v>45.658999999999999</v>
      </c>
      <c r="N1253">
        <v>21.091999999999999</v>
      </c>
      <c r="O1253" t="s">
        <v>2643</v>
      </c>
      <c r="P1253" t="s">
        <v>2643</v>
      </c>
      <c r="Q1253" t="s">
        <v>2643</v>
      </c>
      <c r="R1253" t="s">
        <v>2314</v>
      </c>
      <c r="S1253">
        <f ca="1">$AK$2*Validation[[#This Row],[Range1_Range]]+Validation[[#This Row],[Range1_Low]]</f>
        <v>1.7388916012574547</v>
      </c>
      <c r="T1253">
        <f ca="1">$AK$2*Validation[[#This Row],[Range2_Range]]+Validation[[#This Row],[Range2_Low]]</f>
        <v>10.003360818523184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82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253" t="b">
        <f ca="1">Validation[[#This Row],[Desired Result]]=Validation[[#This Row],[Result]]</f>
        <v>1</v>
      </c>
      <c r="X1253" t="b">
        <v>1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v>0</v>
      </c>
      <c r="AB1253" t="s">
        <v>2297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3" t="b">
        <f ca="1">AND(Validation[[#This Row],[Test Reading]]&gt;=Validation[[#This Row],[Range1_Low]],Validation[[#This Row],[Test Reading]]&lt;=Validation[[#This Row],[Range1_High]])</f>
        <v>1</v>
      </c>
      <c r="AE1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3">
        <f>Validation[[#This Row],[Range1_High]]-Validation[[#This Row],[Range1_Low]]</f>
        <v>1.9009999999999998</v>
      </c>
      <c r="AG1253">
        <f>Validation[[#This Row],[Range2_High]]-Validation[[#This Row],[Range2_Low]]</f>
        <v>9.9999999999997868E-3</v>
      </c>
      <c r="AK1253"/>
    </row>
    <row r="1254" spans="1:37" x14ac:dyDescent="0.25">
      <c r="A1254" t="s">
        <v>52</v>
      </c>
      <c r="B1254" t="s">
        <v>45</v>
      </c>
      <c r="C1254">
        <v>3</v>
      </c>
      <c r="D1254">
        <v>11.000999999999999</v>
      </c>
      <c r="E1254">
        <v>0.1</v>
      </c>
      <c r="F1254" t="s">
        <v>13</v>
      </c>
      <c r="G1254" t="s">
        <v>12</v>
      </c>
      <c r="H1254">
        <v>4.4999999999999998E-2</v>
      </c>
      <c r="I1254">
        <v>0.10001</v>
      </c>
      <c r="J1254" t="s">
        <v>10</v>
      </c>
      <c r="K1254">
        <v>57.646999999999998</v>
      </c>
      <c r="L1254">
        <v>8.5551000000000002E-2</v>
      </c>
      <c r="M1254">
        <v>57.646000000000001</v>
      </c>
      <c r="N1254">
        <v>8.5343000000000002E-2</v>
      </c>
      <c r="O1254" t="s">
        <v>2643</v>
      </c>
      <c r="P1254" t="s">
        <v>2643</v>
      </c>
      <c r="Q1254" t="s">
        <v>2643</v>
      </c>
      <c r="R1254" t="s">
        <v>5273</v>
      </c>
      <c r="S1254">
        <f ca="1">$AK$2*Validation[[#This Row],[Range1_Range]]+Validation[[#This Row],[Range1_Low]]</f>
        <v>5.6889909004002597</v>
      </c>
      <c r="T1254">
        <f ca="1">$AK$2*Validation[[#This Row],[Range2_Range]]+Validation[[#This Row],[Range2_Low]]</f>
        <v>6.3487862696040287E-2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58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v>0</v>
      </c>
      <c r="AB1254">
        <v>12392765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4" t="b">
        <f ca="1">AND(Validation[[#This Row],[Test Reading]]&gt;=Validation[[#This Row],[Range1_Low]],Validation[[#This Row],[Test Reading]]&lt;=Validation[[#This Row],[Range1_High]])</f>
        <v>1</v>
      </c>
      <c r="AE1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4">
        <f>Validation[[#This Row],[Range1_High]]-Validation[[#This Row],[Range1_Low]]</f>
        <v>8.0009999999999994</v>
      </c>
      <c r="AG1254">
        <f>Validation[[#This Row],[Range2_High]]-Validation[[#This Row],[Range2_Low]]</f>
        <v>5.5010000000000003E-2</v>
      </c>
      <c r="AK1254"/>
    </row>
    <row r="1255" spans="1:37" x14ac:dyDescent="0.25">
      <c r="A1255" t="s">
        <v>52</v>
      </c>
      <c r="B1255" t="s">
        <v>45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0.1</v>
      </c>
      <c r="I1255">
        <v>1.0000100000000001</v>
      </c>
      <c r="J1255" t="s">
        <v>10</v>
      </c>
      <c r="K1255">
        <v>57.411999999999999</v>
      </c>
      <c r="L1255">
        <v>0.20433000000000001</v>
      </c>
      <c r="M1255">
        <v>57.411000000000001</v>
      </c>
      <c r="N1255">
        <v>0.20413000000000001</v>
      </c>
      <c r="O1255" t="s">
        <v>2643</v>
      </c>
      <c r="P1255" t="s">
        <v>2643</v>
      </c>
      <c r="Q1255" t="s">
        <v>2643</v>
      </c>
      <c r="R1255" t="s">
        <v>2324</v>
      </c>
      <c r="S1255">
        <f ca="1">$AK$2*Validation[[#This Row],[Range1_Range]]+Validation[[#This Row],[Range1_Low]]</f>
        <v>5.6889909004002597</v>
      </c>
      <c r="T1255">
        <f ca="1">$AK$2*Validation[[#This Row],[Range2_Range]]+Validation[[#This Row],[Range2_Low]]</f>
        <v>0.4024770279051666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59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5" t="b">
        <f ca="1">Validation[[#This Row],[Desired Result]]=Validation[[#This Row],[Result]]</f>
        <v>1</v>
      </c>
      <c r="X1255" t="b">
        <v>0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v>0</v>
      </c>
      <c r="AB1255" t="s">
        <v>2344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5" t="b">
        <f ca="1">AND(Validation[[#This Row],[Test Reading]]&gt;=Validation[[#This Row],[Range1_Low]],Validation[[#This Row],[Test Reading]]&lt;=Validation[[#This Row],[Range1_High]])</f>
        <v>1</v>
      </c>
      <c r="AE1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5">
        <f>Validation[[#This Row],[Range1_High]]-Validation[[#This Row],[Range1_Low]]</f>
        <v>8.0009999999999994</v>
      </c>
      <c r="AG1255">
        <f>Validation[[#This Row],[Range2_High]]-Validation[[#This Row],[Range2_Low]]</f>
        <v>0.90001000000000009</v>
      </c>
      <c r="AK1255"/>
    </row>
    <row r="1256" spans="1:37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1</v>
      </c>
      <c r="I1256">
        <v>5</v>
      </c>
      <c r="J1256" t="s">
        <v>10</v>
      </c>
      <c r="K1256">
        <v>20.888000000000002</v>
      </c>
      <c r="L1256">
        <v>33.345999999999997</v>
      </c>
      <c r="M1256">
        <v>20.867000000000001</v>
      </c>
      <c r="N1256">
        <v>33.347000000000001</v>
      </c>
      <c r="O1256" t="s">
        <v>2643</v>
      </c>
      <c r="P1256" t="s">
        <v>2643</v>
      </c>
      <c r="Q1256" t="s">
        <v>2643</v>
      </c>
      <c r="R1256" t="s">
        <v>2325</v>
      </c>
      <c r="S1256">
        <f ca="1">$AK$2*Validation[[#This Row],[Range1_Range]]+Validation[[#This Row],[Range1_Low]]</f>
        <v>5.6889909004002597</v>
      </c>
      <c r="T1256">
        <f ca="1">$AK$2*Validation[[#This Row],[Range2_Range]]+Validation[[#This Row],[Range2_Low]]</f>
        <v>2.3443274092739705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210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256" t="b">
        <f ca="1">Validation[[#This Row],[Desired Result]]=Validation[[#This Row],[Result]]</f>
        <v>1</v>
      </c>
      <c r="X1256" t="b">
        <v>0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v>0</v>
      </c>
      <c r="AB1256" t="s">
        <v>5279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6" t="b">
        <f ca="1">AND(Validation[[#This Row],[Test Reading]]&gt;=Validation[[#This Row],[Range1_Low]],Validation[[#This Row],[Test Reading]]&lt;=Validation[[#This Row],[Range1_High]])</f>
        <v>1</v>
      </c>
      <c r="AE1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6">
        <f>Validation[[#This Row],[Range1_High]]-Validation[[#This Row],[Range1_Low]]</f>
        <v>8.0009999999999994</v>
      </c>
      <c r="AG1256">
        <f>Validation[[#This Row],[Range2_High]]-Validation[[#This Row],[Range2_Low]]</f>
        <v>4</v>
      </c>
      <c r="AK1256"/>
    </row>
    <row r="1257" spans="1:37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2643</v>
      </c>
      <c r="P1257" t="s">
        <v>2643</v>
      </c>
      <c r="Q1257" t="s">
        <v>2643</v>
      </c>
      <c r="R1257" t="s">
        <v>2326</v>
      </c>
      <c r="S1257">
        <f ca="1">$AK$2*Validation[[#This Row],[Range1_Range]]+Validation[[#This Row],[Range1_Low]]</f>
        <v>5.6889909004002597</v>
      </c>
      <c r="T1257">
        <f ca="1">$AK$2*Validation[[#This Row],[Range2_Range]]+Validation[[#This Row],[Range2_Low]]</f>
        <v>5.003360818523185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210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257" t="b">
        <f ca="1">Validation[[#This Row],[Desired Result]]=Validation[[#This Row],[Result]]</f>
        <v>1</v>
      </c>
      <c r="X1257" t="b">
        <v>0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v>0</v>
      </c>
      <c r="AB1257" t="s">
        <v>2343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7" t="b">
        <f ca="1">AND(Validation[[#This Row],[Test Reading]]&gt;=Validation[[#This Row],[Range1_Low]],Validation[[#This Row],[Test Reading]]&lt;=Validation[[#This Row],[Range1_High]])</f>
        <v>1</v>
      </c>
      <c r="AE1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7">
        <f>Validation[[#This Row],[Range1_High]]-Validation[[#This Row],[Range1_Low]]</f>
        <v>8.0009999999999994</v>
      </c>
      <c r="AG1257">
        <f>Validation[[#This Row],[Range2_High]]-Validation[[#This Row],[Range2_Low]]</f>
        <v>9.9999999999997868E-3</v>
      </c>
      <c r="AK1257"/>
    </row>
    <row r="1258" spans="1:37" x14ac:dyDescent="0.25">
      <c r="A1258" t="s">
        <v>52</v>
      </c>
      <c r="B1258" t="s">
        <v>45</v>
      </c>
      <c r="C1258">
        <v>11</v>
      </c>
      <c r="D1258">
        <v>20.501000000000001</v>
      </c>
      <c r="E1258">
        <v>0.1</v>
      </c>
      <c r="F1258" t="s">
        <v>13</v>
      </c>
      <c r="G1258" t="s">
        <v>12</v>
      </c>
      <c r="H1258">
        <v>4.4999999999999998E-2</v>
      </c>
      <c r="I1258">
        <v>0.10001</v>
      </c>
      <c r="J1258" t="s">
        <v>10</v>
      </c>
      <c r="K1258">
        <v>55.152999999999999</v>
      </c>
      <c r="L1258">
        <v>0.59996000000000005</v>
      </c>
      <c r="M1258">
        <v>55.167999999999999</v>
      </c>
      <c r="N1258">
        <v>0.59309999999999996</v>
      </c>
      <c r="O1258" t="s">
        <v>2643</v>
      </c>
      <c r="P1258" t="s">
        <v>2643</v>
      </c>
      <c r="Q1258" t="s">
        <v>2643</v>
      </c>
      <c r="R1258" t="s">
        <v>2342</v>
      </c>
      <c r="S1258">
        <f ca="1">$AK$2*Validation[[#This Row],[Range1_Range]]+Validation[[#This Row],[Range1_Low]]</f>
        <v>14.193113678877999</v>
      </c>
      <c r="T1258">
        <f ca="1">$AK$2*Validation[[#This Row],[Range2_Range]]+Validation[[#This Row],[Range2_Low]]</f>
        <v>6.3487862696040287E-2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64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1258" t="b">
        <f ca="1">Validation[[#This Row],[Desired Result]]=Validation[[#This Row],[Result]]</f>
        <v>1</v>
      </c>
      <c r="X1258" t="b">
        <v>1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v>0</v>
      </c>
      <c r="AB1258" t="s">
        <v>5273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8" t="b">
        <f ca="1">AND(Validation[[#This Row],[Test Reading]]&gt;=Validation[[#This Row],[Range1_Low]],Validation[[#This Row],[Test Reading]]&lt;=Validation[[#This Row],[Range1_High]])</f>
        <v>1</v>
      </c>
      <c r="AE1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8">
        <f>Validation[[#This Row],[Range1_High]]-Validation[[#This Row],[Range1_Low]]</f>
        <v>9.5010000000000012</v>
      </c>
      <c r="AG1258">
        <f>Validation[[#This Row],[Range2_High]]-Validation[[#This Row],[Range2_Low]]</f>
        <v>5.5010000000000003E-2</v>
      </c>
      <c r="AK1258"/>
    </row>
    <row r="1259" spans="1:37" x14ac:dyDescent="0.25">
      <c r="A1259" t="s">
        <v>52</v>
      </c>
      <c r="B1259" t="s">
        <v>45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2643</v>
      </c>
      <c r="P1259" t="s">
        <v>2643</v>
      </c>
      <c r="Q1259" t="s">
        <v>2643</v>
      </c>
      <c r="R1259" t="s">
        <v>2344</v>
      </c>
      <c r="S1259">
        <f ca="1">$AK$2*Validation[[#This Row],[Range1_Range]]+Validation[[#This Row],[Range1_Low]]</f>
        <v>14.193113678877999</v>
      </c>
      <c r="T1259">
        <f ca="1">$AK$2*Validation[[#This Row],[Range2_Range]]+Validation[[#This Row],[Range2_Low]]</f>
        <v>0.4024770279051666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66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v>0</v>
      </c>
      <c r="AB1259" t="s">
        <v>2324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9" t="b">
        <f ca="1">AND(Validation[[#This Row],[Test Reading]]&gt;=Validation[[#This Row],[Range1_Low]],Validation[[#This Row],[Test Reading]]&lt;=Validation[[#This Row],[Range1_High]])</f>
        <v>1</v>
      </c>
      <c r="AE1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9">
        <f>Validation[[#This Row],[Range1_High]]-Validation[[#This Row],[Range1_Low]]</f>
        <v>9.5010000000000012</v>
      </c>
      <c r="AG1259">
        <f>Validation[[#This Row],[Range2_High]]-Validation[[#This Row],[Range2_Low]]</f>
        <v>0.90001000000000009</v>
      </c>
      <c r="AK1259"/>
    </row>
    <row r="1260" spans="1:37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2643</v>
      </c>
      <c r="P1260" t="s">
        <v>2643</v>
      </c>
      <c r="Q1260" t="s">
        <v>2643</v>
      </c>
      <c r="R1260" t="s">
        <v>5279</v>
      </c>
      <c r="S1260">
        <f ca="1">$AK$2*Validation[[#This Row],[Range1_Range]]+Validation[[#This Row],[Range1_Low]]</f>
        <v>14.193113678877999</v>
      </c>
      <c r="T1260">
        <f ca="1">$AK$2*Validation[[#This Row],[Range2_Range]]+Validation[[#This Row],[Range2_Low]]</f>
        <v>2.3443274092739705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500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v>0</v>
      </c>
      <c r="AB1260" t="s">
        <v>2325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0" t="b">
        <f ca="1">AND(Validation[[#This Row],[Test Reading]]&gt;=Validation[[#This Row],[Range1_Low]],Validation[[#This Row],[Test Reading]]&lt;=Validation[[#This Row],[Range1_High]])</f>
        <v>1</v>
      </c>
      <c r="AE1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0">
        <f>Validation[[#This Row],[Range1_High]]-Validation[[#This Row],[Range1_Low]]</f>
        <v>9.5010000000000012</v>
      </c>
      <c r="AG1260">
        <f>Validation[[#This Row],[Range2_High]]-Validation[[#This Row],[Range2_Low]]</f>
        <v>4</v>
      </c>
      <c r="AK1260"/>
    </row>
    <row r="1261" spans="1:37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5</v>
      </c>
      <c r="I1261">
        <v>5.01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2643</v>
      </c>
      <c r="P1261" t="s">
        <v>2643</v>
      </c>
      <c r="Q1261" t="s">
        <v>2643</v>
      </c>
      <c r="R1261" t="s">
        <v>2343</v>
      </c>
      <c r="S1261">
        <f ca="1">$AK$2*Validation[[#This Row],[Range1_Range]]+Validation[[#This Row],[Range1_Low]]</f>
        <v>14.193113678877999</v>
      </c>
      <c r="T1261">
        <f ca="1">$AK$2*Validation[[#This Row],[Range2_Range]]+Validation[[#This Row],[Range2_Low]]</f>
        <v>5.003360818523185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500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v>0</v>
      </c>
      <c r="AB1261" t="s">
        <v>2326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1" t="b">
        <f ca="1">AND(Validation[[#This Row],[Test Reading]]&gt;=Validation[[#This Row],[Range1_Low]],Validation[[#This Row],[Test Reading]]&lt;=Validation[[#This Row],[Range1_High]])</f>
        <v>1</v>
      </c>
      <c r="AE1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1">
        <f>Validation[[#This Row],[Range1_High]]-Validation[[#This Row],[Range1_Low]]</f>
        <v>9.5010000000000012</v>
      </c>
      <c r="AG1261">
        <f>Validation[[#This Row],[Range2_High]]-Validation[[#This Row],[Range2_Low]]</f>
        <v>9.9999999999997868E-3</v>
      </c>
      <c r="AK1261"/>
    </row>
    <row r="1262" spans="1:37" x14ac:dyDescent="0.25">
      <c r="A1262" t="s">
        <v>52</v>
      </c>
      <c r="B1262" t="s">
        <v>45</v>
      </c>
      <c r="C1262">
        <v>0</v>
      </c>
      <c r="D1262">
        <v>3.3000999999999999E-4</v>
      </c>
      <c r="E1262">
        <v>1</v>
      </c>
      <c r="F1262" t="s">
        <v>13</v>
      </c>
      <c r="G1262" t="s">
        <v>11</v>
      </c>
      <c r="H1262">
        <v>0.01</v>
      </c>
      <c r="I1262">
        <v>2.001E-2</v>
      </c>
      <c r="J1262" t="s">
        <v>10</v>
      </c>
      <c r="K1262">
        <v>580260</v>
      </c>
      <c r="L1262">
        <v>-8789600</v>
      </c>
      <c r="M1262">
        <v>580000</v>
      </c>
      <c r="N1262">
        <v>-8789600</v>
      </c>
      <c r="O1262" t="s">
        <v>2643</v>
      </c>
      <c r="P1262" t="s">
        <v>2643</v>
      </c>
      <c r="Q1262" t="s">
        <v>2643</v>
      </c>
      <c r="R1262" t="s">
        <v>2195</v>
      </c>
      <c r="S1262">
        <f ca="1">$AK$2*Validation[[#This Row],[Range1_Range]]+Validation[[#This Row],[Range1_Low]]</f>
        <v>1.1091037208362576E-4</v>
      </c>
      <c r="T1262">
        <f ca="1">$AK$2*Validation[[#This Row],[Range2_Range]]+Validation[[#This Row],[Range2_Low]]</f>
        <v>1.3364179341708112E-2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580000 µA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2" t="b">
        <f ca="1">Validation[[#This Row],[Desired Result]]=Validation[[#This Row],[Result]]</f>
        <v>1</v>
      </c>
      <c r="X1262" t="b">
        <v>0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1</v>
      </c>
      <c r="AA1262" t="b">
        <v>0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2" t="b">
        <f ca="1">AND(Validation[[#This Row],[Test Reading]]&gt;=Validation[[#This Row],[Range1_Low]],Validation[[#This Row],[Test Reading]]&lt;=Validation[[#This Row],[Range1_High]])</f>
        <v>1</v>
      </c>
      <c r="AE1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2">
        <f>Validation[[#This Row],[Range1_High]]-Validation[[#This Row],[Range1_Low]]</f>
        <v>3.3000999999999999E-4</v>
      </c>
      <c r="AG1262">
        <f>Validation[[#This Row],[Range2_High]]-Validation[[#This Row],[Range2_Low]]</f>
        <v>1.001E-2</v>
      </c>
      <c r="AK1262"/>
    </row>
    <row r="1263" spans="1:37" x14ac:dyDescent="0.25">
      <c r="A1263" t="s">
        <v>52</v>
      </c>
      <c r="B1263" t="s">
        <v>45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0.02</v>
      </c>
      <c r="I1263">
        <v>4.5010000000000001E-2</v>
      </c>
      <c r="J1263" t="s">
        <v>10</v>
      </c>
      <c r="K1263">
        <v>577360</v>
      </c>
      <c r="L1263">
        <v>6.8998000000000002E-3</v>
      </c>
      <c r="M1263">
        <v>577360</v>
      </c>
      <c r="N1263">
        <v>1.2794E-3</v>
      </c>
      <c r="O1263" t="s">
        <v>2643</v>
      </c>
      <c r="P1263" t="s">
        <v>2643</v>
      </c>
      <c r="Q1263" t="s">
        <v>2643</v>
      </c>
      <c r="R1263" t="s">
        <v>5216</v>
      </c>
      <c r="S1263">
        <f ca="1">$AK$2*Validation[[#This Row],[Range1_Range]]+Validation[[#This Row],[Range1_Low]]</f>
        <v>1.1091037208362576E-4</v>
      </c>
      <c r="T1263">
        <f ca="1">$AK$2*Validation[[#This Row],[Range2_Range]]+Validation[[#This Row],[Range2_Low]]</f>
        <v>2.8405407126485503E-2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1</v>
      </c>
      <c r="AA1263" t="b">
        <v>0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3" t="b">
        <f ca="1">AND(Validation[[#This Row],[Test Reading]]&gt;=Validation[[#This Row],[Range1_Low]],Validation[[#This Row],[Test Reading]]&lt;=Validation[[#This Row],[Range1_High]])</f>
        <v>1</v>
      </c>
      <c r="AE1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3">
        <f>Validation[[#This Row],[Range1_High]]-Validation[[#This Row],[Range1_Low]]</f>
        <v>3.3000999999999999E-4</v>
      </c>
      <c r="AG1263">
        <f>Validation[[#This Row],[Range2_High]]-Validation[[#This Row],[Range2_Low]]</f>
        <v>2.5010000000000001E-2</v>
      </c>
      <c r="AK1263"/>
    </row>
    <row r="1264" spans="1:37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4.4999999999999998E-2</v>
      </c>
      <c r="I1264">
        <v>1.0000100000000001</v>
      </c>
      <c r="J1264" t="s">
        <v>10</v>
      </c>
      <c r="K1264">
        <v>577360</v>
      </c>
      <c r="L1264">
        <v>6.5572E-3</v>
      </c>
      <c r="M1264">
        <v>577360</v>
      </c>
      <c r="N1264">
        <v>9.3674000000000003E-4</v>
      </c>
      <c r="O1264" t="s">
        <v>2643</v>
      </c>
      <c r="P1264" t="s">
        <v>2643</v>
      </c>
      <c r="Q1264" t="s">
        <v>2643</v>
      </c>
      <c r="R1264" t="s">
        <v>2199</v>
      </c>
      <c r="S1264">
        <f ca="1">$AK$2*Validation[[#This Row],[Range1_Range]]+Validation[[#This Row],[Range1_Low]]</f>
        <v>1.1091037208362576E-4</v>
      </c>
      <c r="T1264">
        <f ca="1">$AK$2*Validation[[#This Row],[Range2_Range]]+Validation[[#This Row],[Range2_Low]]</f>
        <v>0.36596152978268365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4" t="b">
        <f ca="1">AND(Validation[[#This Row],[Test Reading]]&gt;=Validation[[#This Row],[Range1_Low]],Validation[[#This Row],[Test Reading]]&lt;=Validation[[#This Row],[Range1_High]])</f>
        <v>1</v>
      </c>
      <c r="AE1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4">
        <f>Validation[[#This Row],[Range1_High]]-Validation[[#This Row],[Range1_Low]]</f>
        <v>3.3000999999999999E-4</v>
      </c>
      <c r="AG1264">
        <f>Validation[[#This Row],[Range2_High]]-Validation[[#This Row],[Range2_Low]]</f>
        <v>0.95501000000000003</v>
      </c>
      <c r="AK1264"/>
    </row>
    <row r="1265" spans="1:37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2643</v>
      </c>
      <c r="P1265" t="s">
        <v>2643</v>
      </c>
      <c r="Q1265" t="s">
        <v>2643</v>
      </c>
      <c r="R1265" t="s">
        <v>2196</v>
      </c>
      <c r="S1265">
        <f ca="1">$AK$2*Validation[[#This Row],[Range1_Range]]+Validation[[#This Row],[Range1_Low]]</f>
        <v>1.1091037208362576E-4</v>
      </c>
      <c r="T1265">
        <f ca="1">$AK$2*Validation[[#This Row],[Range2_Range]]+Validation[[#This Row],[Range2_Low]]</f>
        <v>2.3476882277971551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5" t="b">
        <f ca="1">AND(Validation[[#This Row],[Test Reading]]&gt;=Validation[[#This Row],[Range1_Low]],Validation[[#This Row],[Test Reading]]&lt;=Validation[[#This Row],[Range1_High]])</f>
        <v>1</v>
      </c>
      <c r="AE1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5">
        <f>Validation[[#This Row],[Range1_High]]-Validation[[#This Row],[Range1_Low]]</f>
        <v>3.3000999999999999E-4</v>
      </c>
      <c r="AG1265">
        <f>Validation[[#This Row],[Range2_High]]-Validation[[#This Row],[Range2_Low]]</f>
        <v>4.01</v>
      </c>
      <c r="AK1265"/>
    </row>
    <row r="1266" spans="1:37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5</v>
      </c>
      <c r="I1266">
        <v>10.01</v>
      </c>
      <c r="J1266" t="s">
        <v>10</v>
      </c>
      <c r="K1266">
        <v>577360</v>
      </c>
      <c r="L1266">
        <v>4.2220000000000001E-2</v>
      </c>
      <c r="M1266">
        <v>577360</v>
      </c>
      <c r="N1266">
        <v>3.0225999999999999E-2</v>
      </c>
      <c r="O1266" t="s">
        <v>2643</v>
      </c>
      <c r="P1266" t="s">
        <v>2643</v>
      </c>
      <c r="Q1266" t="s">
        <v>2643</v>
      </c>
      <c r="R1266" t="s">
        <v>2198</v>
      </c>
      <c r="S1266">
        <f ca="1">$AK$2*Validation[[#This Row],[Range1_Range]]+Validation[[#This Row],[Range1_Low]]</f>
        <v>1.1091037208362576E-4</v>
      </c>
      <c r="T1266">
        <f ca="1">$AK$2*Validation[[#This Row],[Range2_Range]]+Validation[[#This Row],[Range2_Low]]</f>
        <v>6.6837700801156483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6" t="b">
        <f ca="1">AND(Validation[[#This Row],[Test Reading]]&gt;=Validation[[#This Row],[Range1_Low]],Validation[[#This Row],[Test Reading]]&lt;=Validation[[#This Row],[Range1_High]])</f>
        <v>1</v>
      </c>
      <c r="AE1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6">
        <f>Validation[[#This Row],[Range1_High]]-Validation[[#This Row],[Range1_Low]]</f>
        <v>3.3000999999999999E-4</v>
      </c>
      <c r="AG1266">
        <f>Validation[[#This Row],[Range2_High]]-Validation[[#This Row],[Range2_Low]]</f>
        <v>5.01</v>
      </c>
      <c r="AK1266"/>
    </row>
    <row r="1267" spans="1:37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10</v>
      </c>
      <c r="I1267">
        <v>30</v>
      </c>
      <c r="J1267" t="s">
        <v>10</v>
      </c>
      <c r="K1267">
        <v>577360</v>
      </c>
      <c r="L1267">
        <v>0.13289999999999999</v>
      </c>
      <c r="M1267">
        <v>577360</v>
      </c>
      <c r="N1267">
        <v>0.12089999999999999</v>
      </c>
      <c r="O1267" t="s">
        <v>2643</v>
      </c>
      <c r="P1267" t="s">
        <v>2643</v>
      </c>
      <c r="Q1267" t="s">
        <v>2643</v>
      </c>
      <c r="R1267" t="s">
        <v>2194</v>
      </c>
      <c r="S1267">
        <f ca="1">$AK$2*Validation[[#This Row],[Range1_Range]]+Validation[[#This Row],[Range1_Low]]</f>
        <v>1.1091037208362576E-4</v>
      </c>
      <c r="T1267">
        <f ca="1">$AK$2*Validation[[#This Row],[Range2_Range]]+Validation[[#This Row],[Range2_Low]]</f>
        <v>16.721637046369853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7" t="b">
        <f ca="1">AND(Validation[[#This Row],[Test Reading]]&gt;=Validation[[#This Row],[Range1_Low]],Validation[[#This Row],[Test Reading]]&lt;=Validation[[#This Row],[Range1_High]])</f>
        <v>1</v>
      </c>
      <c r="AE1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7">
        <f>Validation[[#This Row],[Range1_High]]-Validation[[#This Row],[Range1_Low]]</f>
        <v>3.3000999999999999E-4</v>
      </c>
      <c r="AG1267">
        <f>Validation[[#This Row],[Range2_High]]-Validation[[#This Row],[Range2_Low]]</f>
        <v>20</v>
      </c>
      <c r="AK1267"/>
    </row>
    <row r="1268" spans="1:37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30</v>
      </c>
      <c r="I1268">
        <v>30.1</v>
      </c>
      <c r="J1268" t="s">
        <v>10</v>
      </c>
      <c r="K1268">
        <v>577360</v>
      </c>
      <c r="L1268">
        <v>0.13289999999999999</v>
      </c>
      <c r="M1268">
        <v>577360</v>
      </c>
      <c r="N1268">
        <v>0.12089999999999999</v>
      </c>
      <c r="O1268" t="s">
        <v>2643</v>
      </c>
      <c r="P1268" t="s">
        <v>2643</v>
      </c>
      <c r="Q1268" t="s">
        <v>2643</v>
      </c>
      <c r="R1268" t="s">
        <v>2197</v>
      </c>
      <c r="S1268">
        <f ca="1">$AK$2*Validation[[#This Row],[Range1_Range]]+Validation[[#This Row],[Range1_Low]]</f>
        <v>1.1091037208362576E-4</v>
      </c>
      <c r="T1268">
        <f ca="1">$AK$2*Validation[[#This Row],[Range2_Range]]+Validation[[#This Row],[Range2_Low]]</f>
        <v>30.033608185231849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8" t="b">
        <f ca="1">AND(Validation[[#This Row],[Test Reading]]&gt;=Validation[[#This Row],[Range1_Low]],Validation[[#This Row],[Test Reading]]&lt;=Validation[[#This Row],[Range1_High]])</f>
        <v>1</v>
      </c>
      <c r="AE1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8">
        <f>Validation[[#This Row],[Range1_High]]-Validation[[#This Row],[Range1_Low]]</f>
        <v>3.3000999999999999E-4</v>
      </c>
      <c r="AG1268">
        <f>Validation[[#This Row],[Range2_High]]-Validation[[#This Row],[Range2_Low]]</f>
        <v>0.10000000000000142</v>
      </c>
      <c r="AK1268"/>
    </row>
    <row r="1269" spans="1:37" x14ac:dyDescent="0.25">
      <c r="A1269" t="s">
        <v>52</v>
      </c>
      <c r="B1269" t="s">
        <v>45</v>
      </c>
      <c r="C1269">
        <v>3</v>
      </c>
      <c r="D1269">
        <v>11.000999999999999</v>
      </c>
      <c r="E1269">
        <v>1</v>
      </c>
      <c r="F1269" t="s">
        <v>13</v>
      </c>
      <c r="G1269" t="s">
        <v>12</v>
      </c>
      <c r="H1269">
        <v>4.4999999999999998E-2</v>
      </c>
      <c r="I1269">
        <v>0.10001</v>
      </c>
      <c r="J1269" t="s">
        <v>10</v>
      </c>
      <c r="K1269">
        <v>577.35</v>
      </c>
      <c r="L1269">
        <v>8.6937999999999998E-3</v>
      </c>
      <c r="M1269">
        <v>577.35</v>
      </c>
      <c r="N1269">
        <v>8.6087000000000004E-3</v>
      </c>
      <c r="O1269" t="s">
        <v>2643</v>
      </c>
      <c r="P1269" t="s">
        <v>2643</v>
      </c>
      <c r="Q1269" t="s">
        <v>2643</v>
      </c>
      <c r="R1269" t="s">
        <v>2327</v>
      </c>
      <c r="S1269">
        <f ca="1">$AK$2*Validation[[#This Row],[Range1_Range]]+Validation[[#This Row],[Range1_Low]]</f>
        <v>5.6889909004002597</v>
      </c>
      <c r="T1269">
        <f ca="1">$AK$2*Validation[[#This Row],[Range2_Range]]+Validation[[#This Row],[Range2_Low]]</f>
        <v>6.3487862696040287E-2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 mA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69" t="b">
        <f ca="1">Validation[[#This Row],[Desired Result]]=Validation[[#This Row],[Result]]</f>
        <v>1</v>
      </c>
      <c r="X1269" t="b">
        <v>1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0</v>
      </c>
      <c r="AA1269" t="b">
        <v>0</v>
      </c>
      <c r="AB1269" t="s">
        <v>2346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9" t="b">
        <f ca="1">AND(Validation[[#This Row],[Test Reading]]&gt;=Validation[[#This Row],[Range1_Low]],Validation[[#This Row],[Test Reading]]&lt;=Validation[[#This Row],[Range1_High]])</f>
        <v>1</v>
      </c>
      <c r="AE1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9">
        <f>Validation[[#This Row],[Range1_High]]-Validation[[#This Row],[Range1_Low]]</f>
        <v>8.0009999999999994</v>
      </c>
      <c r="AG1269">
        <f>Validation[[#This Row],[Range2_High]]-Validation[[#This Row],[Range2_Low]]</f>
        <v>5.5010000000000003E-2</v>
      </c>
      <c r="AK1269"/>
    </row>
    <row r="1270" spans="1:37" x14ac:dyDescent="0.25">
      <c r="A1270" t="s">
        <v>52</v>
      </c>
      <c r="B1270" t="s">
        <v>45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2643</v>
      </c>
      <c r="P1270" t="s">
        <v>2643</v>
      </c>
      <c r="Q1270" t="s">
        <v>2643</v>
      </c>
      <c r="R1270" t="s">
        <v>2329</v>
      </c>
      <c r="S1270">
        <f ca="1">$AK$2*Validation[[#This Row],[Range1_Range]]+Validation[[#This Row],[Range1_Low]]</f>
        <v>5.6889909004002597</v>
      </c>
      <c r="T1270">
        <f ca="1">$AK$2*Validation[[#This Row],[Range2_Range]]+Validation[[#This Row],[Range2_Low]]</f>
        <v>0.4024770279051666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1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0</v>
      </c>
      <c r="AA1270" t="b">
        <v>0</v>
      </c>
      <c r="AB1270" t="s">
        <v>5278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0" t="b">
        <f ca="1">AND(Validation[[#This Row],[Test Reading]]&gt;=Validation[[#This Row],[Range1_Low]],Validation[[#This Row],[Test Reading]]&lt;=Validation[[#This Row],[Range1_High]])</f>
        <v>1</v>
      </c>
      <c r="AE1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0">
        <f>Validation[[#This Row],[Range1_High]]-Validation[[#This Row],[Range1_Low]]</f>
        <v>8.0009999999999994</v>
      </c>
      <c r="AG1270">
        <f>Validation[[#This Row],[Range2_High]]-Validation[[#This Row],[Range2_Low]]</f>
        <v>0.90001000000000009</v>
      </c>
      <c r="AK1270"/>
    </row>
    <row r="1271" spans="1:37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1</v>
      </c>
      <c r="I1271">
        <v>5</v>
      </c>
      <c r="J1271" t="s">
        <v>10</v>
      </c>
      <c r="K1271">
        <v>547.30999999999995</v>
      </c>
      <c r="L1271">
        <v>13.25</v>
      </c>
      <c r="M1271">
        <v>547.29999999999995</v>
      </c>
      <c r="N1271">
        <v>13.249000000000001</v>
      </c>
      <c r="O1271" t="s">
        <v>2643</v>
      </c>
      <c r="P1271" t="s">
        <v>2643</v>
      </c>
      <c r="Q1271" t="s">
        <v>2643</v>
      </c>
      <c r="R1271" t="s">
        <v>2330</v>
      </c>
      <c r="S1271">
        <f ca="1">$AK$2*Validation[[#This Row],[Range1_Range]]+Validation[[#This Row],[Range1_Low]]</f>
        <v>5.6889909004002597</v>
      </c>
      <c r="T1271">
        <f ca="1">$AK$2*Validation[[#This Row],[Range2_Range]]+Validation[[#This Row],[Range2_Low]]</f>
        <v>2.3443274092739705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620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71" t="b">
        <f ca="1">Validation[[#This Row],[Desired Result]]=Validation[[#This Row],[Result]]</f>
        <v>1</v>
      </c>
      <c r="X1271" t="b">
        <v>1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v>0</v>
      </c>
      <c r="AB1271" t="s">
        <v>2345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1" t="b">
        <f ca="1">AND(Validation[[#This Row],[Test Reading]]&gt;=Validation[[#This Row],[Range1_Low]],Validation[[#This Row],[Test Reading]]&lt;=Validation[[#This Row],[Range1_High]])</f>
        <v>1</v>
      </c>
      <c r="AE1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1">
        <f>Validation[[#This Row],[Range1_High]]-Validation[[#This Row],[Range1_Low]]</f>
        <v>8.0009999999999994</v>
      </c>
      <c r="AG1271">
        <f>Validation[[#This Row],[Range2_High]]-Validation[[#This Row],[Range2_Low]]</f>
        <v>4</v>
      </c>
      <c r="AK1271"/>
    </row>
    <row r="1272" spans="1:37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2643</v>
      </c>
      <c r="P1272" t="s">
        <v>2643</v>
      </c>
      <c r="Q1272" t="s">
        <v>2643</v>
      </c>
      <c r="R1272" t="s">
        <v>2328</v>
      </c>
      <c r="S1272">
        <f ca="1">$AK$2*Validation[[#This Row],[Range1_Range]]+Validation[[#This Row],[Range1_Low]]</f>
        <v>5.6889909004002597</v>
      </c>
      <c r="T1272">
        <f ca="1">$AK$2*Validation[[#This Row],[Range2_Range]]+Validation[[#This Row],[Range2_Low]]</f>
        <v>5.003360818523185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620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72" t="b">
        <f ca="1">Validation[[#This Row],[Desired Result]]=Validation[[#This Row],[Result]]</f>
        <v>1</v>
      </c>
      <c r="X1272" t="b">
        <v>1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v>0</v>
      </c>
      <c r="AB1272" t="s">
        <v>2347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2" t="b">
        <f ca="1">AND(Validation[[#This Row],[Test Reading]]&gt;=Validation[[#This Row],[Range1_Low]],Validation[[#This Row],[Test Reading]]&lt;=Validation[[#This Row],[Range1_High]])</f>
        <v>1</v>
      </c>
      <c r="AE1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2">
        <f>Validation[[#This Row],[Range1_High]]-Validation[[#This Row],[Range1_Low]]</f>
        <v>8.0009999999999994</v>
      </c>
      <c r="AG1272">
        <f>Validation[[#This Row],[Range2_High]]-Validation[[#This Row],[Range2_Low]]</f>
        <v>9.9999999999997868E-3</v>
      </c>
      <c r="AK1272"/>
    </row>
    <row r="1273" spans="1:37" x14ac:dyDescent="0.25">
      <c r="A1273" t="s">
        <v>52</v>
      </c>
      <c r="B1273" t="s">
        <v>45</v>
      </c>
      <c r="C1273">
        <v>11</v>
      </c>
      <c r="D1273">
        <v>20.501000000000001</v>
      </c>
      <c r="E1273">
        <v>1</v>
      </c>
      <c r="F1273" t="s">
        <v>13</v>
      </c>
      <c r="G1273" t="s">
        <v>12</v>
      </c>
      <c r="H1273">
        <v>4.4999999999999998E-2</v>
      </c>
      <c r="I1273">
        <v>0.10001</v>
      </c>
      <c r="J1273" t="s">
        <v>10</v>
      </c>
      <c r="K1273">
        <v>579.65</v>
      </c>
      <c r="L1273">
        <v>6.9317000000000004E-2</v>
      </c>
      <c r="M1273">
        <v>579.66</v>
      </c>
      <c r="N1273">
        <v>6.5887000000000001E-2</v>
      </c>
      <c r="O1273" t="s">
        <v>2643</v>
      </c>
      <c r="P1273" t="s">
        <v>2643</v>
      </c>
      <c r="Q1273" t="s">
        <v>2643</v>
      </c>
      <c r="R1273" t="s">
        <v>2346</v>
      </c>
      <c r="S1273">
        <f ca="1">$AK$2*Validation[[#This Row],[Range1_Range]]+Validation[[#This Row],[Range1_Low]]</f>
        <v>14.193113678877999</v>
      </c>
      <c r="T1273">
        <f ca="1">$AK$2*Validation[[#This Row],[Range2_Range]]+Validation[[#This Row],[Range2_Low]]</f>
        <v>6.3487862696040287E-2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v>0</v>
      </c>
      <c r="AB1273" t="s">
        <v>2327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3" t="b">
        <f ca="1">AND(Validation[[#This Row],[Test Reading]]&gt;=Validation[[#This Row],[Range1_Low]],Validation[[#This Row],[Test Reading]]&lt;=Validation[[#This Row],[Range1_High]])</f>
        <v>1</v>
      </c>
      <c r="AE1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3">
        <f>Validation[[#This Row],[Range1_High]]-Validation[[#This Row],[Range1_Low]]</f>
        <v>9.5010000000000012</v>
      </c>
      <c r="AG1273">
        <f>Validation[[#This Row],[Range2_High]]-Validation[[#This Row],[Range2_Low]]</f>
        <v>5.5010000000000003E-2</v>
      </c>
      <c r="AK1273"/>
    </row>
    <row r="1274" spans="1:37" x14ac:dyDescent="0.25">
      <c r="A1274" t="s">
        <v>52</v>
      </c>
      <c r="B1274" t="s">
        <v>45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0.1</v>
      </c>
      <c r="I1274">
        <v>1.0000100000000001</v>
      </c>
      <c r="J1274" t="s">
        <v>10</v>
      </c>
      <c r="K1274">
        <v>579.44000000000005</v>
      </c>
      <c r="L1274">
        <v>0.10199999999999999</v>
      </c>
      <c r="M1274">
        <v>579.45000000000005</v>
      </c>
      <c r="N1274">
        <v>9.8572000000000007E-2</v>
      </c>
      <c r="O1274" t="s">
        <v>2643</v>
      </c>
      <c r="P1274" t="s">
        <v>2643</v>
      </c>
      <c r="Q1274" t="s">
        <v>2643</v>
      </c>
      <c r="R1274" t="s">
        <v>5278</v>
      </c>
      <c r="S1274">
        <f ca="1">$AK$2*Validation[[#This Row],[Range1_Range]]+Validation[[#This Row],[Range1_Low]]</f>
        <v>14.193113678877999</v>
      </c>
      <c r="T1274">
        <f ca="1">$AK$2*Validation[[#This Row],[Range2_Range]]+Validation[[#This Row],[Range2_Low]]</f>
        <v>0.4024770279051666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1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v>0</v>
      </c>
      <c r="AB1274" t="s">
        <v>2329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4" t="b">
        <f ca="1">AND(Validation[[#This Row],[Test Reading]]&gt;=Validation[[#This Row],[Range1_Low]],Validation[[#This Row],[Test Reading]]&lt;=Validation[[#This Row],[Range1_High]])</f>
        <v>1</v>
      </c>
      <c r="AE1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4">
        <f>Validation[[#This Row],[Range1_High]]-Validation[[#This Row],[Range1_Low]]</f>
        <v>9.5010000000000012</v>
      </c>
      <c r="AG1274">
        <f>Validation[[#This Row],[Range2_High]]-Validation[[#This Row],[Range2_Low]]</f>
        <v>0.90001000000000009</v>
      </c>
      <c r="AK1274"/>
    </row>
    <row r="1275" spans="1:37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2643</v>
      </c>
      <c r="P1275" t="s">
        <v>2643</v>
      </c>
      <c r="Q1275" t="s">
        <v>2643</v>
      </c>
      <c r="R1275" t="s">
        <v>2345</v>
      </c>
      <c r="S1275">
        <f ca="1">$AK$2*Validation[[#This Row],[Range1_Range]]+Validation[[#This Row],[Range1_Low]]</f>
        <v>14.193113678877999</v>
      </c>
      <c r="T1275">
        <f ca="1">$AK$2*Validation[[#This Row],[Range2_Range]]+Validation[[#This Row],[Range2_Low]]</f>
        <v>2.3443274092739705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770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v>0</v>
      </c>
      <c r="AB1275">
        <v>10030167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5" t="b">
        <f ca="1">AND(Validation[[#This Row],[Test Reading]]&gt;=Validation[[#This Row],[Range1_Low]],Validation[[#This Row],[Test Reading]]&lt;=Validation[[#This Row],[Range1_High]])</f>
        <v>1</v>
      </c>
      <c r="AE1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5">
        <f>Validation[[#This Row],[Range1_High]]-Validation[[#This Row],[Range1_Low]]</f>
        <v>9.5010000000000012</v>
      </c>
      <c r="AG1275">
        <f>Validation[[#This Row],[Range2_High]]-Validation[[#This Row],[Range2_Low]]</f>
        <v>4</v>
      </c>
      <c r="AK1275"/>
    </row>
    <row r="1276" spans="1:37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437.55</v>
      </c>
      <c r="L1276">
        <v>23.603000000000002</v>
      </c>
      <c r="M1276">
        <v>437.54</v>
      </c>
      <c r="N1276">
        <v>23.602</v>
      </c>
      <c r="O1276" t="s">
        <v>2643</v>
      </c>
      <c r="P1276" t="s">
        <v>2643</v>
      </c>
      <c r="Q1276" t="s">
        <v>2643</v>
      </c>
      <c r="R1276" t="s">
        <v>2347</v>
      </c>
      <c r="S1276">
        <f ca="1">$AK$2*Validation[[#This Row],[Range1_Range]]+Validation[[#This Row],[Range1_Low]]</f>
        <v>14.193113678877999</v>
      </c>
      <c r="T1276">
        <f ca="1">$AK$2*Validation[[#This Row],[Range2_Range]]+Validation[[#This Row],[Range2_Low]]</f>
        <v>5.003360818523185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770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v>0</v>
      </c>
      <c r="AB1276" t="s">
        <v>2328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6" t="b">
        <f ca="1">AND(Validation[[#This Row],[Test Reading]]&gt;=Validation[[#This Row],[Range1_Low]],Validation[[#This Row],[Test Reading]]&lt;=Validation[[#This Row],[Range1_High]])</f>
        <v>1</v>
      </c>
      <c r="AE1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6">
        <f>Validation[[#This Row],[Range1_High]]-Validation[[#This Row],[Range1_Low]]</f>
        <v>9.5010000000000012</v>
      </c>
      <c r="AG1276">
        <f>Validation[[#This Row],[Range2_High]]-Validation[[#This Row],[Range2_Low]]</f>
        <v>9.9999999999997868E-3</v>
      </c>
      <c r="AK1276"/>
    </row>
    <row r="1277" spans="1:37" x14ac:dyDescent="0.25">
      <c r="A1277" t="s">
        <v>52</v>
      </c>
      <c r="B1277" t="s">
        <v>45</v>
      </c>
      <c r="C1277">
        <v>0</v>
      </c>
      <c r="D1277">
        <v>3.3000999999999999E-4</v>
      </c>
      <c r="E1277">
        <v>10</v>
      </c>
      <c r="F1277" t="s">
        <v>13</v>
      </c>
      <c r="G1277" t="s">
        <v>11</v>
      </c>
      <c r="H1277">
        <v>0.01</v>
      </c>
      <c r="I1277">
        <v>2.001E-2</v>
      </c>
      <c r="J1277" t="s">
        <v>10</v>
      </c>
      <c r="K1277">
        <v>5802600</v>
      </c>
      <c r="L1277">
        <v>-87896000</v>
      </c>
      <c r="M1277">
        <v>5800000</v>
      </c>
      <c r="N1277">
        <v>-87896000</v>
      </c>
      <c r="O1277" t="s">
        <v>2643</v>
      </c>
      <c r="P1277" t="s">
        <v>2643</v>
      </c>
      <c r="Q1277" t="s">
        <v>2643</v>
      </c>
      <c r="R1277" t="s">
        <v>5213</v>
      </c>
      <c r="S1277">
        <f ca="1">$AK$2*Validation[[#This Row],[Range1_Range]]+Validation[[#This Row],[Range1_Low]]</f>
        <v>1.1091037208362576E-4</v>
      </c>
      <c r="T1277">
        <f ca="1">$AK$2*Validation[[#This Row],[Range2_Range]]+Validation[[#This Row],[Range2_Low]]</f>
        <v>1.3364179341708112E-2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5800000 µA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7" t="b">
        <f ca="1">Validation[[#This Row],[Desired Result]]=Validation[[#This Row],[Result]]</f>
        <v>1</v>
      </c>
      <c r="X1277" t="b">
        <v>0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1</v>
      </c>
      <c r="AA1277" t="b">
        <v>0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77" t="b">
        <f ca="1">AND(Validation[[#This Row],[Test Reading]]&gt;=Validation[[#This Row],[Range1_Low]],Validation[[#This Row],[Test Reading]]&lt;=Validation[[#This Row],[Range1_High]])</f>
        <v>1</v>
      </c>
      <c r="AE1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7">
        <f>Validation[[#This Row],[Range1_High]]-Validation[[#This Row],[Range1_Low]]</f>
        <v>3.3000999999999999E-4</v>
      </c>
      <c r="AG1277">
        <f>Validation[[#This Row],[Range2_High]]-Validation[[#This Row],[Range2_Low]]</f>
        <v>1.001E-2</v>
      </c>
      <c r="AK1277"/>
    </row>
    <row r="1278" spans="1:37" x14ac:dyDescent="0.25">
      <c r="A1278" t="s">
        <v>52</v>
      </c>
      <c r="B1278" t="s">
        <v>45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0.02</v>
      </c>
      <c r="I1278">
        <v>4.5010000000000001E-2</v>
      </c>
      <c r="J1278" t="s">
        <v>10</v>
      </c>
      <c r="K1278">
        <v>5773600</v>
      </c>
      <c r="L1278">
        <v>2.3793999999999998E-3</v>
      </c>
      <c r="M1278">
        <v>5773600</v>
      </c>
      <c r="N1278">
        <v>1.2994999999999999E-4</v>
      </c>
      <c r="O1278" t="s">
        <v>2643</v>
      </c>
      <c r="P1278" t="s">
        <v>2643</v>
      </c>
      <c r="Q1278" t="s">
        <v>2643</v>
      </c>
      <c r="R1278" t="s">
        <v>2203</v>
      </c>
      <c r="S1278">
        <f ca="1">$AK$2*Validation[[#This Row],[Range1_Range]]+Validation[[#This Row],[Range1_Low]]</f>
        <v>1.1091037208362576E-4</v>
      </c>
      <c r="T1278">
        <f ca="1">$AK$2*Validation[[#This Row],[Range2_Range]]+Validation[[#This Row],[Range2_Low]]</f>
        <v>2.8405407126485503E-2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1</v>
      </c>
      <c r="AA1278" t="b">
        <v>0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78" t="b">
        <f ca="1">AND(Validation[[#This Row],[Test Reading]]&gt;=Validation[[#This Row],[Range1_Low]],Validation[[#This Row],[Test Reading]]&lt;=Validation[[#This Row],[Range1_High]])</f>
        <v>1</v>
      </c>
      <c r="AE1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8">
        <f>Validation[[#This Row],[Range1_High]]-Validation[[#This Row],[Range1_Low]]</f>
        <v>3.3000999999999999E-4</v>
      </c>
      <c r="AG1278">
        <f>Validation[[#This Row],[Range2_High]]-Validation[[#This Row],[Range2_Low]]</f>
        <v>2.5010000000000001E-2</v>
      </c>
      <c r="AK1278"/>
    </row>
    <row r="1279" spans="1:37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4.4999999999999998E-2</v>
      </c>
      <c r="I1279">
        <v>1.0000100000000001</v>
      </c>
      <c r="J1279" t="s">
        <v>10</v>
      </c>
      <c r="K1279">
        <v>5773600</v>
      </c>
      <c r="L1279">
        <v>2.3422E-3</v>
      </c>
      <c r="M1279">
        <v>5773600</v>
      </c>
      <c r="N1279">
        <v>9.5916999999999997E-5</v>
      </c>
      <c r="O1279" t="s">
        <v>2643</v>
      </c>
      <c r="P1279" t="s">
        <v>2643</v>
      </c>
      <c r="Q1279" t="s">
        <v>2643</v>
      </c>
      <c r="R1279" t="s">
        <v>2200</v>
      </c>
      <c r="S1279">
        <f ca="1">$AK$2*Validation[[#This Row],[Range1_Range]]+Validation[[#This Row],[Range1_Low]]</f>
        <v>1.1091037208362576E-4</v>
      </c>
      <c r="T1279">
        <f ca="1">$AK$2*Validation[[#This Row],[Range2_Range]]+Validation[[#This Row],[Range2_Low]]</f>
        <v>0.36596152978268365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79" t="b">
        <f ca="1">AND(Validation[[#This Row],[Test Reading]]&gt;=Validation[[#This Row],[Range1_Low]],Validation[[#This Row],[Test Reading]]&lt;=Validation[[#This Row],[Range1_High]])</f>
        <v>1</v>
      </c>
      <c r="AE1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9">
        <f>Validation[[#This Row],[Range1_High]]-Validation[[#This Row],[Range1_Low]]</f>
        <v>3.3000999999999999E-4</v>
      </c>
      <c r="AG1279">
        <f>Validation[[#This Row],[Range2_High]]-Validation[[#This Row],[Range2_Low]]</f>
        <v>0.95501000000000003</v>
      </c>
      <c r="AK1279"/>
    </row>
    <row r="1280" spans="1:37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1</v>
      </c>
      <c r="I1280">
        <v>5.01</v>
      </c>
      <c r="J1280" t="s">
        <v>10</v>
      </c>
      <c r="K1280">
        <v>5773600</v>
      </c>
      <c r="L1280">
        <v>2.7258999999999999E-3</v>
      </c>
      <c r="M1280">
        <v>5773600</v>
      </c>
      <c r="N1280">
        <v>4.7648999999999999E-4</v>
      </c>
      <c r="O1280" t="s">
        <v>2643</v>
      </c>
      <c r="P1280" t="s">
        <v>2643</v>
      </c>
      <c r="Q1280" t="s">
        <v>2643</v>
      </c>
      <c r="R1280" t="s">
        <v>2201</v>
      </c>
      <c r="S1280">
        <f ca="1">$AK$2*Validation[[#This Row],[Range1_Range]]+Validation[[#This Row],[Range1_Low]]</f>
        <v>1.1091037208362576E-4</v>
      </c>
      <c r="T1280">
        <f ca="1">$AK$2*Validation[[#This Row],[Range2_Range]]+Validation[[#This Row],[Range2_Low]]</f>
        <v>2.3476882277971551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0" t="b">
        <f ca="1">AND(Validation[[#This Row],[Test Reading]]&gt;=Validation[[#This Row],[Range1_Low]],Validation[[#This Row],[Test Reading]]&lt;=Validation[[#This Row],[Range1_High]])</f>
        <v>1</v>
      </c>
      <c r="AE1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0">
        <f>Validation[[#This Row],[Range1_High]]-Validation[[#This Row],[Range1_Low]]</f>
        <v>3.3000999999999999E-4</v>
      </c>
      <c r="AG1280">
        <f>Validation[[#This Row],[Range2_High]]-Validation[[#This Row],[Range2_Low]]</f>
        <v>4.01</v>
      </c>
      <c r="AK1280"/>
    </row>
    <row r="1281" spans="1:37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5</v>
      </c>
      <c r="I1281">
        <v>10.01</v>
      </c>
      <c r="J1281" t="s">
        <v>10</v>
      </c>
      <c r="K1281">
        <v>5773600</v>
      </c>
      <c r="L1281">
        <v>7.8188000000000007E-3</v>
      </c>
      <c r="M1281">
        <v>5773600</v>
      </c>
      <c r="N1281">
        <v>3.0228999999999998E-3</v>
      </c>
      <c r="O1281" t="s">
        <v>2643</v>
      </c>
      <c r="P1281" t="s">
        <v>2643</v>
      </c>
      <c r="Q1281" t="s">
        <v>2643</v>
      </c>
      <c r="R1281" t="s">
        <v>5224</v>
      </c>
      <c r="S1281">
        <f ca="1">$AK$2*Validation[[#This Row],[Range1_Range]]+Validation[[#This Row],[Range1_Low]]</f>
        <v>1.1091037208362576E-4</v>
      </c>
      <c r="T1281">
        <f ca="1">$AK$2*Validation[[#This Row],[Range2_Range]]+Validation[[#This Row],[Range2_Low]]</f>
        <v>6.6837700801156483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1" t="b">
        <f ca="1">AND(Validation[[#This Row],[Test Reading]]&gt;=Validation[[#This Row],[Range1_Low]],Validation[[#This Row],[Test Reading]]&lt;=Validation[[#This Row],[Range1_High]])</f>
        <v>1</v>
      </c>
      <c r="AE1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1">
        <f>Validation[[#This Row],[Range1_High]]-Validation[[#This Row],[Range1_Low]]</f>
        <v>3.3000999999999999E-4</v>
      </c>
      <c r="AG1281">
        <f>Validation[[#This Row],[Range2_High]]-Validation[[#This Row],[Range2_Low]]</f>
        <v>5.01</v>
      </c>
      <c r="AK1281"/>
    </row>
    <row r="1282" spans="1:37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10</v>
      </c>
      <c r="I1282">
        <v>30</v>
      </c>
      <c r="J1282" t="s">
        <v>10</v>
      </c>
      <c r="K1282">
        <v>5773600</v>
      </c>
      <c r="L1282">
        <v>1.6888E-2</v>
      </c>
      <c r="M1282">
        <v>5773600</v>
      </c>
      <c r="N1282">
        <v>1.2089000000000001E-2</v>
      </c>
      <c r="O1282" t="s">
        <v>2643</v>
      </c>
      <c r="P1282" t="s">
        <v>2643</v>
      </c>
      <c r="Q1282" t="s">
        <v>2643</v>
      </c>
      <c r="R1282" t="s">
        <v>2202</v>
      </c>
      <c r="S1282">
        <f ca="1">$AK$2*Validation[[#This Row],[Range1_Range]]+Validation[[#This Row],[Range1_Low]]</f>
        <v>1.1091037208362576E-4</v>
      </c>
      <c r="T1282">
        <f ca="1">$AK$2*Validation[[#This Row],[Range2_Range]]+Validation[[#This Row],[Range2_Low]]</f>
        <v>16.721637046369853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2" t="b">
        <f ca="1">AND(Validation[[#This Row],[Test Reading]]&gt;=Validation[[#This Row],[Range1_Low]],Validation[[#This Row],[Test Reading]]&lt;=Validation[[#This Row],[Range1_High]])</f>
        <v>1</v>
      </c>
      <c r="AE1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2">
        <f>Validation[[#This Row],[Range1_High]]-Validation[[#This Row],[Range1_Low]]</f>
        <v>3.3000999999999999E-4</v>
      </c>
      <c r="AG1282">
        <f>Validation[[#This Row],[Range2_High]]-Validation[[#This Row],[Range2_Low]]</f>
        <v>20</v>
      </c>
      <c r="AK1282"/>
    </row>
    <row r="1283" spans="1:37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30</v>
      </c>
      <c r="I1283">
        <v>30.1</v>
      </c>
      <c r="J1283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t="s">
        <v>2643</v>
      </c>
      <c r="P1283" t="s">
        <v>2643</v>
      </c>
      <c r="Q1283" t="s">
        <v>2643</v>
      </c>
      <c r="R1283" t="s">
        <v>5231</v>
      </c>
      <c r="S1283">
        <f ca="1">$AK$2*Validation[[#This Row],[Range1_Range]]+Validation[[#This Row],[Range1_Low]]</f>
        <v>1.1091037208362576E-4</v>
      </c>
      <c r="T1283">
        <f ca="1">$AK$2*Validation[[#This Row],[Range2_Range]]+Validation[[#This Row],[Range2_Low]]</f>
        <v>30.033608185231849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3" t="b">
        <f ca="1">AND(Validation[[#This Row],[Test Reading]]&gt;=Validation[[#This Row],[Range1_Low]],Validation[[#This Row],[Test Reading]]&lt;=Validation[[#This Row],[Range1_High]])</f>
        <v>1</v>
      </c>
      <c r="AE1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3">
        <f>Validation[[#This Row],[Range1_High]]-Validation[[#This Row],[Range1_Low]]</f>
        <v>3.3000999999999999E-4</v>
      </c>
      <c r="AG1283">
        <f>Validation[[#This Row],[Range2_High]]-Validation[[#This Row],[Range2_Low]]</f>
        <v>0.10000000000000142</v>
      </c>
      <c r="AK1283"/>
    </row>
    <row r="1284" spans="1:37" x14ac:dyDescent="0.25">
      <c r="A1284" t="s">
        <v>52</v>
      </c>
      <c r="B1284" t="s">
        <v>59</v>
      </c>
      <c r="C1284">
        <v>1</v>
      </c>
      <c r="D1284">
        <v>11.000999999999999</v>
      </c>
      <c r="E1284">
        <v>1E-4</v>
      </c>
      <c r="F1284" t="s">
        <v>13</v>
      </c>
      <c r="G1284" t="s">
        <v>12</v>
      </c>
      <c r="H1284">
        <v>0.01</v>
      </c>
      <c r="I1284">
        <v>4.5010000000000001E-2</v>
      </c>
      <c r="J1284" t="s">
        <v>10</v>
      </c>
      <c r="K1284">
        <v>3.3</v>
      </c>
      <c r="L1284">
        <v>2.7</v>
      </c>
      <c r="M1284">
        <v>0.97318000000000005</v>
      </c>
      <c r="N1284">
        <v>2.8730000000000002</v>
      </c>
      <c r="O1284" t="s">
        <v>2643</v>
      </c>
      <c r="P1284" t="s">
        <v>155</v>
      </c>
      <c r="Q1284" t="s">
        <v>2643</v>
      </c>
      <c r="R1284" t="s">
        <v>2079</v>
      </c>
      <c r="S1284">
        <f ca="1">$AK$2*Validation[[#This Row],[Range1_Range]]+Validation[[#This Row],[Range1_Low]]</f>
        <v>4.3611546050372443</v>
      </c>
      <c r="T1284">
        <f ca="1">$AK$2*Validation[[#This Row],[Range2_Range]]+Validation[[#This Row],[Range2_Low]]</f>
        <v>2.1766225649670429E-2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15 mA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284" t="b">
        <f ca="1">Validation[[#This Row],[Desired Result]]=Validation[[#This Row],[Result]]</f>
        <v>1</v>
      </c>
      <c r="X1284" t="b">
        <v>1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0</v>
      </c>
      <c r="AA1284" t="b"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4" t="b">
        <f ca="1">AND(Validation[[#This Row],[Test Reading]]&gt;=Validation[[#This Row],[Range1_Low]],Validation[[#This Row],[Test Reading]]&lt;=Validation[[#This Row],[Range1_High]])</f>
        <v>1</v>
      </c>
      <c r="AE1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4">
        <f>Validation[[#This Row],[Range1_High]]-Validation[[#This Row],[Range1_Low]]</f>
        <v>10.000999999999999</v>
      </c>
      <c r="AG1284">
        <f>Validation[[#This Row],[Range2_High]]-Validation[[#This Row],[Range2_Low]]</f>
        <v>3.5009999999999999E-2</v>
      </c>
      <c r="AK1284"/>
    </row>
    <row r="1285" spans="1:37" x14ac:dyDescent="0.25">
      <c r="A1285" t="s">
        <v>52</v>
      </c>
      <c r="B1285" t="s">
        <v>59</v>
      </c>
      <c r="C1285">
        <v>1</v>
      </c>
      <c r="D1285">
        <v>11.000999999999999</v>
      </c>
      <c r="E1285">
        <v>1E-3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4.3265000000000002</v>
      </c>
      <c r="L1285">
        <v>2.6149</v>
      </c>
      <c r="M1285">
        <v>4.3204000000000002</v>
      </c>
      <c r="N1285">
        <v>2.6147999999999998</v>
      </c>
      <c r="O1285" t="s">
        <v>2643</v>
      </c>
      <c r="P1285" t="s">
        <v>155</v>
      </c>
      <c r="Q1285" t="s">
        <v>2643</v>
      </c>
      <c r="R1285" t="s">
        <v>2083</v>
      </c>
      <c r="S1285">
        <f ca="1">$AK$2*Validation[[#This Row],[Range1_Range]]+Validation[[#This Row],[Range1_Low]]</f>
        <v>4.3611546050372443</v>
      </c>
      <c r="T1285">
        <f ca="1">$AK$2*Validation[[#This Row],[Range2_Range]]+Validation[[#This Row],[Range2_Low]]</f>
        <v>2.1766225649670429E-2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16 mA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85" t="b">
        <f ca="1">Validation[[#This Row],[Desired Result]]=Validation[[#This Row],[Result]]</f>
        <v>1</v>
      </c>
      <c r="X1285" t="b">
        <v>1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0</v>
      </c>
      <c r="AA1285" t="b">
        <v>0</v>
      </c>
      <c r="AB1285" t="s">
        <v>5284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5" t="b">
        <f ca="1">AND(Validation[[#This Row],[Test Reading]]&gt;=Validation[[#This Row],[Range1_Low]],Validation[[#This Row],[Test Reading]]&lt;=Validation[[#This Row],[Range1_High]])</f>
        <v>1</v>
      </c>
      <c r="AE1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5">
        <f>Validation[[#This Row],[Range1_High]]-Validation[[#This Row],[Range1_Low]]</f>
        <v>10.000999999999999</v>
      </c>
      <c r="AG1285">
        <f>Validation[[#This Row],[Range2_High]]-Validation[[#This Row],[Range2_Low]]</f>
        <v>3.5009999999999999E-2</v>
      </c>
      <c r="AK1285"/>
    </row>
    <row r="1286" spans="1:37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4.4999999999999998E-2</v>
      </c>
      <c r="I1286">
        <v>1.0000100000000001</v>
      </c>
      <c r="J1286" t="s">
        <v>10</v>
      </c>
      <c r="K1286">
        <v>0.66</v>
      </c>
      <c r="L1286">
        <v>2.1</v>
      </c>
      <c r="M1286">
        <v>0.65508</v>
      </c>
      <c r="N1286">
        <v>2.0543</v>
      </c>
      <c r="O1286" t="s">
        <v>2643</v>
      </c>
      <c r="P1286" t="s">
        <v>155</v>
      </c>
      <c r="Q1286" t="s">
        <v>2643</v>
      </c>
      <c r="R1286" t="s">
        <v>2081</v>
      </c>
      <c r="S1286">
        <f ca="1">$AK$2*Validation[[#This Row],[Range1_Range]]+Validation[[#This Row],[Range1_Low]]</f>
        <v>4.3611546050372443</v>
      </c>
      <c r="T1286">
        <f ca="1">$AK$2*Validation[[#This Row],[Range2_Range]]+Validation[[#This Row],[Range2_Low]]</f>
        <v>0.36596152978268365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9.8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mA</v>
      </c>
      <c r="W1286" t="b">
        <f ca="1">Validation[[#This Row],[Desired Result]]=Validation[[#This Row],[Result]]</f>
        <v>1</v>
      </c>
      <c r="X1286" t="b">
        <v>0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v>0</v>
      </c>
      <c r="AB1286" t="s">
        <v>2104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6" t="b">
        <f ca="1">AND(Validation[[#This Row],[Test Reading]]&gt;=Validation[[#This Row],[Range1_Low]],Validation[[#This Row],[Test Reading]]&lt;=Validation[[#This Row],[Range1_High]])</f>
        <v>1</v>
      </c>
      <c r="AE1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6">
        <f>Validation[[#This Row],[Range1_High]]-Validation[[#This Row],[Range1_Low]]</f>
        <v>10.000999999999999</v>
      </c>
      <c r="AG1286">
        <f>Validation[[#This Row],[Range2_High]]-Validation[[#This Row],[Range2_Low]]</f>
        <v>0.95501000000000003</v>
      </c>
      <c r="AK1286"/>
    </row>
    <row r="1287" spans="1:37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1</v>
      </c>
      <c r="I1287">
        <v>5.01</v>
      </c>
      <c r="J1287" t="s">
        <v>10</v>
      </c>
      <c r="K1287">
        <v>12</v>
      </c>
      <c r="L1287">
        <v>7.2</v>
      </c>
      <c r="M1287">
        <v>11.404999999999999</v>
      </c>
      <c r="N1287">
        <v>7.1882000000000001</v>
      </c>
      <c r="O1287" t="s">
        <v>2643</v>
      </c>
      <c r="P1287" t="s">
        <v>155</v>
      </c>
      <c r="Q1287" t="s">
        <v>2643</v>
      </c>
      <c r="R1287" t="s">
        <v>2082</v>
      </c>
      <c r="S1287">
        <f ca="1">$AK$2*Validation[[#This Row],[Range1_Range]]+Validation[[#This Row],[Range1_Low]]</f>
        <v>4.3611546050372443</v>
      </c>
      <c r="T1287">
        <f ca="1">$AK$2*Validation[[#This Row],[Range2_Range]]+Validation[[#This Row],[Range2_Low]]</f>
        <v>2.3476882277971551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43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v>0</v>
      </c>
      <c r="AB1287" t="s">
        <v>2101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7" t="b">
        <f ca="1">AND(Validation[[#This Row],[Test Reading]]&gt;=Validation[[#This Row],[Range1_Low]],Validation[[#This Row],[Test Reading]]&lt;=Validation[[#This Row],[Range1_High]])</f>
        <v>1</v>
      </c>
      <c r="AE1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7">
        <f>Validation[[#This Row],[Range1_High]]-Validation[[#This Row],[Range1_Low]]</f>
        <v>10.000999999999999</v>
      </c>
      <c r="AG1287">
        <f>Validation[[#This Row],[Range2_High]]-Validation[[#This Row],[Range2_Low]]</f>
        <v>4.01</v>
      </c>
      <c r="AK1287"/>
    </row>
    <row r="1288" spans="1:37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2643</v>
      </c>
      <c r="P1288" t="s">
        <v>155</v>
      </c>
      <c r="Q1288" t="s">
        <v>2643</v>
      </c>
      <c r="R1288" t="s">
        <v>2080</v>
      </c>
      <c r="S1288">
        <f ca="1">$AK$2*Validation[[#This Row],[Range1_Range]]+Validation[[#This Row],[Range1_Low]]</f>
        <v>4.3611546050372443</v>
      </c>
      <c r="T1288">
        <f ca="1">$AK$2*Validation[[#This Row],[Range2_Range]]+Validation[[#This Row],[Range2_Low]]</f>
        <v>6.6804092615924633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180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88" t="b">
        <f ca="1">Validation[[#This Row],[Desired Result]]=Validation[[#This Row],[Result]]</f>
        <v>1</v>
      </c>
      <c r="X1288" t="b">
        <v>1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v>0</v>
      </c>
      <c r="AB1288" t="s">
        <v>2103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8" t="b">
        <f ca="1">AND(Validation[[#This Row],[Test Reading]]&gt;=Validation[[#This Row],[Range1_Low]],Validation[[#This Row],[Test Reading]]&lt;=Validation[[#This Row],[Range1_High]])</f>
        <v>1</v>
      </c>
      <c r="AE1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8">
        <f>Validation[[#This Row],[Range1_High]]-Validation[[#This Row],[Range1_Low]]</f>
        <v>10.000999999999999</v>
      </c>
      <c r="AG1288">
        <f>Validation[[#This Row],[Range2_High]]-Validation[[#This Row],[Range2_Low]]</f>
        <v>5</v>
      </c>
      <c r="AK1288"/>
    </row>
    <row r="1289" spans="1:37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2643</v>
      </c>
      <c r="P1289" t="s">
        <v>155</v>
      </c>
      <c r="Q1289" t="s">
        <v>2643</v>
      </c>
      <c r="R1289" t="s">
        <v>2084</v>
      </c>
      <c r="S1289">
        <f ca="1">$AK$2*Validation[[#This Row],[Range1_Range]]+Validation[[#This Row],[Range1_Low]]</f>
        <v>4.3611546050372443</v>
      </c>
      <c r="T1289">
        <f ca="1">$AK$2*Validation[[#This Row],[Range2_Range]]+Validation[[#This Row],[Range2_Low]]</f>
        <v>10.003360818523184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180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89" t="b">
        <f ca="1">Validation[[#This Row],[Desired Result]]=Validation[[#This Row],[Result]]</f>
        <v>1</v>
      </c>
      <c r="X1289" t="b">
        <v>1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v>0</v>
      </c>
      <c r="AB1289" t="s">
        <v>2102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9" t="b">
        <f ca="1">AND(Validation[[#This Row],[Test Reading]]&gt;=Validation[[#This Row],[Range1_Low]],Validation[[#This Row],[Test Reading]]&lt;=Validation[[#This Row],[Range1_High]])</f>
        <v>1</v>
      </c>
      <c r="AE1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9">
        <f>Validation[[#This Row],[Range1_High]]-Validation[[#This Row],[Range1_Low]]</f>
        <v>10.000999999999999</v>
      </c>
      <c r="AG1289">
        <f>Validation[[#This Row],[Range2_High]]-Validation[[#This Row],[Range2_Low]]</f>
        <v>9.9999999999997868E-3</v>
      </c>
      <c r="AJ1289" s="94"/>
      <c r="AK1289"/>
    </row>
    <row r="1290" spans="1:37" x14ac:dyDescent="0.25">
      <c r="A1290" t="s">
        <v>52</v>
      </c>
      <c r="B1290" t="s">
        <v>59</v>
      </c>
      <c r="C1290">
        <v>11</v>
      </c>
      <c r="D1290">
        <v>30.001000000000001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0.87</v>
      </c>
      <c r="L1290">
        <v>2.9</v>
      </c>
      <c r="M1290">
        <v>0.85389000000000004</v>
      </c>
      <c r="N1290">
        <v>2.8839000000000001</v>
      </c>
      <c r="O1290" t="s">
        <v>2643</v>
      </c>
      <c r="P1290" t="s">
        <v>155</v>
      </c>
      <c r="Q1290" t="s">
        <v>2643</v>
      </c>
      <c r="R1290" t="s">
        <v>5284</v>
      </c>
      <c r="S1290">
        <f ca="1">$AK$2*Validation[[#This Row],[Range1_Range]]+Validation[[#This Row],[Range1_Low]]</f>
        <v>17.385891275903678</v>
      </c>
      <c r="T1290">
        <f ca="1">$AK$2*Validation[[#This Row],[Range2_Range]]+Validation[[#This Row],[Range2_Low]]</f>
        <v>2.1766225649670429E-2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51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mA</v>
      </c>
      <c r="W1290" t="b">
        <f ca="1">Validation[[#This Row],[Desired Result]]=Validation[[#This Row],[Result]]</f>
        <v>1</v>
      </c>
      <c r="X1290" t="b">
        <v>0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v>0</v>
      </c>
      <c r="AB1290" t="s">
        <v>2083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0" t="b">
        <f ca="1">AND(Validation[[#This Row],[Test Reading]]&gt;=Validation[[#This Row],[Range1_Low]],Validation[[#This Row],[Test Reading]]&lt;=Validation[[#This Row],[Range1_High]])</f>
        <v>1</v>
      </c>
      <c r="AE1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0">
        <f>Validation[[#This Row],[Range1_High]]-Validation[[#This Row],[Range1_Low]]</f>
        <v>19.001000000000001</v>
      </c>
      <c r="AG1290">
        <f>Validation[[#This Row],[Range2_High]]-Validation[[#This Row],[Range2_Low]]</f>
        <v>3.5009999999999999E-2</v>
      </c>
      <c r="AK1290"/>
    </row>
    <row r="1291" spans="1:37" x14ac:dyDescent="0.25">
      <c r="A1291" t="s">
        <v>52</v>
      </c>
      <c r="B1291" t="s">
        <v>59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4.4999999999999998E-2</v>
      </c>
      <c r="I1291">
        <v>1.0000100000000001</v>
      </c>
      <c r="J1291" t="s">
        <v>10</v>
      </c>
      <c r="K1291">
        <v>0.9</v>
      </c>
      <c r="L1291">
        <v>2.1</v>
      </c>
      <c r="M1291">
        <v>0.42297000000000001</v>
      </c>
      <c r="N1291">
        <v>2.1154999999999999</v>
      </c>
      <c r="O1291" t="s">
        <v>2643</v>
      </c>
      <c r="P1291" t="s">
        <v>155</v>
      </c>
      <c r="Q1291" t="s">
        <v>2643</v>
      </c>
      <c r="R1291" t="s">
        <v>2104</v>
      </c>
      <c r="S1291">
        <f ca="1">$AK$2*Validation[[#This Row],[Range1_Range]]+Validation[[#This Row],[Range1_Low]]</f>
        <v>17.385891275903678</v>
      </c>
      <c r="T1291">
        <f ca="1">$AK$2*Validation[[#This Row],[Range2_Range]]+Validation[[#This Row],[Range2_Low]]</f>
        <v>0.36596152978268365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37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v>0</v>
      </c>
      <c r="AB1291" t="s">
        <v>2081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1" t="b">
        <f ca="1">AND(Validation[[#This Row],[Test Reading]]&gt;=Validation[[#This Row],[Range1_Low]],Validation[[#This Row],[Test Reading]]&lt;=Validation[[#This Row],[Range1_High]])</f>
        <v>1</v>
      </c>
      <c r="AE1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1">
        <f>Validation[[#This Row],[Range1_High]]-Validation[[#This Row],[Range1_Low]]</f>
        <v>19.001000000000001</v>
      </c>
      <c r="AG1291">
        <f>Validation[[#This Row],[Range2_High]]-Validation[[#This Row],[Range2_Low]]</f>
        <v>0.95501000000000003</v>
      </c>
      <c r="AK1291"/>
    </row>
    <row r="1292" spans="1:37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2643</v>
      </c>
      <c r="P1292" t="s">
        <v>155</v>
      </c>
      <c r="Q1292" t="s">
        <v>2643</v>
      </c>
      <c r="R1292" t="s">
        <v>2101</v>
      </c>
      <c r="S1292">
        <f ca="1">$AK$2*Validation[[#This Row],[Range1_Range]]+Validation[[#This Row],[Range1_Low]]</f>
        <v>17.385891275903678</v>
      </c>
      <c r="T1292">
        <f ca="1">$AK$2*Validation[[#This Row],[Range2_Range]]+Validation[[#This Row],[Range2_Low]]</f>
        <v>2.3476882277971551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140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292" t="b">
        <f ca="1">Validation[[#This Row],[Desired Result]]=Validation[[#This Row],[Result]]</f>
        <v>1</v>
      </c>
      <c r="X1292" t="b">
        <v>0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v>0</v>
      </c>
      <c r="AB1292" t="s">
        <v>2082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2" t="b">
        <f ca="1">AND(Validation[[#This Row],[Test Reading]]&gt;=Validation[[#This Row],[Range1_Low]],Validation[[#This Row],[Test Reading]]&lt;=Validation[[#This Row],[Range1_High]])</f>
        <v>1</v>
      </c>
      <c r="AE1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2">
        <f>Validation[[#This Row],[Range1_High]]-Validation[[#This Row],[Range1_Low]]</f>
        <v>19.001000000000001</v>
      </c>
      <c r="AG1292">
        <f>Validation[[#This Row],[Range2_High]]-Validation[[#This Row],[Range2_Low]]</f>
        <v>4.01</v>
      </c>
      <c r="AK1292"/>
    </row>
    <row r="1293" spans="1:37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5</v>
      </c>
      <c r="I1293">
        <v>10</v>
      </c>
      <c r="J1293" t="s">
        <v>10</v>
      </c>
      <c r="K1293">
        <v>58</v>
      </c>
      <c r="L1293">
        <v>29</v>
      </c>
      <c r="M1293">
        <v>57.627000000000002</v>
      </c>
      <c r="N1293">
        <v>28.936</v>
      </c>
      <c r="O1293" t="s">
        <v>2643</v>
      </c>
      <c r="P1293" t="s">
        <v>155</v>
      </c>
      <c r="Q1293" t="s">
        <v>2643</v>
      </c>
      <c r="R1293" t="s">
        <v>2103</v>
      </c>
      <c r="S1293">
        <f ca="1">$AK$2*Validation[[#This Row],[Range1_Range]]+Validation[[#This Row],[Range1_Low]]</f>
        <v>17.385891275903678</v>
      </c>
      <c r="T1293">
        <f ca="1">$AK$2*Validation[[#This Row],[Range2_Range]]+Validation[[#This Row],[Range2_Low]]</f>
        <v>6.6804092615924633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560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293" t="b">
        <f ca="1">Validation[[#This Row],[Desired Result]]=Validation[[#This Row],[Result]]</f>
        <v>1</v>
      </c>
      <c r="X1293" t="b">
        <v>1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v>0</v>
      </c>
      <c r="AB1293" t="s">
        <v>2080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3" t="b">
        <f ca="1">AND(Validation[[#This Row],[Test Reading]]&gt;=Validation[[#This Row],[Range1_Low]],Validation[[#This Row],[Test Reading]]&lt;=Validation[[#This Row],[Range1_High]])</f>
        <v>1</v>
      </c>
      <c r="AE1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3">
        <f>Validation[[#This Row],[Range1_High]]-Validation[[#This Row],[Range1_Low]]</f>
        <v>19.001000000000001</v>
      </c>
      <c r="AG1293">
        <f>Validation[[#This Row],[Range2_High]]-Validation[[#This Row],[Range2_Low]]</f>
        <v>5</v>
      </c>
      <c r="AK1293"/>
    </row>
    <row r="1294" spans="1:37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10</v>
      </c>
      <c r="I1294">
        <v>10.01</v>
      </c>
      <c r="J1294" t="s">
        <v>10</v>
      </c>
      <c r="K1294">
        <v>58</v>
      </c>
      <c r="L1294">
        <v>29</v>
      </c>
      <c r="M1294">
        <v>57.627000000000002</v>
      </c>
      <c r="N1294">
        <v>28.936</v>
      </c>
      <c r="O1294" t="s">
        <v>2643</v>
      </c>
      <c r="P1294" t="s">
        <v>155</v>
      </c>
      <c r="Q1294" t="s">
        <v>2643</v>
      </c>
      <c r="R1294" t="s">
        <v>2102</v>
      </c>
      <c r="S1294">
        <f ca="1">$AK$2*Validation[[#This Row],[Range1_Range]]+Validation[[#This Row],[Range1_Low]]</f>
        <v>17.385891275903678</v>
      </c>
      <c r="T1294">
        <f ca="1">$AK$2*Validation[[#This Row],[Range2_Range]]+Validation[[#This Row],[Range2_Low]]</f>
        <v>10.003360818523184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560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v>0</v>
      </c>
      <c r="AB1294" t="s">
        <v>2084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4" t="b">
        <f ca="1">AND(Validation[[#This Row],[Test Reading]]&gt;=Validation[[#This Row],[Range1_Low]],Validation[[#This Row],[Test Reading]]&lt;=Validation[[#This Row],[Range1_High]])</f>
        <v>1</v>
      </c>
      <c r="AE1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4">
        <f>Validation[[#This Row],[Range1_High]]-Validation[[#This Row],[Range1_Low]]</f>
        <v>19.001000000000001</v>
      </c>
      <c r="AG1294">
        <f>Validation[[#This Row],[Range2_High]]-Validation[[#This Row],[Range2_Low]]</f>
        <v>9.9999999999997868E-3</v>
      </c>
      <c r="AK1294"/>
    </row>
    <row r="1295" spans="1:37" x14ac:dyDescent="0.25">
      <c r="A1295" t="s">
        <v>52</v>
      </c>
      <c r="B1295" t="s">
        <v>59</v>
      </c>
      <c r="C1295">
        <v>1</v>
      </c>
      <c r="D1295">
        <v>11.000999999999999</v>
      </c>
      <c r="E1295">
        <v>0.01</v>
      </c>
      <c r="F1295" t="s">
        <v>13</v>
      </c>
      <c r="G1295" t="s">
        <v>12</v>
      </c>
      <c r="H1295">
        <v>0.01</v>
      </c>
      <c r="I1295">
        <v>4.5010000000000001E-2</v>
      </c>
      <c r="J1295" t="s">
        <v>10</v>
      </c>
      <c r="K1295">
        <v>57.286999999999999</v>
      </c>
      <c r="L1295">
        <v>0.84058999999999995</v>
      </c>
      <c r="M1295">
        <v>57.284999999999997</v>
      </c>
      <c r="N1295">
        <v>0.83952000000000004</v>
      </c>
      <c r="O1295" t="s">
        <v>2643</v>
      </c>
      <c r="P1295" t="s">
        <v>155</v>
      </c>
      <c r="Q1295" t="s">
        <v>2643</v>
      </c>
      <c r="R1295" t="s">
        <v>5280</v>
      </c>
      <c r="S1295">
        <f ca="1">$AK$2*Validation[[#This Row],[Range1_Range]]+Validation[[#This Row],[Range1_Low]]</f>
        <v>4.3611546050372443</v>
      </c>
      <c r="T1295">
        <f ca="1">$AK$2*Validation[[#This Row],[Range2_Range]]+Validation[[#This Row],[Range2_Low]]</f>
        <v>2.1766225649670429E-2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61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95" t="b">
        <f ca="1">Validation[[#This Row],[Desired Result]]=Validation[[#This Row],[Result]]</f>
        <v>1</v>
      </c>
      <c r="X1295" t="b">
        <v>1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v>0</v>
      </c>
      <c r="AB1295" t="s">
        <v>2109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5" t="b">
        <f ca="1">AND(Validation[[#This Row],[Test Reading]]&gt;=Validation[[#This Row],[Range1_Low]],Validation[[#This Row],[Test Reading]]&lt;=Validation[[#This Row],[Range1_High]])</f>
        <v>1</v>
      </c>
      <c r="AE1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5">
        <f>Validation[[#This Row],[Range1_High]]-Validation[[#This Row],[Range1_Low]]</f>
        <v>10.000999999999999</v>
      </c>
      <c r="AG1295">
        <f>Validation[[#This Row],[Range2_High]]-Validation[[#This Row],[Range2_Low]]</f>
        <v>3.5009999999999999E-2</v>
      </c>
      <c r="AJ1295" s="94"/>
      <c r="AK1295"/>
    </row>
    <row r="1296" spans="1:37" x14ac:dyDescent="0.25">
      <c r="A1296" t="s">
        <v>52</v>
      </c>
      <c r="B1296" t="s">
        <v>59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2643</v>
      </c>
      <c r="P1296" t="s">
        <v>155</v>
      </c>
      <c r="Q1296" t="s">
        <v>2643</v>
      </c>
      <c r="R1296" t="s">
        <v>2086</v>
      </c>
      <c r="S1296">
        <f ca="1">$AK$2*Validation[[#This Row],[Range1_Range]]+Validation[[#This Row],[Range1_Low]]</f>
        <v>4.3611546050372443</v>
      </c>
      <c r="T1296">
        <f ca="1">$AK$2*Validation[[#This Row],[Range2_Range]]+Validation[[#This Row],[Range2_Low]]</f>
        <v>0.36596152978268365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12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296" t="b">
        <f ca="1">Validation[[#This Row],[Desired Result]]=Validation[[#This Row],[Result]]</f>
        <v>1</v>
      </c>
      <c r="X1296" t="b">
        <v>1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v>0</v>
      </c>
      <c r="AB1296" t="s">
        <v>2108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6" t="b">
        <f ca="1">AND(Validation[[#This Row],[Test Reading]]&gt;=Validation[[#This Row],[Range1_Low]],Validation[[#This Row],[Test Reading]]&lt;=Validation[[#This Row],[Range1_High]])</f>
        <v>1</v>
      </c>
      <c r="AE1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6">
        <f>Validation[[#This Row],[Range1_High]]-Validation[[#This Row],[Range1_Low]]</f>
        <v>10.000999999999999</v>
      </c>
      <c r="AG1296">
        <f>Validation[[#This Row],[Range2_High]]-Validation[[#This Row],[Range2_Low]]</f>
        <v>0.95501000000000003</v>
      </c>
      <c r="AJ1296" s="94"/>
      <c r="AK1296"/>
    </row>
    <row r="1297" spans="1:37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</v>
      </c>
      <c r="I1297">
        <v>5.01</v>
      </c>
      <c r="J1297" t="s">
        <v>10</v>
      </c>
      <c r="K1297">
        <v>12.361000000000001</v>
      </c>
      <c r="L1297">
        <v>7.1186999999999996</v>
      </c>
      <c r="M1297">
        <v>12.349</v>
      </c>
      <c r="N1297">
        <v>7.1191000000000004</v>
      </c>
      <c r="O1297" t="s">
        <v>2643</v>
      </c>
      <c r="P1297" t="s">
        <v>155</v>
      </c>
      <c r="Q1297" t="s">
        <v>2643</v>
      </c>
      <c r="R1297" t="s">
        <v>2085</v>
      </c>
      <c r="S1297">
        <f ca="1">$AK$2*Validation[[#This Row],[Range1_Range]]+Validation[[#This Row],[Range1_Low]]</f>
        <v>4.3611546050372443</v>
      </c>
      <c r="T1297">
        <f ca="1">$AK$2*Validation[[#This Row],[Range2_Range]]+Validation[[#This Row],[Range2_Low]]</f>
        <v>2.3476882277971551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43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mA</v>
      </c>
      <c r="W1297" t="b">
        <f ca="1">Validation[[#This Row],[Desired Result]]=Validation[[#This Row],[Result]]</f>
        <v>1</v>
      </c>
      <c r="X1297" t="b">
        <v>1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v>0</v>
      </c>
      <c r="AB1297" t="s">
        <v>2107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7" t="b">
        <f ca="1">AND(Validation[[#This Row],[Test Reading]]&gt;=Validation[[#This Row],[Range1_Low]],Validation[[#This Row],[Test Reading]]&lt;=Validation[[#This Row],[Range1_High]])</f>
        <v>1</v>
      </c>
      <c r="AE1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7">
        <f>Validation[[#This Row],[Range1_High]]-Validation[[#This Row],[Range1_Low]]</f>
        <v>10.000999999999999</v>
      </c>
      <c r="AG1297">
        <f>Validation[[#This Row],[Range2_High]]-Validation[[#This Row],[Range2_Low]]</f>
        <v>4.01</v>
      </c>
      <c r="AK1297"/>
    </row>
    <row r="1298" spans="1:37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5</v>
      </c>
      <c r="I1298">
        <v>10</v>
      </c>
      <c r="J1298" t="s">
        <v>10</v>
      </c>
      <c r="K1298">
        <v>58</v>
      </c>
      <c r="L1298">
        <v>28.914000000000001</v>
      </c>
      <c r="M1298">
        <v>57.905000000000001</v>
      </c>
      <c r="N1298">
        <v>28.914999999999999</v>
      </c>
      <c r="O1298" t="s">
        <v>2643</v>
      </c>
      <c r="P1298" t="s">
        <v>155</v>
      </c>
      <c r="Q1298" t="s">
        <v>2643</v>
      </c>
      <c r="R1298" t="s">
        <v>2087</v>
      </c>
      <c r="S1298">
        <f ca="1">$AK$2*Validation[[#This Row],[Range1_Range]]+Validation[[#This Row],[Range1_Low]]</f>
        <v>4.3611546050372443</v>
      </c>
      <c r="T1298">
        <f ca="1">$AK$2*Validation[[#This Row],[Range2_Range]]+Validation[[#This Row],[Range2_Low]]</f>
        <v>6.6804092615924633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180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v>0</v>
      </c>
      <c r="AB1298" t="s">
        <v>2106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8" t="b">
        <f ca="1">AND(Validation[[#This Row],[Test Reading]]&gt;=Validation[[#This Row],[Range1_Low]],Validation[[#This Row],[Test Reading]]&lt;=Validation[[#This Row],[Range1_High]])</f>
        <v>1</v>
      </c>
      <c r="AE1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8">
        <f>Validation[[#This Row],[Range1_High]]-Validation[[#This Row],[Range1_Low]]</f>
        <v>10.000999999999999</v>
      </c>
      <c r="AG1298">
        <f>Validation[[#This Row],[Range2_High]]-Validation[[#This Row],[Range2_Low]]</f>
        <v>5</v>
      </c>
      <c r="AK1298"/>
    </row>
    <row r="1299" spans="1:37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10</v>
      </c>
      <c r="I1299">
        <v>10.01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2643</v>
      </c>
      <c r="P1299" t="s">
        <v>155</v>
      </c>
      <c r="Q1299" t="s">
        <v>2643</v>
      </c>
      <c r="R1299" t="s">
        <v>5283</v>
      </c>
      <c r="S1299">
        <f ca="1">$AK$2*Validation[[#This Row],[Range1_Range]]+Validation[[#This Row],[Range1_Low]]</f>
        <v>4.3611546050372443</v>
      </c>
      <c r="T1299">
        <f ca="1">$AK$2*Validation[[#This Row],[Range2_Range]]+Validation[[#This Row],[Range2_Low]]</f>
        <v>10.003360818523184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180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v>0</v>
      </c>
      <c r="AB1299" t="s">
        <v>2105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9" t="b">
        <f ca="1">AND(Validation[[#This Row],[Test Reading]]&gt;=Validation[[#This Row],[Range1_Low]],Validation[[#This Row],[Test Reading]]&lt;=Validation[[#This Row],[Range1_High]])</f>
        <v>1</v>
      </c>
      <c r="AE1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9">
        <f>Validation[[#This Row],[Range1_High]]-Validation[[#This Row],[Range1_Low]]</f>
        <v>10.000999999999999</v>
      </c>
      <c r="AG1299">
        <f>Validation[[#This Row],[Range2_High]]-Validation[[#This Row],[Range2_Low]]</f>
        <v>9.9999999999997868E-3</v>
      </c>
      <c r="AK1299"/>
    </row>
    <row r="1300" spans="1:37" x14ac:dyDescent="0.25">
      <c r="A1300" t="s">
        <v>52</v>
      </c>
      <c r="B1300" t="s">
        <v>59</v>
      </c>
      <c r="C1300">
        <v>11</v>
      </c>
      <c r="D1300">
        <v>30.001000000000001</v>
      </c>
      <c r="E1300">
        <v>0.01</v>
      </c>
      <c r="F1300" t="s">
        <v>13</v>
      </c>
      <c r="G1300" t="s">
        <v>12</v>
      </c>
      <c r="H1300">
        <v>0.01</v>
      </c>
      <c r="I1300">
        <v>4.5010000000000001E-2</v>
      </c>
      <c r="J1300" t="s">
        <v>10</v>
      </c>
      <c r="K1300">
        <v>1.4280999999999999</v>
      </c>
      <c r="L1300">
        <v>2.8814000000000002</v>
      </c>
      <c r="M1300">
        <v>1.5428999999999999</v>
      </c>
      <c r="N1300">
        <v>2.8673000000000002</v>
      </c>
      <c r="O1300" t="s">
        <v>2643</v>
      </c>
      <c r="P1300" t="s">
        <v>155</v>
      </c>
      <c r="Q1300" t="s">
        <v>2643</v>
      </c>
      <c r="R1300" t="s">
        <v>2109</v>
      </c>
      <c r="S1300">
        <f ca="1">$AK$2*Validation[[#This Row],[Range1_Range]]+Validation[[#This Row],[Range1_Low]]</f>
        <v>17.385891275903678</v>
      </c>
      <c r="T1300">
        <f ca="1">$AK$2*Validation[[#This Row],[Range2_Range]]+Validation[[#This Row],[Range2_Low]]</f>
        <v>2.1766225649670429E-2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52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v>0</v>
      </c>
      <c r="AB1300" t="s">
        <v>5280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0" t="b">
        <f ca="1">AND(Validation[[#This Row],[Test Reading]]&gt;=Validation[[#This Row],[Range1_Low]],Validation[[#This Row],[Test Reading]]&lt;=Validation[[#This Row],[Range1_High]])</f>
        <v>1</v>
      </c>
      <c r="AE1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0">
        <f>Validation[[#This Row],[Range1_High]]-Validation[[#This Row],[Range1_Low]]</f>
        <v>19.001000000000001</v>
      </c>
      <c r="AG1300">
        <f>Validation[[#This Row],[Range2_High]]-Validation[[#This Row],[Range2_Low]]</f>
        <v>3.5009999999999999E-2</v>
      </c>
      <c r="AK1300"/>
    </row>
    <row r="1301" spans="1:37" x14ac:dyDescent="0.25">
      <c r="A1301" t="s">
        <v>52</v>
      </c>
      <c r="B1301" t="s">
        <v>59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4.4999999999999998E-2</v>
      </c>
      <c r="I1301">
        <v>1.0000100000000001</v>
      </c>
      <c r="J1301" t="s">
        <v>10</v>
      </c>
      <c r="K1301">
        <v>1.3908</v>
      </c>
      <c r="L1301">
        <v>2.0926999999999998</v>
      </c>
      <c r="M1301">
        <v>1.3648</v>
      </c>
      <c r="N1301">
        <v>2.0928</v>
      </c>
      <c r="O1301" t="s">
        <v>2643</v>
      </c>
      <c r="P1301" t="s">
        <v>155</v>
      </c>
      <c r="Q1301" t="s">
        <v>2643</v>
      </c>
      <c r="R1301" t="s">
        <v>2108</v>
      </c>
      <c r="S1301">
        <f ca="1">$AK$2*Validation[[#This Row],[Range1_Range]]+Validation[[#This Row],[Range1_Low]]</f>
        <v>17.385891275903678</v>
      </c>
      <c r="T1301">
        <f ca="1">$AK$2*Validation[[#This Row],[Range2_Range]]+Validation[[#This Row],[Range2_Low]]</f>
        <v>0.36596152978268365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38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v>0</v>
      </c>
      <c r="AB1301" t="s">
        <v>2086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1" t="b">
        <f ca="1">AND(Validation[[#This Row],[Test Reading]]&gt;=Validation[[#This Row],[Range1_Low]],Validation[[#This Row],[Test Reading]]&lt;=Validation[[#This Row],[Range1_High]])</f>
        <v>1</v>
      </c>
      <c r="AE1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1">
        <f>Validation[[#This Row],[Range1_High]]-Validation[[#This Row],[Range1_Low]]</f>
        <v>19.001000000000001</v>
      </c>
      <c r="AG1301">
        <f>Validation[[#This Row],[Range2_High]]-Validation[[#This Row],[Range2_Low]]</f>
        <v>0.95501000000000003</v>
      </c>
      <c r="AK1301"/>
    </row>
    <row r="1302" spans="1:37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1</v>
      </c>
      <c r="I1302">
        <v>5.01</v>
      </c>
      <c r="J1302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t="s">
        <v>2643</v>
      </c>
      <c r="P1302" t="s">
        <v>155</v>
      </c>
      <c r="Q1302" t="s">
        <v>2643</v>
      </c>
      <c r="R1302" t="s">
        <v>2107</v>
      </c>
      <c r="S1302">
        <f ca="1">$AK$2*Validation[[#This Row],[Range1_Range]]+Validation[[#This Row],[Range1_Low]]</f>
        <v>17.385891275903678</v>
      </c>
      <c r="T1302">
        <f ca="1">$AK$2*Validation[[#This Row],[Range2_Range]]+Validation[[#This Row],[Range2_Low]]</f>
        <v>2.3476882277971551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140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02" t="b">
        <f ca="1">Validation[[#This Row],[Desired Result]]=Validation[[#This Row],[Result]]</f>
        <v>1</v>
      </c>
      <c r="X1302" t="b">
        <v>1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v>0</v>
      </c>
      <c r="AB1302" t="s">
        <v>2085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2" t="b">
        <f ca="1">AND(Validation[[#This Row],[Test Reading]]&gt;=Validation[[#This Row],[Range1_Low]],Validation[[#This Row],[Test Reading]]&lt;=Validation[[#This Row],[Range1_High]])</f>
        <v>1</v>
      </c>
      <c r="AE1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2">
        <f>Validation[[#This Row],[Range1_High]]-Validation[[#This Row],[Range1_Low]]</f>
        <v>19.001000000000001</v>
      </c>
      <c r="AG1302">
        <f>Validation[[#This Row],[Range2_High]]-Validation[[#This Row],[Range2_Low]]</f>
        <v>4.01</v>
      </c>
      <c r="AJ1302" s="93"/>
      <c r="AK1302"/>
    </row>
    <row r="1303" spans="1:37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5</v>
      </c>
      <c r="I1303">
        <v>10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2643</v>
      </c>
      <c r="P1303" t="s">
        <v>155</v>
      </c>
      <c r="Q1303" t="s">
        <v>2643</v>
      </c>
      <c r="R1303" t="s">
        <v>2106</v>
      </c>
      <c r="S1303">
        <f ca="1">$AK$2*Validation[[#This Row],[Range1_Range]]+Validation[[#This Row],[Range1_Low]]</f>
        <v>17.385891275903678</v>
      </c>
      <c r="T1303">
        <f ca="1">$AK$2*Validation[[#This Row],[Range2_Range]]+Validation[[#This Row],[Range2_Low]]</f>
        <v>6.6804092615924633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560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03" t="b">
        <f ca="1">Validation[[#This Row],[Desired Result]]=Validation[[#This Row],[Result]]</f>
        <v>1</v>
      </c>
      <c r="X1303" t="b">
        <v>1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v>0</v>
      </c>
      <c r="AB1303" t="s">
        <v>2087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3" t="b">
        <f ca="1">AND(Validation[[#This Row],[Test Reading]]&gt;=Validation[[#This Row],[Range1_Low]],Validation[[#This Row],[Test Reading]]&lt;=Validation[[#This Row],[Range1_High]])</f>
        <v>1</v>
      </c>
      <c r="AE1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3">
        <f>Validation[[#This Row],[Range1_High]]-Validation[[#This Row],[Range1_Low]]</f>
        <v>19.001000000000001</v>
      </c>
      <c r="AG1303">
        <f>Validation[[#This Row],[Range2_High]]-Validation[[#This Row],[Range2_Low]]</f>
        <v>5</v>
      </c>
      <c r="AK1303"/>
    </row>
    <row r="1304" spans="1:37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10</v>
      </c>
      <c r="I1304">
        <v>10.01</v>
      </c>
      <c r="J1304" t="s">
        <v>10</v>
      </c>
      <c r="K1304">
        <v>58</v>
      </c>
      <c r="L1304">
        <v>29</v>
      </c>
      <c r="M1304">
        <v>57.682000000000002</v>
      </c>
      <c r="N1304">
        <v>28.934999999999999</v>
      </c>
      <c r="O1304" t="s">
        <v>2643</v>
      </c>
      <c r="P1304" t="s">
        <v>155</v>
      </c>
      <c r="Q1304" t="s">
        <v>2643</v>
      </c>
      <c r="R1304" t="s">
        <v>2105</v>
      </c>
      <c r="S1304">
        <f ca="1">$AK$2*Validation[[#This Row],[Range1_Range]]+Validation[[#This Row],[Range1_Low]]</f>
        <v>17.385891275903678</v>
      </c>
      <c r="T1304">
        <f ca="1">$AK$2*Validation[[#This Row],[Range2_Range]]+Validation[[#This Row],[Range2_Low]]</f>
        <v>10.003360818523184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560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04" t="b">
        <f ca="1">Validation[[#This Row],[Desired Result]]=Validation[[#This Row],[Result]]</f>
        <v>1</v>
      </c>
      <c r="X1304" t="b">
        <v>1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v>0</v>
      </c>
      <c r="AB1304" t="s">
        <v>5283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4" t="b">
        <f ca="1">AND(Validation[[#This Row],[Test Reading]]&gt;=Validation[[#This Row],[Range1_Low]],Validation[[#This Row],[Test Reading]]&lt;=Validation[[#This Row],[Range1_High]])</f>
        <v>1</v>
      </c>
      <c r="AE1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4">
        <f>Validation[[#This Row],[Range1_High]]-Validation[[#This Row],[Range1_Low]]</f>
        <v>19.001000000000001</v>
      </c>
      <c r="AG1304">
        <f>Validation[[#This Row],[Range2_High]]-Validation[[#This Row],[Range2_Low]]</f>
        <v>9.9999999999997868E-3</v>
      </c>
      <c r="AK1304"/>
    </row>
    <row r="1305" spans="1:37" x14ac:dyDescent="0.25">
      <c r="A1305" t="s">
        <v>52</v>
      </c>
      <c r="B1305" t="s">
        <v>59</v>
      </c>
      <c r="C1305">
        <v>30</v>
      </c>
      <c r="D1305">
        <v>110.01</v>
      </c>
      <c r="E1305">
        <v>0.01</v>
      </c>
      <c r="F1305" t="s">
        <v>13</v>
      </c>
      <c r="G1305" t="s">
        <v>12</v>
      </c>
      <c r="H1305">
        <v>4.4999999999999998E-2</v>
      </c>
      <c r="I1305">
        <v>0.10001</v>
      </c>
      <c r="J1305" t="s">
        <v>10</v>
      </c>
      <c r="K1305">
        <v>12</v>
      </c>
      <c r="L1305">
        <v>2.1</v>
      </c>
      <c r="M1305">
        <v>11.984</v>
      </c>
      <c r="N1305">
        <v>2.0859999999999999</v>
      </c>
      <c r="O1305" t="s">
        <v>2643</v>
      </c>
      <c r="P1305" t="s">
        <v>155</v>
      </c>
      <c r="Q1305" t="s">
        <v>2643</v>
      </c>
      <c r="R1305" t="s">
        <v>2121</v>
      </c>
      <c r="S1305">
        <f ca="1">$AK$2*Validation[[#This Row],[Range1_Range]]+Validation[[#This Row],[Range1_Low]]</f>
        <v>56.889909004002597</v>
      </c>
      <c r="T1305">
        <f ca="1">$AK$2*Validation[[#This Row],[Range2_Range]]+Validation[[#This Row],[Range2_Low]]</f>
        <v>6.3487862696040287E-2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130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05" t="b">
        <f ca="1">Validation[[#This Row],[Desired Result]]=Validation[[#This Row],[Result]]</f>
        <v>1</v>
      </c>
      <c r="X1305" t="b">
        <v>1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v>0</v>
      </c>
      <c r="AB1305" t="s">
        <v>2138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5" t="b">
        <f ca="1">AND(Validation[[#This Row],[Test Reading]]&gt;=Validation[[#This Row],[Range1_Low]],Validation[[#This Row],[Test Reading]]&lt;=Validation[[#This Row],[Range1_High]])</f>
        <v>1</v>
      </c>
      <c r="AE1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5">
        <f>Validation[[#This Row],[Range1_High]]-Validation[[#This Row],[Range1_Low]]</f>
        <v>80.010000000000005</v>
      </c>
      <c r="AG1305">
        <f>Validation[[#This Row],[Range2_High]]-Validation[[#This Row],[Range2_Low]]</f>
        <v>5.5010000000000003E-2</v>
      </c>
      <c r="AK1305"/>
    </row>
    <row r="1306" spans="1:37" x14ac:dyDescent="0.25">
      <c r="A1306" t="s">
        <v>52</v>
      </c>
      <c r="B1306" t="s">
        <v>59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0.1</v>
      </c>
      <c r="I1306">
        <v>1.0000100000000001</v>
      </c>
      <c r="J1306" t="s">
        <v>10</v>
      </c>
      <c r="K1306">
        <v>15</v>
      </c>
      <c r="L1306">
        <v>2.2999999999999998</v>
      </c>
      <c r="M1306">
        <v>14.872</v>
      </c>
      <c r="N1306">
        <v>2.2866</v>
      </c>
      <c r="O1306" t="s">
        <v>2643</v>
      </c>
      <c r="P1306" t="s">
        <v>155</v>
      </c>
      <c r="Q1306" t="s">
        <v>2643</v>
      </c>
      <c r="R1306" t="s">
        <v>2122</v>
      </c>
      <c r="S1306">
        <f ca="1">$AK$2*Validation[[#This Row],[Range1_Range]]+Validation[[#This Row],[Range1_Low]]</f>
        <v>56.889909004002597</v>
      </c>
      <c r="T1306">
        <f ca="1">$AK$2*Validation[[#This Row],[Range2_Range]]+Validation[[#This Row],[Range2_Low]]</f>
        <v>0.4024770279051666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150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06" t="b">
        <f ca="1">Validation[[#This Row],[Desired Result]]=Validation[[#This Row],[Result]]</f>
        <v>1</v>
      </c>
      <c r="X1306" t="b">
        <v>1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v>0</v>
      </c>
      <c r="AB1306" t="s">
        <v>5293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6" t="b">
        <f ca="1">AND(Validation[[#This Row],[Test Reading]]&gt;=Validation[[#This Row],[Range1_Low]],Validation[[#This Row],[Test Reading]]&lt;=Validation[[#This Row],[Range1_High]])</f>
        <v>1</v>
      </c>
      <c r="AE1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6">
        <f>Validation[[#This Row],[Range1_High]]-Validation[[#This Row],[Range1_Low]]</f>
        <v>80.010000000000005</v>
      </c>
      <c r="AG1306">
        <f>Validation[[#This Row],[Range2_High]]-Validation[[#This Row],[Range2_Low]]</f>
        <v>0.90001000000000009</v>
      </c>
      <c r="AK1306"/>
    </row>
    <row r="1307" spans="1:37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2643</v>
      </c>
      <c r="P1307" t="s">
        <v>155</v>
      </c>
      <c r="Q1307" t="s">
        <v>2643</v>
      </c>
      <c r="R1307" t="s">
        <v>2120</v>
      </c>
      <c r="S1307">
        <f ca="1">$AK$2*Validation[[#This Row],[Range1_Range]]+Validation[[#This Row],[Range1_Low]]</f>
        <v>56.889909004002597</v>
      </c>
      <c r="T1307">
        <f ca="1">$AK$2*Validation[[#This Row],[Range2_Range]]+Validation[[#This Row],[Range2_Low]]</f>
        <v>2.3443274092739705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2000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v>0</v>
      </c>
      <c r="AB1307" t="s">
        <v>5295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7" t="b">
        <f ca="1">AND(Validation[[#This Row],[Test Reading]]&gt;=Validation[[#This Row],[Range1_Low]],Validation[[#This Row],[Test Reading]]&lt;=Validation[[#This Row],[Range1_High]])</f>
        <v>1</v>
      </c>
      <c r="AE1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7">
        <f>Validation[[#This Row],[Range1_High]]-Validation[[#This Row],[Range1_Low]]</f>
        <v>80.010000000000005</v>
      </c>
      <c r="AG1307">
        <f>Validation[[#This Row],[Range2_High]]-Validation[[#This Row],[Range2_Low]]</f>
        <v>4</v>
      </c>
      <c r="AK1307"/>
    </row>
    <row r="1308" spans="1:37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5</v>
      </c>
      <c r="I1308">
        <v>5.01</v>
      </c>
      <c r="J1308" t="s">
        <v>10</v>
      </c>
      <c r="K1308">
        <v>24</v>
      </c>
      <c r="L1308">
        <v>35</v>
      </c>
      <c r="M1308">
        <v>23.064</v>
      </c>
      <c r="N1308">
        <v>34.698999999999998</v>
      </c>
      <c r="O1308" t="s">
        <v>2643</v>
      </c>
      <c r="P1308" t="s">
        <v>155</v>
      </c>
      <c r="Q1308" t="s">
        <v>2643</v>
      </c>
      <c r="R1308" t="s">
        <v>2123</v>
      </c>
      <c r="S1308">
        <f ca="1">$AK$2*Validation[[#This Row],[Range1_Range]]+Validation[[#This Row],[Range1_Low]]</f>
        <v>56.889909004002597</v>
      </c>
      <c r="T1308">
        <f ca="1">$AK$2*Validation[[#This Row],[Range2_Range]]+Validation[[#This Row],[Range2_Low]]</f>
        <v>5.003360818523185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2000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08" t="b">
        <f ca="1">Validation[[#This Row],[Desired Result]]=Validation[[#This Row],[Result]]</f>
        <v>1</v>
      </c>
      <c r="X1308" t="b">
        <v>1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v>0</v>
      </c>
      <c r="AB1308" t="s">
        <v>2137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8" t="b">
        <f ca="1">AND(Validation[[#This Row],[Test Reading]]&gt;=Validation[[#This Row],[Range1_Low]],Validation[[#This Row],[Test Reading]]&lt;=Validation[[#This Row],[Range1_High]])</f>
        <v>1</v>
      </c>
      <c r="AE1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8">
        <f>Validation[[#This Row],[Range1_High]]-Validation[[#This Row],[Range1_Low]]</f>
        <v>80.010000000000005</v>
      </c>
      <c r="AG1308">
        <f>Validation[[#This Row],[Range2_High]]-Validation[[#This Row],[Range2_Low]]</f>
        <v>9.9999999999997868E-3</v>
      </c>
      <c r="AK1308"/>
    </row>
    <row r="1309" spans="1:37" x14ac:dyDescent="0.25">
      <c r="A1309" t="s">
        <v>52</v>
      </c>
      <c r="B1309" t="s">
        <v>59</v>
      </c>
      <c r="C1309">
        <v>110</v>
      </c>
      <c r="D1309">
        <v>205.01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42</v>
      </c>
      <c r="L1309">
        <v>2.4</v>
      </c>
      <c r="M1309">
        <v>38.552999999999997</v>
      </c>
      <c r="N1309">
        <v>2.4159000000000002</v>
      </c>
      <c r="O1309" t="s">
        <v>2643</v>
      </c>
      <c r="P1309" t="s">
        <v>155</v>
      </c>
      <c r="Q1309" t="s">
        <v>2643</v>
      </c>
      <c r="R1309" t="s">
        <v>2138</v>
      </c>
      <c r="S1309">
        <f ca="1">$AK$2*Validation[[#This Row],[Range1_Range]]+Validation[[#This Row],[Range1_Low]]</f>
        <v>141.93113678877998</v>
      </c>
      <c r="T1309">
        <f ca="1">$AK$2*Validation[[#This Row],[Range2_Range]]+Validation[[#This Row],[Range2_Low]]</f>
        <v>6.3487862696040287E-2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380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v>0</v>
      </c>
      <c r="AB1309" t="s">
        <v>2121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9" t="b">
        <f ca="1">AND(Validation[[#This Row],[Test Reading]]&gt;=Validation[[#This Row],[Range1_Low]],Validation[[#This Row],[Test Reading]]&lt;=Validation[[#This Row],[Range1_High]])</f>
        <v>1</v>
      </c>
      <c r="AE1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9">
        <f>Validation[[#This Row],[Range1_High]]-Validation[[#This Row],[Range1_Low]]</f>
        <v>95.009999999999991</v>
      </c>
      <c r="AG1309">
        <f>Validation[[#This Row],[Range2_High]]-Validation[[#This Row],[Range2_Low]]</f>
        <v>5.5010000000000003E-2</v>
      </c>
      <c r="AK1309"/>
    </row>
    <row r="1310" spans="1:37" x14ac:dyDescent="0.25">
      <c r="A1310" t="s">
        <v>52</v>
      </c>
      <c r="B1310" t="s">
        <v>59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0.1</v>
      </c>
      <c r="I1310">
        <v>1.0000100000000001</v>
      </c>
      <c r="J1310" t="s">
        <v>10</v>
      </c>
      <c r="K1310">
        <v>49</v>
      </c>
      <c r="L1310">
        <v>2.6</v>
      </c>
      <c r="M1310">
        <v>42.201999999999998</v>
      </c>
      <c r="N1310">
        <v>2.6324000000000001</v>
      </c>
      <c r="O1310" t="s">
        <v>2643</v>
      </c>
      <c r="P1310" t="s">
        <v>155</v>
      </c>
      <c r="Q1310" t="s">
        <v>2643</v>
      </c>
      <c r="R1310" t="s">
        <v>5293</v>
      </c>
      <c r="S1310">
        <f ca="1">$AK$2*Validation[[#This Row],[Range1_Range]]+Validation[[#This Row],[Range1_Low]]</f>
        <v>141.93113678877998</v>
      </c>
      <c r="T1310">
        <f ca="1">$AK$2*Validation[[#This Row],[Range2_Range]]+Validation[[#This Row],[Range2_Low]]</f>
        <v>0.4024770279051666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420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10" t="b">
        <f ca="1">Validation[[#This Row],[Desired Result]]=Validation[[#This Row],[Result]]</f>
        <v>1</v>
      </c>
      <c r="X1310" t="b">
        <v>1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v>0</v>
      </c>
      <c r="AB1310" t="s">
        <v>2122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0" t="b">
        <f ca="1">AND(Validation[[#This Row],[Test Reading]]&gt;=Validation[[#This Row],[Range1_Low]],Validation[[#This Row],[Test Reading]]&lt;=Validation[[#This Row],[Range1_High]])</f>
        <v>1</v>
      </c>
      <c r="AE1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0">
        <f>Validation[[#This Row],[Range1_High]]-Validation[[#This Row],[Range1_Low]]</f>
        <v>95.009999999999991</v>
      </c>
      <c r="AG1310">
        <f>Validation[[#This Row],[Range2_High]]-Validation[[#This Row],[Range2_Low]]</f>
        <v>0.90001000000000009</v>
      </c>
      <c r="AK1310"/>
    </row>
    <row r="1311" spans="1:37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1</v>
      </c>
      <c r="I1311">
        <v>5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2643</v>
      </c>
      <c r="P1311" t="s">
        <v>155</v>
      </c>
      <c r="Q1311" t="s">
        <v>2643</v>
      </c>
      <c r="R1311" t="s">
        <v>5295</v>
      </c>
      <c r="S1311">
        <f ca="1">$AK$2*Validation[[#This Row],[Range1_Range]]+Validation[[#This Row],[Range1_Low]]</f>
        <v>141.93113678877998</v>
      </c>
      <c r="T1311">
        <f ca="1">$AK$2*Validation[[#This Row],[Range2_Range]]+Validation[[#This Row],[Range2_Low]]</f>
        <v>2.3443274092739705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5000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11" t="b">
        <f ca="1">Validation[[#This Row],[Desired Result]]=Validation[[#This Row],[Result]]</f>
        <v>1</v>
      </c>
      <c r="X1311" t="b">
        <v>1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v>0</v>
      </c>
      <c r="AB1311" t="s">
        <v>2120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1" t="b">
        <f ca="1">AND(Validation[[#This Row],[Test Reading]]&gt;=Validation[[#This Row],[Range1_Low]],Validation[[#This Row],[Test Reading]]&lt;=Validation[[#This Row],[Range1_High]])</f>
        <v>1</v>
      </c>
      <c r="AE1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1">
        <f>Validation[[#This Row],[Range1_High]]-Validation[[#This Row],[Range1_Low]]</f>
        <v>95.009999999999991</v>
      </c>
      <c r="AG1311">
        <f>Validation[[#This Row],[Range2_High]]-Validation[[#This Row],[Range2_Low]]</f>
        <v>4</v>
      </c>
      <c r="AK1311"/>
    </row>
    <row r="1312" spans="1:37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5</v>
      </c>
      <c r="I1312">
        <v>5.01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2643</v>
      </c>
      <c r="P1312" t="s">
        <v>155</v>
      </c>
      <c r="Q1312" t="s">
        <v>2643</v>
      </c>
      <c r="R1312" t="s">
        <v>2137</v>
      </c>
      <c r="S1312">
        <f ca="1">$AK$2*Validation[[#This Row],[Range1_Range]]+Validation[[#This Row],[Range1_Low]]</f>
        <v>141.93113678877998</v>
      </c>
      <c r="T1312">
        <f ca="1">$AK$2*Validation[[#This Row],[Range2_Range]]+Validation[[#This Row],[Range2_Low]]</f>
        <v>5.003360818523185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5000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12" t="b">
        <f ca="1">Validation[[#This Row],[Desired Result]]=Validation[[#This Row],[Result]]</f>
        <v>1</v>
      </c>
      <c r="X1312" t="b">
        <v>1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v>0</v>
      </c>
      <c r="AB1312" t="s">
        <v>2123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2" t="b">
        <f ca="1">AND(Validation[[#This Row],[Test Reading]]&gt;=Validation[[#This Row],[Range1_Low]],Validation[[#This Row],[Test Reading]]&lt;=Validation[[#This Row],[Range1_High]])</f>
        <v>1</v>
      </c>
      <c r="AE1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2">
        <f>Validation[[#This Row],[Range1_High]]-Validation[[#This Row],[Range1_Low]]</f>
        <v>95.009999999999991</v>
      </c>
      <c r="AG1312">
        <f>Validation[[#This Row],[Range2_High]]-Validation[[#This Row],[Range2_Low]]</f>
        <v>9.9999999999997868E-3</v>
      </c>
      <c r="AK1312"/>
    </row>
    <row r="1313" spans="1:37" x14ac:dyDescent="0.25">
      <c r="A1313" t="s">
        <v>52</v>
      </c>
      <c r="B1313" t="s">
        <v>59</v>
      </c>
      <c r="C1313">
        <v>1</v>
      </c>
      <c r="D1313">
        <v>11.000999999999999</v>
      </c>
      <c r="E1313">
        <v>0.1</v>
      </c>
      <c r="F1313" t="s">
        <v>13</v>
      </c>
      <c r="G1313" t="s">
        <v>12</v>
      </c>
      <c r="H1313">
        <v>0.01</v>
      </c>
      <c r="I1313">
        <v>4.5010000000000001E-2</v>
      </c>
      <c r="J1313" t="s">
        <v>10</v>
      </c>
      <c r="K1313">
        <v>579.91999999999996</v>
      </c>
      <c r="L1313">
        <v>9.0643000000000001E-2</v>
      </c>
      <c r="M1313">
        <v>579.91999999999996</v>
      </c>
      <c r="N1313">
        <v>9.0135999999999994E-2</v>
      </c>
      <c r="O1313" t="s">
        <v>2643</v>
      </c>
      <c r="P1313" t="s">
        <v>155</v>
      </c>
      <c r="Q1313" t="s">
        <v>2643</v>
      </c>
      <c r="R1313" t="s">
        <v>2090</v>
      </c>
      <c r="S1313">
        <f ca="1">$AK$2*Validation[[#This Row],[Range1_Range]]+Validation[[#This Row],[Range1_Low]]</f>
        <v>4.3611546050372443</v>
      </c>
      <c r="T1313">
        <f ca="1">$AK$2*Validation[[#This Row],[Range2_Range]]+Validation[[#This Row],[Range2_Low]]</f>
        <v>2.1766225649670429E-2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580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3" t="b">
        <f ca="1">Validation[[#This Row],[Desired Result]]=Validation[[#This Row],[Result]]</f>
        <v>1</v>
      </c>
      <c r="X1313" t="b">
        <v>1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v>0</v>
      </c>
      <c r="AB1313" t="s">
        <v>2112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3" t="b">
        <f ca="1">AND(Validation[[#This Row],[Test Reading]]&gt;=Validation[[#This Row],[Range1_Low]],Validation[[#This Row],[Test Reading]]&lt;=Validation[[#This Row],[Range1_High]])</f>
        <v>1</v>
      </c>
      <c r="AE1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3">
        <f>Validation[[#This Row],[Range1_High]]-Validation[[#This Row],[Range1_Low]]</f>
        <v>10.000999999999999</v>
      </c>
      <c r="AG1313">
        <f>Validation[[#This Row],[Range2_High]]-Validation[[#This Row],[Range2_Low]]</f>
        <v>3.5009999999999999E-2</v>
      </c>
      <c r="AK1313"/>
    </row>
    <row r="1314" spans="1:37" x14ac:dyDescent="0.25">
      <c r="A1314" t="s">
        <v>52</v>
      </c>
      <c r="B1314" t="s">
        <v>59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4.4999999999999998E-2</v>
      </c>
      <c r="I1314">
        <v>1.0000100000000001</v>
      </c>
      <c r="J1314" t="s">
        <v>10</v>
      </c>
      <c r="K1314">
        <v>57.618000000000002</v>
      </c>
      <c r="L1314">
        <v>0.44323000000000001</v>
      </c>
      <c r="M1314">
        <v>57.618000000000002</v>
      </c>
      <c r="N1314">
        <v>0.44244</v>
      </c>
      <c r="O1314" t="s">
        <v>2643</v>
      </c>
      <c r="P1314" t="s">
        <v>155</v>
      </c>
      <c r="Q1314" t="s">
        <v>2643</v>
      </c>
      <c r="R1314" t="s">
        <v>2091</v>
      </c>
      <c r="S1314">
        <f ca="1">$AK$2*Validation[[#This Row],[Range1_Range]]+Validation[[#This Row],[Range1_Low]]</f>
        <v>4.3611546050372443</v>
      </c>
      <c r="T1314">
        <f ca="1">$AK$2*Validation[[#This Row],[Range2_Range]]+Validation[[#This Row],[Range2_Low]]</f>
        <v>0.36596152978268365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60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14" t="b">
        <f ca="1">Validation[[#This Row],[Desired Result]]=Validation[[#This Row],[Result]]</f>
        <v>1</v>
      </c>
      <c r="X1314" t="b">
        <v>1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v>0</v>
      </c>
      <c r="AB1314" t="s">
        <v>2110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4" t="b">
        <f ca="1">AND(Validation[[#This Row],[Test Reading]]&gt;=Validation[[#This Row],[Range1_Low]],Validation[[#This Row],[Test Reading]]&lt;=Validation[[#This Row],[Range1_High]])</f>
        <v>1</v>
      </c>
      <c r="AE1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4">
        <f>Validation[[#This Row],[Range1_High]]-Validation[[#This Row],[Range1_Low]]</f>
        <v>10.000999999999999</v>
      </c>
      <c r="AG1314">
        <f>Validation[[#This Row],[Range2_High]]-Validation[[#This Row],[Range2_Low]]</f>
        <v>0.95501000000000003</v>
      </c>
      <c r="AK1314"/>
    </row>
    <row r="1315" spans="1:37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2643</v>
      </c>
      <c r="P1315" t="s">
        <v>155</v>
      </c>
      <c r="Q1315" t="s">
        <v>2643</v>
      </c>
      <c r="R1315" t="s">
        <v>5281</v>
      </c>
      <c r="S1315">
        <f ca="1">$AK$2*Validation[[#This Row],[Range1_Range]]+Validation[[#This Row],[Range1_Low]]</f>
        <v>4.3611546050372443</v>
      </c>
      <c r="T1315">
        <f ca="1">$AK$2*Validation[[#This Row],[Range2_Range]]+Validation[[#This Row],[Range2_Low]]</f>
        <v>2.3476882277971551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77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W1315" t="b">
        <f ca="1">Validation[[#This Row],[Desired Result]]=Validation[[#This Row],[Result]]</f>
        <v>1</v>
      </c>
      <c r="X1315" t="b">
        <v>1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v>0</v>
      </c>
      <c r="AB1315" t="s">
        <v>5287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5" t="b">
        <f ca="1">AND(Validation[[#This Row],[Test Reading]]&gt;=Validation[[#This Row],[Range1_Low]],Validation[[#This Row],[Test Reading]]&lt;=Validation[[#This Row],[Range1_High]])</f>
        <v>1</v>
      </c>
      <c r="AE1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5">
        <f>Validation[[#This Row],[Range1_High]]-Validation[[#This Row],[Range1_Low]]</f>
        <v>10.000999999999999</v>
      </c>
      <c r="AG1315">
        <f>Validation[[#This Row],[Range2_High]]-Validation[[#This Row],[Range2_Low]]</f>
        <v>4.01</v>
      </c>
      <c r="AK1315"/>
    </row>
    <row r="1316" spans="1:37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5</v>
      </c>
      <c r="I1316">
        <v>10</v>
      </c>
      <c r="J1316" t="s">
        <v>10</v>
      </c>
      <c r="K1316">
        <v>76.668000000000006</v>
      </c>
      <c r="L1316">
        <v>27.611000000000001</v>
      </c>
      <c r="M1316">
        <v>76.638000000000005</v>
      </c>
      <c r="N1316">
        <v>27.611999999999998</v>
      </c>
      <c r="O1316" t="s">
        <v>2643</v>
      </c>
      <c r="P1316" t="s">
        <v>155</v>
      </c>
      <c r="Q1316" t="s">
        <v>2643</v>
      </c>
      <c r="R1316" t="s">
        <v>2089</v>
      </c>
      <c r="S1316">
        <f ca="1">$AK$2*Validation[[#This Row],[Range1_Range]]+Validation[[#This Row],[Range1_Low]]</f>
        <v>4.3611546050372443</v>
      </c>
      <c r="T1316">
        <f ca="1">$AK$2*Validation[[#This Row],[Range2_Range]]+Validation[[#This Row],[Range2_Low]]</f>
        <v>6.6804092615924633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200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16" t="b">
        <f ca="1">Validation[[#This Row],[Desired Result]]=Validation[[#This Row],[Result]]</f>
        <v>1</v>
      </c>
      <c r="X1316" t="b">
        <v>1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v>0</v>
      </c>
      <c r="AB1316" t="s">
        <v>2111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6" t="b">
        <f ca="1">AND(Validation[[#This Row],[Test Reading]]&gt;=Validation[[#This Row],[Range1_Low]],Validation[[#This Row],[Test Reading]]&lt;=Validation[[#This Row],[Range1_High]])</f>
        <v>1</v>
      </c>
      <c r="AE1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6">
        <f>Validation[[#This Row],[Range1_High]]-Validation[[#This Row],[Range1_Low]]</f>
        <v>10.000999999999999</v>
      </c>
      <c r="AG1316">
        <f>Validation[[#This Row],[Range2_High]]-Validation[[#This Row],[Range2_Low]]</f>
        <v>5</v>
      </c>
      <c r="AK1316"/>
    </row>
    <row r="1317" spans="1:37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10</v>
      </c>
      <c r="I1317">
        <v>10.01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2643</v>
      </c>
      <c r="P1317" t="s">
        <v>155</v>
      </c>
      <c r="Q1317" t="s">
        <v>2643</v>
      </c>
      <c r="R1317" t="s">
        <v>2088</v>
      </c>
      <c r="S1317">
        <f ca="1">$AK$2*Validation[[#This Row],[Range1_Range]]+Validation[[#This Row],[Range1_Low]]</f>
        <v>4.3611546050372443</v>
      </c>
      <c r="T1317">
        <f ca="1">$AK$2*Validation[[#This Row],[Range2_Range]]+Validation[[#This Row],[Range2_Low]]</f>
        <v>10.003360818523184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200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v>0</v>
      </c>
      <c r="AB1317" t="s">
        <v>5288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7" t="b">
        <f ca="1">AND(Validation[[#This Row],[Test Reading]]&gt;=Validation[[#This Row],[Range1_Low]],Validation[[#This Row],[Test Reading]]&lt;=Validation[[#This Row],[Range1_High]])</f>
        <v>1</v>
      </c>
      <c r="AE1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7">
        <f>Validation[[#This Row],[Range1_High]]-Validation[[#This Row],[Range1_Low]]</f>
        <v>10.000999999999999</v>
      </c>
      <c r="AG1317">
        <f>Validation[[#This Row],[Range2_High]]-Validation[[#This Row],[Range2_Low]]</f>
        <v>9.9999999999997868E-3</v>
      </c>
      <c r="AK1317"/>
    </row>
    <row r="1318" spans="1:37" x14ac:dyDescent="0.25">
      <c r="A1318" t="s">
        <v>52</v>
      </c>
      <c r="B1318" t="s">
        <v>59</v>
      </c>
      <c r="C1318">
        <v>11</v>
      </c>
      <c r="D1318">
        <v>30.001000000000001</v>
      </c>
      <c r="E1318">
        <v>0.1</v>
      </c>
      <c r="F1318" t="s">
        <v>13</v>
      </c>
      <c r="G1318" t="s">
        <v>12</v>
      </c>
      <c r="H1318">
        <v>0.01</v>
      </c>
      <c r="I1318">
        <v>4.5010000000000001E-2</v>
      </c>
      <c r="J1318" t="s">
        <v>10</v>
      </c>
      <c r="K1318">
        <v>44.393999999999998</v>
      </c>
      <c r="L1318">
        <v>2.0188000000000001</v>
      </c>
      <c r="M1318">
        <v>44.317</v>
      </c>
      <c r="N1318">
        <v>2.0184000000000002</v>
      </c>
      <c r="O1318" t="s">
        <v>2643</v>
      </c>
      <c r="P1318" t="s">
        <v>155</v>
      </c>
      <c r="Q1318" t="s">
        <v>2643</v>
      </c>
      <c r="R1318" t="s">
        <v>2112</v>
      </c>
      <c r="S1318">
        <f ca="1">$AK$2*Validation[[#This Row],[Range1_Range]]+Validation[[#This Row],[Range1_Low]]</f>
        <v>17.385891275903678</v>
      </c>
      <c r="T1318">
        <f ca="1">$AK$2*Validation[[#This Row],[Range2_Range]]+Validation[[#This Row],[Range2_Low]]</f>
        <v>2.1766225649670429E-2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79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v>0</v>
      </c>
      <c r="AB1318" t="s">
        <v>2090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8" t="b">
        <f ca="1">AND(Validation[[#This Row],[Test Reading]]&gt;=Validation[[#This Row],[Range1_Low]],Validation[[#This Row],[Test Reading]]&lt;=Validation[[#This Row],[Range1_High]])</f>
        <v>1</v>
      </c>
      <c r="AE1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8">
        <f>Validation[[#This Row],[Range1_High]]-Validation[[#This Row],[Range1_Low]]</f>
        <v>19.001000000000001</v>
      </c>
      <c r="AG1318">
        <f>Validation[[#This Row],[Range2_High]]-Validation[[#This Row],[Range2_Low]]</f>
        <v>3.5009999999999999E-2</v>
      </c>
      <c r="AK1318"/>
    </row>
    <row r="1319" spans="1:37" x14ac:dyDescent="0.25">
      <c r="A1319" t="s">
        <v>52</v>
      </c>
      <c r="B1319" t="s">
        <v>59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2643</v>
      </c>
      <c r="P1319" t="s">
        <v>155</v>
      </c>
      <c r="Q1319" t="s">
        <v>2643</v>
      </c>
      <c r="R1319" t="s">
        <v>2110</v>
      </c>
      <c r="S1319">
        <f ca="1">$AK$2*Validation[[#This Row],[Range1_Range]]+Validation[[#This Row],[Range1_Low]]</f>
        <v>17.385891275903678</v>
      </c>
      <c r="T1319">
        <f ca="1">$AK$2*Validation[[#This Row],[Range2_Range]]+Validation[[#This Row],[Range2_Low]]</f>
        <v>0.36596152978268365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71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v>0</v>
      </c>
      <c r="AB1319">
        <v>17083127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9" t="b">
        <f ca="1">AND(Validation[[#This Row],[Test Reading]]&gt;=Validation[[#This Row],[Range1_Low]],Validation[[#This Row],[Test Reading]]&lt;=Validation[[#This Row],[Range1_High]])</f>
        <v>1</v>
      </c>
      <c r="AE1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9">
        <f>Validation[[#This Row],[Range1_High]]-Validation[[#This Row],[Range1_Low]]</f>
        <v>19.001000000000001</v>
      </c>
      <c r="AG1319">
        <f>Validation[[#This Row],[Range2_High]]-Validation[[#This Row],[Range2_Low]]</f>
        <v>0.95501000000000003</v>
      </c>
      <c r="AK1319"/>
    </row>
    <row r="1320" spans="1:37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1</v>
      </c>
      <c r="I1320">
        <v>5.01</v>
      </c>
      <c r="J1320" t="s">
        <v>10</v>
      </c>
      <c r="K1320">
        <v>33.826999999999998</v>
      </c>
      <c r="L1320">
        <v>6.6978</v>
      </c>
      <c r="M1320">
        <v>33.792000000000002</v>
      </c>
      <c r="N1320">
        <v>6.6978999999999997</v>
      </c>
      <c r="O1320" t="s">
        <v>2643</v>
      </c>
      <c r="P1320" t="s">
        <v>155</v>
      </c>
      <c r="Q1320" t="s">
        <v>2643</v>
      </c>
      <c r="R1320" t="s">
        <v>5287</v>
      </c>
      <c r="S1320">
        <f ca="1">$AK$2*Validation[[#This Row],[Range1_Range]]+Validation[[#This Row],[Range1_Low]]</f>
        <v>17.385891275903678</v>
      </c>
      <c r="T1320">
        <f ca="1">$AK$2*Validation[[#This Row],[Range2_Range]]+Validation[[#This Row],[Range2_Low]]</f>
        <v>2.3476882277971551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150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v>0</v>
      </c>
      <c r="AB1320" t="s">
        <v>5281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0" t="b">
        <f ca="1">AND(Validation[[#This Row],[Test Reading]]&gt;=Validation[[#This Row],[Range1_Low]],Validation[[#This Row],[Test Reading]]&lt;=Validation[[#This Row],[Range1_High]])</f>
        <v>1</v>
      </c>
      <c r="AE1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0">
        <f>Validation[[#This Row],[Range1_High]]-Validation[[#This Row],[Range1_Low]]</f>
        <v>19.001000000000001</v>
      </c>
      <c r="AG1320">
        <f>Validation[[#This Row],[Range2_High]]-Validation[[#This Row],[Range2_Low]]</f>
        <v>4.01</v>
      </c>
      <c r="AK1320"/>
    </row>
    <row r="1321" spans="1:37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5</v>
      </c>
      <c r="I1321">
        <v>10</v>
      </c>
      <c r="J132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t="s">
        <v>2643</v>
      </c>
      <c r="P1321" t="s">
        <v>155</v>
      </c>
      <c r="Q1321" t="s">
        <v>2643</v>
      </c>
      <c r="R1321" t="s">
        <v>2111</v>
      </c>
      <c r="S1321">
        <f ca="1">$AK$2*Validation[[#This Row],[Range1_Range]]+Validation[[#This Row],[Range1_Low]]</f>
        <v>17.385891275903678</v>
      </c>
      <c r="T1321">
        <f ca="1">$AK$2*Validation[[#This Row],[Range2_Range]]+Validation[[#This Row],[Range2_Low]]</f>
        <v>6.6804092615924633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560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21" t="b">
        <f ca="1">Validation[[#This Row],[Desired Result]]=Validation[[#This Row],[Result]]</f>
        <v>1</v>
      </c>
      <c r="X1321" t="b">
        <v>0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v>0</v>
      </c>
      <c r="AB1321" t="s">
        <v>2089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1" t="b">
        <f ca="1">AND(Validation[[#This Row],[Test Reading]]&gt;=Validation[[#This Row],[Range1_Low]],Validation[[#This Row],[Test Reading]]&lt;=Validation[[#This Row],[Range1_High]])</f>
        <v>1</v>
      </c>
      <c r="AE1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1">
        <f>Validation[[#This Row],[Range1_High]]-Validation[[#This Row],[Range1_Low]]</f>
        <v>19.001000000000001</v>
      </c>
      <c r="AG1321">
        <f>Validation[[#This Row],[Range2_High]]-Validation[[#This Row],[Range2_Low]]</f>
        <v>5</v>
      </c>
      <c r="AK1321"/>
    </row>
    <row r="1322" spans="1:37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10</v>
      </c>
      <c r="I1322">
        <v>10.01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2643</v>
      </c>
      <c r="P1322" t="s">
        <v>155</v>
      </c>
      <c r="Q1322" t="s">
        <v>2643</v>
      </c>
      <c r="R1322" t="s">
        <v>5288</v>
      </c>
      <c r="S1322">
        <f ca="1">$AK$2*Validation[[#This Row],[Range1_Range]]+Validation[[#This Row],[Range1_Low]]</f>
        <v>17.385891275903678</v>
      </c>
      <c r="T1322">
        <f ca="1">$AK$2*Validation[[#This Row],[Range2_Range]]+Validation[[#This Row],[Range2_Low]]</f>
        <v>10.003360818523184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560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v>0</v>
      </c>
      <c r="AB1322" t="s">
        <v>2088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2" t="b">
        <f ca="1">AND(Validation[[#This Row],[Test Reading]]&gt;=Validation[[#This Row],[Range1_Low]],Validation[[#This Row],[Test Reading]]&lt;=Validation[[#This Row],[Range1_High]])</f>
        <v>1</v>
      </c>
      <c r="AE1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2">
        <f>Validation[[#This Row],[Range1_High]]-Validation[[#This Row],[Range1_Low]]</f>
        <v>19.001000000000001</v>
      </c>
      <c r="AG1322">
        <f>Validation[[#This Row],[Range2_High]]-Validation[[#This Row],[Range2_Low]]</f>
        <v>9.9999999999997868E-3</v>
      </c>
      <c r="AK1322"/>
    </row>
    <row r="1323" spans="1:37" x14ac:dyDescent="0.25">
      <c r="A1323" t="s">
        <v>52</v>
      </c>
      <c r="B1323" t="s">
        <v>59</v>
      </c>
      <c r="C1323">
        <v>30</v>
      </c>
      <c r="D1323">
        <v>110.01</v>
      </c>
      <c r="E1323">
        <v>0.1</v>
      </c>
      <c r="F1323" t="s">
        <v>13</v>
      </c>
      <c r="G1323" t="s">
        <v>12</v>
      </c>
      <c r="H1323">
        <v>4.4999999999999998E-2</v>
      </c>
      <c r="I1323">
        <v>0.10001</v>
      </c>
      <c r="J1323" t="s">
        <v>10</v>
      </c>
      <c r="K1323">
        <v>36.579000000000001</v>
      </c>
      <c r="L1323">
        <v>1.9251</v>
      </c>
      <c r="M1323">
        <v>36.551000000000002</v>
      </c>
      <c r="N1323">
        <v>1.9245000000000001</v>
      </c>
      <c r="O1323" t="s">
        <v>2643</v>
      </c>
      <c r="P1323" t="s">
        <v>155</v>
      </c>
      <c r="Q1323" t="s">
        <v>2643</v>
      </c>
      <c r="R1323" t="s">
        <v>2125</v>
      </c>
      <c r="S1323">
        <f ca="1">$AK$2*Validation[[#This Row],[Range1_Range]]+Validation[[#This Row],[Range1_Low]]</f>
        <v>56.889909004002597</v>
      </c>
      <c r="T1323">
        <f ca="1">$AK$2*Validation[[#This Row],[Range2_Range]]+Validation[[#This Row],[Range2_Low]]</f>
        <v>6.3487862696040287E-2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150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v>0</v>
      </c>
      <c r="AB1323" t="s">
        <v>2140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3" t="b">
        <f ca="1">AND(Validation[[#This Row],[Test Reading]]&gt;=Validation[[#This Row],[Range1_Low]],Validation[[#This Row],[Test Reading]]&lt;=Validation[[#This Row],[Range1_High]])</f>
        <v>1</v>
      </c>
      <c r="AE1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3">
        <f>Validation[[#This Row],[Range1_High]]-Validation[[#This Row],[Range1_Low]]</f>
        <v>80.010000000000005</v>
      </c>
      <c r="AG1323">
        <f>Validation[[#This Row],[Range2_High]]-Validation[[#This Row],[Range2_Low]]</f>
        <v>5.5010000000000003E-2</v>
      </c>
      <c r="AK1323"/>
    </row>
    <row r="1324" spans="1:37" x14ac:dyDescent="0.25">
      <c r="A1324" t="s">
        <v>52</v>
      </c>
      <c r="B1324" t="s">
        <v>59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0.1</v>
      </c>
      <c r="I1324">
        <v>1.0000100000000001</v>
      </c>
      <c r="J1324" t="s">
        <v>10</v>
      </c>
      <c r="K1324">
        <v>37.347999999999999</v>
      </c>
      <c r="L1324">
        <v>2.1392000000000002</v>
      </c>
      <c r="M1324">
        <v>37.319000000000003</v>
      </c>
      <c r="N1324">
        <v>2.1387</v>
      </c>
      <c r="O1324" t="s">
        <v>2643</v>
      </c>
      <c r="P1324" t="s">
        <v>155</v>
      </c>
      <c r="Q1324" t="s">
        <v>2643</v>
      </c>
      <c r="R1324" t="s">
        <v>2124</v>
      </c>
      <c r="S1324">
        <f ca="1">$AK$2*Validation[[#This Row],[Range1_Range]]+Validation[[#This Row],[Range1_Low]]</f>
        <v>56.889909004002597</v>
      </c>
      <c r="T1324">
        <f ca="1">$AK$2*Validation[[#This Row],[Range2_Range]]+Validation[[#This Row],[Range2_Low]]</f>
        <v>0.4024770279051666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160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24" t="b">
        <f ca="1">Validation[[#This Row],[Desired Result]]=Validation[[#This Row],[Result]]</f>
        <v>1</v>
      </c>
      <c r="X1324" t="b">
        <v>1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v>0</v>
      </c>
      <c r="AB1324" t="s">
        <v>5294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4" t="b">
        <f ca="1">AND(Validation[[#This Row],[Test Reading]]&gt;=Validation[[#This Row],[Range1_Low]],Validation[[#This Row],[Test Reading]]&lt;=Validation[[#This Row],[Range1_High]])</f>
        <v>1</v>
      </c>
      <c r="AE1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4">
        <f>Validation[[#This Row],[Range1_High]]-Validation[[#This Row],[Range1_Low]]</f>
        <v>80.010000000000005</v>
      </c>
      <c r="AG1324">
        <f>Validation[[#This Row],[Range2_High]]-Validation[[#This Row],[Range2_Low]]</f>
        <v>0.90001000000000009</v>
      </c>
      <c r="AK1324"/>
    </row>
    <row r="1325" spans="1:37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2643</v>
      </c>
      <c r="P1325" t="s">
        <v>155</v>
      </c>
      <c r="Q1325" t="s">
        <v>2643</v>
      </c>
      <c r="R1325" t="s">
        <v>2126</v>
      </c>
      <c r="S1325">
        <f ca="1">$AK$2*Validation[[#This Row],[Range1_Range]]+Validation[[#This Row],[Range1_Low]]</f>
        <v>56.889909004002597</v>
      </c>
      <c r="T1325">
        <f ca="1">$AK$2*Validation[[#This Row],[Range2_Range]]+Validation[[#This Row],[Range2_Low]]</f>
        <v>2.3443274092739705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2000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v>0</v>
      </c>
      <c r="AB1325" t="s">
        <v>2139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5" t="b">
        <f ca="1">AND(Validation[[#This Row],[Test Reading]]&gt;=Validation[[#This Row],[Range1_Low]],Validation[[#This Row],[Test Reading]]&lt;=Validation[[#This Row],[Range1_High]])</f>
        <v>1</v>
      </c>
      <c r="AE1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5">
        <f>Validation[[#This Row],[Range1_High]]-Validation[[#This Row],[Range1_Low]]</f>
        <v>80.010000000000005</v>
      </c>
      <c r="AG1325">
        <f>Validation[[#This Row],[Range2_High]]-Validation[[#This Row],[Range2_Low]]</f>
        <v>4</v>
      </c>
      <c r="AK1325"/>
    </row>
    <row r="1326" spans="1:37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5</v>
      </c>
      <c r="I1326">
        <v>5.01</v>
      </c>
      <c r="J1326" t="s">
        <v>10</v>
      </c>
      <c r="K1326">
        <v>24</v>
      </c>
      <c r="L1326">
        <v>35</v>
      </c>
      <c r="M1326">
        <v>25.111999999999998</v>
      </c>
      <c r="N1326">
        <v>34.683999999999997</v>
      </c>
      <c r="O1326" t="s">
        <v>2643</v>
      </c>
      <c r="P1326" t="s">
        <v>155</v>
      </c>
      <c r="Q1326" t="s">
        <v>2643</v>
      </c>
      <c r="R1326" t="s">
        <v>2127</v>
      </c>
      <c r="S1326">
        <f ca="1">$AK$2*Validation[[#This Row],[Range1_Range]]+Validation[[#This Row],[Range1_Low]]</f>
        <v>56.889909004002597</v>
      </c>
      <c r="T1326">
        <f ca="1">$AK$2*Validation[[#This Row],[Range2_Range]]+Validation[[#This Row],[Range2_Low]]</f>
        <v>5.003360818523185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2000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v>0</v>
      </c>
      <c r="AB1326" t="s">
        <v>5296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6" t="b">
        <f ca="1">AND(Validation[[#This Row],[Test Reading]]&gt;=Validation[[#This Row],[Range1_Low]],Validation[[#This Row],[Test Reading]]&lt;=Validation[[#This Row],[Range1_High]])</f>
        <v>1</v>
      </c>
      <c r="AE1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6">
        <f>Validation[[#This Row],[Range1_High]]-Validation[[#This Row],[Range1_Low]]</f>
        <v>80.010000000000005</v>
      </c>
      <c r="AG1326">
        <f>Validation[[#This Row],[Range2_High]]-Validation[[#This Row],[Range2_Low]]</f>
        <v>9.9999999999997868E-3</v>
      </c>
      <c r="AK1326"/>
    </row>
    <row r="1327" spans="1:37" x14ac:dyDescent="0.25">
      <c r="A1327" t="s">
        <v>52</v>
      </c>
      <c r="B1327" t="s">
        <v>59</v>
      </c>
      <c r="C1327">
        <v>110</v>
      </c>
      <c r="D1327">
        <v>205.01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46.786999999999999</v>
      </c>
      <c r="L1327">
        <v>2.3923999999999999</v>
      </c>
      <c r="M1327">
        <v>46.65</v>
      </c>
      <c r="N1327">
        <v>2.3915999999999999</v>
      </c>
      <c r="O1327" t="s">
        <v>2643</v>
      </c>
      <c r="P1327" t="s">
        <v>155</v>
      </c>
      <c r="Q1327" t="s">
        <v>2643</v>
      </c>
      <c r="R1327" t="s">
        <v>2140</v>
      </c>
      <c r="S1327">
        <f ca="1">$AK$2*Validation[[#This Row],[Range1_Range]]+Validation[[#This Row],[Range1_Low]]</f>
        <v>141.93113678877998</v>
      </c>
      <c r="T1327">
        <f ca="1">$AK$2*Validation[[#This Row],[Range2_Range]]+Validation[[#This Row],[Range2_Low]]</f>
        <v>6.3487862696040287E-2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390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v>0</v>
      </c>
      <c r="AB1327" t="s">
        <v>2125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7" t="b">
        <f ca="1">AND(Validation[[#This Row],[Test Reading]]&gt;=Validation[[#This Row],[Range1_Low]],Validation[[#This Row],[Test Reading]]&lt;=Validation[[#This Row],[Range1_High]])</f>
        <v>1</v>
      </c>
      <c r="AE1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7">
        <f>Validation[[#This Row],[Range1_High]]-Validation[[#This Row],[Range1_Low]]</f>
        <v>95.009999999999991</v>
      </c>
      <c r="AG1327">
        <f>Validation[[#This Row],[Range2_High]]-Validation[[#This Row],[Range2_Low]]</f>
        <v>5.5010000000000003E-2</v>
      </c>
      <c r="AK1327"/>
    </row>
    <row r="1328" spans="1:37" x14ac:dyDescent="0.25">
      <c r="A1328" t="s">
        <v>52</v>
      </c>
      <c r="B1328" t="s">
        <v>59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2643</v>
      </c>
      <c r="P1328" t="s">
        <v>155</v>
      </c>
      <c r="Q1328" t="s">
        <v>2643</v>
      </c>
      <c r="R1328" t="s">
        <v>5294</v>
      </c>
      <c r="S1328">
        <f ca="1">$AK$2*Validation[[#This Row],[Range1_Range]]+Validation[[#This Row],[Range1_Low]]</f>
        <v>141.93113678877998</v>
      </c>
      <c r="T1328">
        <f ca="1">$AK$2*Validation[[#This Row],[Range2_Range]]+Validation[[#This Row],[Range2_Low]]</f>
        <v>0.4024770279051666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420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v>0</v>
      </c>
      <c r="AB1328" t="s">
        <v>2124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8" t="b">
        <f ca="1">AND(Validation[[#This Row],[Test Reading]]&gt;=Validation[[#This Row],[Range1_Low]],Validation[[#This Row],[Test Reading]]&lt;=Validation[[#This Row],[Range1_High]])</f>
        <v>1</v>
      </c>
      <c r="AE1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8">
        <f>Validation[[#This Row],[Range1_High]]-Validation[[#This Row],[Range1_Low]]</f>
        <v>95.009999999999991</v>
      </c>
      <c r="AG1328">
        <f>Validation[[#This Row],[Range2_High]]-Validation[[#This Row],[Range2_Low]]</f>
        <v>0.90001000000000009</v>
      </c>
      <c r="AK1328"/>
    </row>
    <row r="1329" spans="1:37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1</v>
      </c>
      <c r="I1329">
        <v>5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2643</v>
      </c>
      <c r="P1329" t="s">
        <v>155</v>
      </c>
      <c r="Q1329" t="s">
        <v>2643</v>
      </c>
      <c r="R1329" t="s">
        <v>2139</v>
      </c>
      <c r="S1329">
        <f ca="1">$AK$2*Validation[[#This Row],[Range1_Range]]+Validation[[#This Row],[Range1_Low]]</f>
        <v>141.93113678877998</v>
      </c>
      <c r="T1329">
        <f ca="1">$AK$2*Validation[[#This Row],[Range2_Range]]+Validation[[#This Row],[Range2_Low]]</f>
        <v>2.3443274092739705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5000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29" t="b">
        <f ca="1">Validation[[#This Row],[Desired Result]]=Validation[[#This Row],[Result]]</f>
        <v>1</v>
      </c>
      <c r="X1329" t="b">
        <v>1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v>0</v>
      </c>
      <c r="AB1329" t="s">
        <v>2126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9" t="b">
        <f ca="1">AND(Validation[[#This Row],[Test Reading]]&gt;=Validation[[#This Row],[Range1_Low]],Validation[[#This Row],[Test Reading]]&lt;=Validation[[#This Row],[Range1_High]])</f>
        <v>1</v>
      </c>
      <c r="AE1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9">
        <f>Validation[[#This Row],[Range1_High]]-Validation[[#This Row],[Range1_Low]]</f>
        <v>95.009999999999991</v>
      </c>
      <c r="AG1329">
        <f>Validation[[#This Row],[Range2_High]]-Validation[[#This Row],[Range2_Low]]</f>
        <v>4</v>
      </c>
      <c r="AK1329"/>
    </row>
    <row r="1330" spans="1:37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5</v>
      </c>
      <c r="I1330">
        <v>5.01</v>
      </c>
      <c r="J1330" t="s">
        <v>10</v>
      </c>
      <c r="K1330">
        <v>58</v>
      </c>
      <c r="L1330">
        <v>35</v>
      </c>
      <c r="M1330">
        <v>58.262</v>
      </c>
      <c r="N1330">
        <v>34.697000000000003</v>
      </c>
      <c r="O1330" t="s">
        <v>2643</v>
      </c>
      <c r="P1330" t="s">
        <v>155</v>
      </c>
      <c r="Q1330" t="s">
        <v>2643</v>
      </c>
      <c r="R1330" t="s">
        <v>5296</v>
      </c>
      <c r="S1330">
        <f ca="1">$AK$2*Validation[[#This Row],[Range1_Range]]+Validation[[#This Row],[Range1_Low]]</f>
        <v>141.93113678877998</v>
      </c>
      <c r="T1330">
        <f ca="1">$AK$2*Validation[[#This Row],[Range2_Range]]+Validation[[#This Row],[Range2_Low]]</f>
        <v>5.003360818523185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5000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30" t="b">
        <f ca="1">Validation[[#This Row],[Desired Result]]=Validation[[#This Row],[Result]]</f>
        <v>1</v>
      </c>
      <c r="X1330" t="b">
        <v>1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v>0</v>
      </c>
      <c r="AB1330" t="s">
        <v>2127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0" t="b">
        <f ca="1">AND(Validation[[#This Row],[Test Reading]]&gt;=Validation[[#This Row],[Range1_Low]],Validation[[#This Row],[Test Reading]]&lt;=Validation[[#This Row],[Range1_High]])</f>
        <v>1</v>
      </c>
      <c r="AE1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0">
        <f>Validation[[#This Row],[Range1_High]]-Validation[[#This Row],[Range1_Low]]</f>
        <v>95.009999999999991</v>
      </c>
      <c r="AG1330">
        <f>Validation[[#This Row],[Range2_High]]-Validation[[#This Row],[Range2_Low]]</f>
        <v>9.9999999999997868E-3</v>
      </c>
      <c r="AK1330"/>
    </row>
    <row r="1331" spans="1:37" x14ac:dyDescent="0.25">
      <c r="A1331" t="s">
        <v>52</v>
      </c>
      <c r="B1331" t="s">
        <v>59</v>
      </c>
      <c r="C1331">
        <v>1</v>
      </c>
      <c r="D1331">
        <v>11.000999999999999</v>
      </c>
      <c r="E1331">
        <v>1</v>
      </c>
      <c r="F1331" t="s">
        <v>13</v>
      </c>
      <c r="G1331" t="s">
        <v>12</v>
      </c>
      <c r="H1331">
        <v>0.01</v>
      </c>
      <c r="I1331">
        <v>4.5010000000000001E-2</v>
      </c>
      <c r="J1331" t="s">
        <v>10</v>
      </c>
      <c r="K1331">
        <v>5800</v>
      </c>
      <c r="L1331">
        <v>9.2241000000000007E-3</v>
      </c>
      <c r="M1331">
        <v>5800</v>
      </c>
      <c r="N1331">
        <v>9.0206999999999996E-3</v>
      </c>
      <c r="O1331" t="s">
        <v>2643</v>
      </c>
      <c r="P1331" t="s">
        <v>155</v>
      </c>
      <c r="Q1331" t="s">
        <v>2643</v>
      </c>
      <c r="R1331" t="s">
        <v>2095</v>
      </c>
      <c r="S1331">
        <f ca="1">$AK$2*Validation[[#This Row],[Range1_Range]]+Validation[[#This Row],[Range1_Low]]</f>
        <v>4.3611546050372443</v>
      </c>
      <c r="T1331">
        <f ca="1">$AK$2*Validation[[#This Row],[Range2_Range]]+Validation[[#This Row],[Range2_Low]]</f>
        <v>2.1766225649670429E-2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5800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v>0</v>
      </c>
      <c r="AB1331" t="s">
        <v>2114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1" t="b">
        <f ca="1">AND(Validation[[#This Row],[Test Reading]]&gt;=Validation[[#This Row],[Range1_Low]],Validation[[#This Row],[Test Reading]]&lt;=Validation[[#This Row],[Range1_High]])</f>
        <v>1</v>
      </c>
      <c r="AE1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1">
        <f>Validation[[#This Row],[Range1_High]]-Validation[[#This Row],[Range1_Low]]</f>
        <v>10.000999999999999</v>
      </c>
      <c r="AG1331">
        <f>Validation[[#This Row],[Range2_High]]-Validation[[#This Row],[Range2_Low]]</f>
        <v>3.5009999999999999E-2</v>
      </c>
      <c r="AK1331"/>
    </row>
    <row r="1332" spans="1:37" x14ac:dyDescent="0.25">
      <c r="A1332" t="s">
        <v>52</v>
      </c>
      <c r="B1332" t="s">
        <v>59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4.4999999999999998E-2</v>
      </c>
      <c r="I1332">
        <v>1.0000100000000001</v>
      </c>
      <c r="J1332" t="s">
        <v>10</v>
      </c>
      <c r="K1332">
        <v>579.96</v>
      </c>
      <c r="L1332">
        <v>4.6302000000000003E-2</v>
      </c>
      <c r="M1332">
        <v>579.96</v>
      </c>
      <c r="N1332">
        <v>4.5959E-2</v>
      </c>
      <c r="O1332" t="s">
        <v>2643</v>
      </c>
      <c r="P1332" t="s">
        <v>155</v>
      </c>
      <c r="Q1332" t="s">
        <v>2643</v>
      </c>
      <c r="R1332" t="s">
        <v>2093</v>
      </c>
      <c r="S1332">
        <f ca="1">$AK$2*Validation[[#This Row],[Range1_Range]]+Validation[[#This Row],[Range1_Low]]</f>
        <v>4.3611546050372443</v>
      </c>
      <c r="T1332">
        <f ca="1">$AK$2*Validation[[#This Row],[Range2_Range]]+Validation[[#This Row],[Range2_Low]]</f>
        <v>0.36596152978268365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2" t="b">
        <f ca="1">Validation[[#This Row],[Desired Result]]=Validation[[#This Row],[Result]]</f>
        <v>1</v>
      </c>
      <c r="X1332" t="b">
        <v>1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v>0</v>
      </c>
      <c r="AB1332" t="s">
        <v>5286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2" t="b">
        <f ca="1">AND(Validation[[#This Row],[Test Reading]]&gt;=Validation[[#This Row],[Range1_Low]],Validation[[#This Row],[Test Reading]]&lt;=Validation[[#This Row],[Range1_High]])</f>
        <v>1</v>
      </c>
      <c r="AE1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2">
        <f>Validation[[#This Row],[Range1_High]]-Validation[[#This Row],[Range1_Low]]</f>
        <v>10.000999999999999</v>
      </c>
      <c r="AG1332">
        <f>Validation[[#This Row],[Range2_High]]-Validation[[#This Row],[Range2_Low]]</f>
        <v>0.95501000000000003</v>
      </c>
      <c r="AK1332"/>
    </row>
    <row r="1333" spans="1:37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1</v>
      </c>
      <c r="I1333">
        <v>5.01</v>
      </c>
      <c r="J1333" t="s">
        <v>10</v>
      </c>
      <c r="K1333">
        <v>579.63</v>
      </c>
      <c r="L1333">
        <v>0.67288000000000003</v>
      </c>
      <c r="M1333">
        <v>579.63</v>
      </c>
      <c r="N1333">
        <v>0.67162999999999995</v>
      </c>
      <c r="O1333" t="s">
        <v>2643</v>
      </c>
      <c r="P1333" t="s">
        <v>155</v>
      </c>
      <c r="Q1333" t="s">
        <v>2643</v>
      </c>
      <c r="R1333" t="s">
        <v>2094</v>
      </c>
      <c r="S1333">
        <f ca="1">$AK$2*Validation[[#This Row],[Range1_Range]]+Validation[[#This Row],[Range1_Low]]</f>
        <v>4.3611546050372443</v>
      </c>
      <c r="T1333">
        <f ca="1">$AK$2*Validation[[#This Row],[Range2_Range]]+Validation[[#This Row],[Range2_Low]]</f>
        <v>2.3476882277971551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v>0</v>
      </c>
      <c r="AB1333" t="s">
        <v>2116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3" t="b">
        <f ca="1">AND(Validation[[#This Row],[Test Reading]]&gt;=Validation[[#This Row],[Range1_Low]],Validation[[#This Row],[Test Reading]]&lt;=Validation[[#This Row],[Range1_High]])</f>
        <v>1</v>
      </c>
      <c r="AE1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3">
        <f>Validation[[#This Row],[Range1_High]]-Validation[[#This Row],[Range1_Low]]</f>
        <v>10.000999999999999</v>
      </c>
      <c r="AG1333">
        <f>Validation[[#This Row],[Range2_High]]-Validation[[#This Row],[Range2_Low]]</f>
        <v>4.01</v>
      </c>
      <c r="AK1333"/>
    </row>
    <row r="1334" spans="1:37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5</v>
      </c>
      <c r="I1334">
        <v>10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2643</v>
      </c>
      <c r="P1334" t="s">
        <v>155</v>
      </c>
      <c r="Q1334" t="s">
        <v>2643</v>
      </c>
      <c r="R1334" t="s">
        <v>2092</v>
      </c>
      <c r="S1334">
        <f ca="1">$AK$2*Validation[[#This Row],[Range1_Range]]+Validation[[#This Row],[Range1_Low]]</f>
        <v>4.3611546050372443</v>
      </c>
      <c r="T1334">
        <f ca="1">$AK$2*Validation[[#This Row],[Range2_Range]]+Validation[[#This Row],[Range2_Low]]</f>
        <v>6.6804092615924633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620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4" t="b">
        <f ca="1">Validation[[#This Row],[Desired Result]]=Validation[[#This Row],[Result]]</f>
        <v>1</v>
      </c>
      <c r="X1334" t="b">
        <v>1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v>0</v>
      </c>
      <c r="AB1334" t="s">
        <v>2113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4" t="b">
        <f ca="1">AND(Validation[[#This Row],[Test Reading]]&gt;=Validation[[#This Row],[Range1_Low]],Validation[[#This Row],[Test Reading]]&lt;=Validation[[#This Row],[Range1_High]])</f>
        <v>1</v>
      </c>
      <c r="AE1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4">
        <f>Validation[[#This Row],[Range1_High]]-Validation[[#This Row],[Range1_Low]]</f>
        <v>10.000999999999999</v>
      </c>
      <c r="AG1334">
        <f>Validation[[#This Row],[Range2_High]]-Validation[[#This Row],[Range2_Low]]</f>
        <v>5</v>
      </c>
      <c r="AK1334"/>
    </row>
    <row r="1335" spans="1:37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10</v>
      </c>
      <c r="I1335">
        <v>10.01</v>
      </c>
      <c r="J1335" t="s">
        <v>10</v>
      </c>
      <c r="K1335">
        <v>575.98</v>
      </c>
      <c r="L1335">
        <v>10.476000000000001</v>
      </c>
      <c r="M1335">
        <v>575.96</v>
      </c>
      <c r="N1335">
        <v>10.474</v>
      </c>
      <c r="O1335" t="s">
        <v>2643</v>
      </c>
      <c r="P1335" t="s">
        <v>155</v>
      </c>
      <c r="Q1335" t="s">
        <v>2643</v>
      </c>
      <c r="R1335" t="s">
        <v>2096</v>
      </c>
      <c r="S1335">
        <f ca="1">$AK$2*Validation[[#This Row],[Range1_Range]]+Validation[[#This Row],[Range1_Low]]</f>
        <v>4.3611546050372443</v>
      </c>
      <c r="T1335">
        <f ca="1">$AK$2*Validation[[#This Row],[Range2_Range]]+Validation[[#This Row],[Range2_Low]]</f>
        <v>10.003360818523184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620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v>0</v>
      </c>
      <c r="AB1335" t="s">
        <v>2115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5" t="b">
        <f ca="1">AND(Validation[[#This Row],[Test Reading]]&gt;=Validation[[#This Row],[Range1_Low]],Validation[[#This Row],[Test Reading]]&lt;=Validation[[#This Row],[Range1_High]])</f>
        <v>1</v>
      </c>
      <c r="AE1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5">
        <f>Validation[[#This Row],[Range1_High]]-Validation[[#This Row],[Range1_Low]]</f>
        <v>10.000999999999999</v>
      </c>
      <c r="AG1335">
        <f>Validation[[#This Row],[Range2_High]]-Validation[[#This Row],[Range2_Low]]</f>
        <v>9.9999999999997868E-3</v>
      </c>
      <c r="AK1335"/>
    </row>
    <row r="1336" spans="1:37" x14ac:dyDescent="0.25">
      <c r="A1336" t="s">
        <v>52</v>
      </c>
      <c r="B1336" t="s">
        <v>59</v>
      </c>
      <c r="C1336">
        <v>11</v>
      </c>
      <c r="D1336">
        <v>30.001000000000001</v>
      </c>
      <c r="E1336">
        <v>1</v>
      </c>
      <c r="F1336" t="s">
        <v>13</v>
      </c>
      <c r="G1336" t="s">
        <v>12</v>
      </c>
      <c r="H1336">
        <v>0.01</v>
      </c>
      <c r="I1336">
        <v>4.5010000000000001E-2</v>
      </c>
      <c r="J1336" t="s">
        <v>10</v>
      </c>
      <c r="K1336">
        <v>577.67999999999995</v>
      </c>
      <c r="L1336">
        <v>0.29774</v>
      </c>
      <c r="M1336">
        <v>577.66</v>
      </c>
      <c r="N1336">
        <v>0.29630000000000001</v>
      </c>
      <c r="O1336" t="s">
        <v>2643</v>
      </c>
      <c r="P1336" t="s">
        <v>155</v>
      </c>
      <c r="Q1336" t="s">
        <v>2643</v>
      </c>
      <c r="R1336" t="s">
        <v>2114</v>
      </c>
      <c r="S1336">
        <f ca="1">$AK$2*Validation[[#This Row],[Range1_Range]]+Validation[[#This Row],[Range1_Low]]</f>
        <v>17.385891275903678</v>
      </c>
      <c r="T1336">
        <f ca="1">$AK$2*Validation[[#This Row],[Range2_Range]]+Validation[[#This Row],[Range2_Low]]</f>
        <v>2.1766225649670429E-2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6" t="b">
        <f ca="1">Validation[[#This Row],[Desired Result]]=Validation[[#This Row],[Result]]</f>
        <v>1</v>
      </c>
      <c r="X1336" t="b">
        <v>1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v>0</v>
      </c>
      <c r="AB1336" t="s">
        <v>2095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6" t="b">
        <f ca="1">AND(Validation[[#This Row],[Test Reading]]&gt;=Validation[[#This Row],[Range1_Low]],Validation[[#This Row],[Test Reading]]&lt;=Validation[[#This Row],[Range1_High]])</f>
        <v>1</v>
      </c>
      <c r="AE1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6">
        <f>Validation[[#This Row],[Range1_High]]-Validation[[#This Row],[Range1_Low]]</f>
        <v>19.001000000000001</v>
      </c>
      <c r="AG1336">
        <f>Validation[[#This Row],[Range2_High]]-Validation[[#This Row],[Range2_Low]]</f>
        <v>3.5009999999999999E-2</v>
      </c>
      <c r="AK1336"/>
    </row>
    <row r="1337" spans="1:37" x14ac:dyDescent="0.25">
      <c r="A1337" t="s">
        <v>52</v>
      </c>
      <c r="B1337" t="s">
        <v>59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4.4999999999999998E-2</v>
      </c>
      <c r="I1337">
        <v>1.0000100000000001</v>
      </c>
      <c r="J1337" t="s">
        <v>10</v>
      </c>
      <c r="K1337">
        <v>578.74</v>
      </c>
      <c r="L1337">
        <v>0.1605</v>
      </c>
      <c r="M1337">
        <v>578.73</v>
      </c>
      <c r="N1337">
        <v>0.15917999999999999</v>
      </c>
      <c r="O1337" t="s">
        <v>2643</v>
      </c>
      <c r="P1337" t="s">
        <v>155</v>
      </c>
      <c r="Q1337" t="s">
        <v>2643</v>
      </c>
      <c r="R1337" t="s">
        <v>5286</v>
      </c>
      <c r="S1337">
        <f ca="1">$AK$2*Validation[[#This Row],[Range1_Range]]+Validation[[#This Row],[Range1_Low]]</f>
        <v>17.385891275903678</v>
      </c>
      <c r="T1337">
        <f ca="1">$AK$2*Validation[[#This Row],[Range2_Range]]+Validation[[#This Row],[Range2_Low]]</f>
        <v>0.36596152978268365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580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v>0</v>
      </c>
      <c r="AB1337" t="s">
        <v>2093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7" t="b">
        <f ca="1">AND(Validation[[#This Row],[Test Reading]]&gt;=Validation[[#This Row],[Range1_Low]],Validation[[#This Row],[Test Reading]]&lt;=Validation[[#This Row],[Range1_High]])</f>
        <v>1</v>
      </c>
      <c r="AE1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7">
        <f>Validation[[#This Row],[Range1_High]]-Validation[[#This Row],[Range1_Low]]</f>
        <v>19.001000000000001</v>
      </c>
      <c r="AG1337">
        <f>Validation[[#This Row],[Range2_High]]-Validation[[#This Row],[Range2_Low]]</f>
        <v>0.95501000000000003</v>
      </c>
      <c r="AK1337"/>
    </row>
    <row r="1338" spans="1:37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2643</v>
      </c>
      <c r="P1338" t="s">
        <v>155</v>
      </c>
      <c r="Q1338" t="s">
        <v>2643</v>
      </c>
      <c r="R1338" t="s">
        <v>2116</v>
      </c>
      <c r="S1338">
        <f ca="1">$AK$2*Validation[[#This Row],[Range1_Range]]+Validation[[#This Row],[Range1_Low]]</f>
        <v>17.385891275903678</v>
      </c>
      <c r="T1338">
        <f ca="1">$AK$2*Validation[[#This Row],[Range2_Range]]+Validation[[#This Row],[Range2_Low]]</f>
        <v>2.3476882277971551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600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v>0</v>
      </c>
      <c r="AB1338">
        <v>11732585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8" t="b">
        <f ca="1">AND(Validation[[#This Row],[Test Reading]]&gt;=Validation[[#This Row],[Range1_Low]],Validation[[#This Row],[Test Reading]]&lt;=Validation[[#This Row],[Range1_High]])</f>
        <v>1</v>
      </c>
      <c r="AE1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8">
        <f>Validation[[#This Row],[Range1_High]]-Validation[[#This Row],[Range1_Low]]</f>
        <v>19.001000000000001</v>
      </c>
      <c r="AG1338">
        <f>Validation[[#This Row],[Range2_High]]-Validation[[#This Row],[Range2_Low]]</f>
        <v>4.01</v>
      </c>
      <c r="AK1338"/>
    </row>
    <row r="1339" spans="1:37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5</v>
      </c>
      <c r="I1339">
        <v>10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2643</v>
      </c>
      <c r="P1339" t="s">
        <v>155</v>
      </c>
      <c r="Q1339" t="s">
        <v>2643</v>
      </c>
      <c r="R1339" t="s">
        <v>2113</v>
      </c>
      <c r="S1339">
        <f ca="1">$AK$2*Validation[[#This Row],[Range1_Range]]+Validation[[#This Row],[Range1_Low]]</f>
        <v>17.385891275903678</v>
      </c>
      <c r="T1339">
        <f ca="1">$AK$2*Validation[[#This Row],[Range2_Range]]+Validation[[#This Row],[Range2_Low]]</f>
        <v>6.6804092615924633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830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v>0</v>
      </c>
      <c r="AB1339" t="s">
        <v>2092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9" t="b">
        <f ca="1">AND(Validation[[#This Row],[Test Reading]]&gt;=Validation[[#This Row],[Range1_Low]],Validation[[#This Row],[Test Reading]]&lt;=Validation[[#This Row],[Range1_High]])</f>
        <v>1</v>
      </c>
      <c r="AE1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9">
        <f>Validation[[#This Row],[Range1_High]]-Validation[[#This Row],[Range1_Low]]</f>
        <v>19.001000000000001</v>
      </c>
      <c r="AG1339">
        <f>Validation[[#This Row],[Range2_High]]-Validation[[#This Row],[Range2_Low]]</f>
        <v>5</v>
      </c>
      <c r="AK1339"/>
    </row>
    <row r="1340" spans="1:37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10</v>
      </c>
      <c r="I1340">
        <v>10.01</v>
      </c>
      <c r="J1340" t="s">
        <v>10</v>
      </c>
      <c r="K1340">
        <v>458.92</v>
      </c>
      <c r="L1340">
        <v>21.117999999999999</v>
      </c>
      <c r="M1340">
        <v>458.89</v>
      </c>
      <c r="N1340">
        <v>21.117000000000001</v>
      </c>
      <c r="O1340" t="s">
        <v>2643</v>
      </c>
      <c r="P1340" t="s">
        <v>155</v>
      </c>
      <c r="Q1340" t="s">
        <v>2643</v>
      </c>
      <c r="R1340" t="s">
        <v>2115</v>
      </c>
      <c r="S1340">
        <f ca="1">$AK$2*Validation[[#This Row],[Range1_Range]]+Validation[[#This Row],[Range1_Low]]</f>
        <v>17.385891275903678</v>
      </c>
      <c r="T1340">
        <f ca="1">$AK$2*Validation[[#This Row],[Range2_Range]]+Validation[[#This Row],[Range2_Low]]</f>
        <v>10.003360818523184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830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v>0</v>
      </c>
      <c r="AB1340" t="s">
        <v>2096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0" t="b">
        <f ca="1">AND(Validation[[#This Row],[Test Reading]]&gt;=Validation[[#This Row],[Range1_Low]],Validation[[#This Row],[Test Reading]]&lt;=Validation[[#This Row],[Range1_High]])</f>
        <v>1</v>
      </c>
      <c r="AE1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0">
        <f>Validation[[#This Row],[Range1_High]]-Validation[[#This Row],[Range1_Low]]</f>
        <v>19.001000000000001</v>
      </c>
      <c r="AG1340">
        <f>Validation[[#This Row],[Range2_High]]-Validation[[#This Row],[Range2_Low]]</f>
        <v>9.9999999999997868E-3</v>
      </c>
      <c r="AK1340"/>
    </row>
    <row r="1341" spans="1:37" x14ac:dyDescent="0.25">
      <c r="A1341" t="s">
        <v>52</v>
      </c>
      <c r="B1341" t="s">
        <v>59</v>
      </c>
      <c r="C1341">
        <v>30</v>
      </c>
      <c r="D1341">
        <v>110.01</v>
      </c>
      <c r="E1341">
        <v>1</v>
      </c>
      <c r="F1341" t="s">
        <v>13</v>
      </c>
      <c r="G1341" t="s">
        <v>12</v>
      </c>
      <c r="H1341">
        <v>4.4999999999999998E-2</v>
      </c>
      <c r="I1341">
        <v>0.10001</v>
      </c>
      <c r="J1341" t="s">
        <v>10</v>
      </c>
      <c r="K1341">
        <v>568.42999999999995</v>
      </c>
      <c r="L1341">
        <v>0.54491000000000001</v>
      </c>
      <c r="M1341">
        <v>568.44000000000005</v>
      </c>
      <c r="N1341">
        <v>0.54347000000000001</v>
      </c>
      <c r="O1341" t="s">
        <v>2643</v>
      </c>
      <c r="P1341" t="s">
        <v>155</v>
      </c>
      <c r="Q1341" t="s">
        <v>2643</v>
      </c>
      <c r="R1341" t="s">
        <v>2128</v>
      </c>
      <c r="S1341">
        <f ca="1">$AK$2*Validation[[#This Row],[Range1_Range]]+Validation[[#This Row],[Range1_Low]]</f>
        <v>56.889909004002597</v>
      </c>
      <c r="T1341">
        <f ca="1">$AK$2*Validation[[#This Row],[Range2_Range]]+Validation[[#This Row],[Range2_Low]]</f>
        <v>6.3487862696040287E-2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600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1" t="b">
        <f ca="1">Validation[[#This Row],[Desired Result]]=Validation[[#This Row],[Result]]</f>
        <v>1</v>
      </c>
      <c r="X1341" t="b">
        <v>1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v>0</v>
      </c>
      <c r="AB1341" t="s">
        <v>2142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1" t="b">
        <f ca="1">AND(Validation[[#This Row],[Test Reading]]&gt;=Validation[[#This Row],[Range1_Low]],Validation[[#This Row],[Test Reading]]&lt;=Validation[[#This Row],[Range1_High]])</f>
        <v>1</v>
      </c>
      <c r="AE1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1">
        <f>Validation[[#This Row],[Range1_High]]-Validation[[#This Row],[Range1_Low]]</f>
        <v>80.010000000000005</v>
      </c>
      <c r="AG1341">
        <f>Validation[[#This Row],[Range2_High]]-Validation[[#This Row],[Range2_Low]]</f>
        <v>5.5010000000000003E-2</v>
      </c>
      <c r="AK1341"/>
    </row>
    <row r="1342" spans="1:37" x14ac:dyDescent="0.25">
      <c r="A1342" t="s">
        <v>52</v>
      </c>
      <c r="B1342" t="s">
        <v>59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0.1</v>
      </c>
      <c r="I1342">
        <v>1.0000100000000001</v>
      </c>
      <c r="J1342" t="s">
        <v>10</v>
      </c>
      <c r="K1342">
        <v>566.33000000000004</v>
      </c>
      <c r="L1342">
        <v>0.65491999999999995</v>
      </c>
      <c r="M1342">
        <v>566.34</v>
      </c>
      <c r="N1342">
        <v>0.65351000000000004</v>
      </c>
      <c r="O1342" t="s">
        <v>2643</v>
      </c>
      <c r="P1342" t="s">
        <v>155</v>
      </c>
      <c r="Q1342" t="s">
        <v>2643</v>
      </c>
      <c r="R1342" t="s">
        <v>2131</v>
      </c>
      <c r="S1342">
        <f ca="1">$AK$2*Validation[[#This Row],[Range1_Range]]+Validation[[#This Row],[Range1_Low]]</f>
        <v>56.889909004002597</v>
      </c>
      <c r="T1342">
        <f ca="1">$AK$2*Validation[[#This Row],[Range2_Range]]+Validation[[#This Row],[Range2_Low]]</f>
        <v>0.4024770279051666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600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2" t="b">
        <f ca="1">Validation[[#This Row],[Desired Result]]=Validation[[#This Row],[Result]]</f>
        <v>1</v>
      </c>
      <c r="X1342" t="b">
        <v>0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v>0</v>
      </c>
      <c r="AB1342" t="s">
        <v>2143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2" t="b">
        <f ca="1">AND(Validation[[#This Row],[Test Reading]]&gt;=Validation[[#This Row],[Range1_Low]],Validation[[#This Row],[Test Reading]]&lt;=Validation[[#This Row],[Range1_High]])</f>
        <v>1</v>
      </c>
      <c r="AE1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2">
        <f>Validation[[#This Row],[Range1_High]]-Validation[[#This Row],[Range1_Low]]</f>
        <v>80.010000000000005</v>
      </c>
      <c r="AG1342">
        <f>Validation[[#This Row],[Range2_High]]-Validation[[#This Row],[Range2_Low]]</f>
        <v>0.90001000000000009</v>
      </c>
      <c r="AK1342"/>
    </row>
    <row r="1343" spans="1:37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1</v>
      </c>
      <c r="I1343">
        <v>5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2643</v>
      </c>
      <c r="P1343" t="s">
        <v>155</v>
      </c>
      <c r="Q1343" t="s">
        <v>2643</v>
      </c>
      <c r="R1343" t="s">
        <v>2129</v>
      </c>
      <c r="S1343">
        <f ca="1">$AK$2*Validation[[#This Row],[Range1_Range]]+Validation[[#This Row],[Range1_Low]]</f>
        <v>56.889909004002597</v>
      </c>
      <c r="T1343">
        <f ca="1">$AK$2*Validation[[#This Row],[Range2_Range]]+Validation[[#This Row],[Range2_Low]]</f>
        <v>2.3443274092739705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2100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v>0</v>
      </c>
      <c r="AB1343" t="s">
        <v>2144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3" t="b">
        <f ca="1">AND(Validation[[#This Row],[Test Reading]]&gt;=Validation[[#This Row],[Range1_Low]],Validation[[#This Row],[Test Reading]]&lt;=Validation[[#This Row],[Range1_High]])</f>
        <v>1</v>
      </c>
      <c r="AE1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3">
        <f>Validation[[#This Row],[Range1_High]]-Validation[[#This Row],[Range1_Low]]</f>
        <v>80.010000000000005</v>
      </c>
      <c r="AG1343">
        <f>Validation[[#This Row],[Range2_High]]-Validation[[#This Row],[Range2_Low]]</f>
        <v>4</v>
      </c>
      <c r="AK1343"/>
    </row>
    <row r="1344" spans="1:37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5</v>
      </c>
      <c r="I1344">
        <v>5.01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2643</v>
      </c>
      <c r="P1344" t="s">
        <v>155</v>
      </c>
      <c r="Q1344" t="s">
        <v>2643</v>
      </c>
      <c r="R1344" t="s">
        <v>2130</v>
      </c>
      <c r="S1344">
        <f ca="1">$AK$2*Validation[[#This Row],[Range1_Range]]+Validation[[#This Row],[Range1_Low]]</f>
        <v>56.889909004002597</v>
      </c>
      <c r="T1344">
        <f ca="1">$AK$2*Validation[[#This Row],[Range2_Range]]+Validation[[#This Row],[Range2_Low]]</f>
        <v>5.003360818523185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2100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v>0</v>
      </c>
      <c r="AB1344" t="s">
        <v>2141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4" t="b">
        <f ca="1">AND(Validation[[#This Row],[Test Reading]]&gt;=Validation[[#This Row],[Range1_Low]],Validation[[#This Row],[Test Reading]]&lt;=Validation[[#This Row],[Range1_High]])</f>
        <v>1</v>
      </c>
      <c r="AE1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4">
        <f>Validation[[#This Row],[Range1_High]]-Validation[[#This Row],[Range1_Low]]</f>
        <v>80.010000000000005</v>
      </c>
      <c r="AG1344">
        <f>Validation[[#This Row],[Range2_High]]-Validation[[#This Row],[Range2_Low]]</f>
        <v>9.9999999999997868E-3</v>
      </c>
      <c r="AK1344"/>
    </row>
    <row r="1345" spans="1:37" x14ac:dyDescent="0.25">
      <c r="A1345" t="s">
        <v>52</v>
      </c>
      <c r="B1345" t="s">
        <v>59</v>
      </c>
      <c r="C1345">
        <v>110</v>
      </c>
      <c r="D1345">
        <v>205.01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500.59</v>
      </c>
      <c r="L1345">
        <v>1.4072</v>
      </c>
      <c r="M1345">
        <v>500.63</v>
      </c>
      <c r="N1345">
        <v>1.403</v>
      </c>
      <c r="O1345" t="s">
        <v>2643</v>
      </c>
      <c r="P1345" t="s">
        <v>155</v>
      </c>
      <c r="Q1345" t="s">
        <v>2643</v>
      </c>
      <c r="R1345" t="s">
        <v>2142</v>
      </c>
      <c r="S1345">
        <f ca="1">$AK$2*Validation[[#This Row],[Range1_Range]]+Validation[[#This Row],[Range1_Low]]</f>
        <v>141.93113678877998</v>
      </c>
      <c r="T1345">
        <f ca="1">$AK$2*Validation[[#This Row],[Range2_Range]]+Validation[[#This Row],[Range2_Low]]</f>
        <v>6.3487862696040287E-2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700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v>0</v>
      </c>
      <c r="AB1345" t="s">
        <v>2128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5" t="b">
        <f ca="1">AND(Validation[[#This Row],[Test Reading]]&gt;=Validation[[#This Row],[Range1_Low]],Validation[[#This Row],[Test Reading]]&lt;=Validation[[#This Row],[Range1_High]])</f>
        <v>1</v>
      </c>
      <c r="AE1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5">
        <f>Validation[[#This Row],[Range1_High]]-Validation[[#This Row],[Range1_Low]]</f>
        <v>95.009999999999991</v>
      </c>
      <c r="AG1345">
        <f>Validation[[#This Row],[Range2_High]]-Validation[[#This Row],[Range2_Low]]</f>
        <v>5.5010000000000003E-2</v>
      </c>
      <c r="AK1345"/>
    </row>
    <row r="1346" spans="1:37" x14ac:dyDescent="0.25">
      <c r="A1346" t="s">
        <v>52</v>
      </c>
      <c r="B1346" t="s">
        <v>59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2643</v>
      </c>
      <c r="P1346" t="s">
        <v>155</v>
      </c>
      <c r="Q1346" t="s">
        <v>2643</v>
      </c>
      <c r="R1346" t="s">
        <v>2143</v>
      </c>
      <c r="S1346">
        <f ca="1">$AK$2*Validation[[#This Row],[Range1_Range]]+Validation[[#This Row],[Range1_Low]]</f>
        <v>141.93113678877998</v>
      </c>
      <c r="T1346">
        <f ca="1">$AK$2*Validation[[#This Row],[Range2_Range]]+Validation[[#This Row],[Range2_Low]]</f>
        <v>0.4024770279051666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720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346" t="b">
        <f ca="1">Validation[[#This Row],[Desired Result]]=Validation[[#This Row],[Result]]</f>
        <v>1</v>
      </c>
      <c r="X1346" t="b">
        <v>0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v>0</v>
      </c>
      <c r="AB1346" t="s">
        <v>2131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6" t="b">
        <f ca="1">AND(Validation[[#This Row],[Test Reading]]&gt;=Validation[[#This Row],[Range1_Low]],Validation[[#This Row],[Test Reading]]&lt;=Validation[[#This Row],[Range1_High]])</f>
        <v>1</v>
      </c>
      <c r="AE1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6">
        <f>Validation[[#This Row],[Range1_High]]-Validation[[#This Row],[Range1_Low]]</f>
        <v>95.009999999999991</v>
      </c>
      <c r="AG1346">
        <f>Validation[[#This Row],[Range2_High]]-Validation[[#This Row],[Range2_Low]]</f>
        <v>0.90001000000000009</v>
      </c>
      <c r="AK1346"/>
    </row>
    <row r="1347" spans="1:37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1</v>
      </c>
      <c r="I1347">
        <v>5</v>
      </c>
      <c r="J1347" t="s">
        <v>10</v>
      </c>
      <c r="K1347">
        <v>79.069999999999993</v>
      </c>
      <c r="L1347">
        <v>34.896999999999998</v>
      </c>
      <c r="M1347">
        <v>123.66</v>
      </c>
      <c r="N1347">
        <v>34.491</v>
      </c>
      <c r="O1347" t="s">
        <v>2643</v>
      </c>
      <c r="P1347" t="s">
        <v>155</v>
      </c>
      <c r="Q1347" t="s">
        <v>2643</v>
      </c>
      <c r="R1347" t="s">
        <v>2144</v>
      </c>
      <c r="S1347">
        <f ca="1">$AK$2*Validation[[#This Row],[Range1_Range]]+Validation[[#This Row],[Range1_Low]]</f>
        <v>141.93113678877998</v>
      </c>
      <c r="T1347">
        <f ca="1">$AK$2*Validation[[#This Row],[Range2_Range]]+Validation[[#This Row],[Range2_Low]]</f>
        <v>2.3443274092739705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5000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v>0</v>
      </c>
      <c r="AB1347" t="s">
        <v>2129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7" t="b">
        <f ca="1">AND(Validation[[#This Row],[Test Reading]]&gt;=Validation[[#This Row],[Range1_Low]],Validation[[#This Row],[Test Reading]]&lt;=Validation[[#This Row],[Range1_High]])</f>
        <v>1</v>
      </c>
      <c r="AE1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7">
        <f>Validation[[#This Row],[Range1_High]]-Validation[[#This Row],[Range1_Low]]</f>
        <v>95.009999999999991</v>
      </c>
      <c r="AG1347">
        <f>Validation[[#This Row],[Range2_High]]-Validation[[#This Row],[Range2_Low]]</f>
        <v>4</v>
      </c>
      <c r="AK1347"/>
    </row>
    <row r="1348" spans="1:37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5</v>
      </c>
      <c r="I1348">
        <v>5.01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2643</v>
      </c>
      <c r="P1348" t="s">
        <v>155</v>
      </c>
      <c r="Q1348" t="s">
        <v>2643</v>
      </c>
      <c r="R1348" t="s">
        <v>2141</v>
      </c>
      <c r="S1348">
        <f ca="1">$AK$2*Validation[[#This Row],[Range1_Range]]+Validation[[#This Row],[Range1_Low]]</f>
        <v>141.93113678877998</v>
      </c>
      <c r="T1348">
        <f ca="1">$AK$2*Validation[[#This Row],[Range2_Range]]+Validation[[#This Row],[Range2_Low]]</f>
        <v>5.003360818523185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5000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348" t="b">
        <f ca="1">Validation[[#This Row],[Desired Result]]=Validation[[#This Row],[Result]]</f>
        <v>1</v>
      </c>
      <c r="X1348" t="b">
        <v>1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v>0</v>
      </c>
      <c r="AB1348" t="s">
        <v>2130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8" t="b">
        <f ca="1">AND(Validation[[#This Row],[Test Reading]]&gt;=Validation[[#This Row],[Range1_Low]],Validation[[#This Row],[Test Reading]]&lt;=Validation[[#This Row],[Range1_High]])</f>
        <v>1</v>
      </c>
      <c r="AE1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8">
        <f>Validation[[#This Row],[Range1_High]]-Validation[[#This Row],[Range1_Low]]</f>
        <v>95.009999999999991</v>
      </c>
      <c r="AG1348">
        <f>Validation[[#This Row],[Range2_High]]-Validation[[#This Row],[Range2_Low]]</f>
        <v>9.9999999999997868E-3</v>
      </c>
      <c r="AK1348"/>
    </row>
    <row r="1349" spans="1:37" x14ac:dyDescent="0.25">
      <c r="A1349" t="s">
        <v>52</v>
      </c>
      <c r="B1349" t="s">
        <v>59</v>
      </c>
      <c r="C1349">
        <v>1</v>
      </c>
      <c r="D1349">
        <v>11.000999999999999</v>
      </c>
      <c r="E1349">
        <v>10</v>
      </c>
      <c r="F1349" t="s">
        <v>13</v>
      </c>
      <c r="G1349" t="s">
        <v>12</v>
      </c>
      <c r="H1349">
        <v>0.01</v>
      </c>
      <c r="I1349">
        <v>4.5010000000000001E-2</v>
      </c>
      <c r="J1349" t="s">
        <v>10</v>
      </c>
      <c r="K1349">
        <v>58000</v>
      </c>
      <c r="L1349">
        <v>9.8346000000000002E-4</v>
      </c>
      <c r="M1349">
        <v>58000</v>
      </c>
      <c r="N1349">
        <v>9.0207999999999998E-4</v>
      </c>
      <c r="O1349" t="s">
        <v>2643</v>
      </c>
      <c r="P1349" t="s">
        <v>155</v>
      </c>
      <c r="Q1349" t="s">
        <v>2643</v>
      </c>
      <c r="R1349" t="s">
        <v>2098</v>
      </c>
      <c r="S1349">
        <f ca="1">$AK$2*Validation[[#This Row],[Range1_Range]]+Validation[[#This Row],[Range1_Low]]</f>
        <v>4.3611546050372443</v>
      </c>
      <c r="T1349">
        <f ca="1">$AK$2*Validation[[#This Row],[Range2_Range]]+Validation[[#This Row],[Range2_Low]]</f>
        <v>2.1766225649670429E-2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58000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v>0</v>
      </c>
      <c r="AB1349" t="s">
        <v>5285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49" t="b">
        <f ca="1">AND(Validation[[#This Row],[Test Reading]]&gt;=Validation[[#This Row],[Range1_Low]],Validation[[#This Row],[Test Reading]]&lt;=Validation[[#This Row],[Range1_High]])</f>
        <v>1</v>
      </c>
      <c r="AE1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49">
        <f>Validation[[#This Row],[Range1_High]]-Validation[[#This Row],[Range1_Low]]</f>
        <v>10.000999999999999</v>
      </c>
      <c r="AG1349">
        <f>Validation[[#This Row],[Range2_High]]-Validation[[#This Row],[Range2_Low]]</f>
        <v>3.5009999999999999E-2</v>
      </c>
      <c r="AK1349"/>
    </row>
    <row r="1350" spans="1:37" x14ac:dyDescent="0.25">
      <c r="A1350" t="s">
        <v>52</v>
      </c>
      <c r="B1350" t="s">
        <v>59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4.4999999999999998E-2</v>
      </c>
      <c r="I1350">
        <v>1.0000100000000001</v>
      </c>
      <c r="J1350" t="s">
        <v>10</v>
      </c>
      <c r="K1350">
        <v>5800</v>
      </c>
      <c r="L1350">
        <v>4.7349999999999996E-3</v>
      </c>
      <c r="M1350">
        <v>5800</v>
      </c>
      <c r="N1350">
        <v>4.5976999999999997E-3</v>
      </c>
      <c r="O1350" t="s">
        <v>2643</v>
      </c>
      <c r="P1350" t="s">
        <v>155</v>
      </c>
      <c r="Q1350" t="s">
        <v>2643</v>
      </c>
      <c r="R1350" t="s">
        <v>2099</v>
      </c>
      <c r="S1350">
        <f ca="1">$AK$2*Validation[[#This Row],[Range1_Range]]+Validation[[#This Row],[Range1_Low]]</f>
        <v>4.3611546050372443</v>
      </c>
      <c r="T1350">
        <f ca="1">$AK$2*Validation[[#This Row],[Range2_Range]]+Validation[[#This Row],[Range2_Low]]</f>
        <v>0.36596152978268365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0" t="b">
        <f ca="1">Validation[[#This Row],[Desired Result]]=Validation[[#This Row],[Result]]</f>
        <v>1</v>
      </c>
      <c r="X1350" t="b">
        <v>0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v>0</v>
      </c>
      <c r="AB1350" t="s">
        <v>2118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0" t="b">
        <f ca="1">AND(Validation[[#This Row],[Test Reading]]&gt;=Validation[[#This Row],[Range1_Low]],Validation[[#This Row],[Test Reading]]&lt;=Validation[[#This Row],[Range1_High]])</f>
        <v>1</v>
      </c>
      <c r="AE1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0">
        <f>Validation[[#This Row],[Range1_High]]-Validation[[#This Row],[Range1_Low]]</f>
        <v>10.000999999999999</v>
      </c>
      <c r="AG1350">
        <f>Validation[[#This Row],[Range2_High]]-Validation[[#This Row],[Range2_Low]]</f>
        <v>0.95501000000000003</v>
      </c>
      <c r="AK1350"/>
    </row>
    <row r="1351" spans="1:37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</v>
      </c>
      <c r="I1351">
        <v>5.01</v>
      </c>
      <c r="J1351" t="s">
        <v>10</v>
      </c>
      <c r="K1351">
        <v>5800</v>
      </c>
      <c r="L1351">
        <v>6.8090999999999999E-2</v>
      </c>
      <c r="M1351">
        <v>5800</v>
      </c>
      <c r="N1351">
        <v>6.7582000000000003E-2</v>
      </c>
      <c r="O1351" t="s">
        <v>2643</v>
      </c>
      <c r="P1351" t="s">
        <v>155</v>
      </c>
      <c r="Q1351" t="s">
        <v>2643</v>
      </c>
      <c r="R1351" t="s">
        <v>5282</v>
      </c>
      <c r="S1351">
        <f ca="1">$AK$2*Validation[[#This Row],[Range1_Range]]+Validation[[#This Row],[Range1_Low]]</f>
        <v>4.3611546050372443</v>
      </c>
      <c r="T1351">
        <f ca="1">$AK$2*Validation[[#This Row],[Range2_Range]]+Validation[[#This Row],[Range2_Low]]</f>
        <v>2.3476882277971551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v>0</v>
      </c>
      <c r="AB1351" t="s">
        <v>2119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1" t="b">
        <f ca="1">AND(Validation[[#This Row],[Test Reading]]&gt;=Validation[[#This Row],[Range1_Low]],Validation[[#This Row],[Test Reading]]&lt;=Validation[[#This Row],[Range1_High]])</f>
        <v>1</v>
      </c>
      <c r="AE1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1">
        <f>Validation[[#This Row],[Range1_High]]-Validation[[#This Row],[Range1_Low]]</f>
        <v>10.000999999999999</v>
      </c>
      <c r="AG1351">
        <f>Validation[[#This Row],[Range2_High]]-Validation[[#This Row],[Range2_Low]]</f>
        <v>4.01</v>
      </c>
      <c r="AK1351"/>
    </row>
    <row r="1352" spans="1:37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5</v>
      </c>
      <c r="I1352">
        <v>10</v>
      </c>
      <c r="J1352" t="s">
        <v>10</v>
      </c>
      <c r="K1352">
        <v>5799.5</v>
      </c>
      <c r="L1352">
        <v>1.1535</v>
      </c>
      <c r="M1352">
        <v>5799.5</v>
      </c>
      <c r="N1352">
        <v>1.1523000000000001</v>
      </c>
      <c r="O1352" t="s">
        <v>2643</v>
      </c>
      <c r="P1352" t="s">
        <v>155</v>
      </c>
      <c r="Q1352" t="s">
        <v>2643</v>
      </c>
      <c r="R1352" t="s">
        <v>2097</v>
      </c>
      <c r="S1352">
        <f ca="1">$AK$2*Validation[[#This Row],[Range1_Range]]+Validation[[#This Row],[Range1_Low]]</f>
        <v>4.3611546050372443</v>
      </c>
      <c r="T1352">
        <f ca="1">$AK$2*Validation[[#This Row],[Range2_Range]]+Validation[[#This Row],[Range2_Low]]</f>
        <v>6.6804092615924633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0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v>0</v>
      </c>
      <c r="AB1352" t="s">
        <v>2117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2" t="b">
        <f ca="1">AND(Validation[[#This Row],[Test Reading]]&gt;=Validation[[#This Row],[Range1_Low]],Validation[[#This Row],[Test Reading]]&lt;=Validation[[#This Row],[Range1_High]])</f>
        <v>1</v>
      </c>
      <c r="AE1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2">
        <f>Validation[[#This Row],[Range1_High]]-Validation[[#This Row],[Range1_Low]]</f>
        <v>10.000999999999999</v>
      </c>
      <c r="AG1352">
        <f>Validation[[#This Row],[Range2_High]]-Validation[[#This Row],[Range2_Low]]</f>
        <v>5</v>
      </c>
      <c r="AK1352"/>
    </row>
    <row r="1353" spans="1:37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10</v>
      </c>
      <c r="I1353">
        <v>10.01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2643</v>
      </c>
      <c r="P1353" t="s">
        <v>155</v>
      </c>
      <c r="Q1353" t="s">
        <v>2643</v>
      </c>
      <c r="R1353" t="s">
        <v>2100</v>
      </c>
      <c r="S1353">
        <f ca="1">$AK$2*Validation[[#This Row],[Range1_Range]]+Validation[[#This Row],[Range1_Low]]</f>
        <v>4.3611546050372443</v>
      </c>
      <c r="T1353">
        <f ca="1">$AK$2*Validation[[#This Row],[Range2_Range]]+Validation[[#This Row],[Range2_Low]]</f>
        <v>10.003360818523184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0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v>0</v>
      </c>
      <c r="AB1353" t="s">
        <v>5289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3" t="b">
        <f ca="1">AND(Validation[[#This Row],[Test Reading]]&gt;=Validation[[#This Row],[Range1_Low]],Validation[[#This Row],[Test Reading]]&lt;=Validation[[#This Row],[Range1_High]])</f>
        <v>1</v>
      </c>
      <c r="AE1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3">
        <f>Validation[[#This Row],[Range1_High]]-Validation[[#This Row],[Range1_Low]]</f>
        <v>10.000999999999999</v>
      </c>
      <c r="AG1353">
        <f>Validation[[#This Row],[Range2_High]]-Validation[[#This Row],[Range2_Low]]</f>
        <v>9.9999999999997868E-3</v>
      </c>
      <c r="AK1353"/>
    </row>
    <row r="1354" spans="1:37" x14ac:dyDescent="0.25">
      <c r="A1354" t="s">
        <v>52</v>
      </c>
      <c r="B1354" t="s">
        <v>59</v>
      </c>
      <c r="C1354">
        <v>11</v>
      </c>
      <c r="D1354">
        <v>30.001000000000001</v>
      </c>
      <c r="E1354">
        <v>10</v>
      </c>
      <c r="F1354" t="s">
        <v>13</v>
      </c>
      <c r="G1354" t="s">
        <v>12</v>
      </c>
      <c r="H1354">
        <v>0.01</v>
      </c>
      <c r="I1354">
        <v>4.5010000000000001E-2</v>
      </c>
      <c r="J1354" t="s">
        <v>10</v>
      </c>
      <c r="K1354">
        <v>5799.8</v>
      </c>
      <c r="L1354">
        <v>3.0408000000000001E-2</v>
      </c>
      <c r="M1354">
        <v>5799.8</v>
      </c>
      <c r="N1354">
        <v>2.9818999999999998E-2</v>
      </c>
      <c r="O1354" t="s">
        <v>2643</v>
      </c>
      <c r="P1354" t="s">
        <v>155</v>
      </c>
      <c r="Q1354" t="s">
        <v>2643</v>
      </c>
      <c r="R1354" t="s">
        <v>5285</v>
      </c>
      <c r="S1354">
        <f ca="1">$AK$2*Validation[[#This Row],[Range1_Range]]+Validation[[#This Row],[Range1_Low]]</f>
        <v>17.385891275903678</v>
      </c>
      <c r="T1354">
        <f ca="1">$AK$2*Validation[[#This Row],[Range2_Range]]+Validation[[#This Row],[Range2_Low]]</f>
        <v>2.1766225649670429E-2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0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v>0</v>
      </c>
      <c r="AB1354" t="s">
        <v>2098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4" t="b">
        <f ca="1">AND(Validation[[#This Row],[Test Reading]]&gt;=Validation[[#This Row],[Range1_Low]],Validation[[#This Row],[Test Reading]]&lt;=Validation[[#This Row],[Range1_High]])</f>
        <v>1</v>
      </c>
      <c r="AE1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4">
        <f>Validation[[#This Row],[Range1_High]]-Validation[[#This Row],[Range1_Low]]</f>
        <v>19.001000000000001</v>
      </c>
      <c r="AG1354">
        <f>Validation[[#This Row],[Range2_High]]-Validation[[#This Row],[Range2_Low]]</f>
        <v>3.5009999999999999E-2</v>
      </c>
      <c r="AK1354"/>
    </row>
    <row r="1355" spans="1:37" x14ac:dyDescent="0.25">
      <c r="A1355" t="s">
        <v>52</v>
      </c>
      <c r="B1355" t="s">
        <v>59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4.4999999999999998E-2</v>
      </c>
      <c r="I1355">
        <v>1.0000100000000001</v>
      </c>
      <c r="J1355" t="s">
        <v>10</v>
      </c>
      <c r="K1355">
        <v>5799.9</v>
      </c>
      <c r="L1355">
        <v>1.6507000000000001E-2</v>
      </c>
      <c r="M1355">
        <v>5799.9</v>
      </c>
      <c r="N1355">
        <v>1.5972E-2</v>
      </c>
      <c r="O1355" t="s">
        <v>2643</v>
      </c>
      <c r="P1355" t="s">
        <v>155</v>
      </c>
      <c r="Q1355" t="s">
        <v>2643</v>
      </c>
      <c r="R1355" t="s">
        <v>2118</v>
      </c>
      <c r="S1355">
        <f ca="1">$AK$2*Validation[[#This Row],[Range1_Range]]+Validation[[#This Row],[Range1_Low]]</f>
        <v>17.385891275903678</v>
      </c>
      <c r="T1355">
        <f ca="1">$AK$2*Validation[[#This Row],[Range2_Range]]+Validation[[#This Row],[Range2_Low]]</f>
        <v>0.36596152978268365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1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v>0</v>
      </c>
      <c r="AB1355" t="s">
        <v>2099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5" t="b">
        <f ca="1">AND(Validation[[#This Row],[Test Reading]]&gt;=Validation[[#This Row],[Range1_Low]],Validation[[#This Row],[Test Reading]]&lt;=Validation[[#This Row],[Range1_High]])</f>
        <v>1</v>
      </c>
      <c r="AE1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5">
        <f>Validation[[#This Row],[Range1_High]]-Validation[[#This Row],[Range1_Low]]</f>
        <v>19.001000000000001</v>
      </c>
      <c r="AG1355">
        <f>Validation[[#This Row],[Range2_High]]-Validation[[#This Row],[Range2_Low]]</f>
        <v>0.95501000000000003</v>
      </c>
      <c r="AK1355"/>
    </row>
    <row r="1356" spans="1:37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1</v>
      </c>
      <c r="I1356">
        <v>5.01</v>
      </c>
      <c r="J1356" t="s">
        <v>10</v>
      </c>
      <c r="K1356">
        <v>5798.5</v>
      </c>
      <c r="L1356">
        <v>0.19808000000000001</v>
      </c>
      <c r="M1356">
        <v>5798.5</v>
      </c>
      <c r="N1356">
        <v>0.19750000000000001</v>
      </c>
      <c r="O1356" t="s">
        <v>2643</v>
      </c>
      <c r="P1356" t="s">
        <v>155</v>
      </c>
      <c r="Q1356" t="s">
        <v>2643</v>
      </c>
      <c r="R1356" t="s">
        <v>2119</v>
      </c>
      <c r="S1356">
        <f ca="1">$AK$2*Validation[[#This Row],[Range1_Range]]+Validation[[#This Row],[Range1_Low]]</f>
        <v>17.385891275903678</v>
      </c>
      <c r="T1356">
        <f ca="1">$AK$2*Validation[[#This Row],[Range2_Range]]+Validation[[#This Row],[Range2_Low]]</f>
        <v>2.3476882277971551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1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v>0</v>
      </c>
      <c r="AB1356" t="s">
        <v>5282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6" t="b">
        <f ca="1">AND(Validation[[#This Row],[Test Reading]]&gt;=Validation[[#This Row],[Range1_Low]],Validation[[#This Row],[Test Reading]]&lt;=Validation[[#This Row],[Range1_High]])</f>
        <v>1</v>
      </c>
      <c r="AE1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6">
        <f>Validation[[#This Row],[Range1_High]]-Validation[[#This Row],[Range1_Low]]</f>
        <v>19.001000000000001</v>
      </c>
      <c r="AG1356">
        <f>Validation[[#This Row],[Range2_High]]-Validation[[#This Row],[Range2_Low]]</f>
        <v>4.01</v>
      </c>
      <c r="AK1356"/>
    </row>
    <row r="1357" spans="1:37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5</v>
      </c>
      <c r="I1357">
        <v>10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2643</v>
      </c>
      <c r="P1357" t="s">
        <v>155</v>
      </c>
      <c r="Q1357" t="s">
        <v>2643</v>
      </c>
      <c r="R1357" t="s">
        <v>2117</v>
      </c>
      <c r="S1357">
        <f ca="1">$AK$2*Validation[[#This Row],[Range1_Range]]+Validation[[#This Row],[Range1_Low]]</f>
        <v>17.385891275903678</v>
      </c>
      <c r="T1357">
        <f ca="1">$AK$2*Validation[[#This Row],[Range2_Range]]+Validation[[#This Row],[Range2_Low]]</f>
        <v>6.6804092615924633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1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v>0</v>
      </c>
      <c r="AB1357" t="s">
        <v>2097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7" t="b">
        <f ca="1">AND(Validation[[#This Row],[Test Reading]]&gt;=Validation[[#This Row],[Range1_Low]],Validation[[#This Row],[Test Reading]]&lt;=Validation[[#This Row],[Range1_High]])</f>
        <v>1</v>
      </c>
      <c r="AE1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7">
        <f>Validation[[#This Row],[Range1_High]]-Validation[[#This Row],[Range1_Low]]</f>
        <v>19.001000000000001</v>
      </c>
      <c r="AG1357">
        <f>Validation[[#This Row],[Range2_High]]-Validation[[#This Row],[Range2_Low]]</f>
        <v>5</v>
      </c>
      <c r="AK1357"/>
    </row>
    <row r="1358" spans="1:37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10</v>
      </c>
      <c r="I1358">
        <v>10.01</v>
      </c>
      <c r="J1358" t="s">
        <v>10</v>
      </c>
      <c r="K1358">
        <v>5776.7</v>
      </c>
      <c r="L1358">
        <v>3.2241</v>
      </c>
      <c r="M1358">
        <v>5776.7</v>
      </c>
      <c r="N1358">
        <v>3.2231000000000001</v>
      </c>
      <c r="O1358" t="s">
        <v>2643</v>
      </c>
      <c r="P1358" t="s">
        <v>155</v>
      </c>
      <c r="Q1358" t="s">
        <v>2643</v>
      </c>
      <c r="R1358" t="s">
        <v>5289</v>
      </c>
      <c r="S1358">
        <f ca="1">$AK$2*Validation[[#This Row],[Range1_Range]]+Validation[[#This Row],[Range1_Low]]</f>
        <v>17.385891275903678</v>
      </c>
      <c r="T1358">
        <f ca="1">$AK$2*Validation[[#This Row],[Range2_Range]]+Validation[[#This Row],[Range2_Low]]</f>
        <v>10.003360818523184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v>0</v>
      </c>
      <c r="AB1358" t="s">
        <v>2100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8" t="b">
        <f ca="1">AND(Validation[[#This Row],[Test Reading]]&gt;=Validation[[#This Row],[Range1_Low]],Validation[[#This Row],[Test Reading]]&lt;=Validation[[#This Row],[Range1_High]])</f>
        <v>1</v>
      </c>
      <c r="AE1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8">
        <f>Validation[[#This Row],[Range1_High]]-Validation[[#This Row],[Range1_Low]]</f>
        <v>19.001000000000001</v>
      </c>
      <c r="AG1358">
        <f>Validation[[#This Row],[Range2_High]]-Validation[[#This Row],[Range2_Low]]</f>
        <v>9.9999999999997868E-3</v>
      </c>
      <c r="AK1358"/>
    </row>
    <row r="1359" spans="1:37" x14ac:dyDescent="0.25">
      <c r="A1359" t="s">
        <v>52</v>
      </c>
      <c r="B1359" t="s">
        <v>59</v>
      </c>
      <c r="C1359">
        <v>30</v>
      </c>
      <c r="D1359">
        <v>110.01</v>
      </c>
      <c r="E1359">
        <v>10</v>
      </c>
      <c r="F1359" t="s">
        <v>13</v>
      </c>
      <c r="G1359" t="s">
        <v>12</v>
      </c>
      <c r="H1359">
        <v>4.4999999999999998E-2</v>
      </c>
      <c r="I1359">
        <v>0.10001</v>
      </c>
      <c r="J1359" t="s">
        <v>10</v>
      </c>
      <c r="K1359">
        <v>5798.8</v>
      </c>
      <c r="L1359">
        <v>5.7436000000000001E-2</v>
      </c>
      <c r="M1359">
        <v>5798.8</v>
      </c>
      <c r="N1359">
        <v>5.6800999999999997E-2</v>
      </c>
      <c r="O1359" t="s">
        <v>2643</v>
      </c>
      <c r="P1359" t="s">
        <v>155</v>
      </c>
      <c r="Q1359" t="s">
        <v>2643</v>
      </c>
      <c r="R1359" t="s">
        <v>2132</v>
      </c>
      <c r="S1359">
        <f ca="1">$AK$2*Validation[[#This Row],[Range1_Range]]+Validation[[#This Row],[Range1_Low]]</f>
        <v>56.889909004002597</v>
      </c>
      <c r="T1359">
        <f ca="1">$AK$2*Validation[[#This Row],[Range2_Range]]+Validation[[#This Row],[Range2_Low]]</f>
        <v>6.3487862696040287E-2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v>0</v>
      </c>
      <c r="AB1359" t="s">
        <v>2148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59" t="b">
        <f ca="1">AND(Validation[[#This Row],[Test Reading]]&gt;=Validation[[#This Row],[Range1_Low]],Validation[[#This Row],[Test Reading]]&lt;=Validation[[#This Row],[Range1_High]])</f>
        <v>1</v>
      </c>
      <c r="AE1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59">
        <f>Validation[[#This Row],[Range1_High]]-Validation[[#This Row],[Range1_Low]]</f>
        <v>80.010000000000005</v>
      </c>
      <c r="AG1359">
        <f>Validation[[#This Row],[Range2_High]]-Validation[[#This Row],[Range2_Low]]</f>
        <v>5.5010000000000003E-2</v>
      </c>
      <c r="AK1359"/>
    </row>
    <row r="1360" spans="1:37" x14ac:dyDescent="0.25">
      <c r="A1360" t="s">
        <v>52</v>
      </c>
      <c r="B1360" t="s">
        <v>59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0.1</v>
      </c>
      <c r="I1360">
        <v>1.0000100000000001</v>
      </c>
      <c r="J1360" t="s">
        <v>10</v>
      </c>
      <c r="K1360">
        <v>5798.5</v>
      </c>
      <c r="L1360">
        <v>6.9560999999999998E-2</v>
      </c>
      <c r="M1360">
        <v>5798.5</v>
      </c>
      <c r="N1360">
        <v>6.8926000000000001E-2</v>
      </c>
      <c r="O1360" t="s">
        <v>2643</v>
      </c>
      <c r="P1360" t="s">
        <v>155</v>
      </c>
      <c r="Q1360" t="s">
        <v>2643</v>
      </c>
      <c r="R1360" t="s">
        <v>5290</v>
      </c>
      <c r="S1360">
        <f ca="1">$AK$2*Validation[[#This Row],[Range1_Range]]+Validation[[#This Row],[Range1_Low]]</f>
        <v>56.889909004002597</v>
      </c>
      <c r="T1360">
        <f ca="1">$AK$2*Validation[[#This Row],[Range2_Range]]+Validation[[#This Row],[Range2_Low]]</f>
        <v>0.4024770279051666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v>0</v>
      </c>
      <c r="AB1360" t="s">
        <v>2147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0" t="b">
        <f ca="1">AND(Validation[[#This Row],[Test Reading]]&gt;=Validation[[#This Row],[Range1_Low]],Validation[[#This Row],[Test Reading]]&lt;=Validation[[#This Row],[Range1_High]])</f>
        <v>1</v>
      </c>
      <c r="AE1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0">
        <f>Validation[[#This Row],[Range1_High]]-Validation[[#This Row],[Range1_Low]]</f>
        <v>80.010000000000005</v>
      </c>
      <c r="AG1360">
        <f>Validation[[#This Row],[Range2_High]]-Validation[[#This Row],[Range2_Low]]</f>
        <v>0.90001000000000009</v>
      </c>
      <c r="AK1360"/>
    </row>
    <row r="1361" spans="1:37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2643</v>
      </c>
      <c r="P1361" t="s">
        <v>155</v>
      </c>
      <c r="Q1361" t="s">
        <v>2643</v>
      </c>
      <c r="R1361" t="s">
        <v>2134</v>
      </c>
      <c r="S1361">
        <f ca="1">$AK$2*Validation[[#This Row],[Range1_Range]]+Validation[[#This Row],[Range1_Low]]</f>
        <v>56.889909004002597</v>
      </c>
      <c r="T1361">
        <f ca="1">$AK$2*Validation[[#This Row],[Range2_Range]]+Validation[[#This Row],[Range2_Low]]</f>
        <v>2.3443274092739705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6300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v>0</v>
      </c>
      <c r="AB1361" t="s">
        <v>2146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1" t="b">
        <f ca="1">AND(Validation[[#This Row],[Test Reading]]&gt;=Validation[[#This Row],[Range1_Low]],Validation[[#This Row],[Test Reading]]&lt;=Validation[[#This Row],[Range1_High]])</f>
        <v>1</v>
      </c>
      <c r="AE1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1">
        <f>Validation[[#This Row],[Range1_High]]-Validation[[#This Row],[Range1_Low]]</f>
        <v>80.010000000000005</v>
      </c>
      <c r="AG1361">
        <f>Validation[[#This Row],[Range2_High]]-Validation[[#This Row],[Range2_Low]]</f>
        <v>4</v>
      </c>
      <c r="AK1361"/>
    </row>
    <row r="1362" spans="1:37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5</v>
      </c>
      <c r="I1362">
        <v>5.01</v>
      </c>
      <c r="J1362" t="s">
        <v>10</v>
      </c>
      <c r="K1362">
        <v>5499.6</v>
      </c>
      <c r="L1362">
        <v>13.241</v>
      </c>
      <c r="M1362">
        <v>5499.7</v>
      </c>
      <c r="N1362">
        <v>13.239000000000001</v>
      </c>
      <c r="O1362" t="s">
        <v>2643</v>
      </c>
      <c r="P1362" t="s">
        <v>155</v>
      </c>
      <c r="Q1362" t="s">
        <v>2643</v>
      </c>
      <c r="R1362" t="s">
        <v>2133</v>
      </c>
      <c r="S1362">
        <f ca="1">$AK$2*Validation[[#This Row],[Range1_Range]]+Validation[[#This Row],[Range1_Low]]</f>
        <v>56.889909004002597</v>
      </c>
      <c r="T1362">
        <f ca="1">$AK$2*Validation[[#This Row],[Range2_Range]]+Validation[[#This Row],[Range2_Low]]</f>
        <v>5.003360818523185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6300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362" t="b">
        <f ca="1">Validation[[#This Row],[Desired Result]]=Validation[[#This Row],[Result]]</f>
        <v>1</v>
      </c>
      <c r="X1362" t="b">
        <v>1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v>0</v>
      </c>
      <c r="AB1362" t="s">
        <v>2145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2" t="b">
        <f ca="1">AND(Validation[[#This Row],[Test Reading]]&gt;=Validation[[#This Row],[Range1_Low]],Validation[[#This Row],[Test Reading]]&lt;=Validation[[#This Row],[Range1_High]])</f>
        <v>1</v>
      </c>
      <c r="AE1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2">
        <f>Validation[[#This Row],[Range1_High]]-Validation[[#This Row],[Range1_Low]]</f>
        <v>80.010000000000005</v>
      </c>
      <c r="AG1362">
        <f>Validation[[#This Row],[Range2_High]]-Validation[[#This Row],[Range2_Low]]</f>
        <v>9.9999999999997868E-3</v>
      </c>
      <c r="AK1362"/>
    </row>
    <row r="1363" spans="1:37" x14ac:dyDescent="0.25">
      <c r="A1363" t="s">
        <v>52</v>
      </c>
      <c r="B1363" t="s">
        <v>59</v>
      </c>
      <c r="C1363">
        <v>110</v>
      </c>
      <c r="D1363">
        <v>205.01</v>
      </c>
      <c r="E1363">
        <v>10</v>
      </c>
      <c r="F1363" t="s">
        <v>13</v>
      </c>
      <c r="G1363" t="s">
        <v>12</v>
      </c>
      <c r="H1363">
        <v>4.4999999999999998E-2</v>
      </c>
      <c r="I1363">
        <v>0.10001</v>
      </c>
      <c r="J1363" t="s">
        <v>10</v>
      </c>
      <c r="K1363">
        <v>5788.7</v>
      </c>
      <c r="L1363">
        <v>0.17673</v>
      </c>
      <c r="M1363">
        <v>5788.8</v>
      </c>
      <c r="N1363">
        <v>0.17407</v>
      </c>
      <c r="O1363" t="s">
        <v>2643</v>
      </c>
      <c r="P1363" t="s">
        <v>155</v>
      </c>
      <c r="Q1363" t="s">
        <v>2643</v>
      </c>
      <c r="R1363" t="s">
        <v>2148</v>
      </c>
      <c r="S1363">
        <f ca="1">$AK$2*Validation[[#This Row],[Range1_Range]]+Validation[[#This Row],[Range1_Low]]</f>
        <v>141.93113678877998</v>
      </c>
      <c r="T1363">
        <f ca="1">$AK$2*Validation[[#This Row],[Range2_Range]]+Validation[[#This Row],[Range2_Low]]</f>
        <v>6.3487862696040287E-2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v>0</v>
      </c>
      <c r="AB1363" t="s">
        <v>2132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3" t="b">
        <f ca="1">AND(Validation[[#This Row],[Test Reading]]&gt;=Validation[[#This Row],[Range1_Low]],Validation[[#This Row],[Test Reading]]&lt;=Validation[[#This Row],[Range1_High]])</f>
        <v>1</v>
      </c>
      <c r="AE1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3">
        <f>Validation[[#This Row],[Range1_High]]-Validation[[#This Row],[Range1_Low]]</f>
        <v>95.009999999999991</v>
      </c>
      <c r="AG1363">
        <f>Validation[[#This Row],[Range2_High]]-Validation[[#This Row],[Range2_Low]]</f>
        <v>5.5010000000000003E-2</v>
      </c>
      <c r="AK1363"/>
    </row>
    <row r="1364" spans="1:37" x14ac:dyDescent="0.25">
      <c r="A1364" t="s">
        <v>52</v>
      </c>
      <c r="B1364" t="s">
        <v>59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0.1</v>
      </c>
      <c r="I1364">
        <v>1.0000100000000001</v>
      </c>
      <c r="J1364" t="s">
        <v>10</v>
      </c>
      <c r="K1364">
        <v>5786.7</v>
      </c>
      <c r="L1364">
        <v>0.20930000000000001</v>
      </c>
      <c r="M1364">
        <v>5786.8</v>
      </c>
      <c r="N1364">
        <v>0.20663999999999999</v>
      </c>
      <c r="O1364" t="s">
        <v>2643</v>
      </c>
      <c r="P1364" t="s">
        <v>155</v>
      </c>
      <c r="Q1364" t="s">
        <v>2643</v>
      </c>
      <c r="R1364" t="s">
        <v>2147</v>
      </c>
      <c r="S1364">
        <f ca="1">$AK$2*Validation[[#This Row],[Range1_Range]]+Validation[[#This Row],[Range1_Low]]</f>
        <v>141.93113678877998</v>
      </c>
      <c r="T1364">
        <f ca="1">$AK$2*Validation[[#This Row],[Range2_Range]]+Validation[[#This Row],[Range2_Low]]</f>
        <v>0.4024770279051666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5800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4" t="b">
        <f ca="1">Validation[[#This Row],[Desired Result]]=Validation[[#This Row],[Result]]</f>
        <v>1</v>
      </c>
      <c r="X1364" t="b">
        <v>1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v>0</v>
      </c>
      <c r="AB1364" t="s">
        <v>5290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4" t="b">
        <f ca="1">AND(Validation[[#This Row],[Test Reading]]&gt;=Validation[[#This Row],[Range1_Low]],Validation[[#This Row],[Test Reading]]&lt;=Validation[[#This Row],[Range1_High]])</f>
        <v>1</v>
      </c>
      <c r="AE1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4">
        <f>Validation[[#This Row],[Range1_High]]-Validation[[#This Row],[Range1_Low]]</f>
        <v>95.009999999999991</v>
      </c>
      <c r="AG1364">
        <f>Validation[[#This Row],[Range2_High]]-Validation[[#This Row],[Range2_Low]]</f>
        <v>0.90001000000000009</v>
      </c>
      <c r="AK1364"/>
    </row>
    <row r="1365" spans="1:37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2643</v>
      </c>
      <c r="P1365" t="s">
        <v>155</v>
      </c>
      <c r="Q1365" t="s">
        <v>2643</v>
      </c>
      <c r="R1365" t="s">
        <v>2146</v>
      </c>
      <c r="S1365">
        <f ca="1">$AK$2*Validation[[#This Row],[Range1_Range]]+Validation[[#This Row],[Range1_Low]]</f>
        <v>141.93113678877998</v>
      </c>
      <c r="T1365">
        <f ca="1">$AK$2*Validation[[#This Row],[Range2_Range]]+Validation[[#This Row],[Range2_Low]]</f>
        <v>2.3443274092739705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7700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mA</v>
      </c>
      <c r="W1365" t="b">
        <f ca="1">Validation[[#This Row],[Desired Result]]=Validation[[#This Row],[Result]]</f>
        <v>1</v>
      </c>
      <c r="X1365" t="b">
        <v>1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v>0</v>
      </c>
      <c r="AB1365" t="s">
        <v>2134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5" t="b">
        <f ca="1">AND(Validation[[#This Row],[Test Reading]]&gt;=Validation[[#This Row],[Range1_Low]],Validation[[#This Row],[Test Reading]]&lt;=Validation[[#This Row],[Range1_High]])</f>
        <v>1</v>
      </c>
      <c r="AE1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5">
        <f>Validation[[#This Row],[Range1_High]]-Validation[[#This Row],[Range1_Low]]</f>
        <v>95.009999999999991</v>
      </c>
      <c r="AG1365">
        <f>Validation[[#This Row],[Range2_High]]-Validation[[#This Row],[Range2_Low]]</f>
        <v>4</v>
      </c>
      <c r="AK1365"/>
    </row>
    <row r="1366" spans="1:37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5</v>
      </c>
      <c r="I1366">
        <v>5.01</v>
      </c>
      <c r="J1366" t="s">
        <v>10</v>
      </c>
      <c r="K1366">
        <v>4372.5</v>
      </c>
      <c r="L1366">
        <v>23.661999999999999</v>
      </c>
      <c r="M1366">
        <v>4372.3999999999996</v>
      </c>
      <c r="N1366">
        <v>23.661000000000001</v>
      </c>
      <c r="O1366" t="s">
        <v>2643</v>
      </c>
      <c r="P1366" t="s">
        <v>155</v>
      </c>
      <c r="Q1366" t="s">
        <v>2643</v>
      </c>
      <c r="R1366" t="s">
        <v>2145</v>
      </c>
      <c r="S1366">
        <f ca="1">$AK$2*Validation[[#This Row],[Range1_Range]]+Validation[[#This Row],[Range1_Low]]</f>
        <v>141.93113678877998</v>
      </c>
      <c r="T1366">
        <f ca="1">$AK$2*Validation[[#This Row],[Range2_Range]]+Validation[[#This Row],[Range2_Low]]</f>
        <v>5.003360818523185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7700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v>0</v>
      </c>
      <c r="AB1366" t="s">
        <v>2133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6" t="b">
        <f ca="1">AND(Validation[[#This Row],[Test Reading]]&gt;=Validation[[#This Row],[Range1_Low]],Validation[[#This Row],[Test Reading]]&lt;=Validation[[#This Row],[Range1_High]])</f>
        <v>1</v>
      </c>
      <c r="AE1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6">
        <f>Validation[[#This Row],[Range1_High]]-Validation[[#This Row],[Range1_Low]]</f>
        <v>95.009999999999991</v>
      </c>
      <c r="AG1366">
        <f>Validation[[#This Row],[Range2_High]]-Validation[[#This Row],[Range2_Low]]</f>
        <v>9.9999999999997868E-3</v>
      </c>
      <c r="AK1366"/>
    </row>
    <row r="1367" spans="1:37" x14ac:dyDescent="0.25">
      <c r="A1367" t="s">
        <v>52</v>
      </c>
      <c r="B1367" t="s">
        <v>59</v>
      </c>
      <c r="C1367">
        <v>30</v>
      </c>
      <c r="D1367">
        <v>110.01</v>
      </c>
      <c r="E1367">
        <v>100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58000</v>
      </c>
      <c r="L1367">
        <v>5.9370999999999998E-3</v>
      </c>
      <c r="M1367">
        <v>58000</v>
      </c>
      <c r="N1367">
        <v>5.6828E-3</v>
      </c>
      <c r="O1367" t="s">
        <v>2643</v>
      </c>
      <c r="P1367" t="s">
        <v>155</v>
      </c>
      <c r="Q1367" t="s">
        <v>2643</v>
      </c>
      <c r="R1367" t="s">
        <v>2135</v>
      </c>
      <c r="S1367">
        <f ca="1">$AK$2*Validation[[#This Row],[Range1_Range]]+Validation[[#This Row],[Range1_Low]]</f>
        <v>56.889909004002597</v>
      </c>
      <c r="T1367">
        <f ca="1">$AK$2*Validation[[#This Row],[Range2_Range]]+Validation[[#This Row],[Range2_Low]]</f>
        <v>6.3487862696040287E-2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7" t="b">
        <f ca="1">Validation[[#This Row],[Desired Result]]=Validation[[#This Row],[Result]]</f>
        <v>1</v>
      </c>
      <c r="X1367" t="b">
        <v>1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1</v>
      </c>
      <c r="AA1367" t="b">
        <v>0</v>
      </c>
      <c r="AB1367" t="s">
        <v>2149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7" t="b">
        <f ca="1">AND(Validation[[#This Row],[Test Reading]]&gt;=Validation[[#This Row],[Range1_Low]],Validation[[#This Row],[Test Reading]]&lt;=Validation[[#This Row],[Range1_High]])</f>
        <v>1</v>
      </c>
      <c r="AE1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7">
        <f>Validation[[#This Row],[Range1_High]]-Validation[[#This Row],[Range1_Low]]</f>
        <v>80.010000000000005</v>
      </c>
      <c r="AG1367">
        <f>Validation[[#This Row],[Range2_High]]-Validation[[#This Row],[Range2_Low]]</f>
        <v>5.5010000000000003E-2</v>
      </c>
      <c r="AK1367"/>
    </row>
    <row r="1368" spans="1:37" x14ac:dyDescent="0.25">
      <c r="A1368" t="s">
        <v>52</v>
      </c>
      <c r="B1368" t="s">
        <v>59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58000</v>
      </c>
      <c r="L1368">
        <v>7.1509E-3</v>
      </c>
      <c r="M1368">
        <v>58000</v>
      </c>
      <c r="N1368">
        <v>6.8966000000000001E-3</v>
      </c>
      <c r="O1368" t="s">
        <v>2643</v>
      </c>
      <c r="P1368" t="s">
        <v>155</v>
      </c>
      <c r="Q1368" t="s">
        <v>2643</v>
      </c>
      <c r="R1368" t="s">
        <v>2136</v>
      </c>
      <c r="S1368">
        <f ca="1">$AK$2*Validation[[#This Row],[Range1_Range]]+Validation[[#This Row],[Range1_Low]]</f>
        <v>56.889909004002597</v>
      </c>
      <c r="T1368">
        <f ca="1">$AK$2*Validation[[#This Row],[Range2_Range]]+Validation[[#This Row],[Range2_Low]]</f>
        <v>0.4024770279051666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8" t="b">
        <f ca="1">Validation[[#This Row],[Desired Result]]=Validation[[#This Row],[Result]]</f>
        <v>1</v>
      </c>
      <c r="X1368" t="b">
        <v>0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1</v>
      </c>
      <c r="AA1368" t="b">
        <v>0</v>
      </c>
      <c r="AB1368" t="s">
        <v>2151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8" t="b">
        <f ca="1">AND(Validation[[#This Row],[Test Reading]]&gt;=Validation[[#This Row],[Range1_Low]],Validation[[#This Row],[Test Reading]]&lt;=Validation[[#This Row],[Range1_High]])</f>
        <v>1</v>
      </c>
      <c r="AE1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8">
        <f>Validation[[#This Row],[Range1_High]]-Validation[[#This Row],[Range1_Low]]</f>
        <v>80.010000000000005</v>
      </c>
      <c r="AG1368">
        <f>Validation[[#This Row],[Range2_High]]-Validation[[#This Row],[Range2_Low]]</f>
        <v>0.90001000000000009</v>
      </c>
      <c r="AK1368"/>
    </row>
    <row r="1369" spans="1:37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1</v>
      </c>
      <c r="I1369">
        <v>5</v>
      </c>
      <c r="J1369" t="s">
        <v>10</v>
      </c>
      <c r="K1369">
        <v>57966</v>
      </c>
      <c r="L1369">
        <v>1.4661</v>
      </c>
      <c r="M1369">
        <v>57966</v>
      </c>
      <c r="N1369">
        <v>1.4652000000000001</v>
      </c>
      <c r="O1369" t="s">
        <v>2643</v>
      </c>
      <c r="P1369" t="s">
        <v>155</v>
      </c>
      <c r="Q1369" t="s">
        <v>2643</v>
      </c>
      <c r="R1369" t="s">
        <v>5291</v>
      </c>
      <c r="S1369">
        <f ca="1">$AK$2*Validation[[#This Row],[Range1_Range]]+Validation[[#This Row],[Range1_Low]]</f>
        <v>56.889909004002597</v>
      </c>
      <c r="T1369">
        <f ca="1">$AK$2*Validation[[#This Row],[Range2_Range]]+Validation[[#This Row],[Range2_Low]]</f>
        <v>2.3443274092739705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0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v>0</v>
      </c>
      <c r="AB1369" t="s">
        <v>2150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9" t="b">
        <f ca="1">AND(Validation[[#This Row],[Test Reading]]&gt;=Validation[[#This Row],[Range1_Low]],Validation[[#This Row],[Test Reading]]&lt;=Validation[[#This Row],[Range1_High]])</f>
        <v>1</v>
      </c>
      <c r="AE1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9">
        <f>Validation[[#This Row],[Range1_High]]-Validation[[#This Row],[Range1_Low]]</f>
        <v>80.010000000000005</v>
      </c>
      <c r="AG1369">
        <f>Validation[[#This Row],[Range2_High]]-Validation[[#This Row],[Range2_Low]]</f>
        <v>4</v>
      </c>
      <c r="AK1369"/>
    </row>
    <row r="1370" spans="1:37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5</v>
      </c>
      <c r="I1370">
        <v>5.01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2643</v>
      </c>
      <c r="P1370" t="s">
        <v>155</v>
      </c>
      <c r="Q1370" t="s">
        <v>2643</v>
      </c>
      <c r="R1370" t="s">
        <v>5292</v>
      </c>
      <c r="S1370">
        <f ca="1">$AK$2*Validation[[#This Row],[Range1_Range]]+Validation[[#This Row],[Range1_Low]]</f>
        <v>56.889909004002597</v>
      </c>
      <c r="T1370">
        <f ca="1">$AK$2*Validation[[#This Row],[Range2_Range]]+Validation[[#This Row],[Range2_Low]]</f>
        <v>5.003360818523185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0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v>0</v>
      </c>
      <c r="AB1370" t="s">
        <v>2152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0" t="b">
        <f ca="1">AND(Validation[[#This Row],[Test Reading]]&gt;=Validation[[#This Row],[Range1_Low]],Validation[[#This Row],[Test Reading]]&lt;=Validation[[#This Row],[Range1_High]])</f>
        <v>1</v>
      </c>
      <c r="AE1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0">
        <f>Validation[[#This Row],[Range1_High]]-Validation[[#This Row],[Range1_Low]]</f>
        <v>80.010000000000005</v>
      </c>
      <c r="AG1370">
        <f>Validation[[#This Row],[Range2_High]]-Validation[[#This Row],[Range2_Low]]</f>
        <v>9.9999999999997868E-3</v>
      </c>
      <c r="AK1370"/>
    </row>
    <row r="1371" spans="1:37" x14ac:dyDescent="0.25">
      <c r="A1371" t="s">
        <v>52</v>
      </c>
      <c r="B1371" t="s">
        <v>59</v>
      </c>
      <c r="C1371">
        <v>110</v>
      </c>
      <c r="D1371">
        <v>205.01</v>
      </c>
      <c r="E1371">
        <v>100</v>
      </c>
      <c r="F1371" t="s">
        <v>13</v>
      </c>
      <c r="G1371" t="s">
        <v>12</v>
      </c>
      <c r="H1371">
        <v>4.4999999999999998E-2</v>
      </c>
      <c r="I1371">
        <v>0.10001</v>
      </c>
      <c r="J1371" t="s">
        <v>10</v>
      </c>
      <c r="K1371">
        <v>57999</v>
      </c>
      <c r="L1371">
        <v>1.8526000000000001E-2</v>
      </c>
      <c r="M1371">
        <v>57999</v>
      </c>
      <c r="N1371">
        <v>1.7454999999999998E-2</v>
      </c>
      <c r="O1371" t="s">
        <v>2643</v>
      </c>
      <c r="P1371" t="s">
        <v>155</v>
      </c>
      <c r="Q1371" t="s">
        <v>2643</v>
      </c>
      <c r="R1371" t="s">
        <v>2149</v>
      </c>
      <c r="S1371">
        <f ca="1">$AK$2*Validation[[#This Row],[Range1_Range]]+Validation[[#This Row],[Range1_Low]]</f>
        <v>141.93113678877998</v>
      </c>
      <c r="T1371">
        <f ca="1">$AK$2*Validation[[#This Row],[Range2_Range]]+Validation[[#This Row],[Range2_Low]]</f>
        <v>6.3487862696040287E-2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v>0</v>
      </c>
      <c r="AB1371" t="s">
        <v>2135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1" t="b">
        <f ca="1">AND(Validation[[#This Row],[Test Reading]]&gt;=Validation[[#This Row],[Range1_Low]],Validation[[#This Row],[Test Reading]]&lt;=Validation[[#This Row],[Range1_High]])</f>
        <v>1</v>
      </c>
      <c r="AE1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1">
        <f>Validation[[#This Row],[Range1_High]]-Validation[[#This Row],[Range1_Low]]</f>
        <v>95.009999999999991</v>
      </c>
      <c r="AG1371">
        <f>Validation[[#This Row],[Range2_High]]-Validation[[#This Row],[Range2_Low]]</f>
        <v>5.5010000000000003E-2</v>
      </c>
      <c r="AK1371"/>
    </row>
    <row r="1372" spans="1:37" x14ac:dyDescent="0.25">
      <c r="A1372" t="s">
        <v>52</v>
      </c>
      <c r="B1372" t="s">
        <v>59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2643</v>
      </c>
      <c r="P1372" t="s">
        <v>155</v>
      </c>
      <c r="Q1372" t="s">
        <v>2643</v>
      </c>
      <c r="R1372" t="s">
        <v>2151</v>
      </c>
      <c r="S1372">
        <f ca="1">$AK$2*Validation[[#This Row],[Range1_Range]]+Validation[[#This Row],[Range1_Low]]</f>
        <v>141.93113678877998</v>
      </c>
      <c r="T1372">
        <f ca="1">$AK$2*Validation[[#This Row],[Range2_Range]]+Validation[[#This Row],[Range2_Low]]</f>
        <v>0.4024770279051666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1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v>0</v>
      </c>
      <c r="AB1372" t="s">
        <v>2136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2" t="b">
        <f ca="1">AND(Validation[[#This Row],[Test Reading]]&gt;=Validation[[#This Row],[Range1_Low]],Validation[[#This Row],[Test Reading]]&lt;=Validation[[#This Row],[Range1_High]])</f>
        <v>1</v>
      </c>
      <c r="AE1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2">
        <f>Validation[[#This Row],[Range1_High]]-Validation[[#This Row],[Range1_Low]]</f>
        <v>95.009999999999991</v>
      </c>
      <c r="AG1372">
        <f>Validation[[#This Row],[Range2_High]]-Validation[[#This Row],[Range2_Low]]</f>
        <v>0.90001000000000009</v>
      </c>
      <c r="AK1372"/>
    </row>
    <row r="1373" spans="1:37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1</v>
      </c>
      <c r="I1373">
        <v>5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2643</v>
      </c>
      <c r="P1373" t="s">
        <v>155</v>
      </c>
      <c r="Q1373" t="s">
        <v>2643</v>
      </c>
      <c r="R1373" t="s">
        <v>2150</v>
      </c>
      <c r="S1373">
        <f ca="1">$AK$2*Validation[[#This Row],[Range1_Range]]+Validation[[#This Row],[Range1_Low]]</f>
        <v>141.93113678877998</v>
      </c>
      <c r="T1373">
        <f ca="1">$AK$2*Validation[[#This Row],[Range2_Range]]+Validation[[#This Row],[Range2_Low]]</f>
        <v>2.3443274092739705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1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v>0</v>
      </c>
      <c r="AB1373" t="s">
        <v>5291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3" t="b">
        <f ca="1">AND(Validation[[#This Row],[Test Reading]]&gt;=Validation[[#This Row],[Range1_Low]],Validation[[#This Row],[Test Reading]]&lt;=Validation[[#This Row],[Range1_High]])</f>
        <v>1</v>
      </c>
      <c r="AE1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3">
        <f>Validation[[#This Row],[Range1_High]]-Validation[[#This Row],[Range1_Low]]</f>
        <v>95.009999999999991</v>
      </c>
      <c r="AG1373">
        <f>Validation[[#This Row],[Range2_High]]-Validation[[#This Row],[Range2_Low]]</f>
        <v>4</v>
      </c>
      <c r="AK1373"/>
    </row>
    <row r="1374" spans="1:37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5</v>
      </c>
      <c r="I1374">
        <v>5.01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2643</v>
      </c>
      <c r="P1374" t="s">
        <v>155</v>
      </c>
      <c r="Q1374" t="s">
        <v>2643</v>
      </c>
      <c r="R1374" t="s">
        <v>2152</v>
      </c>
      <c r="S1374">
        <f ca="1">$AK$2*Validation[[#This Row],[Range1_Range]]+Validation[[#This Row],[Range1_Low]]</f>
        <v>141.93113678877998</v>
      </c>
      <c r="T1374">
        <f ca="1">$AK$2*Validation[[#This Row],[Range2_Range]]+Validation[[#This Row],[Range2_Low]]</f>
        <v>5.003360818523185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1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v>0</v>
      </c>
      <c r="AB1374" t="s">
        <v>5292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4" t="b">
        <f ca="1">AND(Validation[[#This Row],[Test Reading]]&gt;=Validation[[#This Row],[Range1_Low]],Validation[[#This Row],[Test Reading]]&lt;=Validation[[#This Row],[Range1_High]])</f>
        <v>1</v>
      </c>
      <c r="AE1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4">
        <f>Validation[[#This Row],[Range1_High]]-Validation[[#This Row],[Range1_Low]]</f>
        <v>95.009999999999991</v>
      </c>
      <c r="AG1374">
        <f>Validation[[#This Row],[Range2_High]]-Validation[[#This Row],[Range2_Low]]</f>
        <v>9.9999999999997868E-3</v>
      </c>
      <c r="AK1374"/>
    </row>
    <row r="1375" spans="1:37" x14ac:dyDescent="0.25">
      <c r="A1375" t="s">
        <v>52</v>
      </c>
      <c r="B1375" t="s">
        <v>60</v>
      </c>
      <c r="C1375">
        <v>22</v>
      </c>
      <c r="D1375">
        <v>60.000999999999998</v>
      </c>
      <c r="E1375">
        <v>1E-3</v>
      </c>
      <c r="F1375" t="s">
        <v>13</v>
      </c>
      <c r="G1375" t="s">
        <v>12</v>
      </c>
      <c r="H1375">
        <v>0.01</v>
      </c>
      <c r="I1375">
        <v>4.5010000000000001E-2</v>
      </c>
      <c r="J1375" t="s">
        <v>10</v>
      </c>
      <c r="K1375">
        <v>-5.2</v>
      </c>
      <c r="L1375">
        <v>3</v>
      </c>
      <c r="M1375">
        <v>-6.3514999999999997</v>
      </c>
      <c r="N1375">
        <v>3.0358000000000001</v>
      </c>
      <c r="O1375" t="s">
        <v>2643</v>
      </c>
      <c r="P1375" t="s">
        <v>156</v>
      </c>
      <c r="Q1375" t="s">
        <v>2643</v>
      </c>
      <c r="R1375" t="s">
        <v>2031</v>
      </c>
      <c r="S1375">
        <f ca="1">$AK$2*Validation[[#This Row],[Range1_Range]]+Validation[[#This Row],[Range1_Low]]</f>
        <v>34.771446469955038</v>
      </c>
      <c r="T1375">
        <f ca="1">$AK$2*Validation[[#This Row],[Range2_Range]]+Validation[[#This Row],[Range2_Low]]</f>
        <v>2.1766225649670429E-2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99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1375" t="b">
        <f ca="1">Validation[[#This Row],[Desired Result]]=Validation[[#This Row],[Result]]</f>
        <v>1</v>
      </c>
      <c r="X1375" t="b">
        <v>1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0</v>
      </c>
      <c r="AA1375" t="b">
        <v>0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5" t="b">
        <f ca="1">AND(Validation[[#This Row],[Test Reading]]&gt;=Validation[[#This Row],[Range1_Low]],Validation[[#This Row],[Test Reading]]&lt;=Validation[[#This Row],[Range1_High]])</f>
        <v>1</v>
      </c>
      <c r="AE1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5">
        <f>Validation[[#This Row],[Range1_High]]-Validation[[#This Row],[Range1_Low]]</f>
        <v>38.000999999999998</v>
      </c>
      <c r="AG1375">
        <f>Validation[[#This Row],[Range2_High]]-Validation[[#This Row],[Range2_Low]]</f>
        <v>3.5009999999999999E-2</v>
      </c>
      <c r="AK1375"/>
    </row>
    <row r="1376" spans="1:37" x14ac:dyDescent="0.25">
      <c r="A1376" t="s">
        <v>52</v>
      </c>
      <c r="B1376" t="s">
        <v>60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4.4999999999999998E-2</v>
      </c>
      <c r="I1376">
        <v>1.0000100000000001</v>
      </c>
      <c r="J1376" t="s">
        <v>10</v>
      </c>
      <c r="K1376">
        <v>15</v>
      </c>
      <c r="L1376">
        <v>2.2999999999999998</v>
      </c>
      <c r="M1376">
        <v>-5.0780000000000003</v>
      </c>
      <c r="N1376">
        <v>2.2269999999999999</v>
      </c>
      <c r="O1376" t="s">
        <v>2643</v>
      </c>
      <c r="P1376" t="s">
        <v>156</v>
      </c>
      <c r="Q1376" t="s">
        <v>2643</v>
      </c>
      <c r="R1376" t="s">
        <v>2030</v>
      </c>
      <c r="S1376">
        <f ca="1">$AK$2*Validation[[#This Row],[Range1_Range]]+Validation[[#This Row],[Range1_Low]]</f>
        <v>34.771446469955038</v>
      </c>
      <c r="T1376">
        <f ca="1">$AK$2*Validation[[#This Row],[Range2_Range]]+Validation[[#This Row],[Range2_Low]]</f>
        <v>0.36596152978268365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95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mA</v>
      </c>
      <c r="W1376" t="b">
        <f ca="1">Validation[[#This Row],[Desired Result]]=Validation[[#This Row],[Result]]</f>
        <v>1</v>
      </c>
      <c r="X1376" t="b">
        <v>1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0</v>
      </c>
      <c r="AA1376" t="b">
        <v>0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6" t="b">
        <f ca="1">AND(Validation[[#This Row],[Test Reading]]&gt;=Validation[[#This Row],[Range1_Low]],Validation[[#This Row],[Test Reading]]&lt;=Validation[[#This Row],[Range1_High]])</f>
        <v>1</v>
      </c>
      <c r="AE1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6">
        <f>Validation[[#This Row],[Range1_High]]-Validation[[#This Row],[Range1_Low]]</f>
        <v>38.000999999999998</v>
      </c>
      <c r="AG1376">
        <f>Validation[[#This Row],[Range2_High]]-Validation[[#This Row],[Range2_Low]]</f>
        <v>0.95501000000000003</v>
      </c>
      <c r="AK1376"/>
    </row>
    <row r="1377" spans="1:37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1</v>
      </c>
      <c r="I1377">
        <v>5.01</v>
      </c>
      <c r="J1377" t="s">
        <v>10</v>
      </c>
      <c r="K1377">
        <v>2.2999999999999998</v>
      </c>
      <c r="L1377">
        <v>7.6</v>
      </c>
      <c r="M1377">
        <v>2.2214999999999998</v>
      </c>
      <c r="N1377">
        <v>7.5885999999999996</v>
      </c>
      <c r="O1377" t="s">
        <v>2643</v>
      </c>
      <c r="P1377" t="s">
        <v>156</v>
      </c>
      <c r="Q1377" t="s">
        <v>2643</v>
      </c>
      <c r="R1377" t="s">
        <v>2032</v>
      </c>
      <c r="S1377">
        <f ca="1">$AK$2*Validation[[#This Row],[Range1_Range]]+Validation[[#This Row],[Range1_Low]]</f>
        <v>34.771446469955038</v>
      </c>
      <c r="T1377">
        <f ca="1">$AK$2*Validation[[#This Row],[Range2_Range]]+Validation[[#This Row],[Range2_Low]]</f>
        <v>2.3476882277971551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270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77" t="b">
        <f ca="1">Validation[[#This Row],[Desired Result]]=Validation[[#This Row],[Result]]</f>
        <v>1</v>
      </c>
      <c r="X1377" t="b">
        <v>1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7" t="b">
        <f ca="1">AND(Validation[[#This Row],[Test Reading]]&gt;=Validation[[#This Row],[Range1_Low]],Validation[[#This Row],[Test Reading]]&lt;=Validation[[#This Row],[Range1_High]])</f>
        <v>1</v>
      </c>
      <c r="AE1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7">
        <f>Validation[[#This Row],[Range1_High]]-Validation[[#This Row],[Range1_Low]]</f>
        <v>38.000999999999998</v>
      </c>
      <c r="AG1377">
        <f>Validation[[#This Row],[Range2_High]]-Validation[[#This Row],[Range2_Low]]</f>
        <v>4.01</v>
      </c>
      <c r="AK1377"/>
    </row>
    <row r="1378" spans="1:37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5</v>
      </c>
      <c r="I1378">
        <v>10</v>
      </c>
      <c r="J1378" t="s">
        <v>10</v>
      </c>
      <c r="K1378">
        <v>52</v>
      </c>
      <c r="L1378">
        <v>30</v>
      </c>
      <c r="M1378">
        <v>34.529000000000003</v>
      </c>
      <c r="N1378">
        <v>30.459</v>
      </c>
      <c r="O1378" t="s">
        <v>2643</v>
      </c>
      <c r="P1378" t="s">
        <v>156</v>
      </c>
      <c r="Q1378" t="s">
        <v>2643</v>
      </c>
      <c r="R1378" t="s">
        <v>5301</v>
      </c>
      <c r="S1378">
        <f ca="1">$AK$2*Validation[[#This Row],[Range1_Range]]+Validation[[#This Row],[Range1_Low]]</f>
        <v>34.771446469955038</v>
      </c>
      <c r="T1378">
        <f ca="1">$AK$2*Validation[[#This Row],[Range2_Range]]+Validation[[#This Row],[Range2_Low]]</f>
        <v>6.6804092615924633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1100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8" t="b">
        <f ca="1">AND(Validation[[#This Row],[Test Reading]]&gt;=Validation[[#This Row],[Range1_Low]],Validation[[#This Row],[Test Reading]]&lt;=Validation[[#This Row],[Range1_High]])</f>
        <v>1</v>
      </c>
      <c r="AE1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8">
        <f>Validation[[#This Row],[Range1_High]]-Validation[[#This Row],[Range1_Low]]</f>
        <v>38.000999999999998</v>
      </c>
      <c r="AG1378">
        <f>Validation[[#This Row],[Range2_High]]-Validation[[#This Row],[Range2_Low]]</f>
        <v>5</v>
      </c>
      <c r="AK1378"/>
    </row>
    <row r="1379" spans="1:37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10</v>
      </c>
      <c r="I1379">
        <v>10.01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2643</v>
      </c>
      <c r="P1379" t="s">
        <v>156</v>
      </c>
      <c r="Q1379" t="s">
        <v>2643</v>
      </c>
      <c r="R1379" t="s">
        <v>2033</v>
      </c>
      <c r="S1379">
        <f ca="1">$AK$2*Validation[[#This Row],[Range1_Range]]+Validation[[#This Row],[Range1_Low]]</f>
        <v>34.771446469955038</v>
      </c>
      <c r="T1379">
        <f ca="1">$AK$2*Validation[[#This Row],[Range2_Range]]+Validation[[#This Row],[Range2_Low]]</f>
        <v>10.003360818523184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1100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9" t="b">
        <f ca="1">AND(Validation[[#This Row],[Test Reading]]&gt;=Validation[[#This Row],[Range1_Low]],Validation[[#This Row],[Test Reading]]&lt;=Validation[[#This Row],[Range1_High]])</f>
        <v>1</v>
      </c>
      <c r="AE1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9">
        <f>Validation[[#This Row],[Range1_High]]-Validation[[#This Row],[Range1_Low]]</f>
        <v>38.000999999999998</v>
      </c>
      <c r="AG1379">
        <f>Validation[[#This Row],[Range2_High]]-Validation[[#This Row],[Range2_Low]]</f>
        <v>9.9999999999997868E-3</v>
      </c>
      <c r="AK1379"/>
    </row>
    <row r="1380" spans="1:37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0.01</v>
      </c>
      <c r="F1380" t="s">
        <v>13</v>
      </c>
      <c r="G1380" t="s">
        <v>12</v>
      </c>
      <c r="H1380">
        <v>0.01</v>
      </c>
      <c r="I1380">
        <v>4.5010000000000001E-2</v>
      </c>
      <c r="J1380" t="s">
        <v>10</v>
      </c>
      <c r="K1380">
        <v>-5.2</v>
      </c>
      <c r="L1380">
        <v>3.0308999999999999</v>
      </c>
      <c r="M1380">
        <v>-6.0166000000000004</v>
      </c>
      <c r="N1380">
        <v>3.0310000000000001</v>
      </c>
      <c r="O1380" t="s">
        <v>2643</v>
      </c>
      <c r="P1380" t="s">
        <v>156</v>
      </c>
      <c r="Q1380" t="s">
        <v>2643</v>
      </c>
      <c r="R1380" t="s">
        <v>2035</v>
      </c>
      <c r="S1380">
        <f ca="1">$AK$2*Validation[[#This Row],[Range1_Range]]+Validation[[#This Row],[Range1_Low]]</f>
        <v>34.771446469955038</v>
      </c>
      <c r="T1380">
        <f ca="1">$AK$2*Validation[[#This Row],[Range2_Range]]+Validation[[#This Row],[Range2_Low]]</f>
        <v>2.1766225649670429E-2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100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80" t="b">
        <f ca="1">Validation[[#This Row],[Desired Result]]=Validation[[#This Row],[Result]]</f>
        <v>1</v>
      </c>
      <c r="X1380" t="b">
        <v>1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0" t="b">
        <f ca="1">AND(Validation[[#This Row],[Test Reading]]&gt;=Validation[[#This Row],[Range1_Low]],Validation[[#This Row],[Test Reading]]&lt;=Validation[[#This Row],[Range1_High]])</f>
        <v>1</v>
      </c>
      <c r="AE1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0">
        <f>Validation[[#This Row],[Range1_High]]-Validation[[#This Row],[Range1_Low]]</f>
        <v>38.000999999999998</v>
      </c>
      <c r="AG1380">
        <f>Validation[[#This Row],[Range2_High]]-Validation[[#This Row],[Range2_Low]]</f>
        <v>3.5009999999999999E-2</v>
      </c>
      <c r="AK1380"/>
    </row>
    <row r="1381" spans="1:37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4.4999999999999998E-2</v>
      </c>
      <c r="I1381">
        <v>1.0000100000000001</v>
      </c>
      <c r="J1381" t="s">
        <v>10</v>
      </c>
      <c r="K1381">
        <v>15</v>
      </c>
      <c r="L1381">
        <v>2.2999999999999998</v>
      </c>
      <c r="M1381">
        <v>-4.6150000000000002</v>
      </c>
      <c r="N1381">
        <v>2.2202999999999999</v>
      </c>
      <c r="O1381" t="s">
        <v>2643</v>
      </c>
      <c r="P1381" t="s">
        <v>156</v>
      </c>
      <c r="Q1381" t="s">
        <v>2643</v>
      </c>
      <c r="R1381" t="s">
        <v>2036</v>
      </c>
      <c r="S1381">
        <f ca="1">$AK$2*Validation[[#This Row],[Range1_Range]]+Validation[[#This Row],[Range1_Low]]</f>
        <v>34.771446469955038</v>
      </c>
      <c r="T1381">
        <f ca="1">$AK$2*Validation[[#This Row],[Range2_Range]]+Validation[[#This Row],[Range2_Low]]</f>
        <v>0.36596152978268365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95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1" t="b">
        <f ca="1">AND(Validation[[#This Row],[Test Reading]]&gt;=Validation[[#This Row],[Range1_Low]],Validation[[#This Row],[Test Reading]]&lt;=Validation[[#This Row],[Range1_High]])</f>
        <v>1</v>
      </c>
      <c r="AE1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1">
        <f>Validation[[#This Row],[Range1_High]]-Validation[[#This Row],[Range1_Low]]</f>
        <v>38.000999999999998</v>
      </c>
      <c r="AG1381">
        <f>Validation[[#This Row],[Range2_High]]-Validation[[#This Row],[Range2_Low]]</f>
        <v>0.95501000000000003</v>
      </c>
      <c r="AK1381"/>
    </row>
    <row r="1382" spans="1:37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1</v>
      </c>
      <c r="I1382">
        <v>5.01</v>
      </c>
      <c r="J1382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t="s">
        <v>2643</v>
      </c>
      <c r="P1382" t="s">
        <v>156</v>
      </c>
      <c r="Q1382" t="s">
        <v>2643</v>
      </c>
      <c r="R1382" t="s">
        <v>2034</v>
      </c>
      <c r="S1382">
        <f ca="1">$AK$2*Validation[[#This Row],[Range1_Range]]+Validation[[#This Row],[Range1_Low]]</f>
        <v>34.771446469955038</v>
      </c>
      <c r="T1382">
        <f ca="1">$AK$2*Validation[[#This Row],[Range2_Range]]+Validation[[#This Row],[Range2_Low]]</f>
        <v>2.3476882277971551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270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82" t="b">
        <f ca="1">Validation[[#This Row],[Desired Result]]=Validation[[#This Row],[Result]]</f>
        <v>1</v>
      </c>
      <c r="X1382" t="b">
        <v>1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2" t="b">
        <f ca="1">AND(Validation[[#This Row],[Test Reading]]&gt;=Validation[[#This Row],[Range1_Low]],Validation[[#This Row],[Test Reading]]&lt;=Validation[[#This Row],[Range1_High]])</f>
        <v>1</v>
      </c>
      <c r="AE1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2">
        <f>Validation[[#This Row],[Range1_High]]-Validation[[#This Row],[Range1_Low]]</f>
        <v>38.000999999999998</v>
      </c>
      <c r="AG1382">
        <f>Validation[[#This Row],[Range2_High]]-Validation[[#This Row],[Range2_Low]]</f>
        <v>4.01</v>
      </c>
      <c r="AK1382"/>
    </row>
    <row r="1383" spans="1:37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5</v>
      </c>
      <c r="I1383">
        <v>10</v>
      </c>
      <c r="J1383" t="s">
        <v>10</v>
      </c>
      <c r="K1383">
        <v>52</v>
      </c>
      <c r="L1383">
        <v>30.457999999999998</v>
      </c>
      <c r="M1383">
        <v>34.545000000000002</v>
      </c>
      <c r="N1383">
        <v>30.459</v>
      </c>
      <c r="O1383" t="s">
        <v>2643</v>
      </c>
      <c r="P1383" t="s">
        <v>156</v>
      </c>
      <c r="Q1383" t="s">
        <v>2643</v>
      </c>
      <c r="R1383" t="s">
        <v>5302</v>
      </c>
      <c r="S1383">
        <f ca="1">$AK$2*Validation[[#This Row],[Range1_Range]]+Validation[[#This Row],[Range1_Low]]</f>
        <v>34.771446469955038</v>
      </c>
      <c r="T1383">
        <f ca="1">$AK$2*Validation[[#This Row],[Range2_Range]]+Validation[[#This Row],[Range2_Low]]</f>
        <v>6.6804092615924633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1100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3" t="b">
        <f ca="1">AND(Validation[[#This Row],[Test Reading]]&gt;=Validation[[#This Row],[Range1_Low]],Validation[[#This Row],[Test Reading]]&lt;=Validation[[#This Row],[Range1_High]])</f>
        <v>1</v>
      </c>
      <c r="AE1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3">
        <f>Validation[[#This Row],[Range1_High]]-Validation[[#This Row],[Range1_Low]]</f>
        <v>38.000999999999998</v>
      </c>
      <c r="AG1383">
        <f>Validation[[#This Row],[Range2_High]]-Validation[[#This Row],[Range2_Low]]</f>
        <v>5</v>
      </c>
      <c r="AK1383"/>
    </row>
    <row r="1384" spans="1:37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10</v>
      </c>
      <c r="I1384">
        <v>10.01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2643</v>
      </c>
      <c r="P1384" t="s">
        <v>156</v>
      </c>
      <c r="Q1384" t="s">
        <v>2643</v>
      </c>
      <c r="R1384" t="s">
        <v>2037</v>
      </c>
      <c r="S1384">
        <f ca="1">$AK$2*Validation[[#This Row],[Range1_Range]]+Validation[[#This Row],[Range1_Low]]</f>
        <v>34.771446469955038</v>
      </c>
      <c r="T1384">
        <f ca="1">$AK$2*Validation[[#This Row],[Range2_Range]]+Validation[[#This Row],[Range2_Low]]</f>
        <v>10.003360818523184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1100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84" t="b">
        <f ca="1">Validation[[#This Row],[Desired Result]]=Validation[[#This Row],[Result]]</f>
        <v>1</v>
      </c>
      <c r="X1384" t="b">
        <v>1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4" t="b">
        <f ca="1">AND(Validation[[#This Row],[Test Reading]]&gt;=Validation[[#This Row],[Range1_Low]],Validation[[#This Row],[Test Reading]]&lt;=Validation[[#This Row],[Range1_High]])</f>
        <v>1</v>
      </c>
      <c r="AE1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4">
        <f>Validation[[#This Row],[Range1_High]]-Validation[[#This Row],[Range1_Low]]</f>
        <v>38.000999999999998</v>
      </c>
      <c r="AG1384">
        <f>Validation[[#This Row],[Range2_High]]-Validation[[#This Row],[Range2_Low]]</f>
        <v>9.9999999999997868E-3</v>
      </c>
      <c r="AK1384"/>
    </row>
    <row r="1385" spans="1:37" x14ac:dyDescent="0.25">
      <c r="A1385" t="s">
        <v>52</v>
      </c>
      <c r="B1385" t="s">
        <v>60</v>
      </c>
      <c r="C1385">
        <v>60</v>
      </c>
      <c r="D1385">
        <v>220.01</v>
      </c>
      <c r="E1385">
        <v>0.01</v>
      </c>
      <c r="F1385" t="s">
        <v>13</v>
      </c>
      <c r="G1385" t="s">
        <v>12</v>
      </c>
      <c r="H1385">
        <v>4.4999999999999998E-2</v>
      </c>
      <c r="I1385">
        <v>0.10001</v>
      </c>
      <c r="J1385" t="s">
        <v>10</v>
      </c>
      <c r="K1385">
        <v>24</v>
      </c>
      <c r="L1385">
        <v>2.1</v>
      </c>
      <c r="M1385">
        <v>23.533999999999999</v>
      </c>
      <c r="N1385">
        <v>2.0874999999999999</v>
      </c>
      <c r="O1385" t="s">
        <v>2643</v>
      </c>
      <c r="P1385" t="s">
        <v>156</v>
      </c>
      <c r="Q1385" t="s">
        <v>2643</v>
      </c>
      <c r="R1385" t="s">
        <v>5304</v>
      </c>
      <c r="S1385">
        <f ca="1">$AK$2*Validation[[#This Row],[Range1_Range]]+Validation[[#This Row],[Range1_Low]]</f>
        <v>113.776457189482</v>
      </c>
      <c r="T1385">
        <f ca="1">$AK$2*Validation[[#This Row],[Range2_Range]]+Validation[[#This Row],[Range2_Low]]</f>
        <v>6.3487862696040287E-2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260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v>0</v>
      </c>
      <c r="AB1385" t="s">
        <v>2063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5" t="b">
        <f ca="1">AND(Validation[[#This Row],[Test Reading]]&gt;=Validation[[#This Row],[Range1_Low]],Validation[[#This Row],[Test Reading]]&lt;=Validation[[#This Row],[Range1_High]])</f>
        <v>1</v>
      </c>
      <c r="AE1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5">
        <f>Validation[[#This Row],[Range1_High]]-Validation[[#This Row],[Range1_Low]]</f>
        <v>160.01</v>
      </c>
      <c r="AG1385">
        <f>Validation[[#This Row],[Range2_High]]-Validation[[#This Row],[Range2_Low]]</f>
        <v>5.5010000000000003E-2</v>
      </c>
      <c r="AK1385"/>
    </row>
    <row r="1386" spans="1:37" x14ac:dyDescent="0.25">
      <c r="A1386" t="s">
        <v>52</v>
      </c>
      <c r="B1386" t="s">
        <v>60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0.1</v>
      </c>
      <c r="I1386">
        <v>1.0000100000000001</v>
      </c>
      <c r="J1386" t="s">
        <v>10</v>
      </c>
      <c r="K1386">
        <v>30</v>
      </c>
      <c r="L1386">
        <v>2.2999999999999998</v>
      </c>
      <c r="M1386">
        <v>29.364000000000001</v>
      </c>
      <c r="N1386">
        <v>2.2879</v>
      </c>
      <c r="O1386" t="s">
        <v>2643</v>
      </c>
      <c r="P1386" t="s">
        <v>156</v>
      </c>
      <c r="Q1386" t="s">
        <v>2643</v>
      </c>
      <c r="R1386" t="s">
        <v>5306</v>
      </c>
      <c r="S1386">
        <f ca="1">$AK$2*Validation[[#This Row],[Range1_Range]]+Validation[[#This Row],[Range1_Low]]</f>
        <v>113.776457189482</v>
      </c>
      <c r="T1386">
        <f ca="1">$AK$2*Validation[[#This Row],[Range2_Range]]+Validation[[#This Row],[Range2_Low]]</f>
        <v>0.4024770279051666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290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v>0</v>
      </c>
      <c r="AB1386" t="s">
        <v>2064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6" t="b">
        <f ca="1">AND(Validation[[#This Row],[Test Reading]]&gt;=Validation[[#This Row],[Range1_Low]],Validation[[#This Row],[Test Reading]]&lt;=Validation[[#This Row],[Range1_High]])</f>
        <v>1</v>
      </c>
      <c r="AE1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6">
        <f>Validation[[#This Row],[Range1_High]]-Validation[[#This Row],[Range1_Low]]</f>
        <v>160.01</v>
      </c>
      <c r="AG1386">
        <f>Validation[[#This Row],[Range2_High]]-Validation[[#This Row],[Range2_Low]]</f>
        <v>0.90001000000000009</v>
      </c>
      <c r="AK1386"/>
    </row>
    <row r="1387" spans="1:37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2643</v>
      </c>
      <c r="P1387" t="s">
        <v>156</v>
      </c>
      <c r="Q1387" t="s">
        <v>2643</v>
      </c>
      <c r="R1387" t="s">
        <v>2048</v>
      </c>
      <c r="S1387">
        <f ca="1">$AK$2*Validation[[#This Row],[Range1_Range]]+Validation[[#This Row],[Range1_Low]]</f>
        <v>113.776457189482</v>
      </c>
      <c r="T1387">
        <f ca="1">$AK$2*Validation[[#This Row],[Range2_Range]]+Validation[[#This Row],[Range2_Low]]</f>
        <v>2.3443274092739705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4000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387" t="b">
        <f ca="1">Validation[[#This Row],[Desired Result]]=Validation[[#This Row],[Result]]</f>
        <v>1</v>
      </c>
      <c r="X1387" t="b">
        <v>1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v>0</v>
      </c>
      <c r="AB1387" t="s">
        <v>2062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7" t="b">
        <f ca="1">AND(Validation[[#This Row],[Test Reading]]&gt;=Validation[[#This Row],[Range1_Low]],Validation[[#This Row],[Test Reading]]&lt;=Validation[[#This Row],[Range1_High]])</f>
        <v>1</v>
      </c>
      <c r="AE1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7">
        <f>Validation[[#This Row],[Range1_High]]-Validation[[#This Row],[Range1_Low]]</f>
        <v>160.01</v>
      </c>
      <c r="AG1387">
        <f>Validation[[#This Row],[Range2_High]]-Validation[[#This Row],[Range2_Low]]</f>
        <v>4</v>
      </c>
      <c r="AK1387"/>
    </row>
    <row r="1388" spans="1:37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5</v>
      </c>
      <c r="I1388">
        <v>5.01</v>
      </c>
      <c r="J1388" t="s">
        <v>10</v>
      </c>
      <c r="K1388">
        <v>47</v>
      </c>
      <c r="L1388">
        <v>35</v>
      </c>
      <c r="M1388">
        <v>46.103000000000002</v>
      </c>
      <c r="N1388">
        <v>34.698999999999998</v>
      </c>
      <c r="O1388" t="s">
        <v>2643</v>
      </c>
      <c r="P1388" t="s">
        <v>156</v>
      </c>
      <c r="Q1388" t="s">
        <v>2643</v>
      </c>
      <c r="R1388" t="s">
        <v>2049</v>
      </c>
      <c r="S1388">
        <f ca="1">$AK$2*Validation[[#This Row],[Range1_Range]]+Validation[[#This Row],[Range1_Low]]</f>
        <v>113.776457189482</v>
      </c>
      <c r="T1388">
        <f ca="1">$AK$2*Validation[[#This Row],[Range2_Range]]+Validation[[#This Row],[Range2_Low]]</f>
        <v>5.003360818523185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4000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388" t="b">
        <f ca="1">Validation[[#This Row],[Desired Result]]=Validation[[#This Row],[Result]]</f>
        <v>1</v>
      </c>
      <c r="X1388" t="b">
        <v>1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v>0</v>
      </c>
      <c r="AB1388" t="s">
        <v>2065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8" t="b">
        <f ca="1">AND(Validation[[#This Row],[Test Reading]]&gt;=Validation[[#This Row],[Range1_Low]],Validation[[#This Row],[Test Reading]]&lt;=Validation[[#This Row],[Range1_High]])</f>
        <v>1</v>
      </c>
      <c r="AE1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8">
        <f>Validation[[#This Row],[Range1_High]]-Validation[[#This Row],[Range1_Low]]</f>
        <v>160.01</v>
      </c>
      <c r="AG1388">
        <f>Validation[[#This Row],[Range2_High]]-Validation[[#This Row],[Range2_Low]]</f>
        <v>9.9999999999997868E-3</v>
      </c>
      <c r="AK1388"/>
    </row>
    <row r="1389" spans="1:37" x14ac:dyDescent="0.25">
      <c r="A1389" t="s">
        <v>52</v>
      </c>
      <c r="B1389" t="s">
        <v>60</v>
      </c>
      <c r="C1389">
        <v>220</v>
      </c>
      <c r="D1389">
        <v>410.01</v>
      </c>
      <c r="E1389">
        <v>0.01</v>
      </c>
      <c r="F1389" t="s">
        <v>13</v>
      </c>
      <c r="G1389" t="s">
        <v>12</v>
      </c>
      <c r="H1389">
        <v>4.4999999999999998E-2</v>
      </c>
      <c r="I1389">
        <v>0.10001</v>
      </c>
      <c r="J1389" t="s">
        <v>10</v>
      </c>
      <c r="K1389">
        <v>84</v>
      </c>
      <c r="L1389">
        <v>2.4</v>
      </c>
      <c r="M1389">
        <v>76.977999999999994</v>
      </c>
      <c r="N1389">
        <v>2.4161000000000001</v>
      </c>
      <c r="O1389" t="s">
        <v>2643</v>
      </c>
      <c r="P1389" t="s">
        <v>156</v>
      </c>
      <c r="Q1389" t="s">
        <v>2643</v>
      </c>
      <c r="R1389" t="s">
        <v>2063</v>
      </c>
      <c r="S1389">
        <f ca="1">$AK$2*Validation[[#This Row],[Range1_Range]]+Validation[[#This Row],[Range1_Low]]</f>
        <v>283.8589127590368</v>
      </c>
      <c r="T1389">
        <f ca="1">$AK$2*Validation[[#This Row],[Range2_Range]]+Validation[[#This Row],[Range2_Low]]</f>
        <v>6.3487862696040287E-2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770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389" t="b">
        <f ca="1">Validation[[#This Row],[Desired Result]]=Validation[[#This Row],[Result]]</f>
        <v>1</v>
      </c>
      <c r="X1389" t="b">
        <v>1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v>0</v>
      </c>
      <c r="AB1389" t="s">
        <v>5304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9" t="b">
        <f ca="1">AND(Validation[[#This Row],[Test Reading]]&gt;=Validation[[#This Row],[Range1_Low]],Validation[[#This Row],[Test Reading]]&lt;=Validation[[#This Row],[Range1_High]])</f>
        <v>1</v>
      </c>
      <c r="AE1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9">
        <f>Validation[[#This Row],[Range1_High]]-Validation[[#This Row],[Range1_Low]]</f>
        <v>190.01</v>
      </c>
      <c r="AG1389">
        <f>Validation[[#This Row],[Range2_High]]-Validation[[#This Row],[Range2_Low]]</f>
        <v>5.5010000000000003E-2</v>
      </c>
      <c r="AK1389"/>
    </row>
    <row r="1390" spans="1:37" x14ac:dyDescent="0.25">
      <c r="A1390" t="s">
        <v>52</v>
      </c>
      <c r="B1390" t="s">
        <v>60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0.1</v>
      </c>
      <c r="I1390">
        <v>1.0000100000000001</v>
      </c>
      <c r="J1390" t="s">
        <v>10</v>
      </c>
      <c r="K1390">
        <v>98</v>
      </c>
      <c r="L1390">
        <v>2.6</v>
      </c>
      <c r="M1390">
        <v>84.28</v>
      </c>
      <c r="N1390">
        <v>2.6326000000000001</v>
      </c>
      <c r="O1390" t="s">
        <v>2643</v>
      </c>
      <c r="P1390" t="s">
        <v>156</v>
      </c>
      <c r="Q1390" t="s">
        <v>2643</v>
      </c>
      <c r="R1390" t="s">
        <v>2064</v>
      </c>
      <c r="S1390">
        <f ca="1">$AK$2*Validation[[#This Row],[Range1_Range]]+Validation[[#This Row],[Range1_Low]]</f>
        <v>283.8589127590368</v>
      </c>
      <c r="T1390">
        <f ca="1">$AK$2*Validation[[#This Row],[Range2_Range]]+Validation[[#This Row],[Range2_Low]]</f>
        <v>0.4024770279051666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840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390" t="b">
        <f ca="1">Validation[[#This Row],[Desired Result]]=Validation[[#This Row],[Result]]</f>
        <v>1</v>
      </c>
      <c r="X1390" t="b">
        <v>1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v>0</v>
      </c>
      <c r="AB1390" t="s">
        <v>5306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0" t="b">
        <f ca="1">AND(Validation[[#This Row],[Test Reading]]&gt;=Validation[[#This Row],[Range1_Low]],Validation[[#This Row],[Test Reading]]&lt;=Validation[[#This Row],[Range1_High]])</f>
        <v>1</v>
      </c>
      <c r="AE1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0">
        <f>Validation[[#This Row],[Range1_High]]-Validation[[#This Row],[Range1_Low]]</f>
        <v>190.01</v>
      </c>
      <c r="AG1390">
        <f>Validation[[#This Row],[Range2_High]]-Validation[[#This Row],[Range2_Low]]</f>
        <v>0.90001000000000009</v>
      </c>
      <c r="AK1390"/>
    </row>
    <row r="1391" spans="1:37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2643</v>
      </c>
      <c r="P1391" t="s">
        <v>156</v>
      </c>
      <c r="Q1391" t="s">
        <v>2643</v>
      </c>
      <c r="R1391" t="s">
        <v>2062</v>
      </c>
      <c r="S1391">
        <f ca="1">$AK$2*Validation[[#This Row],[Range1_Range]]+Validation[[#This Row],[Range1_Low]]</f>
        <v>283.8589127590368</v>
      </c>
      <c r="T1391">
        <f ca="1">$AK$2*Validation[[#This Row],[Range2_Range]]+Validation[[#This Row],[Range2_Low]]</f>
        <v>2.3443274092739705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10000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v>0</v>
      </c>
      <c r="AB1391" t="s">
        <v>2048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1" t="b">
        <f ca="1">AND(Validation[[#This Row],[Test Reading]]&gt;=Validation[[#This Row],[Range1_Low]],Validation[[#This Row],[Test Reading]]&lt;=Validation[[#This Row],[Range1_High]])</f>
        <v>1</v>
      </c>
      <c r="AE1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1">
        <f>Validation[[#This Row],[Range1_High]]-Validation[[#This Row],[Range1_Low]]</f>
        <v>190.01</v>
      </c>
      <c r="AG1391">
        <f>Validation[[#This Row],[Range2_High]]-Validation[[#This Row],[Range2_Low]]</f>
        <v>4</v>
      </c>
      <c r="AK1391"/>
    </row>
    <row r="1392" spans="1:37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2643</v>
      </c>
      <c r="P1392" t="s">
        <v>156</v>
      </c>
      <c r="Q1392" t="s">
        <v>2643</v>
      </c>
      <c r="R1392" t="s">
        <v>2065</v>
      </c>
      <c r="S1392">
        <f ca="1">$AK$2*Validation[[#This Row],[Range1_Range]]+Validation[[#This Row],[Range1_Low]]</f>
        <v>283.8589127590368</v>
      </c>
      <c r="T1392">
        <f ca="1">$AK$2*Validation[[#This Row],[Range2_Range]]+Validation[[#This Row],[Range2_Low]]</f>
        <v>5.003360818523185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10000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392" t="b">
        <f ca="1">Validation[[#This Row],[Desired Result]]=Validation[[#This Row],[Result]]</f>
        <v>1</v>
      </c>
      <c r="X1392" t="b">
        <v>1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v>0</v>
      </c>
      <c r="AB1392" t="s">
        <v>2049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2" t="b">
        <f ca="1">AND(Validation[[#This Row],[Test Reading]]&gt;=Validation[[#This Row],[Range1_Low]],Validation[[#This Row],[Test Reading]]&lt;=Validation[[#This Row],[Range1_High]])</f>
        <v>1</v>
      </c>
      <c r="AE1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2">
        <f>Validation[[#This Row],[Range1_High]]-Validation[[#This Row],[Range1_Low]]</f>
        <v>190.01</v>
      </c>
      <c r="AG1392">
        <f>Validation[[#This Row],[Range2_High]]-Validation[[#This Row],[Range2_Low]]</f>
        <v>9.9999999999997868E-3</v>
      </c>
      <c r="AK1392"/>
    </row>
    <row r="1393" spans="1:37" x14ac:dyDescent="0.25">
      <c r="A1393" t="s">
        <v>52</v>
      </c>
      <c r="B1393" t="s">
        <v>60</v>
      </c>
      <c r="C1393">
        <v>22</v>
      </c>
      <c r="D1393">
        <v>60.000999999999998</v>
      </c>
      <c r="E1393">
        <v>0.1</v>
      </c>
      <c r="F1393" t="s">
        <v>13</v>
      </c>
      <c r="G1393" t="s">
        <v>12</v>
      </c>
      <c r="H1393">
        <v>0.01</v>
      </c>
      <c r="I1393">
        <v>4.5010000000000001E-2</v>
      </c>
      <c r="J1393" t="s">
        <v>10</v>
      </c>
      <c r="K1393">
        <v>24.504000000000001</v>
      </c>
      <c r="L1393">
        <v>2.6608999999999998</v>
      </c>
      <c r="M1393">
        <v>24.465</v>
      </c>
      <c r="N1393">
        <v>2.6608000000000001</v>
      </c>
      <c r="O1393" t="s">
        <v>2643</v>
      </c>
      <c r="P1393" t="s">
        <v>156</v>
      </c>
      <c r="Q1393" t="s">
        <v>2643</v>
      </c>
      <c r="R1393" t="s">
        <v>2038</v>
      </c>
      <c r="S1393">
        <f ca="1">$AK$2*Validation[[#This Row],[Range1_Range]]+Validation[[#This Row],[Range1_Low]]</f>
        <v>34.771446469955038</v>
      </c>
      <c r="T1393">
        <f ca="1">$AK$2*Validation[[#This Row],[Range2_Range]]+Validation[[#This Row],[Range2_Low]]</f>
        <v>2.1766225649670429E-2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120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v>0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3" t="b">
        <f ca="1">AND(Validation[[#This Row],[Test Reading]]&gt;=Validation[[#This Row],[Range1_Low]],Validation[[#This Row],[Test Reading]]&lt;=Validation[[#This Row],[Range1_High]])</f>
        <v>1</v>
      </c>
      <c r="AE1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3">
        <f>Validation[[#This Row],[Range1_High]]-Validation[[#This Row],[Range1_Low]]</f>
        <v>38.000999999999998</v>
      </c>
      <c r="AG1393">
        <f>Validation[[#This Row],[Range2_High]]-Validation[[#This Row],[Range2_Low]]</f>
        <v>3.5009999999999999E-2</v>
      </c>
      <c r="AK1393"/>
    </row>
    <row r="1394" spans="1:37" x14ac:dyDescent="0.25">
      <c r="A1394" t="s">
        <v>52</v>
      </c>
      <c r="B1394" t="s">
        <v>60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4.4999999999999998E-2</v>
      </c>
      <c r="I1394">
        <v>1.0000100000000001</v>
      </c>
      <c r="J1394" t="s">
        <v>10</v>
      </c>
      <c r="K1394">
        <v>25.632000000000001</v>
      </c>
      <c r="L1394">
        <v>2.1227999999999998</v>
      </c>
      <c r="M1394">
        <v>32.901000000000003</v>
      </c>
      <c r="N1394">
        <v>1.7903</v>
      </c>
      <c r="O1394" t="s">
        <v>2643</v>
      </c>
      <c r="P1394" t="s">
        <v>156</v>
      </c>
      <c r="Q1394" t="s">
        <v>2643</v>
      </c>
      <c r="R1394" t="s">
        <v>2039</v>
      </c>
      <c r="S1394">
        <f ca="1">$AK$2*Validation[[#This Row],[Range1_Range]]+Validation[[#This Row],[Range1_Low]]</f>
        <v>34.771446469955038</v>
      </c>
      <c r="T1394">
        <f ca="1">$AK$2*Validation[[#This Row],[Range2_Range]]+Validation[[#This Row],[Range2_Low]]</f>
        <v>0.36596152978268365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99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v>0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4" t="b">
        <f ca="1">AND(Validation[[#This Row],[Test Reading]]&gt;=Validation[[#This Row],[Range1_Low]],Validation[[#This Row],[Test Reading]]&lt;=Validation[[#This Row],[Range1_High]])</f>
        <v>1</v>
      </c>
      <c r="AE1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4">
        <f>Validation[[#This Row],[Range1_High]]-Validation[[#This Row],[Range1_Low]]</f>
        <v>38.000999999999998</v>
      </c>
      <c r="AG1394">
        <f>Validation[[#This Row],[Range2_High]]-Validation[[#This Row],[Range2_Low]]</f>
        <v>0.95501000000000003</v>
      </c>
      <c r="AK1394"/>
    </row>
    <row r="1395" spans="1:37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2643</v>
      </c>
      <c r="P1395" t="s">
        <v>156</v>
      </c>
      <c r="Q1395" t="s">
        <v>2643</v>
      </c>
      <c r="R1395" t="s">
        <v>2042</v>
      </c>
      <c r="S1395">
        <f ca="1">$AK$2*Validation[[#This Row],[Range1_Range]]+Validation[[#This Row],[Range1_Low]]</f>
        <v>34.771446469955038</v>
      </c>
      <c r="T1395">
        <f ca="1">$AK$2*Validation[[#This Row],[Range2_Range]]+Validation[[#This Row],[Range2_Low]]</f>
        <v>2.3476882277971551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270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5" t="b">
        <f ca="1">AND(Validation[[#This Row],[Test Reading]]&gt;=Validation[[#This Row],[Range1_Low]],Validation[[#This Row],[Test Reading]]&lt;=Validation[[#This Row],[Range1_High]])</f>
        <v>1</v>
      </c>
      <c r="AE1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5">
        <f>Validation[[#This Row],[Range1_High]]-Validation[[#This Row],[Range1_Low]]</f>
        <v>38.000999999999998</v>
      </c>
      <c r="AG1395">
        <f>Validation[[#This Row],[Range2_High]]-Validation[[#This Row],[Range2_Low]]</f>
        <v>4.01</v>
      </c>
      <c r="AK1395"/>
    </row>
    <row r="1396" spans="1:37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5</v>
      </c>
      <c r="I1396">
        <v>10</v>
      </c>
      <c r="J1396" t="s">
        <v>10</v>
      </c>
      <c r="K1396">
        <v>52</v>
      </c>
      <c r="L1396">
        <v>30.419</v>
      </c>
      <c r="M1396">
        <v>37.46</v>
      </c>
      <c r="N1396">
        <v>30.419</v>
      </c>
      <c r="O1396" t="s">
        <v>2643</v>
      </c>
      <c r="P1396" t="s">
        <v>156</v>
      </c>
      <c r="Q1396" t="s">
        <v>2643</v>
      </c>
      <c r="R1396" t="s">
        <v>2040</v>
      </c>
      <c r="S1396">
        <f ca="1">$AK$2*Validation[[#This Row],[Range1_Range]]+Validation[[#This Row],[Range1_Low]]</f>
        <v>34.771446469955038</v>
      </c>
      <c r="T1396">
        <f ca="1">$AK$2*Validation[[#This Row],[Range2_Range]]+Validation[[#This Row],[Range2_Low]]</f>
        <v>6.6804092615924633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1100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6" t="b">
        <f ca="1">AND(Validation[[#This Row],[Test Reading]]&gt;=Validation[[#This Row],[Range1_Low]],Validation[[#This Row],[Test Reading]]&lt;=Validation[[#This Row],[Range1_High]])</f>
        <v>1</v>
      </c>
      <c r="AE1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6">
        <f>Validation[[#This Row],[Range1_High]]-Validation[[#This Row],[Range1_Low]]</f>
        <v>38.000999999999998</v>
      </c>
      <c r="AG1396">
        <f>Validation[[#This Row],[Range2_High]]-Validation[[#This Row],[Range2_Low]]</f>
        <v>5</v>
      </c>
      <c r="AK1396"/>
    </row>
    <row r="1397" spans="1:37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10</v>
      </c>
      <c r="I1397">
        <v>10.01</v>
      </c>
      <c r="J1397" t="s">
        <v>10</v>
      </c>
      <c r="K1397">
        <v>52</v>
      </c>
      <c r="L1397">
        <v>30.419</v>
      </c>
      <c r="M1397">
        <v>37.46</v>
      </c>
      <c r="N1397">
        <v>30.419</v>
      </c>
      <c r="O1397" t="s">
        <v>2643</v>
      </c>
      <c r="P1397" t="s">
        <v>156</v>
      </c>
      <c r="Q1397" t="s">
        <v>2643</v>
      </c>
      <c r="R1397" t="s">
        <v>2041</v>
      </c>
      <c r="S1397">
        <f ca="1">$AK$2*Validation[[#This Row],[Range1_Range]]+Validation[[#This Row],[Range1_Low]]</f>
        <v>34.771446469955038</v>
      </c>
      <c r="T1397">
        <f ca="1">$AK$2*Validation[[#This Row],[Range2_Range]]+Validation[[#This Row],[Range2_Low]]</f>
        <v>10.003360818523184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1100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7" t="b">
        <f ca="1">Validation[[#This Row],[Desired Result]]=Validation[[#This Row],[Result]]</f>
        <v>1</v>
      </c>
      <c r="X1397" t="b">
        <v>1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7" t="b">
        <f ca="1">AND(Validation[[#This Row],[Test Reading]]&gt;=Validation[[#This Row],[Range1_Low]],Validation[[#This Row],[Test Reading]]&lt;=Validation[[#This Row],[Range1_High]])</f>
        <v>1</v>
      </c>
      <c r="AE1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7">
        <f>Validation[[#This Row],[Range1_High]]-Validation[[#This Row],[Range1_Low]]</f>
        <v>38.000999999999998</v>
      </c>
      <c r="AG1397">
        <f>Validation[[#This Row],[Range2_High]]-Validation[[#This Row],[Range2_Low]]</f>
        <v>9.9999999999997868E-3</v>
      </c>
      <c r="AK1397"/>
    </row>
    <row r="1398" spans="1:37" x14ac:dyDescent="0.25">
      <c r="A1398" t="s">
        <v>52</v>
      </c>
      <c r="B1398" t="s">
        <v>60</v>
      </c>
      <c r="C1398">
        <v>60</v>
      </c>
      <c r="D1398">
        <v>220.01</v>
      </c>
      <c r="E1398">
        <v>0.1</v>
      </c>
      <c r="F1398" t="s">
        <v>13</v>
      </c>
      <c r="G1398" t="s">
        <v>12</v>
      </c>
      <c r="H1398">
        <v>4.4999999999999998E-2</v>
      </c>
      <c r="I1398">
        <v>0.10001</v>
      </c>
      <c r="J1398" t="s">
        <v>10</v>
      </c>
      <c r="K1398">
        <v>37.146000000000001</v>
      </c>
      <c r="L1398">
        <v>2.0415000000000001</v>
      </c>
      <c r="M1398">
        <v>37.093000000000004</v>
      </c>
      <c r="N1398">
        <v>2.0415000000000001</v>
      </c>
      <c r="O1398" t="s">
        <v>2643</v>
      </c>
      <c r="P1398" t="s">
        <v>156</v>
      </c>
      <c r="Q1398" t="s">
        <v>2643</v>
      </c>
      <c r="R1398" t="s">
        <v>5305</v>
      </c>
      <c r="S1398">
        <f ca="1">$AK$2*Validation[[#This Row],[Range1_Range]]+Validation[[#This Row],[Range1_Low]]</f>
        <v>113.776457189482</v>
      </c>
      <c r="T1398">
        <f ca="1">$AK$2*Validation[[#This Row],[Range2_Range]]+Validation[[#This Row],[Range2_Low]]</f>
        <v>6.3487862696040287E-2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270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v>0</v>
      </c>
      <c r="AB1398" t="s">
        <v>2068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8" t="b">
        <f ca="1">AND(Validation[[#This Row],[Test Reading]]&gt;=Validation[[#This Row],[Range1_Low]],Validation[[#This Row],[Test Reading]]&lt;=Validation[[#This Row],[Range1_High]])</f>
        <v>1</v>
      </c>
      <c r="AE1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8">
        <f>Validation[[#This Row],[Range1_High]]-Validation[[#This Row],[Range1_Low]]</f>
        <v>160.01</v>
      </c>
      <c r="AG1398">
        <f>Validation[[#This Row],[Range2_High]]-Validation[[#This Row],[Range2_Low]]</f>
        <v>5.5010000000000003E-2</v>
      </c>
      <c r="AK1398"/>
    </row>
    <row r="1399" spans="1:37" x14ac:dyDescent="0.25">
      <c r="A1399" t="s">
        <v>52</v>
      </c>
      <c r="B1399" t="s">
        <v>60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2643</v>
      </c>
      <c r="P1399" t="s">
        <v>156</v>
      </c>
      <c r="Q1399" t="s">
        <v>2643</v>
      </c>
      <c r="R1399" t="s">
        <v>2050</v>
      </c>
      <c r="S1399">
        <f ca="1">$AK$2*Validation[[#This Row],[Range1_Range]]+Validation[[#This Row],[Range1_Low]]</f>
        <v>113.776457189482</v>
      </c>
      <c r="T1399">
        <f ca="1">$AK$2*Validation[[#This Row],[Range2_Range]]+Validation[[#This Row],[Range2_Low]]</f>
        <v>0.4024770279051666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300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v>0</v>
      </c>
      <c r="AB1399" t="s">
        <v>2067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9" t="b">
        <f ca="1">AND(Validation[[#This Row],[Test Reading]]&gt;=Validation[[#This Row],[Range1_Low]],Validation[[#This Row],[Test Reading]]&lt;=Validation[[#This Row],[Range1_High]])</f>
        <v>1</v>
      </c>
      <c r="AE1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9">
        <f>Validation[[#This Row],[Range1_High]]-Validation[[#This Row],[Range1_Low]]</f>
        <v>160.01</v>
      </c>
      <c r="AG1399">
        <f>Validation[[#This Row],[Range2_High]]-Validation[[#This Row],[Range2_Low]]</f>
        <v>0.90001000000000009</v>
      </c>
      <c r="AK1399"/>
    </row>
    <row r="1400" spans="1:37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1</v>
      </c>
      <c r="I1400">
        <v>5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2643</v>
      </c>
      <c r="P1400" t="s">
        <v>156</v>
      </c>
      <c r="Q1400" t="s">
        <v>2643</v>
      </c>
      <c r="R1400" t="s">
        <v>5307</v>
      </c>
      <c r="S1400">
        <f ca="1">$AK$2*Validation[[#This Row],[Range1_Range]]+Validation[[#This Row],[Range1_Low]]</f>
        <v>113.776457189482</v>
      </c>
      <c r="T1400">
        <f ca="1">$AK$2*Validation[[#This Row],[Range2_Range]]+Validation[[#This Row],[Range2_Low]]</f>
        <v>2.3443274092739705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4000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v>0</v>
      </c>
      <c r="AB1400" t="s">
        <v>2066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0" t="b">
        <f ca="1">AND(Validation[[#This Row],[Test Reading]]&gt;=Validation[[#This Row],[Range1_Low]],Validation[[#This Row],[Test Reading]]&lt;=Validation[[#This Row],[Range1_High]])</f>
        <v>1</v>
      </c>
      <c r="AE1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0">
        <f>Validation[[#This Row],[Range1_High]]-Validation[[#This Row],[Range1_Low]]</f>
        <v>160.01</v>
      </c>
      <c r="AG1400">
        <f>Validation[[#This Row],[Range2_High]]-Validation[[#This Row],[Range2_Low]]</f>
        <v>4</v>
      </c>
      <c r="AK1400"/>
    </row>
    <row r="1401" spans="1:37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5</v>
      </c>
      <c r="I1401">
        <v>5.01</v>
      </c>
      <c r="J1401" t="s">
        <v>10</v>
      </c>
      <c r="K1401">
        <v>47</v>
      </c>
      <c r="L1401">
        <v>35</v>
      </c>
      <c r="M1401">
        <v>47.146000000000001</v>
      </c>
      <c r="N1401">
        <v>34.695</v>
      </c>
      <c r="O1401" t="s">
        <v>2643</v>
      </c>
      <c r="P1401" t="s">
        <v>156</v>
      </c>
      <c r="Q1401" t="s">
        <v>2643</v>
      </c>
      <c r="R1401" t="s">
        <v>5309</v>
      </c>
      <c r="S1401">
        <f ca="1">$AK$2*Validation[[#This Row],[Range1_Range]]+Validation[[#This Row],[Range1_Low]]</f>
        <v>113.776457189482</v>
      </c>
      <c r="T1401">
        <f ca="1">$AK$2*Validation[[#This Row],[Range2_Range]]+Validation[[#This Row],[Range2_Low]]</f>
        <v>5.003360818523185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4000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v>0</v>
      </c>
      <c r="AB1401" t="s">
        <v>2069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1" t="b">
        <f ca="1">AND(Validation[[#This Row],[Test Reading]]&gt;=Validation[[#This Row],[Range1_Low]],Validation[[#This Row],[Test Reading]]&lt;=Validation[[#This Row],[Range1_High]])</f>
        <v>1</v>
      </c>
      <c r="AE1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1">
        <f>Validation[[#This Row],[Range1_High]]-Validation[[#This Row],[Range1_Low]]</f>
        <v>160.01</v>
      </c>
      <c r="AG1401">
        <f>Validation[[#This Row],[Range2_High]]-Validation[[#This Row],[Range2_Low]]</f>
        <v>9.9999999999997868E-3</v>
      </c>
      <c r="AK1401"/>
    </row>
    <row r="1402" spans="1:37" x14ac:dyDescent="0.25">
      <c r="A1402" t="s">
        <v>52</v>
      </c>
      <c r="B1402" t="s">
        <v>60</v>
      </c>
      <c r="C1402">
        <v>220</v>
      </c>
      <c r="D1402">
        <v>410.01</v>
      </c>
      <c r="E1402">
        <v>0.1</v>
      </c>
      <c r="F1402" t="s">
        <v>13</v>
      </c>
      <c r="G1402" t="s">
        <v>12</v>
      </c>
      <c r="H1402">
        <v>4.4999999999999998E-2</v>
      </c>
      <c r="I1402">
        <v>0.10001</v>
      </c>
      <c r="J1402" t="s">
        <v>10</v>
      </c>
      <c r="K1402">
        <v>84</v>
      </c>
      <c r="L1402">
        <v>2.4068999999999998</v>
      </c>
      <c r="M1402">
        <v>81.076999999999998</v>
      </c>
      <c r="N1402">
        <v>2.4098999999999999</v>
      </c>
      <c r="O1402" t="s">
        <v>2643</v>
      </c>
      <c r="P1402" t="s">
        <v>156</v>
      </c>
      <c r="Q1402" t="s">
        <v>2643</v>
      </c>
      <c r="R1402" t="s">
        <v>2068</v>
      </c>
      <c r="S1402">
        <f ca="1">$AK$2*Validation[[#This Row],[Range1_Range]]+Validation[[#This Row],[Range1_Low]]</f>
        <v>283.8589127590368</v>
      </c>
      <c r="T1402">
        <f ca="1">$AK$2*Validation[[#This Row],[Range2_Range]]+Validation[[#This Row],[Range2_Low]]</f>
        <v>6.3487862696040287E-2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770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v>0</v>
      </c>
      <c r="AB1402" t="s">
        <v>5305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2" t="b">
        <f ca="1">AND(Validation[[#This Row],[Test Reading]]&gt;=Validation[[#This Row],[Range1_Low]],Validation[[#This Row],[Test Reading]]&lt;=Validation[[#This Row],[Range1_High]])</f>
        <v>1</v>
      </c>
      <c r="AE1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2">
        <f>Validation[[#This Row],[Range1_High]]-Validation[[#This Row],[Range1_Low]]</f>
        <v>190.01</v>
      </c>
      <c r="AG1402">
        <f>Validation[[#This Row],[Range2_High]]-Validation[[#This Row],[Range2_Low]]</f>
        <v>5.5010000000000003E-2</v>
      </c>
      <c r="AK1402"/>
    </row>
    <row r="1403" spans="1:37" x14ac:dyDescent="0.25">
      <c r="A1403" t="s">
        <v>52</v>
      </c>
      <c r="B1403" t="s">
        <v>60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0.1</v>
      </c>
      <c r="I1403">
        <v>1.0000100000000001</v>
      </c>
      <c r="J1403" t="s">
        <v>10</v>
      </c>
      <c r="K1403">
        <v>98</v>
      </c>
      <c r="L1403">
        <v>2.6065</v>
      </c>
      <c r="M1403">
        <v>88.046000000000006</v>
      </c>
      <c r="N1403">
        <v>2.6269</v>
      </c>
      <c r="O1403" t="s">
        <v>2643</v>
      </c>
      <c r="P1403" t="s">
        <v>156</v>
      </c>
      <c r="Q1403" t="s">
        <v>2643</v>
      </c>
      <c r="R1403" t="s">
        <v>2067</v>
      </c>
      <c r="S1403">
        <f ca="1">$AK$2*Validation[[#This Row],[Range1_Range]]+Validation[[#This Row],[Range1_Low]]</f>
        <v>283.8589127590368</v>
      </c>
      <c r="T1403">
        <f ca="1">$AK$2*Validation[[#This Row],[Range2_Range]]+Validation[[#This Row],[Range2_Low]]</f>
        <v>0.4024770279051666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840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v>0</v>
      </c>
      <c r="AB1403" t="s">
        <v>2050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3" t="b">
        <f ca="1">AND(Validation[[#This Row],[Test Reading]]&gt;=Validation[[#This Row],[Range1_Low]],Validation[[#This Row],[Test Reading]]&lt;=Validation[[#This Row],[Range1_High]])</f>
        <v>1</v>
      </c>
      <c r="AE1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3">
        <f>Validation[[#This Row],[Range1_High]]-Validation[[#This Row],[Range1_Low]]</f>
        <v>190.01</v>
      </c>
      <c r="AG1403">
        <f>Validation[[#This Row],[Range2_High]]-Validation[[#This Row],[Range2_Low]]</f>
        <v>0.90001000000000009</v>
      </c>
      <c r="AK1403"/>
    </row>
    <row r="1404" spans="1:37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1</v>
      </c>
      <c r="I1404">
        <v>5</v>
      </c>
      <c r="J1404" t="s">
        <v>10</v>
      </c>
      <c r="K1404">
        <v>120</v>
      </c>
      <c r="L1404">
        <v>35</v>
      </c>
      <c r="M1404">
        <v>115.69</v>
      </c>
      <c r="N1404">
        <v>34.698</v>
      </c>
      <c r="O1404" t="s">
        <v>2643</v>
      </c>
      <c r="P1404" t="s">
        <v>156</v>
      </c>
      <c r="Q1404" t="s">
        <v>2643</v>
      </c>
      <c r="R1404" t="s">
        <v>2066</v>
      </c>
      <c r="S1404">
        <f ca="1">$AK$2*Validation[[#This Row],[Range1_Range]]+Validation[[#This Row],[Range1_Low]]</f>
        <v>283.8589127590368</v>
      </c>
      <c r="T1404">
        <f ca="1">$AK$2*Validation[[#This Row],[Range2_Range]]+Validation[[#This Row],[Range2_Low]]</f>
        <v>2.3443274092739705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10000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04" t="b">
        <f ca="1">Validation[[#This Row],[Desired Result]]=Validation[[#This Row],[Result]]</f>
        <v>1</v>
      </c>
      <c r="X1404" t="b">
        <v>1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v>0</v>
      </c>
      <c r="AB1404" t="s">
        <v>5307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4" t="b">
        <f ca="1">AND(Validation[[#This Row],[Test Reading]]&gt;=Validation[[#This Row],[Range1_Low]],Validation[[#This Row],[Test Reading]]&lt;=Validation[[#This Row],[Range1_High]])</f>
        <v>1</v>
      </c>
      <c r="AE1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4">
        <f>Validation[[#This Row],[Range1_High]]-Validation[[#This Row],[Range1_Low]]</f>
        <v>190.01</v>
      </c>
      <c r="AG1404">
        <f>Validation[[#This Row],[Range2_High]]-Validation[[#This Row],[Range2_Low]]</f>
        <v>4</v>
      </c>
      <c r="AK1404"/>
    </row>
    <row r="1405" spans="1:37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5</v>
      </c>
      <c r="I1405">
        <v>5.01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2643</v>
      </c>
      <c r="P1405" t="s">
        <v>156</v>
      </c>
      <c r="Q1405" t="s">
        <v>2643</v>
      </c>
      <c r="R1405" t="s">
        <v>2069</v>
      </c>
      <c r="S1405">
        <f ca="1">$AK$2*Validation[[#This Row],[Range1_Range]]+Validation[[#This Row],[Range1_Low]]</f>
        <v>283.8589127590368</v>
      </c>
      <c r="T1405">
        <f ca="1">$AK$2*Validation[[#This Row],[Range2_Range]]+Validation[[#This Row],[Range2_Low]]</f>
        <v>5.003360818523185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10000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05" t="b">
        <f ca="1">Validation[[#This Row],[Desired Result]]=Validation[[#This Row],[Result]]</f>
        <v>1</v>
      </c>
      <c r="X1405" t="b">
        <v>0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v>0</v>
      </c>
      <c r="AB1405" t="s">
        <v>5309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5" t="b">
        <f ca="1">AND(Validation[[#This Row],[Test Reading]]&gt;=Validation[[#This Row],[Range1_Low]],Validation[[#This Row],[Test Reading]]&lt;=Validation[[#This Row],[Range1_High]])</f>
        <v>1</v>
      </c>
      <c r="AE1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5">
        <f>Validation[[#This Row],[Range1_High]]-Validation[[#This Row],[Range1_Low]]</f>
        <v>190.01</v>
      </c>
      <c r="AG1405">
        <f>Validation[[#This Row],[Range2_High]]-Validation[[#This Row],[Range2_Low]]</f>
        <v>9.9999999999997868E-3</v>
      </c>
      <c r="AK1405"/>
    </row>
    <row r="1406" spans="1:37" x14ac:dyDescent="0.25">
      <c r="A1406" t="s">
        <v>52</v>
      </c>
      <c r="B1406" t="s">
        <v>60</v>
      </c>
      <c r="C1406">
        <v>22</v>
      </c>
      <c r="D1406">
        <v>60.000999999999998</v>
      </c>
      <c r="E1406">
        <v>1</v>
      </c>
      <c r="F1406" t="s">
        <v>13</v>
      </c>
      <c r="G1406" t="s">
        <v>12</v>
      </c>
      <c r="H1406">
        <v>0.01</v>
      </c>
      <c r="I1406">
        <v>4.5010000000000001E-2</v>
      </c>
      <c r="J1406" t="s">
        <v>10</v>
      </c>
      <c r="K1406">
        <v>569.88</v>
      </c>
      <c r="L1406">
        <v>0.59872000000000003</v>
      </c>
      <c r="M1406">
        <v>569.88</v>
      </c>
      <c r="N1406">
        <v>0.59787000000000001</v>
      </c>
      <c r="O1406" t="s">
        <v>2643</v>
      </c>
      <c r="P1406" t="s">
        <v>156</v>
      </c>
      <c r="Q1406" t="s">
        <v>2643</v>
      </c>
      <c r="R1406" t="s">
        <v>5297</v>
      </c>
      <c r="S1406">
        <f ca="1">$AK$2*Validation[[#This Row],[Range1_Range]]+Validation[[#This Row],[Range1_Low]]</f>
        <v>34.771446469955038</v>
      </c>
      <c r="T1406">
        <f ca="1">$AK$2*Validation[[#This Row],[Range2_Range]]+Validation[[#This Row],[Range2_Low]]</f>
        <v>2.1766225649670429E-2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590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v>0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6" t="b">
        <f ca="1">AND(Validation[[#This Row],[Test Reading]]&gt;=Validation[[#This Row],[Range1_Low]],Validation[[#This Row],[Test Reading]]&lt;=Validation[[#This Row],[Range1_High]])</f>
        <v>1</v>
      </c>
      <c r="AE1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6">
        <f>Validation[[#This Row],[Range1_High]]-Validation[[#This Row],[Range1_Low]]</f>
        <v>38.000999999999998</v>
      </c>
      <c r="AG1406">
        <f>Validation[[#This Row],[Range2_High]]-Validation[[#This Row],[Range2_Low]]</f>
        <v>3.5009999999999999E-2</v>
      </c>
      <c r="AK1406"/>
    </row>
    <row r="1407" spans="1:37" x14ac:dyDescent="0.25">
      <c r="A1407" t="s">
        <v>52</v>
      </c>
      <c r="B1407" t="s">
        <v>60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4.4999999999999998E-2</v>
      </c>
      <c r="I1407">
        <v>1.0000100000000001</v>
      </c>
      <c r="J1407" t="s">
        <v>10</v>
      </c>
      <c r="K1407">
        <v>574.48</v>
      </c>
      <c r="L1407">
        <v>0.32468000000000002</v>
      </c>
      <c r="M1407">
        <v>574.48</v>
      </c>
      <c r="N1407">
        <v>0.32379999999999998</v>
      </c>
      <c r="O1407" t="s">
        <v>2643</v>
      </c>
      <c r="P1407" t="s">
        <v>156</v>
      </c>
      <c r="Q1407" t="s">
        <v>2643</v>
      </c>
      <c r="R1407" t="s">
        <v>5299</v>
      </c>
      <c r="S1407">
        <f ca="1">$AK$2*Validation[[#This Row],[Range1_Range]]+Validation[[#This Row],[Range1_Low]]</f>
        <v>34.771446469955038</v>
      </c>
      <c r="T1407">
        <f ca="1">$AK$2*Validation[[#This Row],[Range2_Range]]+Validation[[#This Row],[Range2_Low]]</f>
        <v>0.36596152978268365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590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v>0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7" t="b">
        <f ca="1">AND(Validation[[#This Row],[Test Reading]]&gt;=Validation[[#This Row],[Range1_Low]],Validation[[#This Row],[Test Reading]]&lt;=Validation[[#This Row],[Range1_High]])</f>
        <v>1</v>
      </c>
      <c r="AE1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7">
        <f>Validation[[#This Row],[Range1_High]]-Validation[[#This Row],[Range1_Low]]</f>
        <v>38.000999999999998</v>
      </c>
      <c r="AG1407">
        <f>Validation[[#This Row],[Range2_High]]-Validation[[#This Row],[Range2_Low]]</f>
        <v>0.95501000000000003</v>
      </c>
      <c r="AK1407"/>
    </row>
    <row r="1408" spans="1:37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</v>
      </c>
      <c r="I1408">
        <v>5.01</v>
      </c>
      <c r="J1408" t="s">
        <v>10</v>
      </c>
      <c r="K1408">
        <v>526.04999999999995</v>
      </c>
      <c r="L1408">
        <v>3.5184000000000002</v>
      </c>
      <c r="M1408">
        <v>526.04999999999995</v>
      </c>
      <c r="N1408">
        <v>3.5177999999999998</v>
      </c>
      <c r="O1408" t="s">
        <v>2643</v>
      </c>
      <c r="P1408" t="s">
        <v>156</v>
      </c>
      <c r="Q1408" t="s">
        <v>2643</v>
      </c>
      <c r="R1408" t="s">
        <v>2044</v>
      </c>
      <c r="S1408">
        <f ca="1">$AK$2*Validation[[#This Row],[Range1_Range]]+Validation[[#This Row],[Range1_Low]]</f>
        <v>34.771446469955038</v>
      </c>
      <c r="T1408">
        <f ca="1">$AK$2*Validation[[#This Row],[Range2_Range]]+Validation[[#This Row],[Range2_Low]]</f>
        <v>2.3476882277971551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650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8" t="b">
        <f ca="1">AND(Validation[[#This Row],[Test Reading]]&gt;=Validation[[#This Row],[Range1_Low]],Validation[[#This Row],[Test Reading]]&lt;=Validation[[#This Row],[Range1_High]])</f>
        <v>1</v>
      </c>
      <c r="AE1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8">
        <f>Validation[[#This Row],[Range1_High]]-Validation[[#This Row],[Range1_Low]]</f>
        <v>38.000999999999998</v>
      </c>
      <c r="AG1408">
        <f>Validation[[#This Row],[Range2_High]]-Validation[[#This Row],[Range2_Low]]</f>
        <v>4.01</v>
      </c>
      <c r="AK1408"/>
    </row>
    <row r="1409" spans="1:37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5</v>
      </c>
      <c r="I1409">
        <v>10</v>
      </c>
      <c r="J1409" t="s">
        <v>10</v>
      </c>
      <c r="K1409">
        <v>304.91000000000003</v>
      </c>
      <c r="L1409">
        <v>27.254999999999999</v>
      </c>
      <c r="M1409">
        <v>304.83999999999997</v>
      </c>
      <c r="N1409">
        <v>27.254999999999999</v>
      </c>
      <c r="O1409" t="s">
        <v>2643</v>
      </c>
      <c r="P1409" t="s">
        <v>156</v>
      </c>
      <c r="Q1409" t="s">
        <v>2643</v>
      </c>
      <c r="R1409" t="s">
        <v>2045</v>
      </c>
      <c r="S1409">
        <f ca="1">$AK$2*Validation[[#This Row],[Range1_Range]]+Validation[[#This Row],[Range1_Low]]</f>
        <v>34.771446469955038</v>
      </c>
      <c r="T1409">
        <f ca="1">$AK$2*Validation[[#This Row],[Range2_Range]]+Validation[[#This Row],[Range2_Low]]</f>
        <v>6.6804092615924633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1300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09" t="b">
        <f ca="1">Validation[[#This Row],[Desired Result]]=Validation[[#This Row],[Result]]</f>
        <v>1</v>
      </c>
      <c r="X1409" t="b">
        <v>1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9" t="b">
        <f ca="1">AND(Validation[[#This Row],[Test Reading]]&gt;=Validation[[#This Row],[Range1_Low]],Validation[[#This Row],[Test Reading]]&lt;=Validation[[#This Row],[Range1_High]])</f>
        <v>1</v>
      </c>
      <c r="AE1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9">
        <f>Validation[[#This Row],[Range1_High]]-Validation[[#This Row],[Range1_Low]]</f>
        <v>38.000999999999998</v>
      </c>
      <c r="AG1409">
        <f>Validation[[#This Row],[Range2_High]]-Validation[[#This Row],[Range2_Low]]</f>
        <v>5</v>
      </c>
      <c r="AK1409"/>
    </row>
    <row r="1410" spans="1:37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10</v>
      </c>
      <c r="I1410">
        <v>10.01</v>
      </c>
      <c r="J1410" t="s">
        <v>10</v>
      </c>
      <c r="K1410">
        <v>304.91000000000003</v>
      </c>
      <c r="L1410">
        <v>27.254999999999999</v>
      </c>
      <c r="M1410">
        <v>304.83999999999997</v>
      </c>
      <c r="N1410">
        <v>27.254999999999999</v>
      </c>
      <c r="O1410" t="s">
        <v>2643</v>
      </c>
      <c r="P1410" t="s">
        <v>156</v>
      </c>
      <c r="Q1410" t="s">
        <v>2643</v>
      </c>
      <c r="R1410" t="s">
        <v>2043</v>
      </c>
      <c r="S1410">
        <f ca="1">$AK$2*Validation[[#This Row],[Range1_Range]]+Validation[[#This Row],[Range1_Low]]</f>
        <v>34.771446469955038</v>
      </c>
      <c r="T1410">
        <f ca="1">$AK$2*Validation[[#This Row],[Range2_Range]]+Validation[[#This Row],[Range2_Low]]</f>
        <v>10.003360818523184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1300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0" t="b">
        <f ca="1">AND(Validation[[#This Row],[Test Reading]]&gt;=Validation[[#This Row],[Range1_Low]],Validation[[#This Row],[Test Reading]]&lt;=Validation[[#This Row],[Range1_High]])</f>
        <v>1</v>
      </c>
      <c r="AE1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0">
        <f>Validation[[#This Row],[Range1_High]]-Validation[[#This Row],[Range1_Low]]</f>
        <v>38.000999999999998</v>
      </c>
      <c r="AG1410">
        <f>Validation[[#This Row],[Range2_High]]-Validation[[#This Row],[Range2_Low]]</f>
        <v>9.9999999999997868E-3</v>
      </c>
      <c r="AK1410"/>
    </row>
    <row r="1411" spans="1:37" x14ac:dyDescent="0.25">
      <c r="A1411" t="s">
        <v>52</v>
      </c>
      <c r="B1411" t="s">
        <v>60</v>
      </c>
      <c r="C1411">
        <v>60</v>
      </c>
      <c r="D1411">
        <v>220.01</v>
      </c>
      <c r="E1411">
        <v>1</v>
      </c>
      <c r="F1411" t="s">
        <v>13</v>
      </c>
      <c r="G1411" t="s">
        <v>12</v>
      </c>
      <c r="H1411">
        <v>4.4999999999999998E-2</v>
      </c>
      <c r="I1411">
        <v>0.10001</v>
      </c>
      <c r="J141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t="s">
        <v>2643</v>
      </c>
      <c r="P1411" t="s">
        <v>156</v>
      </c>
      <c r="Q1411" t="s">
        <v>2643</v>
      </c>
      <c r="R1411" t="s">
        <v>2052</v>
      </c>
      <c r="S1411">
        <f ca="1">$AK$2*Validation[[#This Row],[Range1_Range]]+Validation[[#This Row],[Range1_Low]]</f>
        <v>113.776457189482</v>
      </c>
      <c r="T1411">
        <f ca="1">$AK$2*Validation[[#This Row],[Range2_Range]]+Validation[[#This Row],[Range2_Low]]</f>
        <v>6.3487862696040287E-2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650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v>0</v>
      </c>
      <c r="AB1411" t="s">
        <v>2071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1" t="b">
        <f ca="1">AND(Validation[[#This Row],[Test Reading]]&gt;=Validation[[#This Row],[Range1_Low]],Validation[[#This Row],[Test Reading]]&lt;=Validation[[#This Row],[Range1_High]])</f>
        <v>1</v>
      </c>
      <c r="AE1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1">
        <f>Validation[[#This Row],[Range1_High]]-Validation[[#This Row],[Range1_Low]]</f>
        <v>160.01</v>
      </c>
      <c r="AG1411">
        <f>Validation[[#This Row],[Range2_High]]-Validation[[#This Row],[Range2_Low]]</f>
        <v>5.5010000000000003E-2</v>
      </c>
      <c r="AK1411"/>
    </row>
    <row r="1412" spans="1:37" x14ac:dyDescent="0.25">
      <c r="A1412" t="s">
        <v>52</v>
      </c>
      <c r="B1412" t="s">
        <v>60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2643</v>
      </c>
      <c r="P1412" t="s">
        <v>156</v>
      </c>
      <c r="Q1412" t="s">
        <v>2643</v>
      </c>
      <c r="R1412" t="s">
        <v>2053</v>
      </c>
      <c r="S1412">
        <f ca="1">$AK$2*Validation[[#This Row],[Range1_Range]]+Validation[[#This Row],[Range1_Low]]</f>
        <v>113.776457189482</v>
      </c>
      <c r="T1412">
        <f ca="1">$AK$2*Validation[[#This Row],[Range2_Range]]+Validation[[#This Row],[Range2_Low]]</f>
        <v>0.4024770279051666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670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v>0</v>
      </c>
      <c r="AB1412" t="s">
        <v>2072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2" t="b">
        <f ca="1">AND(Validation[[#This Row],[Test Reading]]&gt;=Validation[[#This Row],[Range1_Low]],Validation[[#This Row],[Test Reading]]&lt;=Validation[[#This Row],[Range1_High]])</f>
        <v>1</v>
      </c>
      <c r="AE1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2">
        <f>Validation[[#This Row],[Range1_High]]-Validation[[#This Row],[Range1_Low]]</f>
        <v>160.01</v>
      </c>
      <c r="AG1412">
        <f>Validation[[#This Row],[Range2_High]]-Validation[[#This Row],[Range2_Low]]</f>
        <v>0.90001000000000009</v>
      </c>
      <c r="AK1412"/>
    </row>
    <row r="1413" spans="1:37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1</v>
      </c>
      <c r="I1413">
        <v>5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2643</v>
      </c>
      <c r="P1413" t="s">
        <v>156</v>
      </c>
      <c r="Q1413" t="s">
        <v>2643</v>
      </c>
      <c r="R1413" t="s">
        <v>5308</v>
      </c>
      <c r="S1413">
        <f ca="1">$AK$2*Validation[[#This Row],[Range1_Range]]+Validation[[#This Row],[Range1_Low]]</f>
        <v>113.776457189482</v>
      </c>
      <c r="T1413">
        <f ca="1">$AK$2*Validation[[#This Row],[Range2_Range]]+Validation[[#This Row],[Range2_Low]]</f>
        <v>2.3443274092739705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4100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v>0</v>
      </c>
      <c r="AB1413" t="s">
        <v>2073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3" t="b">
        <f ca="1">AND(Validation[[#This Row],[Test Reading]]&gt;=Validation[[#This Row],[Range1_Low]],Validation[[#This Row],[Test Reading]]&lt;=Validation[[#This Row],[Range1_High]])</f>
        <v>1</v>
      </c>
      <c r="AE1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3">
        <f>Validation[[#This Row],[Range1_High]]-Validation[[#This Row],[Range1_Low]]</f>
        <v>160.01</v>
      </c>
      <c r="AG1413">
        <f>Validation[[#This Row],[Range2_High]]-Validation[[#This Row],[Range2_Low]]</f>
        <v>4</v>
      </c>
      <c r="AK1413"/>
    </row>
    <row r="1414" spans="1:37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5</v>
      </c>
      <c r="I1414">
        <v>5.01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2643</v>
      </c>
      <c r="P1414" t="s">
        <v>156</v>
      </c>
      <c r="Q1414" t="s">
        <v>2643</v>
      </c>
      <c r="R1414" t="s">
        <v>2051</v>
      </c>
      <c r="S1414">
        <f ca="1">$AK$2*Validation[[#This Row],[Range1_Range]]+Validation[[#This Row],[Range1_Low]]</f>
        <v>113.776457189482</v>
      </c>
      <c r="T1414">
        <f ca="1">$AK$2*Validation[[#This Row],[Range2_Range]]+Validation[[#This Row],[Range2_Low]]</f>
        <v>5.003360818523185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4100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v>0</v>
      </c>
      <c r="AB1414" t="s">
        <v>2070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4" t="b">
        <f ca="1">AND(Validation[[#This Row],[Test Reading]]&gt;=Validation[[#This Row],[Range1_Low]],Validation[[#This Row],[Test Reading]]&lt;=Validation[[#This Row],[Range1_High]])</f>
        <v>1</v>
      </c>
      <c r="AE1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4">
        <f>Validation[[#This Row],[Range1_High]]-Validation[[#This Row],[Range1_Low]]</f>
        <v>160.01</v>
      </c>
      <c r="AG1414">
        <f>Validation[[#This Row],[Range2_High]]-Validation[[#This Row],[Range2_Low]]</f>
        <v>9.9999999999997868E-3</v>
      </c>
      <c r="AK1414"/>
    </row>
    <row r="1415" spans="1:37" x14ac:dyDescent="0.25">
      <c r="A1415" t="s">
        <v>52</v>
      </c>
      <c r="B1415" t="s">
        <v>60</v>
      </c>
      <c r="C1415">
        <v>220</v>
      </c>
      <c r="D1415">
        <v>410.01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407.38</v>
      </c>
      <c r="L1415">
        <v>1.9712000000000001</v>
      </c>
      <c r="M1415">
        <v>407.21</v>
      </c>
      <c r="N1415">
        <v>1.9701</v>
      </c>
      <c r="O1415" t="s">
        <v>2643</v>
      </c>
      <c r="P1415" t="s">
        <v>156</v>
      </c>
      <c r="Q1415" t="s">
        <v>2643</v>
      </c>
      <c r="R1415" t="s">
        <v>2071</v>
      </c>
      <c r="S1415">
        <f ca="1">$AK$2*Validation[[#This Row],[Range1_Range]]+Validation[[#This Row],[Range1_Low]]</f>
        <v>283.8589127590368</v>
      </c>
      <c r="T1415">
        <f ca="1">$AK$2*Validation[[#This Row],[Range2_Range]]+Validation[[#This Row],[Range2_Low]]</f>
        <v>6.3487862696040287E-2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970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v>0</v>
      </c>
      <c r="AB1415" t="s">
        <v>2052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5" t="b">
        <f ca="1">AND(Validation[[#This Row],[Test Reading]]&gt;=Validation[[#This Row],[Range1_Low]],Validation[[#This Row],[Test Reading]]&lt;=Validation[[#This Row],[Range1_High]])</f>
        <v>1</v>
      </c>
      <c r="AE1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5">
        <f>Validation[[#This Row],[Range1_High]]-Validation[[#This Row],[Range1_Low]]</f>
        <v>190.01</v>
      </c>
      <c r="AG1415">
        <f>Validation[[#This Row],[Range2_High]]-Validation[[#This Row],[Range2_Low]]</f>
        <v>5.5010000000000003E-2</v>
      </c>
      <c r="AK1415"/>
    </row>
    <row r="1416" spans="1:37" x14ac:dyDescent="0.25">
      <c r="A1416" t="s">
        <v>52</v>
      </c>
      <c r="B1416" t="s">
        <v>60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396.27</v>
      </c>
      <c r="L1416">
        <v>2.2061000000000002</v>
      </c>
      <c r="M1416">
        <v>396.12</v>
      </c>
      <c r="N1416">
        <v>2.2050000000000001</v>
      </c>
      <c r="O1416" t="s">
        <v>2643</v>
      </c>
      <c r="P1416" t="s">
        <v>156</v>
      </c>
      <c r="Q1416" t="s">
        <v>2643</v>
      </c>
      <c r="R1416" t="s">
        <v>2072</v>
      </c>
      <c r="S1416">
        <f ca="1">$AK$2*Validation[[#This Row],[Range1_Range]]+Validation[[#This Row],[Range1_Low]]</f>
        <v>283.8589127590368</v>
      </c>
      <c r="T1416">
        <f ca="1">$AK$2*Validation[[#This Row],[Range2_Range]]+Validation[[#This Row],[Range2_Low]]</f>
        <v>0.4024770279051666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1000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v>0</v>
      </c>
      <c r="AB1416" t="s">
        <v>2053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6" t="b">
        <f ca="1">AND(Validation[[#This Row],[Test Reading]]&gt;=Validation[[#This Row],[Range1_Low]],Validation[[#This Row],[Test Reading]]&lt;=Validation[[#This Row],[Range1_High]])</f>
        <v>1</v>
      </c>
      <c r="AE1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6">
        <f>Validation[[#This Row],[Range1_High]]-Validation[[#This Row],[Range1_Low]]</f>
        <v>190.01</v>
      </c>
      <c r="AG1416">
        <f>Validation[[#This Row],[Range2_High]]-Validation[[#This Row],[Range2_Low]]</f>
        <v>0.90001000000000009</v>
      </c>
      <c r="AK1416"/>
    </row>
    <row r="1417" spans="1:37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1</v>
      </c>
      <c r="I1417">
        <v>5</v>
      </c>
      <c r="J1417" t="s">
        <v>10</v>
      </c>
      <c r="K1417">
        <v>120</v>
      </c>
      <c r="L1417">
        <v>35</v>
      </c>
      <c r="M1417">
        <v>148.62</v>
      </c>
      <c r="N1417">
        <v>34.646000000000001</v>
      </c>
      <c r="O1417" t="s">
        <v>2643</v>
      </c>
      <c r="P1417" t="s">
        <v>156</v>
      </c>
      <c r="Q1417" t="s">
        <v>2643</v>
      </c>
      <c r="R1417" t="s">
        <v>2073</v>
      </c>
      <c r="S1417">
        <f ca="1">$AK$2*Validation[[#This Row],[Range1_Range]]+Validation[[#This Row],[Range1_Low]]</f>
        <v>283.8589127590368</v>
      </c>
      <c r="T1417">
        <f ca="1">$AK$2*Validation[[#This Row],[Range2_Range]]+Validation[[#This Row],[Range2_Low]]</f>
        <v>2.3443274092739705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10000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v>0</v>
      </c>
      <c r="AB1417" t="s">
        <v>5308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7" t="b">
        <f ca="1">AND(Validation[[#This Row],[Test Reading]]&gt;=Validation[[#This Row],[Range1_Low]],Validation[[#This Row],[Test Reading]]&lt;=Validation[[#This Row],[Range1_High]])</f>
        <v>1</v>
      </c>
      <c r="AE1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7">
        <f>Validation[[#This Row],[Range1_High]]-Validation[[#This Row],[Range1_Low]]</f>
        <v>190.01</v>
      </c>
      <c r="AG1417">
        <f>Validation[[#This Row],[Range2_High]]-Validation[[#This Row],[Range2_Low]]</f>
        <v>4</v>
      </c>
      <c r="AK1417"/>
    </row>
    <row r="1418" spans="1:37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5</v>
      </c>
      <c r="I1418">
        <v>5.01</v>
      </c>
      <c r="J1418" t="s">
        <v>10</v>
      </c>
      <c r="K1418">
        <v>120</v>
      </c>
      <c r="L1418">
        <v>35</v>
      </c>
      <c r="M1418">
        <v>148.62</v>
      </c>
      <c r="N1418">
        <v>34.646000000000001</v>
      </c>
      <c r="O1418" t="s">
        <v>2643</v>
      </c>
      <c r="P1418" t="s">
        <v>156</v>
      </c>
      <c r="Q1418" t="s">
        <v>2643</v>
      </c>
      <c r="R1418" t="s">
        <v>2070</v>
      </c>
      <c r="S1418">
        <f ca="1">$AK$2*Validation[[#This Row],[Range1_Range]]+Validation[[#This Row],[Range1_Low]]</f>
        <v>283.8589127590368</v>
      </c>
      <c r="T1418">
        <f ca="1">$AK$2*Validation[[#This Row],[Range2_Range]]+Validation[[#This Row],[Range2_Low]]</f>
        <v>5.003360818523185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10000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18" t="b">
        <f ca="1">Validation[[#This Row],[Desired Result]]=Validation[[#This Row],[Result]]</f>
        <v>1</v>
      </c>
      <c r="X1418" t="b">
        <v>0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v>0</v>
      </c>
      <c r="AB1418" t="s">
        <v>2051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8" t="b">
        <f ca="1">AND(Validation[[#This Row],[Test Reading]]&gt;=Validation[[#This Row],[Range1_Low]],Validation[[#This Row],[Test Reading]]&lt;=Validation[[#This Row],[Range1_High]])</f>
        <v>1</v>
      </c>
      <c r="AE1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8">
        <f>Validation[[#This Row],[Range1_High]]-Validation[[#This Row],[Range1_Low]]</f>
        <v>190.01</v>
      </c>
      <c r="AG1418">
        <f>Validation[[#This Row],[Range2_High]]-Validation[[#This Row],[Range2_Low]]</f>
        <v>9.9999999999997868E-3</v>
      </c>
      <c r="AK1418"/>
    </row>
    <row r="1419" spans="1:37" x14ac:dyDescent="0.25">
      <c r="A1419" t="s">
        <v>52</v>
      </c>
      <c r="B1419" t="s">
        <v>60</v>
      </c>
      <c r="C1419">
        <v>22</v>
      </c>
      <c r="D1419">
        <v>60.000999999999998</v>
      </c>
      <c r="E1419">
        <v>10</v>
      </c>
      <c r="F1419" t="s">
        <v>13</v>
      </c>
      <c r="G1419" t="s">
        <v>12</v>
      </c>
      <c r="H1419">
        <v>0.01</v>
      </c>
      <c r="I1419">
        <v>4.5010000000000001E-2</v>
      </c>
      <c r="J1419" t="s">
        <v>10</v>
      </c>
      <c r="K1419">
        <v>5799</v>
      </c>
      <c r="L1419">
        <v>6.1619E-2</v>
      </c>
      <c r="M1419">
        <v>5799</v>
      </c>
      <c r="N1419">
        <v>6.1254999999999997E-2</v>
      </c>
      <c r="O1419" t="s">
        <v>2643</v>
      </c>
      <c r="P1419" t="s">
        <v>156</v>
      </c>
      <c r="Q1419" t="s">
        <v>2643</v>
      </c>
      <c r="R1419" t="s">
        <v>5298</v>
      </c>
      <c r="S1419">
        <f ca="1">$AK$2*Validation[[#This Row],[Range1_Range]]+Validation[[#This Row],[Range1_Low]]</f>
        <v>34.771446469955038</v>
      </c>
      <c r="T1419">
        <f ca="1">$AK$2*Validation[[#This Row],[Range2_Range]]+Validation[[#This Row],[Range2_Low]]</f>
        <v>2.1766225649670429E-2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5800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19" t="b">
        <f ca="1">Validation[[#This Row],[Desired Result]]=Validation[[#This Row],[Result]]</f>
        <v>1</v>
      </c>
      <c r="X1419" t="b">
        <v>0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v>0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19" t="b">
        <f ca="1">AND(Validation[[#This Row],[Test Reading]]&gt;=Validation[[#This Row],[Range1_Low]],Validation[[#This Row],[Test Reading]]&lt;=Validation[[#This Row],[Range1_High]])</f>
        <v>1</v>
      </c>
      <c r="AE1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19">
        <f>Validation[[#This Row],[Range1_High]]-Validation[[#This Row],[Range1_Low]]</f>
        <v>38.000999999999998</v>
      </c>
      <c r="AG1419">
        <f>Validation[[#This Row],[Range2_High]]-Validation[[#This Row],[Range2_Low]]</f>
        <v>3.5009999999999999E-2</v>
      </c>
      <c r="AK1419"/>
    </row>
    <row r="1420" spans="1:37" x14ac:dyDescent="0.25">
      <c r="A1420" t="s">
        <v>52</v>
      </c>
      <c r="B1420" t="s">
        <v>60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4.4999999999999998E-2</v>
      </c>
      <c r="I1420">
        <v>1.0000100000000001</v>
      </c>
      <c r="J1420" t="s">
        <v>10</v>
      </c>
      <c r="K1420">
        <v>5799.4</v>
      </c>
      <c r="L1420">
        <v>3.3173000000000001E-2</v>
      </c>
      <c r="M1420">
        <v>5799.4</v>
      </c>
      <c r="N1420">
        <v>3.2808999999999998E-2</v>
      </c>
      <c r="O1420" t="s">
        <v>2643</v>
      </c>
      <c r="P1420" t="s">
        <v>156</v>
      </c>
      <c r="Q1420" t="s">
        <v>2643</v>
      </c>
      <c r="R1420" t="s">
        <v>5300</v>
      </c>
      <c r="S1420">
        <f ca="1">$AK$2*Validation[[#This Row],[Range1_Range]]+Validation[[#This Row],[Range1_Low]]</f>
        <v>34.771446469955038</v>
      </c>
      <c r="T1420">
        <f ca="1">$AK$2*Validation[[#This Row],[Range2_Range]]+Validation[[#This Row],[Range2_Low]]</f>
        <v>0.36596152978268365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5800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0" t="b">
        <f ca="1">Validation[[#This Row],[Desired Result]]=Validation[[#This Row],[Result]]</f>
        <v>1</v>
      </c>
      <c r="X1420" t="b">
        <v>0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v>0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0" t="b">
        <f ca="1">AND(Validation[[#This Row],[Test Reading]]&gt;=Validation[[#This Row],[Range1_Low]],Validation[[#This Row],[Test Reading]]&lt;=Validation[[#This Row],[Range1_High]])</f>
        <v>1</v>
      </c>
      <c r="AE1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0">
        <f>Validation[[#This Row],[Range1_High]]-Validation[[#This Row],[Range1_Low]]</f>
        <v>38.000999999999998</v>
      </c>
      <c r="AG1420">
        <f>Validation[[#This Row],[Range2_High]]-Validation[[#This Row],[Range2_Low]]</f>
        <v>0.95501000000000003</v>
      </c>
      <c r="AJ1420" s="94"/>
      <c r="AK1420"/>
    </row>
    <row r="1421" spans="1:37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1</v>
      </c>
      <c r="I1421">
        <v>5.01</v>
      </c>
      <c r="J1421" t="s">
        <v>10</v>
      </c>
      <c r="K1421">
        <v>5793.5</v>
      </c>
      <c r="L1421">
        <v>0.40619</v>
      </c>
      <c r="M1421">
        <v>5793.5</v>
      </c>
      <c r="N1421">
        <v>0.40583000000000002</v>
      </c>
      <c r="O1421" t="s">
        <v>2643</v>
      </c>
      <c r="P1421" t="s">
        <v>156</v>
      </c>
      <c r="Q1421" t="s">
        <v>2643</v>
      </c>
      <c r="R1421" t="s">
        <v>2047</v>
      </c>
      <c r="S1421">
        <f ca="1">$AK$2*Validation[[#This Row],[Range1_Range]]+Validation[[#This Row],[Range1_Low]]</f>
        <v>34.771446469955038</v>
      </c>
      <c r="T1421">
        <f ca="1">$AK$2*Validation[[#This Row],[Range2_Range]]+Validation[[#This Row],[Range2_Low]]</f>
        <v>2.3476882277971551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1" t="b">
        <f ca="1">AND(Validation[[#This Row],[Test Reading]]&gt;=Validation[[#This Row],[Range1_Low]],Validation[[#This Row],[Test Reading]]&lt;=Validation[[#This Row],[Range1_High]])</f>
        <v>1</v>
      </c>
      <c r="AE1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1">
        <f>Validation[[#This Row],[Range1_High]]-Validation[[#This Row],[Range1_Low]]</f>
        <v>38.000999999999998</v>
      </c>
      <c r="AG1421">
        <f>Validation[[#This Row],[Range2_High]]-Validation[[#This Row],[Range2_Low]]</f>
        <v>4.01</v>
      </c>
      <c r="AK1421"/>
    </row>
    <row r="1422" spans="1:37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5</v>
      </c>
      <c r="I1422">
        <v>10</v>
      </c>
      <c r="J1422" t="s">
        <v>10</v>
      </c>
      <c r="K1422">
        <v>5698.4</v>
      </c>
      <c r="L1422">
        <v>6.4999000000000002</v>
      </c>
      <c r="M1422">
        <v>5698.4</v>
      </c>
      <c r="N1422">
        <v>6.4988999999999999</v>
      </c>
      <c r="O1422" t="s">
        <v>2643</v>
      </c>
      <c r="P1422" t="s">
        <v>156</v>
      </c>
      <c r="Q1422" t="s">
        <v>2643</v>
      </c>
      <c r="R1422" t="s">
        <v>5303</v>
      </c>
      <c r="S1422">
        <f ca="1">$AK$2*Validation[[#This Row],[Range1_Range]]+Validation[[#This Row],[Range1_Low]]</f>
        <v>34.771446469955038</v>
      </c>
      <c r="T1422">
        <f ca="1">$AK$2*Validation[[#This Row],[Range2_Range]]+Validation[[#This Row],[Range2_Low]]</f>
        <v>6.6804092615924633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5900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2" t="b">
        <f ca="1">Validation[[#This Row],[Desired Result]]=Validation[[#This Row],[Result]]</f>
        <v>1</v>
      </c>
      <c r="X1422" t="b">
        <v>0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2" t="b">
        <f ca="1">AND(Validation[[#This Row],[Test Reading]]&gt;=Validation[[#This Row],[Range1_Low]],Validation[[#This Row],[Test Reading]]&lt;=Validation[[#This Row],[Range1_High]])</f>
        <v>1</v>
      </c>
      <c r="AE1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2">
        <f>Validation[[#This Row],[Range1_High]]-Validation[[#This Row],[Range1_Low]]</f>
        <v>38.000999999999998</v>
      </c>
      <c r="AG1422">
        <f>Validation[[#This Row],[Range2_High]]-Validation[[#This Row],[Range2_Low]]</f>
        <v>5</v>
      </c>
      <c r="AK1422"/>
    </row>
    <row r="1423" spans="1:37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2643</v>
      </c>
      <c r="P1423" t="s">
        <v>156</v>
      </c>
      <c r="Q1423" t="s">
        <v>2643</v>
      </c>
      <c r="R1423" t="s">
        <v>2046</v>
      </c>
      <c r="S1423">
        <f ca="1">$AK$2*Validation[[#This Row],[Range1_Range]]+Validation[[#This Row],[Range1_Low]]</f>
        <v>34.771446469955038</v>
      </c>
      <c r="T1423">
        <f ca="1">$AK$2*Validation[[#This Row],[Range2_Range]]+Validation[[#This Row],[Range2_Low]]</f>
        <v>10.003360818523184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3" t="b">
        <f ca="1">Validation[[#This Row],[Desired Result]]=Validation[[#This Row],[Result]]</f>
        <v>1</v>
      </c>
      <c r="X1423" t="b">
        <v>0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3" t="b">
        <f ca="1">AND(Validation[[#This Row],[Test Reading]]&gt;=Validation[[#This Row],[Range1_Low]],Validation[[#This Row],[Test Reading]]&lt;=Validation[[#This Row],[Range1_High]])</f>
        <v>1</v>
      </c>
      <c r="AE1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3">
        <f>Validation[[#This Row],[Range1_High]]-Validation[[#This Row],[Range1_Low]]</f>
        <v>38.000999999999998</v>
      </c>
      <c r="AG1423">
        <f>Validation[[#This Row],[Range2_High]]-Validation[[#This Row],[Range2_Low]]</f>
        <v>9.9999999999997868E-3</v>
      </c>
      <c r="AK1423"/>
    </row>
    <row r="1424" spans="1:37" x14ac:dyDescent="0.25">
      <c r="A1424" t="s">
        <v>52</v>
      </c>
      <c r="B1424" t="s">
        <v>60</v>
      </c>
      <c r="C1424">
        <v>60</v>
      </c>
      <c r="D1424">
        <v>220.01</v>
      </c>
      <c r="E1424">
        <v>10</v>
      </c>
      <c r="F1424" t="s">
        <v>13</v>
      </c>
      <c r="G1424" t="s">
        <v>12</v>
      </c>
      <c r="H1424">
        <v>4.4999999999999998E-2</v>
      </c>
      <c r="I1424">
        <v>0.10001</v>
      </c>
      <c r="J1424" t="s">
        <v>10</v>
      </c>
      <c r="K1424">
        <v>5795.1</v>
      </c>
      <c r="L1424">
        <v>0.11376</v>
      </c>
      <c r="M1424">
        <v>5795.1</v>
      </c>
      <c r="N1424">
        <v>0.11344</v>
      </c>
      <c r="O1424" t="s">
        <v>2643</v>
      </c>
      <c r="P1424" t="s">
        <v>156</v>
      </c>
      <c r="Q1424" t="s">
        <v>2643</v>
      </c>
      <c r="R1424" t="s">
        <v>2057</v>
      </c>
      <c r="S1424">
        <f ca="1">$AK$2*Validation[[#This Row],[Range1_Range]]+Validation[[#This Row],[Range1_Low]]</f>
        <v>113.776457189482</v>
      </c>
      <c r="T1424">
        <f ca="1">$AK$2*Validation[[#This Row],[Range2_Range]]+Validation[[#This Row],[Range2_Low]]</f>
        <v>6.3487862696040287E-2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v>0</v>
      </c>
      <c r="AB1424" t="s">
        <v>5310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4" t="b">
        <f ca="1">AND(Validation[[#This Row],[Test Reading]]&gt;=Validation[[#This Row],[Range1_Low]],Validation[[#This Row],[Test Reading]]&lt;=Validation[[#This Row],[Range1_High]])</f>
        <v>1</v>
      </c>
      <c r="AE1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4">
        <f>Validation[[#This Row],[Range1_High]]-Validation[[#This Row],[Range1_Low]]</f>
        <v>160.01</v>
      </c>
      <c r="AG1424">
        <f>Validation[[#This Row],[Range2_High]]-Validation[[#This Row],[Range2_Low]]</f>
        <v>5.5010000000000003E-2</v>
      </c>
      <c r="AJ1424" s="94"/>
      <c r="AK1424"/>
    </row>
    <row r="1425" spans="1:37" x14ac:dyDescent="0.25">
      <c r="A1425" t="s">
        <v>52</v>
      </c>
      <c r="B1425" t="s">
        <v>60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0.1</v>
      </c>
      <c r="I1425">
        <v>1.0000100000000001</v>
      </c>
      <c r="J1425" t="s">
        <v>10</v>
      </c>
      <c r="K1425">
        <v>5794.1</v>
      </c>
      <c r="L1425">
        <v>0.13793</v>
      </c>
      <c r="M1425">
        <v>5794.1</v>
      </c>
      <c r="N1425">
        <v>0.13761000000000001</v>
      </c>
      <c r="O1425" t="s">
        <v>2643</v>
      </c>
      <c r="P1425" t="s">
        <v>156</v>
      </c>
      <c r="Q1425" t="s">
        <v>2643</v>
      </c>
      <c r="R1425" t="s">
        <v>2055</v>
      </c>
      <c r="S1425">
        <f ca="1">$AK$2*Validation[[#This Row],[Range1_Range]]+Validation[[#This Row],[Range1_Low]]</f>
        <v>113.776457189482</v>
      </c>
      <c r="T1425">
        <f ca="1">$AK$2*Validation[[#This Row],[Range2_Range]]+Validation[[#This Row],[Range2_Low]]</f>
        <v>0.4024770279051666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v>0</v>
      </c>
      <c r="AB1425" t="s">
        <v>2074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5" t="b">
        <f ca="1">AND(Validation[[#This Row],[Test Reading]]&gt;=Validation[[#This Row],[Range1_Low]],Validation[[#This Row],[Test Reading]]&lt;=Validation[[#This Row],[Range1_High]])</f>
        <v>1</v>
      </c>
      <c r="AE1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5">
        <f>Validation[[#This Row],[Range1_High]]-Validation[[#This Row],[Range1_Low]]</f>
        <v>160.01</v>
      </c>
      <c r="AG1425">
        <f>Validation[[#This Row],[Range2_High]]-Validation[[#This Row],[Range2_Low]]</f>
        <v>0.90001000000000009</v>
      </c>
      <c r="AK1425"/>
    </row>
    <row r="1426" spans="1:37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1</v>
      </c>
      <c r="I1426">
        <v>5</v>
      </c>
      <c r="J1426" t="s">
        <v>10</v>
      </c>
      <c r="K1426">
        <v>4885.8999999999996</v>
      </c>
      <c r="L1426">
        <v>21.536999999999999</v>
      </c>
      <c r="M1426">
        <v>4885.8999999999996</v>
      </c>
      <c r="N1426">
        <v>21.536999999999999</v>
      </c>
      <c r="O1426" t="s">
        <v>2643</v>
      </c>
      <c r="P1426" t="s">
        <v>156</v>
      </c>
      <c r="Q1426" t="s">
        <v>2643</v>
      </c>
      <c r="R1426" t="s">
        <v>2056</v>
      </c>
      <c r="S1426">
        <f ca="1">$AK$2*Validation[[#This Row],[Range1_Range]]+Validation[[#This Row],[Range1_Low]]</f>
        <v>113.776457189482</v>
      </c>
      <c r="T1426">
        <f ca="1">$AK$2*Validation[[#This Row],[Range2_Range]]+Validation[[#This Row],[Range2_Low]]</f>
        <v>2.3443274092739705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7300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v>0</v>
      </c>
      <c r="AB1426" t="s">
        <v>2075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6" t="b">
        <f ca="1">AND(Validation[[#This Row],[Test Reading]]&gt;=Validation[[#This Row],[Range1_Low]],Validation[[#This Row],[Test Reading]]&lt;=Validation[[#This Row],[Range1_High]])</f>
        <v>1</v>
      </c>
      <c r="AE1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6">
        <f>Validation[[#This Row],[Range1_High]]-Validation[[#This Row],[Range1_Low]]</f>
        <v>160.01</v>
      </c>
      <c r="AG1426">
        <f>Validation[[#This Row],[Range2_High]]-Validation[[#This Row],[Range2_Low]]</f>
        <v>4</v>
      </c>
      <c r="AK1426"/>
    </row>
    <row r="1427" spans="1:37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2643</v>
      </c>
      <c r="P1427" t="s">
        <v>156</v>
      </c>
      <c r="Q1427" t="s">
        <v>2643</v>
      </c>
      <c r="R1427" t="s">
        <v>2054</v>
      </c>
      <c r="S1427">
        <f ca="1">$AK$2*Validation[[#This Row],[Range1_Range]]+Validation[[#This Row],[Range1_Low]]</f>
        <v>113.776457189482</v>
      </c>
      <c r="T1427">
        <f ca="1">$AK$2*Validation[[#This Row],[Range2_Range]]+Validation[[#This Row],[Range2_Low]]</f>
        <v>5.003360818523185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7300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mA</v>
      </c>
      <c r="W1427" t="b">
        <f ca="1">Validation[[#This Row],[Desired Result]]=Validation[[#This Row],[Result]]</f>
        <v>1</v>
      </c>
      <c r="X1427" t="b">
        <v>0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v>0</v>
      </c>
      <c r="AB1427" t="s">
        <v>2076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7" t="b">
        <f ca="1">AND(Validation[[#This Row],[Test Reading]]&gt;=Validation[[#This Row],[Range1_Low]],Validation[[#This Row],[Test Reading]]&lt;=Validation[[#This Row],[Range1_High]])</f>
        <v>1</v>
      </c>
      <c r="AE1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7">
        <f>Validation[[#This Row],[Range1_High]]-Validation[[#This Row],[Range1_Low]]</f>
        <v>160.01</v>
      </c>
      <c r="AG1427">
        <f>Validation[[#This Row],[Range2_High]]-Validation[[#This Row],[Range2_Low]]</f>
        <v>9.9999999999997868E-3</v>
      </c>
      <c r="AK1427"/>
    </row>
    <row r="1428" spans="1:37" x14ac:dyDescent="0.25">
      <c r="A1428" t="s">
        <v>52</v>
      </c>
      <c r="B1428" t="s">
        <v>60</v>
      </c>
      <c r="C1428">
        <v>220</v>
      </c>
      <c r="D1428">
        <v>410.01</v>
      </c>
      <c r="E1428">
        <v>10</v>
      </c>
      <c r="F1428" t="s">
        <v>13</v>
      </c>
      <c r="G1428" t="s">
        <v>12</v>
      </c>
      <c r="H1428">
        <v>4.4999999999999998E-2</v>
      </c>
      <c r="I1428">
        <v>0.10001</v>
      </c>
      <c r="J1428" t="s">
        <v>10</v>
      </c>
      <c r="K1428">
        <v>5755.8</v>
      </c>
      <c r="L1428">
        <v>0.34672999999999998</v>
      </c>
      <c r="M1428">
        <v>5755.9</v>
      </c>
      <c r="N1428">
        <v>0.34526000000000001</v>
      </c>
      <c r="O1428" t="s">
        <v>2643</v>
      </c>
      <c r="P1428" t="s">
        <v>156</v>
      </c>
      <c r="Q1428" t="s">
        <v>2643</v>
      </c>
      <c r="R1428" t="s">
        <v>5310</v>
      </c>
      <c r="S1428">
        <f ca="1">$AK$2*Validation[[#This Row],[Range1_Range]]+Validation[[#This Row],[Range1_Low]]</f>
        <v>283.8589127590368</v>
      </c>
      <c r="T1428">
        <f ca="1">$AK$2*Validation[[#This Row],[Range2_Range]]+Validation[[#This Row],[Range2_Low]]</f>
        <v>6.3487862696040287E-2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5900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v>0</v>
      </c>
      <c r="AB1428" t="s">
        <v>2057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8" t="b">
        <f ca="1">AND(Validation[[#This Row],[Test Reading]]&gt;=Validation[[#This Row],[Range1_Low]],Validation[[#This Row],[Test Reading]]&lt;=Validation[[#This Row],[Range1_High]])</f>
        <v>1</v>
      </c>
      <c r="AE1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8">
        <f>Validation[[#This Row],[Range1_High]]-Validation[[#This Row],[Range1_Low]]</f>
        <v>190.01</v>
      </c>
      <c r="AG1428">
        <f>Validation[[#This Row],[Range2_High]]-Validation[[#This Row],[Range2_Low]]</f>
        <v>5.5010000000000003E-2</v>
      </c>
      <c r="AK1428"/>
    </row>
    <row r="1429" spans="1:37" x14ac:dyDescent="0.25">
      <c r="A1429" t="s">
        <v>52</v>
      </c>
      <c r="B1429" t="s">
        <v>60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0.1</v>
      </c>
      <c r="I1429">
        <v>1.0000100000000001</v>
      </c>
      <c r="J1429" t="s">
        <v>10</v>
      </c>
      <c r="K1429">
        <v>5747.7</v>
      </c>
      <c r="L1429">
        <v>0.41071000000000002</v>
      </c>
      <c r="M1429">
        <v>5747.8</v>
      </c>
      <c r="N1429">
        <v>0.40925</v>
      </c>
      <c r="O1429" t="s">
        <v>2643</v>
      </c>
      <c r="P1429" t="s">
        <v>156</v>
      </c>
      <c r="Q1429" t="s">
        <v>2643</v>
      </c>
      <c r="R1429" t="s">
        <v>2074</v>
      </c>
      <c r="S1429">
        <f ca="1">$AK$2*Validation[[#This Row],[Range1_Range]]+Validation[[#This Row],[Range1_Low]]</f>
        <v>283.8589127590368</v>
      </c>
      <c r="T1429">
        <f ca="1">$AK$2*Validation[[#This Row],[Range2_Range]]+Validation[[#This Row],[Range2_Low]]</f>
        <v>0.4024770279051666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5900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9" t="b">
        <f ca="1">Validation[[#This Row],[Desired Result]]=Validation[[#This Row],[Result]]</f>
        <v>1</v>
      </c>
      <c r="X1429" t="b">
        <v>0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v>0</v>
      </c>
      <c r="AB1429" t="s">
        <v>2055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9" t="b">
        <f ca="1">AND(Validation[[#This Row],[Test Reading]]&gt;=Validation[[#This Row],[Range1_Low]],Validation[[#This Row],[Test Reading]]&lt;=Validation[[#This Row],[Range1_High]])</f>
        <v>1</v>
      </c>
      <c r="AE1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9">
        <f>Validation[[#This Row],[Range1_High]]-Validation[[#This Row],[Range1_Low]]</f>
        <v>190.01</v>
      </c>
      <c r="AG1429">
        <f>Validation[[#This Row],[Range2_High]]-Validation[[#This Row],[Range2_Low]]</f>
        <v>0.90001000000000009</v>
      </c>
      <c r="AK1429"/>
    </row>
    <row r="1430" spans="1:37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1</v>
      </c>
      <c r="I1430">
        <v>5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2643</v>
      </c>
      <c r="P1430" t="s">
        <v>156</v>
      </c>
      <c r="Q1430" t="s">
        <v>2643</v>
      </c>
      <c r="R1430" t="s">
        <v>2075</v>
      </c>
      <c r="S1430">
        <f ca="1">$AK$2*Validation[[#This Row],[Range1_Range]]+Validation[[#This Row],[Range1_Low]]</f>
        <v>283.8589127590368</v>
      </c>
      <c r="T1430">
        <f ca="1">$AK$2*Validation[[#This Row],[Range2_Range]]+Validation[[#This Row],[Range2_Low]]</f>
        <v>2.3443274092739705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12000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0" t="b">
        <f ca="1">Validation[[#This Row],[Desired Result]]=Validation[[#This Row],[Result]]</f>
        <v>1</v>
      </c>
      <c r="X1430" t="b">
        <v>0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v>0</v>
      </c>
      <c r="AB1430" t="s">
        <v>2056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0" t="b">
        <f ca="1">AND(Validation[[#This Row],[Test Reading]]&gt;=Validation[[#This Row],[Range1_Low]],Validation[[#This Row],[Test Reading]]&lt;=Validation[[#This Row],[Range1_High]])</f>
        <v>1</v>
      </c>
      <c r="AE1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0">
        <f>Validation[[#This Row],[Range1_High]]-Validation[[#This Row],[Range1_Low]]</f>
        <v>190.01</v>
      </c>
      <c r="AG1430">
        <f>Validation[[#This Row],[Range2_High]]-Validation[[#This Row],[Range2_Low]]</f>
        <v>4</v>
      </c>
      <c r="AK1430"/>
    </row>
    <row r="1431" spans="1:37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5</v>
      </c>
      <c r="I1431">
        <v>5.01</v>
      </c>
      <c r="J143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t="s">
        <v>2643</v>
      </c>
      <c r="P1431" t="s">
        <v>156</v>
      </c>
      <c r="Q1431" t="s">
        <v>2643</v>
      </c>
      <c r="R1431" t="s">
        <v>2076</v>
      </c>
      <c r="S1431">
        <f ca="1">$AK$2*Validation[[#This Row],[Range1_Range]]+Validation[[#This Row],[Range1_Low]]</f>
        <v>283.8589127590368</v>
      </c>
      <c r="T1431">
        <f ca="1">$AK$2*Validation[[#This Row],[Range2_Range]]+Validation[[#This Row],[Range2_Low]]</f>
        <v>5.003360818523185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12000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1" t="b">
        <f ca="1">Validation[[#This Row],[Desired Result]]=Validation[[#This Row],[Result]]</f>
        <v>1</v>
      </c>
      <c r="X1431" t="b">
        <v>1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v>0</v>
      </c>
      <c r="AB1431" t="s">
        <v>2054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1" t="b">
        <f ca="1">AND(Validation[[#This Row],[Test Reading]]&gt;=Validation[[#This Row],[Range1_Low]],Validation[[#This Row],[Test Reading]]&lt;=Validation[[#This Row],[Range1_High]])</f>
        <v>1</v>
      </c>
      <c r="AE1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1">
        <f>Validation[[#This Row],[Range1_High]]-Validation[[#This Row],[Range1_Low]]</f>
        <v>190.01</v>
      </c>
      <c r="AG1431">
        <f>Validation[[#This Row],[Range2_High]]-Validation[[#This Row],[Range2_Low]]</f>
        <v>9.9999999999997868E-3</v>
      </c>
      <c r="AK1431"/>
    </row>
    <row r="1432" spans="1:37" x14ac:dyDescent="0.25">
      <c r="A1432" t="s">
        <v>52</v>
      </c>
      <c r="B1432" t="s">
        <v>60</v>
      </c>
      <c r="C1432">
        <v>60</v>
      </c>
      <c r="D1432">
        <v>220.01</v>
      </c>
      <c r="E1432">
        <v>100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58000</v>
      </c>
      <c r="L1432">
        <v>1.1493E-2</v>
      </c>
      <c r="M1432">
        <v>58000</v>
      </c>
      <c r="N1432">
        <v>1.1365E-2</v>
      </c>
      <c r="O1432" t="s">
        <v>2643</v>
      </c>
      <c r="P1432" t="s">
        <v>156</v>
      </c>
      <c r="Q1432" t="s">
        <v>2643</v>
      </c>
      <c r="R1432" t="s">
        <v>2061</v>
      </c>
      <c r="S1432">
        <f ca="1">$AK$2*Validation[[#This Row],[Range1_Range]]+Validation[[#This Row],[Range1_Low]]</f>
        <v>113.776457189482</v>
      </c>
      <c r="T1432">
        <f ca="1">$AK$2*Validation[[#This Row],[Range2_Range]]+Validation[[#This Row],[Range2_Low]]</f>
        <v>6.3487862696040287E-2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58000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2" t="b">
        <f ca="1">Validation[[#This Row],[Desired Result]]=Validation[[#This Row],[Result]]</f>
        <v>1</v>
      </c>
      <c r="X1432" t="b">
        <v>1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v>0</v>
      </c>
      <c r="AB1432" t="s">
        <v>2078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2" t="b">
        <f ca="1">AND(Validation[[#This Row],[Test Reading]]&gt;=Validation[[#This Row],[Range1_Low]],Validation[[#This Row],[Test Reading]]&lt;=Validation[[#This Row],[Range1_High]])</f>
        <v>1</v>
      </c>
      <c r="AE1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2">
        <f>Validation[[#This Row],[Range1_High]]-Validation[[#This Row],[Range1_Low]]</f>
        <v>160.01</v>
      </c>
      <c r="AG1432">
        <f>Validation[[#This Row],[Range2_High]]-Validation[[#This Row],[Range2_Low]]</f>
        <v>5.5010000000000003E-2</v>
      </c>
      <c r="AK1432"/>
    </row>
    <row r="1433" spans="1:37" x14ac:dyDescent="0.25">
      <c r="A1433" t="s">
        <v>52</v>
      </c>
      <c r="B1433" t="s">
        <v>60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0.1</v>
      </c>
      <c r="I1433">
        <v>1.0000100000000001</v>
      </c>
      <c r="J1433" t="s">
        <v>10</v>
      </c>
      <c r="K1433">
        <v>58000</v>
      </c>
      <c r="L1433">
        <v>1.392E-2</v>
      </c>
      <c r="M1433">
        <v>58000</v>
      </c>
      <c r="N1433">
        <v>1.3793E-2</v>
      </c>
      <c r="O1433" t="s">
        <v>2643</v>
      </c>
      <c r="P1433" t="s">
        <v>156</v>
      </c>
      <c r="Q1433" t="s">
        <v>2643</v>
      </c>
      <c r="R1433" t="s">
        <v>2060</v>
      </c>
      <c r="S1433">
        <f ca="1">$AK$2*Validation[[#This Row],[Range1_Range]]+Validation[[#This Row],[Range1_Low]]</f>
        <v>113.776457189482</v>
      </c>
      <c r="T1433">
        <f ca="1">$AK$2*Validation[[#This Row],[Range2_Range]]+Validation[[#This Row],[Range2_Low]]</f>
        <v>0.4024770279051666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1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v>0</v>
      </c>
      <c r="AB1433" t="s">
        <v>2077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3" t="b">
        <f ca="1">AND(Validation[[#This Row],[Test Reading]]&gt;=Validation[[#This Row],[Range1_Low]],Validation[[#This Row],[Test Reading]]&lt;=Validation[[#This Row],[Range1_High]])</f>
        <v>1</v>
      </c>
      <c r="AE1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3">
        <f>Validation[[#This Row],[Range1_High]]-Validation[[#This Row],[Range1_Low]]</f>
        <v>160.01</v>
      </c>
      <c r="AG1433">
        <f>Validation[[#This Row],[Range2_High]]-Validation[[#This Row],[Range2_Low]]</f>
        <v>0.90001000000000009</v>
      </c>
      <c r="AK1433"/>
    </row>
    <row r="1434" spans="1:37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2643</v>
      </c>
      <c r="P1434" t="s">
        <v>156</v>
      </c>
      <c r="Q1434" t="s">
        <v>2643</v>
      </c>
      <c r="R1434" t="s">
        <v>2058</v>
      </c>
      <c r="S1434">
        <f ca="1">$AK$2*Validation[[#This Row],[Range1_Range]]+Validation[[#This Row],[Range1_Low]]</f>
        <v>113.776457189482</v>
      </c>
      <c r="T1434">
        <f ca="1">$AK$2*Validation[[#This Row],[Range2_Range]]+Validation[[#This Row],[Range2_Low]]</f>
        <v>2.3443274092739705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1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v>0</v>
      </c>
      <c r="AB1434" t="s">
        <v>5311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4" t="b">
        <f ca="1">AND(Validation[[#This Row],[Test Reading]]&gt;=Validation[[#This Row],[Range1_Low]],Validation[[#This Row],[Test Reading]]&lt;=Validation[[#This Row],[Range1_High]])</f>
        <v>1</v>
      </c>
      <c r="AE1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4">
        <f>Validation[[#This Row],[Range1_High]]-Validation[[#This Row],[Range1_Low]]</f>
        <v>160.01</v>
      </c>
      <c r="AG1434">
        <f>Validation[[#This Row],[Range2_High]]-Validation[[#This Row],[Range2_Low]]</f>
        <v>4</v>
      </c>
      <c r="AJ1434" s="94"/>
      <c r="AK1434"/>
    </row>
    <row r="1435" spans="1:37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2643</v>
      </c>
      <c r="P1435" t="s">
        <v>156</v>
      </c>
      <c r="Q1435" t="s">
        <v>2643</v>
      </c>
      <c r="R1435" t="s">
        <v>2059</v>
      </c>
      <c r="S1435">
        <f ca="1">$AK$2*Validation[[#This Row],[Range1_Range]]+Validation[[#This Row],[Range1_Low]]</f>
        <v>113.776457189482</v>
      </c>
      <c r="T1435">
        <f ca="1">$AK$2*Validation[[#This Row],[Range2_Range]]+Validation[[#This Row],[Range2_Low]]</f>
        <v>5.003360818523185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1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v>0</v>
      </c>
      <c r="AB1435" t="s">
        <v>5312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5" t="b">
        <f ca="1">AND(Validation[[#This Row],[Test Reading]]&gt;=Validation[[#This Row],[Range1_Low]],Validation[[#This Row],[Test Reading]]&lt;=Validation[[#This Row],[Range1_High]])</f>
        <v>1</v>
      </c>
      <c r="AE1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5">
        <f>Validation[[#This Row],[Range1_High]]-Validation[[#This Row],[Range1_Low]]</f>
        <v>160.01</v>
      </c>
      <c r="AG1435">
        <f>Validation[[#This Row],[Range2_High]]-Validation[[#This Row],[Range2_Low]]</f>
        <v>9.9999999999997868E-3</v>
      </c>
      <c r="AK1435"/>
    </row>
    <row r="1436" spans="1:37" x14ac:dyDescent="0.25">
      <c r="A1436" t="s">
        <v>52</v>
      </c>
      <c r="B1436" t="s">
        <v>60</v>
      </c>
      <c r="C1436">
        <v>220</v>
      </c>
      <c r="D1436">
        <v>410.01</v>
      </c>
      <c r="E1436">
        <v>100</v>
      </c>
      <c r="F1436" t="s">
        <v>13</v>
      </c>
      <c r="G1436" t="s">
        <v>12</v>
      </c>
      <c r="H1436">
        <v>4.4999999999999998E-2</v>
      </c>
      <c r="I1436">
        <v>0.10001</v>
      </c>
      <c r="J1436" t="s">
        <v>10</v>
      </c>
      <c r="K1436">
        <v>57996</v>
      </c>
      <c r="L1436">
        <v>3.551E-2</v>
      </c>
      <c r="M1436">
        <v>57996</v>
      </c>
      <c r="N1436">
        <v>3.4907000000000001E-2</v>
      </c>
      <c r="O1436" t="s">
        <v>2643</v>
      </c>
      <c r="P1436" t="s">
        <v>156</v>
      </c>
      <c r="Q1436" t="s">
        <v>2643</v>
      </c>
      <c r="R1436" t="s">
        <v>2078</v>
      </c>
      <c r="S1436">
        <f ca="1">$AK$2*Validation[[#This Row],[Range1_Range]]+Validation[[#This Row],[Range1_Low]]</f>
        <v>283.8589127590368</v>
      </c>
      <c r="T1436">
        <f ca="1">$AK$2*Validation[[#This Row],[Range2_Range]]+Validation[[#This Row],[Range2_Low]]</f>
        <v>6.3487862696040287E-2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1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v>0</v>
      </c>
      <c r="AB1436" t="s">
        <v>2061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6" t="b">
        <f ca="1">AND(Validation[[#This Row],[Test Reading]]&gt;=Validation[[#This Row],[Range1_Low]],Validation[[#This Row],[Test Reading]]&lt;=Validation[[#This Row],[Range1_High]])</f>
        <v>1</v>
      </c>
      <c r="AE1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6">
        <f>Validation[[#This Row],[Range1_High]]-Validation[[#This Row],[Range1_Low]]</f>
        <v>190.01</v>
      </c>
      <c r="AG1436">
        <f>Validation[[#This Row],[Range2_High]]-Validation[[#This Row],[Range2_Low]]</f>
        <v>5.5010000000000003E-2</v>
      </c>
      <c r="AK1436"/>
    </row>
    <row r="1437" spans="1:37" x14ac:dyDescent="0.25">
      <c r="A1437" t="s">
        <v>52</v>
      </c>
      <c r="B1437" t="s">
        <v>60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2643</v>
      </c>
      <c r="P1437" t="s">
        <v>156</v>
      </c>
      <c r="Q1437" t="s">
        <v>2643</v>
      </c>
      <c r="R1437" t="s">
        <v>2077</v>
      </c>
      <c r="S1437">
        <f ca="1">$AK$2*Validation[[#This Row],[Range1_Range]]+Validation[[#This Row],[Range1_Low]]</f>
        <v>283.8589127590368</v>
      </c>
      <c r="T1437">
        <f ca="1">$AK$2*Validation[[#This Row],[Range2_Range]]+Validation[[#This Row],[Range2_Low]]</f>
        <v>0.4024770279051666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1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v>0</v>
      </c>
      <c r="AB1437" t="s">
        <v>2060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7" t="b">
        <f ca="1">AND(Validation[[#This Row],[Test Reading]]&gt;=Validation[[#This Row],[Range1_Low]],Validation[[#This Row],[Test Reading]]&lt;=Validation[[#This Row],[Range1_High]])</f>
        <v>1</v>
      </c>
      <c r="AE1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7">
        <f>Validation[[#This Row],[Range1_High]]-Validation[[#This Row],[Range1_Low]]</f>
        <v>190.01</v>
      </c>
      <c r="AG1437">
        <f>Validation[[#This Row],[Range2_High]]-Validation[[#This Row],[Range2_Low]]</f>
        <v>0.90001000000000009</v>
      </c>
      <c r="AK1437"/>
    </row>
    <row r="1438" spans="1:37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1</v>
      </c>
      <c r="I1438">
        <v>5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2643</v>
      </c>
      <c r="P1438" t="s">
        <v>156</v>
      </c>
      <c r="Q1438" t="s">
        <v>2643</v>
      </c>
      <c r="R1438" t="s">
        <v>5311</v>
      </c>
      <c r="S1438">
        <f ca="1">$AK$2*Validation[[#This Row],[Range1_Range]]+Validation[[#This Row],[Range1_Low]]</f>
        <v>283.8589127590368</v>
      </c>
      <c r="T1438">
        <f ca="1">$AK$2*Validation[[#This Row],[Range2_Range]]+Validation[[#This Row],[Range2_Low]]</f>
        <v>2.3443274092739705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t="b">
        <f ca="1">Validation[[#This Row],[Desired Result]]=Validation[[#This Row],[Result]]</f>
        <v>1</v>
      </c>
      <c r="X1438" t="b">
        <v>1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v>0</v>
      </c>
      <c r="AB1438" t="s">
        <v>2058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8" t="b">
        <f ca="1">AND(Validation[[#This Row],[Test Reading]]&gt;=Validation[[#This Row],[Range1_Low]],Validation[[#This Row],[Test Reading]]&lt;=Validation[[#This Row],[Range1_High]])</f>
        <v>1</v>
      </c>
      <c r="AE1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8">
        <f>Validation[[#This Row],[Range1_High]]-Validation[[#This Row],[Range1_Low]]</f>
        <v>190.01</v>
      </c>
      <c r="AG1438">
        <f>Validation[[#This Row],[Range2_High]]-Validation[[#This Row],[Range2_Low]]</f>
        <v>4</v>
      </c>
      <c r="AK1438"/>
    </row>
    <row r="1439" spans="1:37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2643</v>
      </c>
      <c r="P1439" t="s">
        <v>156</v>
      </c>
      <c r="Q1439" t="s">
        <v>2643</v>
      </c>
      <c r="R1439" t="s">
        <v>5312</v>
      </c>
      <c r="S1439">
        <f ca="1">$AK$2*Validation[[#This Row],[Range1_Range]]+Validation[[#This Row],[Range1_Low]]</f>
        <v>283.8589127590368</v>
      </c>
      <c r="T1439">
        <f ca="1">$AK$2*Validation[[#This Row],[Range2_Range]]+Validation[[#This Row],[Range2_Low]]</f>
        <v>5.003360818523185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1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v>0</v>
      </c>
      <c r="AB1439" t="s">
        <v>2059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9" t="b">
        <f ca="1">AND(Validation[[#This Row],[Test Reading]]&gt;=Validation[[#This Row],[Range1_Low]],Validation[[#This Row],[Test Reading]]&lt;=Validation[[#This Row],[Range1_High]])</f>
        <v>1</v>
      </c>
      <c r="AE1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9">
        <f>Validation[[#This Row],[Range1_High]]-Validation[[#This Row],[Range1_Low]]</f>
        <v>190.01</v>
      </c>
      <c r="AG1439">
        <f>Validation[[#This Row],[Range2_High]]-Validation[[#This Row],[Range2_Low]]</f>
        <v>9.9999999999997868E-3</v>
      </c>
      <c r="AK1439"/>
    </row>
    <row r="1440" spans="1:37" x14ac:dyDescent="0.25">
      <c r="A1440" t="s">
        <v>52</v>
      </c>
      <c r="B1440" t="s">
        <v>61</v>
      </c>
      <c r="C1440">
        <v>55</v>
      </c>
      <c r="D1440">
        <v>150.01</v>
      </c>
      <c r="E1440">
        <v>1E-3</v>
      </c>
      <c r="F1440" t="s">
        <v>13</v>
      </c>
      <c r="G1440" t="s">
        <v>12</v>
      </c>
      <c r="H1440">
        <v>0.01</v>
      </c>
      <c r="I1440">
        <v>4.4999999999999998E-2</v>
      </c>
      <c r="J1440" t="s">
        <v>10</v>
      </c>
      <c r="K1440">
        <v>22</v>
      </c>
      <c r="L1440">
        <v>2.8</v>
      </c>
      <c r="M1440">
        <v>4.2301000000000002</v>
      </c>
      <c r="N1440">
        <v>2.8841000000000001</v>
      </c>
      <c r="O1440" t="s">
        <v>2643</v>
      </c>
      <c r="P1440" t="s">
        <v>157</v>
      </c>
      <c r="Q1440" t="s">
        <v>2643</v>
      </c>
      <c r="R1440" t="s">
        <v>1979</v>
      </c>
      <c r="S1440">
        <f ca="1">$AK$2*Validation[[#This Row],[Range1_Range]]+Validation[[#This Row],[Range1_Low]]</f>
        <v>86.93113678877998</v>
      </c>
      <c r="T1440">
        <f ca="1">$AK$2*Validation[[#This Row],[Range2_Range]]+Validation[[#This Row],[Range2_Low]]</f>
        <v>2.1762864831147241E-2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270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440" t="b">
        <f ca="1">Validation[[#This Row],[Desired Result]]=Validation[[#This Row],[Result]]</f>
        <v>1</v>
      </c>
      <c r="X1440" t="b">
        <v>1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v>0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0" t="b">
        <f ca="1">AND(Validation[[#This Row],[Test Reading]]&gt;=Validation[[#This Row],[Range1_Low]],Validation[[#This Row],[Test Reading]]&lt;=Validation[[#This Row],[Range1_High]])</f>
        <v>1</v>
      </c>
      <c r="AE1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0">
        <f>Validation[[#This Row],[Range1_High]]-Validation[[#This Row],[Range1_Low]]</f>
        <v>95.009999999999991</v>
      </c>
      <c r="AG1440">
        <f>Validation[[#This Row],[Range2_High]]-Validation[[#This Row],[Range2_Low]]</f>
        <v>3.4999999999999996E-2</v>
      </c>
      <c r="AJ1440" s="94"/>
      <c r="AK1440"/>
    </row>
    <row r="1441" spans="1:37" x14ac:dyDescent="0.25">
      <c r="A1441" t="s">
        <v>52</v>
      </c>
      <c r="B1441" t="s">
        <v>61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4.4999999999999998E-2</v>
      </c>
      <c r="I1441">
        <v>0.1</v>
      </c>
      <c r="J144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t="s">
        <v>2643</v>
      </c>
      <c r="P1441" t="s">
        <v>157</v>
      </c>
      <c r="Q1441" t="s">
        <v>2643</v>
      </c>
      <c r="R1441" t="s">
        <v>1981</v>
      </c>
      <c r="S1441">
        <f ca="1">$AK$2*Validation[[#This Row],[Range1_Range]]+Validation[[#This Row],[Range1_Low]]</f>
        <v>86.93113678877998</v>
      </c>
      <c r="T1441">
        <f ca="1">$AK$2*Validation[[#This Row],[Range2_Range]]+Validation[[#This Row],[Range2_Low]]</f>
        <v>6.3484501877517099E-2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280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v>0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1" t="b">
        <f ca="1">AND(Validation[[#This Row],[Test Reading]]&gt;=Validation[[#This Row],[Range1_Low]],Validation[[#This Row],[Test Reading]]&lt;=Validation[[#This Row],[Range1_High]])</f>
        <v>1</v>
      </c>
      <c r="AE1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1">
        <f>Validation[[#This Row],[Range1_High]]-Validation[[#This Row],[Range1_Low]]</f>
        <v>95.009999999999991</v>
      </c>
      <c r="AG1441">
        <f>Validation[[#This Row],[Range2_High]]-Validation[[#This Row],[Range2_Low]]</f>
        <v>5.5000000000000007E-2</v>
      </c>
      <c r="AK1441"/>
    </row>
    <row r="1442" spans="1:37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0.1</v>
      </c>
      <c r="I1442">
        <v>1</v>
      </c>
      <c r="J1442" t="s">
        <v>10</v>
      </c>
      <c r="K1442">
        <v>49</v>
      </c>
      <c r="L1442">
        <v>2.6</v>
      </c>
      <c r="M1442">
        <v>2.0611000000000002</v>
      </c>
      <c r="N1442">
        <v>2.1158000000000001</v>
      </c>
      <c r="O1442" t="s">
        <v>2643</v>
      </c>
      <c r="P1442" t="s">
        <v>157</v>
      </c>
      <c r="Q1442" t="s">
        <v>2643</v>
      </c>
      <c r="R1442" t="s">
        <v>1984</v>
      </c>
      <c r="S1442">
        <f ca="1">$AK$2*Validation[[#This Row],[Range1_Range]]+Validation[[#This Row],[Range1_Low]]</f>
        <v>86.93113678877998</v>
      </c>
      <c r="T1442">
        <f ca="1">$AK$2*Validation[[#This Row],[Range2_Range]]+Validation[[#This Row],[Range2_Low]]</f>
        <v>0.40247366708664334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280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2" t="b">
        <f ca="1">Validation[[#This Row],[Desired Result]]=Validation[[#This Row],[Result]]</f>
        <v>1</v>
      </c>
      <c r="X1442" t="b">
        <v>1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2" t="b">
        <f ca="1">AND(Validation[[#This Row],[Test Reading]]&gt;=Validation[[#This Row],[Range1_Low]],Validation[[#This Row],[Test Reading]]&lt;=Validation[[#This Row],[Range1_High]])</f>
        <v>1</v>
      </c>
      <c r="AE1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2">
        <f>Validation[[#This Row],[Range1_High]]-Validation[[#This Row],[Range1_Low]]</f>
        <v>95.009999999999991</v>
      </c>
      <c r="AG1442">
        <f>Validation[[#This Row],[Range2_High]]-Validation[[#This Row],[Range2_Low]]</f>
        <v>0.9</v>
      </c>
      <c r="AK1442"/>
    </row>
    <row r="1443" spans="1:37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1</v>
      </c>
      <c r="I1443">
        <v>5.01</v>
      </c>
      <c r="J1443" t="s">
        <v>10</v>
      </c>
      <c r="K1443">
        <v>58</v>
      </c>
      <c r="L1443">
        <v>7.2</v>
      </c>
      <c r="M1443">
        <v>55.853000000000002</v>
      </c>
      <c r="N1443">
        <v>7.2092999999999998</v>
      </c>
      <c r="O1443" t="s">
        <v>2643</v>
      </c>
      <c r="P1443" t="s">
        <v>157</v>
      </c>
      <c r="Q1443" t="s">
        <v>2643</v>
      </c>
      <c r="R1443" t="s">
        <v>1980</v>
      </c>
      <c r="S1443">
        <f ca="1">$AK$2*Validation[[#This Row],[Range1_Range]]+Validation[[#This Row],[Range1_Low]]</f>
        <v>86.93113678877998</v>
      </c>
      <c r="T1443">
        <f ca="1">$AK$2*Validation[[#This Row],[Range2_Range]]+Validation[[#This Row],[Range2_Low]]</f>
        <v>2.3476882277971551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680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43" t="b">
        <f ca="1">Validation[[#This Row],[Desired Result]]=Validation[[#This Row],[Result]]</f>
        <v>1</v>
      </c>
      <c r="X1443" t="b">
        <v>1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3" t="b">
        <f ca="1">AND(Validation[[#This Row],[Test Reading]]&gt;=Validation[[#This Row],[Range1_Low]],Validation[[#This Row],[Test Reading]]&lt;=Validation[[#This Row],[Range1_High]])</f>
        <v>1</v>
      </c>
      <c r="AE1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3">
        <f>Validation[[#This Row],[Range1_High]]-Validation[[#This Row],[Range1_Low]]</f>
        <v>95.009999999999991</v>
      </c>
      <c r="AG1443">
        <f>Validation[[#This Row],[Range2_High]]-Validation[[#This Row],[Range2_Low]]</f>
        <v>4.01</v>
      </c>
      <c r="AK1443"/>
    </row>
    <row r="1444" spans="1:37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5</v>
      </c>
      <c r="I1444">
        <v>10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2643</v>
      </c>
      <c r="P1444" t="s">
        <v>157</v>
      </c>
      <c r="Q1444" t="s">
        <v>2643</v>
      </c>
      <c r="R1444" t="s">
        <v>1982</v>
      </c>
      <c r="S1444">
        <f ca="1">$AK$2*Validation[[#This Row],[Range1_Range]]+Validation[[#This Row],[Range1_Low]]</f>
        <v>86.93113678877998</v>
      </c>
      <c r="T1444">
        <f ca="1">$AK$2*Validation[[#This Row],[Range2_Range]]+Validation[[#This Row],[Range2_Low]]</f>
        <v>6.6804092615924633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2800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4" t="b">
        <f ca="1">AND(Validation[[#This Row],[Test Reading]]&gt;=Validation[[#This Row],[Range1_Low]],Validation[[#This Row],[Test Reading]]&lt;=Validation[[#This Row],[Range1_High]])</f>
        <v>1</v>
      </c>
      <c r="AE1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4">
        <f>Validation[[#This Row],[Range1_High]]-Validation[[#This Row],[Range1_Low]]</f>
        <v>95.009999999999991</v>
      </c>
      <c r="AG1444">
        <f>Validation[[#This Row],[Range2_High]]-Validation[[#This Row],[Range2_Low]]</f>
        <v>5</v>
      </c>
      <c r="AK1444"/>
    </row>
    <row r="1445" spans="1:37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10</v>
      </c>
      <c r="I1445">
        <v>10.01</v>
      </c>
      <c r="J1445" t="s">
        <v>10</v>
      </c>
      <c r="K1445">
        <v>290</v>
      </c>
      <c r="L1445">
        <v>29</v>
      </c>
      <c r="M1445">
        <v>288.13</v>
      </c>
      <c r="N1445">
        <v>28.936</v>
      </c>
      <c r="O1445" t="s">
        <v>2643</v>
      </c>
      <c r="P1445" t="s">
        <v>157</v>
      </c>
      <c r="Q1445" t="s">
        <v>2643</v>
      </c>
      <c r="R1445" t="s">
        <v>1983</v>
      </c>
      <c r="S1445">
        <f ca="1">$AK$2*Validation[[#This Row],[Range1_Range]]+Validation[[#This Row],[Range1_Low]]</f>
        <v>86.93113678877998</v>
      </c>
      <c r="T1445">
        <f ca="1">$AK$2*Validation[[#This Row],[Range2_Range]]+Validation[[#This Row],[Range2_Low]]</f>
        <v>10.003360818523184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2800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45" t="b">
        <f ca="1">Validation[[#This Row],[Desired Result]]=Validation[[#This Row],[Result]]</f>
        <v>1</v>
      </c>
      <c r="X1445" t="b">
        <v>1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5" t="b">
        <f ca="1">AND(Validation[[#This Row],[Test Reading]]&gt;=Validation[[#This Row],[Range1_Low]],Validation[[#This Row],[Test Reading]]&lt;=Validation[[#This Row],[Range1_High]])</f>
        <v>1</v>
      </c>
      <c r="AE1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5">
        <f>Validation[[#This Row],[Range1_High]]-Validation[[#This Row],[Range1_Low]]</f>
        <v>95.009999999999991</v>
      </c>
      <c r="AG1445">
        <f>Validation[[#This Row],[Range2_High]]-Validation[[#This Row],[Range2_Low]]</f>
        <v>9.9999999999997868E-3</v>
      </c>
      <c r="AK1445"/>
    </row>
    <row r="1446" spans="1:37" x14ac:dyDescent="0.25">
      <c r="A1446" t="s">
        <v>52</v>
      </c>
      <c r="B1446" t="s">
        <v>61</v>
      </c>
      <c r="C1446">
        <v>55</v>
      </c>
      <c r="D1446">
        <v>150.01</v>
      </c>
      <c r="E1446">
        <v>0.01</v>
      </c>
      <c r="F1446" t="s">
        <v>13</v>
      </c>
      <c r="G1446" t="s">
        <v>12</v>
      </c>
      <c r="H1446">
        <v>0.01</v>
      </c>
      <c r="I1446">
        <v>4.4999999999999998E-2</v>
      </c>
      <c r="J1446" t="s">
        <v>10</v>
      </c>
      <c r="K1446">
        <v>22</v>
      </c>
      <c r="L1446">
        <v>2.7673000000000001</v>
      </c>
      <c r="M1446">
        <v>4.3733000000000004</v>
      </c>
      <c r="N1446">
        <v>2.8834</v>
      </c>
      <c r="O1446" t="s">
        <v>2643</v>
      </c>
      <c r="P1446" t="s">
        <v>157</v>
      </c>
      <c r="Q1446" t="s">
        <v>2643</v>
      </c>
      <c r="R1446" t="s">
        <v>1985</v>
      </c>
      <c r="S1446">
        <f ca="1">$AK$2*Validation[[#This Row],[Range1_Range]]+Validation[[#This Row],[Range1_Low]]</f>
        <v>86.93113678877998</v>
      </c>
      <c r="T1446">
        <f ca="1">$AK$2*Validation[[#This Row],[Range2_Range]]+Validation[[#This Row],[Range2_Low]]</f>
        <v>2.1762864831147241E-2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260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6" t="b">
        <f ca="1">Validation[[#This Row],[Desired Result]]=Validation[[#This Row],[Result]]</f>
        <v>1</v>
      </c>
      <c r="X1446" t="b">
        <v>1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6" t="b">
        <f ca="1">AND(Validation[[#This Row],[Test Reading]]&gt;=Validation[[#This Row],[Range1_Low]],Validation[[#This Row],[Test Reading]]&lt;=Validation[[#This Row],[Range1_High]])</f>
        <v>1</v>
      </c>
      <c r="AE1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6">
        <f>Validation[[#This Row],[Range1_High]]-Validation[[#This Row],[Range1_Low]]</f>
        <v>95.009999999999991</v>
      </c>
      <c r="AG1446">
        <f>Validation[[#This Row],[Range2_High]]-Validation[[#This Row],[Range2_Low]]</f>
        <v>3.4999999999999996E-2</v>
      </c>
      <c r="AJ1446" s="94"/>
      <c r="AK1446"/>
    </row>
    <row r="1447" spans="1:37" x14ac:dyDescent="0.25">
      <c r="A1447" t="s">
        <v>52</v>
      </c>
      <c r="B1447" t="s">
        <v>61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4.4999999999999998E-2</v>
      </c>
      <c r="I1447">
        <v>0.1</v>
      </c>
      <c r="J1447" t="s">
        <v>10</v>
      </c>
      <c r="K1447">
        <v>49</v>
      </c>
      <c r="L1447">
        <v>2.6</v>
      </c>
      <c r="M1447">
        <v>2.2593000000000001</v>
      </c>
      <c r="N1447">
        <v>2.1147999999999998</v>
      </c>
      <c r="O1447" t="s">
        <v>2643</v>
      </c>
      <c r="P1447" t="s">
        <v>157</v>
      </c>
      <c r="Q1447" t="s">
        <v>2643</v>
      </c>
      <c r="R1447" t="s">
        <v>1990</v>
      </c>
      <c r="S1447">
        <f ca="1">$AK$2*Validation[[#This Row],[Range1_Range]]+Validation[[#This Row],[Range1_Low]]</f>
        <v>86.93113678877998</v>
      </c>
      <c r="T1447">
        <f ca="1">$AK$2*Validation[[#This Row],[Range2_Range]]+Validation[[#This Row],[Range2_Low]]</f>
        <v>6.3484501877517099E-2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280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7" t="b">
        <f ca="1">Validation[[#This Row],[Desired Result]]=Validation[[#This Row],[Result]]</f>
        <v>1</v>
      </c>
      <c r="X1447" t="b">
        <v>1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7" t="b">
        <f ca="1">AND(Validation[[#This Row],[Test Reading]]&gt;=Validation[[#This Row],[Range1_Low]],Validation[[#This Row],[Test Reading]]&lt;=Validation[[#This Row],[Range1_High]])</f>
        <v>1</v>
      </c>
      <c r="AE1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7">
        <f>Validation[[#This Row],[Range1_High]]-Validation[[#This Row],[Range1_Low]]</f>
        <v>95.009999999999991</v>
      </c>
      <c r="AG1447">
        <f>Validation[[#This Row],[Range2_High]]-Validation[[#This Row],[Range2_Low]]</f>
        <v>5.5000000000000007E-2</v>
      </c>
      <c r="AJ1447" s="94"/>
      <c r="AK1447"/>
    </row>
    <row r="1448" spans="1:37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2643</v>
      </c>
      <c r="P1448" t="s">
        <v>157</v>
      </c>
      <c r="Q1448" t="s">
        <v>2643</v>
      </c>
      <c r="R1448" t="s">
        <v>1986</v>
      </c>
      <c r="S1448">
        <f ca="1">$AK$2*Validation[[#This Row],[Range1_Range]]+Validation[[#This Row],[Range1_Low]]</f>
        <v>86.93113678877998</v>
      </c>
      <c r="T1448">
        <f ca="1">$AK$2*Validation[[#This Row],[Range2_Range]]+Validation[[#This Row],[Range2_Low]]</f>
        <v>0.40247366708664334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280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48" t="b">
        <f ca="1">Validation[[#This Row],[Desired Result]]=Validation[[#This Row],[Result]]</f>
        <v>1</v>
      </c>
      <c r="X1448" t="b">
        <v>1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8" t="b">
        <f ca="1">AND(Validation[[#This Row],[Test Reading]]&gt;=Validation[[#This Row],[Range1_Low]],Validation[[#This Row],[Test Reading]]&lt;=Validation[[#This Row],[Range1_High]])</f>
        <v>1</v>
      </c>
      <c r="AE1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8">
        <f>Validation[[#This Row],[Range1_High]]-Validation[[#This Row],[Range1_Low]]</f>
        <v>95.009999999999991</v>
      </c>
      <c r="AG1448">
        <f>Validation[[#This Row],[Range2_High]]-Validation[[#This Row],[Range2_Low]]</f>
        <v>0.9</v>
      </c>
      <c r="AK1448"/>
    </row>
    <row r="1449" spans="1:37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2643</v>
      </c>
      <c r="P1449" t="s">
        <v>157</v>
      </c>
      <c r="Q1449" t="s">
        <v>2643</v>
      </c>
      <c r="R1449" t="s">
        <v>1988</v>
      </c>
      <c r="S1449">
        <f ca="1">$AK$2*Validation[[#This Row],[Range1_Range]]+Validation[[#This Row],[Range1_Low]]</f>
        <v>86.93113678877998</v>
      </c>
      <c r="T1449">
        <f ca="1">$AK$2*Validation[[#This Row],[Range2_Range]]+Validation[[#This Row],[Range2_Low]]</f>
        <v>2.3476882277971551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680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9" t="b">
        <f ca="1">AND(Validation[[#This Row],[Test Reading]]&gt;=Validation[[#This Row],[Range1_Low]],Validation[[#This Row],[Test Reading]]&lt;=Validation[[#This Row],[Range1_High]])</f>
        <v>1</v>
      </c>
      <c r="AE1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9">
        <f>Validation[[#This Row],[Range1_High]]-Validation[[#This Row],[Range1_Low]]</f>
        <v>95.009999999999991</v>
      </c>
      <c r="AG1449">
        <f>Validation[[#This Row],[Range2_High]]-Validation[[#This Row],[Range2_Low]]</f>
        <v>4.01</v>
      </c>
      <c r="AJ1449" s="94"/>
      <c r="AK1449"/>
    </row>
    <row r="1450" spans="1:37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5</v>
      </c>
      <c r="I1450">
        <v>10</v>
      </c>
      <c r="J1450" t="s">
        <v>10</v>
      </c>
      <c r="K1450">
        <v>290</v>
      </c>
      <c r="L1450">
        <v>28.936</v>
      </c>
      <c r="M1450">
        <v>288.14</v>
      </c>
      <c r="N1450">
        <v>28.936</v>
      </c>
      <c r="O1450" t="s">
        <v>2643</v>
      </c>
      <c r="P1450" t="s">
        <v>157</v>
      </c>
      <c r="Q1450" t="s">
        <v>2643</v>
      </c>
      <c r="R1450" t="s">
        <v>1989</v>
      </c>
      <c r="S1450">
        <f ca="1">$AK$2*Validation[[#This Row],[Range1_Range]]+Validation[[#This Row],[Range1_Low]]</f>
        <v>86.93113678877998</v>
      </c>
      <c r="T1450">
        <f ca="1">$AK$2*Validation[[#This Row],[Range2_Range]]+Validation[[#This Row],[Range2_Low]]</f>
        <v>6.6804092615924633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2800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0" t="b">
        <f ca="1">AND(Validation[[#This Row],[Test Reading]]&gt;=Validation[[#This Row],[Range1_Low]],Validation[[#This Row],[Test Reading]]&lt;=Validation[[#This Row],[Range1_High]])</f>
        <v>1</v>
      </c>
      <c r="AE1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0">
        <f>Validation[[#This Row],[Range1_High]]-Validation[[#This Row],[Range1_Low]]</f>
        <v>95.009999999999991</v>
      </c>
      <c r="AG1450">
        <f>Validation[[#This Row],[Range2_High]]-Validation[[#This Row],[Range2_Low]]</f>
        <v>5</v>
      </c>
      <c r="AK1450"/>
    </row>
    <row r="1451" spans="1:37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10</v>
      </c>
      <c r="I1451">
        <v>10.01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2643</v>
      </c>
      <c r="P1451" t="s">
        <v>157</v>
      </c>
      <c r="Q1451" t="s">
        <v>2643</v>
      </c>
      <c r="R1451" t="s">
        <v>1987</v>
      </c>
      <c r="S1451">
        <f ca="1">$AK$2*Validation[[#This Row],[Range1_Range]]+Validation[[#This Row],[Range1_Low]]</f>
        <v>86.93113678877998</v>
      </c>
      <c r="T1451">
        <f ca="1">$AK$2*Validation[[#This Row],[Range2_Range]]+Validation[[#This Row],[Range2_Low]]</f>
        <v>10.003360818523184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2800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51" t="b">
        <f ca="1">Validation[[#This Row],[Desired Result]]=Validation[[#This Row],[Result]]</f>
        <v>1</v>
      </c>
      <c r="X1451" t="b">
        <v>1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1" t="b">
        <f ca="1">AND(Validation[[#This Row],[Test Reading]]&gt;=Validation[[#This Row],[Range1_Low]],Validation[[#This Row],[Test Reading]]&lt;=Validation[[#This Row],[Range1_High]])</f>
        <v>1</v>
      </c>
      <c r="AE1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1">
        <f>Validation[[#This Row],[Range1_High]]-Validation[[#This Row],[Range1_Low]]</f>
        <v>95.009999999999991</v>
      </c>
      <c r="AG1451">
        <f>Validation[[#This Row],[Range2_High]]-Validation[[#This Row],[Range2_Low]]</f>
        <v>9.9999999999997868E-3</v>
      </c>
      <c r="AK1451"/>
    </row>
    <row r="1452" spans="1:37" x14ac:dyDescent="0.25">
      <c r="A1452" t="s">
        <v>52</v>
      </c>
      <c r="B1452" t="s">
        <v>61</v>
      </c>
      <c r="C1452">
        <v>150</v>
      </c>
      <c r="D1452">
        <v>550.01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0.10001</v>
      </c>
      <c r="J1452" t="s">
        <v>10</v>
      </c>
      <c r="K1452">
        <v>59</v>
      </c>
      <c r="L1452">
        <v>2.1</v>
      </c>
      <c r="M1452">
        <v>58.542000000000002</v>
      </c>
      <c r="N1452">
        <v>2.0878999999999999</v>
      </c>
      <c r="O1452" t="s">
        <v>2643</v>
      </c>
      <c r="P1452" t="s">
        <v>157</v>
      </c>
      <c r="Q1452" t="s">
        <v>2643</v>
      </c>
      <c r="R1452" t="s">
        <v>2008</v>
      </c>
      <c r="S1452">
        <f ca="1">$AK$2*Validation[[#This Row],[Range1_Range]]+Validation[[#This Row],[Range1_Low]]</f>
        <v>284.43610174592027</v>
      </c>
      <c r="T1452">
        <f ca="1">$AK$2*Validation[[#This Row],[Range2_Range]]+Validation[[#This Row],[Range2_Low]]</f>
        <v>6.3487862696040287E-2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660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v>0</v>
      </c>
      <c r="AB1452" t="s">
        <v>5325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2" t="b">
        <f ca="1">AND(Validation[[#This Row],[Test Reading]]&gt;=Validation[[#This Row],[Range1_Low]],Validation[[#This Row],[Test Reading]]&lt;=Validation[[#This Row],[Range1_High]])</f>
        <v>1</v>
      </c>
      <c r="AE1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2">
        <f>Validation[[#This Row],[Range1_High]]-Validation[[#This Row],[Range1_Low]]</f>
        <v>400.01</v>
      </c>
      <c r="AG1452">
        <f>Validation[[#This Row],[Range2_High]]-Validation[[#This Row],[Range2_Low]]</f>
        <v>5.5010000000000003E-2</v>
      </c>
      <c r="AJ1452" s="94"/>
      <c r="AK1452"/>
    </row>
    <row r="1453" spans="1:37" x14ac:dyDescent="0.25">
      <c r="A1453" t="s">
        <v>52</v>
      </c>
      <c r="B1453" t="s">
        <v>61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2643</v>
      </c>
      <c r="P1453" t="s">
        <v>157</v>
      </c>
      <c r="Q1453" t="s">
        <v>2643</v>
      </c>
      <c r="R1453" t="s">
        <v>2011</v>
      </c>
      <c r="S1453">
        <f ca="1">$AK$2*Validation[[#This Row],[Range1_Range]]+Validation[[#This Row],[Range1_Low]]</f>
        <v>284.43610174592027</v>
      </c>
      <c r="T1453">
        <f ca="1">$AK$2*Validation[[#This Row],[Range2_Range]]+Validation[[#This Row],[Range2_Low]]</f>
        <v>0.4024770279051666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730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453" t="b">
        <f ca="1">Validation[[#This Row],[Desired Result]]=Validation[[#This Row],[Result]]</f>
        <v>1</v>
      </c>
      <c r="X1453" t="b">
        <v>1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3" t="b">
        <f ca="1">AND(Validation[[#This Row],[Test Reading]]&gt;=Validation[[#This Row],[Range1_Low]],Validation[[#This Row],[Test Reading]]&lt;=Validation[[#This Row],[Range1_High]])</f>
        <v>1</v>
      </c>
      <c r="AE1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3">
        <f>Validation[[#This Row],[Range1_High]]-Validation[[#This Row],[Range1_Low]]</f>
        <v>400.01</v>
      </c>
      <c r="AG1453">
        <f>Validation[[#This Row],[Range2_High]]-Validation[[#This Row],[Range2_Low]]</f>
        <v>0.90001000000000009</v>
      </c>
      <c r="AJ1453" s="94"/>
      <c r="AK1453"/>
    </row>
    <row r="1454" spans="1:37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2643</v>
      </c>
      <c r="P1454" t="s">
        <v>157</v>
      </c>
      <c r="Q1454" t="s">
        <v>2643</v>
      </c>
      <c r="R1454" t="s">
        <v>2009</v>
      </c>
      <c r="S1454">
        <f ca="1">$AK$2*Validation[[#This Row],[Range1_Range]]+Validation[[#This Row],[Range1_Low]]</f>
        <v>284.43610174592027</v>
      </c>
      <c r="T1454">
        <f ca="1">$AK$2*Validation[[#This Row],[Range2_Range]]+Validation[[#This Row],[Range2_Low]]</f>
        <v>2.3443274092739705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10000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4" t="b">
        <f ca="1">AND(Validation[[#This Row],[Test Reading]]&gt;=Validation[[#This Row],[Range1_Low]],Validation[[#This Row],[Test Reading]]&lt;=Validation[[#This Row],[Range1_High]])</f>
        <v>1</v>
      </c>
      <c r="AE1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4">
        <f>Validation[[#This Row],[Range1_High]]-Validation[[#This Row],[Range1_Low]]</f>
        <v>400.01</v>
      </c>
      <c r="AG1454">
        <f>Validation[[#This Row],[Range2_High]]-Validation[[#This Row],[Range2_Low]]</f>
        <v>4</v>
      </c>
      <c r="AK1454"/>
    </row>
    <row r="1455" spans="1:37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5</v>
      </c>
      <c r="I1455">
        <v>5.01</v>
      </c>
      <c r="J1455" t="s">
        <v>10</v>
      </c>
      <c r="K1455">
        <v>120</v>
      </c>
      <c r="L1455">
        <v>35</v>
      </c>
      <c r="M1455">
        <v>115.24</v>
      </c>
      <c r="N1455">
        <v>34.698999999999998</v>
      </c>
      <c r="O1455" t="s">
        <v>2643</v>
      </c>
      <c r="P1455" t="s">
        <v>157</v>
      </c>
      <c r="Q1455" t="s">
        <v>2643</v>
      </c>
      <c r="R1455" t="s">
        <v>2010</v>
      </c>
      <c r="S1455">
        <f ca="1">$AK$2*Validation[[#This Row],[Range1_Range]]+Validation[[#This Row],[Range1_Low]]</f>
        <v>284.43610174592027</v>
      </c>
      <c r="T1455">
        <f ca="1">$AK$2*Validation[[#This Row],[Range2_Range]]+Validation[[#This Row],[Range2_Low]]</f>
        <v>5.003360818523185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10000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55" t="b">
        <f ca="1">Validation[[#This Row],[Desired Result]]=Validation[[#This Row],[Result]]</f>
        <v>1</v>
      </c>
      <c r="X1455" t="b">
        <v>1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v>0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5" t="b">
        <f ca="1">AND(Validation[[#This Row],[Test Reading]]&gt;=Validation[[#This Row],[Range1_Low]],Validation[[#This Row],[Test Reading]]&lt;=Validation[[#This Row],[Range1_High]])</f>
        <v>1</v>
      </c>
      <c r="AE1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5">
        <f>Validation[[#This Row],[Range1_High]]-Validation[[#This Row],[Range1_Low]]</f>
        <v>400.01</v>
      </c>
      <c r="AG1455">
        <f>Validation[[#This Row],[Range2_High]]-Validation[[#This Row],[Range2_Low]]</f>
        <v>9.9999999999997868E-3</v>
      </c>
      <c r="AK1455"/>
    </row>
    <row r="1456" spans="1:37" x14ac:dyDescent="0.25">
      <c r="A1456" t="s">
        <v>52</v>
      </c>
      <c r="B1456" t="s">
        <v>61</v>
      </c>
      <c r="C1456">
        <v>550</v>
      </c>
      <c r="D1456">
        <v>1025.01</v>
      </c>
      <c r="E1456">
        <v>0.01</v>
      </c>
      <c r="F1456" t="s">
        <v>13</v>
      </c>
      <c r="G1456" t="s">
        <v>12</v>
      </c>
      <c r="H1456">
        <v>4.4999999999999998E-2</v>
      </c>
      <c r="I1456">
        <v>0.10001</v>
      </c>
      <c r="J1456" t="s">
        <v>10</v>
      </c>
      <c r="K1456">
        <v>210</v>
      </c>
      <c r="L1456">
        <v>2.4</v>
      </c>
      <c r="M1456">
        <v>192.41</v>
      </c>
      <c r="N1456">
        <v>2.4161000000000001</v>
      </c>
      <c r="O1456" t="s">
        <v>2643</v>
      </c>
      <c r="P1456" t="s">
        <v>157</v>
      </c>
      <c r="Q1456" t="s">
        <v>2643</v>
      </c>
      <c r="R1456" t="s">
        <v>5325</v>
      </c>
      <c r="S1456">
        <f ca="1">$AK$2*Validation[[#This Row],[Range1_Range]]+Validation[[#This Row],[Range1_Low]]</f>
        <v>709.64224066980717</v>
      </c>
      <c r="T1456">
        <f ca="1">$AK$2*Validation[[#This Row],[Range2_Range]]+Validation[[#This Row],[Range2_Low]]</f>
        <v>6.3487862696040287E-2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1900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56" t="b">
        <f ca="1">Validation[[#This Row],[Desired Result]]=Validation[[#This Row],[Result]]</f>
        <v>1</v>
      </c>
      <c r="X1456" t="b">
        <v>1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v>0</v>
      </c>
      <c r="AB1456" t="s">
        <v>2008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6" t="b">
        <f ca="1">AND(Validation[[#This Row],[Test Reading]]&gt;=Validation[[#This Row],[Range1_Low]],Validation[[#This Row],[Test Reading]]&lt;=Validation[[#This Row],[Range1_High]])</f>
        <v>1</v>
      </c>
      <c r="AE1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6">
        <f>Validation[[#This Row],[Range1_High]]-Validation[[#This Row],[Range1_Low]]</f>
        <v>475.01</v>
      </c>
      <c r="AG1456">
        <f>Validation[[#This Row],[Range2_High]]-Validation[[#This Row],[Range2_Low]]</f>
        <v>5.5010000000000003E-2</v>
      </c>
      <c r="AK1456"/>
    </row>
    <row r="1457" spans="1:37" x14ac:dyDescent="0.25">
      <c r="A1457" t="s">
        <v>52</v>
      </c>
      <c r="B1457" t="s">
        <v>61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2643</v>
      </c>
      <c r="P1457" t="s">
        <v>157</v>
      </c>
      <c r="Q1457" t="s">
        <v>2643</v>
      </c>
      <c r="R1457" t="s">
        <v>2023</v>
      </c>
      <c r="S1457">
        <f ca="1">$AK$2*Validation[[#This Row],[Range1_Range]]+Validation[[#This Row],[Range1_Low]]</f>
        <v>709.64224066980717</v>
      </c>
      <c r="T1457">
        <f ca="1">$AK$2*Validation[[#This Row],[Range2_Range]]+Validation[[#This Row],[Range2_Low]]</f>
        <v>0.40247366708664334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2100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7" t="b">
        <f ca="1">AND(Validation[[#This Row],[Test Reading]]&gt;=Validation[[#This Row],[Range1_Low]],Validation[[#This Row],[Test Reading]]&lt;=Validation[[#This Row],[Range1_High]])</f>
        <v>1</v>
      </c>
      <c r="AE1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7">
        <f>Validation[[#This Row],[Range1_High]]-Validation[[#This Row],[Range1_Low]]</f>
        <v>475.01</v>
      </c>
      <c r="AG1457">
        <f>Validation[[#This Row],[Range2_High]]-Validation[[#This Row],[Range2_Low]]</f>
        <v>0.9</v>
      </c>
      <c r="AK1457"/>
    </row>
    <row r="1458" spans="1:37" x14ac:dyDescent="0.25">
      <c r="A1458" t="s">
        <v>52</v>
      </c>
      <c r="B1458" t="s">
        <v>61</v>
      </c>
      <c r="C1458">
        <v>550</v>
      </c>
      <c r="D1458">
        <v>1025.01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2643</v>
      </c>
      <c r="P1458" t="s">
        <v>157</v>
      </c>
      <c r="Q1458" t="s">
        <v>2643</v>
      </c>
      <c r="R1458" t="s">
        <v>5327</v>
      </c>
      <c r="S1458">
        <f ca="1">$AK$2*Validation[[#This Row],[Range1_Range]]+Validation[[#This Row],[Range1_Low]]</f>
        <v>709.64224066980717</v>
      </c>
      <c r="T1458">
        <f ca="1">$AK$2*Validation[[#This Row],[Range2_Range]]+Validation[[#This Row],[Range2_Low]]</f>
        <v>1.0000033608185233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2100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58" t="b">
        <f ca="1">Validation[[#This Row],[Desired Result]]=Validation[[#This Row],[Result]]</f>
        <v>1</v>
      </c>
      <c r="X1458" t="b">
        <v>1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8" t="b">
        <f ca="1">AND(Validation[[#This Row],[Test Reading]]&gt;=Validation[[#This Row],[Range1_Low]],Validation[[#This Row],[Test Reading]]&lt;=Validation[[#This Row],[Range1_High]])</f>
        <v>1</v>
      </c>
      <c r="AE1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8">
        <f>Validation[[#This Row],[Range1_High]]-Validation[[#This Row],[Range1_Low]]</f>
        <v>475.01</v>
      </c>
      <c r="AG1458">
        <f>Validation[[#This Row],[Range2_High]]-Validation[[#This Row],[Range2_Low]]</f>
        <v>1.0000000000065512E-5</v>
      </c>
      <c r="AK1458"/>
    </row>
    <row r="1459" spans="1:37" x14ac:dyDescent="0.25">
      <c r="A1459" t="s">
        <v>52</v>
      </c>
      <c r="B1459" t="s">
        <v>61</v>
      </c>
      <c r="C1459">
        <v>55</v>
      </c>
      <c r="D1459">
        <v>150.01</v>
      </c>
      <c r="E1459">
        <v>0.1</v>
      </c>
      <c r="F1459" t="s">
        <v>13</v>
      </c>
      <c r="G1459" t="s">
        <v>12</v>
      </c>
      <c r="H1459">
        <v>0.01</v>
      </c>
      <c r="I1459">
        <v>4.4999999999999998E-2</v>
      </c>
      <c r="J1459" t="s">
        <v>10</v>
      </c>
      <c r="K1459">
        <v>22</v>
      </c>
      <c r="L1459">
        <v>2.8075999999999999</v>
      </c>
      <c r="M1459">
        <v>17.829000000000001</v>
      </c>
      <c r="N1459">
        <v>2.819</v>
      </c>
      <c r="O1459" t="s">
        <v>2643</v>
      </c>
      <c r="P1459" t="s">
        <v>157</v>
      </c>
      <c r="Q1459" t="s">
        <v>2643</v>
      </c>
      <c r="R1459" t="s">
        <v>5313</v>
      </c>
      <c r="S1459">
        <f ca="1">$AK$2*Validation[[#This Row],[Range1_Range]]+Validation[[#This Row],[Range1_Low]]</f>
        <v>86.93113678877998</v>
      </c>
      <c r="T1459">
        <f ca="1">$AK$2*Validation[[#This Row],[Range2_Range]]+Validation[[#This Row],[Range2_Low]]</f>
        <v>2.1762864831147241E-2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270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459" t="b">
        <f ca="1">Validation[[#This Row],[Desired Result]]=Validation[[#This Row],[Result]]</f>
        <v>1</v>
      </c>
      <c r="X1459" t="b">
        <v>1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v>0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9" t="b">
        <f ca="1">AND(Validation[[#This Row],[Test Reading]]&gt;=Validation[[#This Row],[Range1_Low]],Validation[[#This Row],[Test Reading]]&lt;=Validation[[#This Row],[Range1_High]])</f>
        <v>1</v>
      </c>
      <c r="AE1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9">
        <f>Validation[[#This Row],[Range1_High]]-Validation[[#This Row],[Range1_Low]]</f>
        <v>95.009999999999991</v>
      </c>
      <c r="AG1459">
        <f>Validation[[#This Row],[Range2_High]]-Validation[[#This Row],[Range2_Low]]</f>
        <v>3.4999999999999996E-2</v>
      </c>
      <c r="AK1459"/>
    </row>
    <row r="1460" spans="1:37" x14ac:dyDescent="0.25">
      <c r="A1460" t="s">
        <v>52</v>
      </c>
      <c r="B1460" t="s">
        <v>61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4.4999999999999998E-2</v>
      </c>
      <c r="I1460">
        <v>0.1</v>
      </c>
      <c r="J1460" t="s">
        <v>10</v>
      </c>
      <c r="K1460">
        <v>49</v>
      </c>
      <c r="L1460">
        <v>2.6</v>
      </c>
      <c r="M1460">
        <v>20.257000000000001</v>
      </c>
      <c r="N1460">
        <v>2.0293000000000001</v>
      </c>
      <c r="O1460" t="s">
        <v>2643</v>
      </c>
      <c r="P1460" t="s">
        <v>157</v>
      </c>
      <c r="Q1460" t="s">
        <v>2643</v>
      </c>
      <c r="R1460" t="s">
        <v>1994</v>
      </c>
      <c r="S1460">
        <f ca="1">$AK$2*Validation[[#This Row],[Range1_Range]]+Validation[[#This Row],[Range1_Low]]</f>
        <v>86.93113678877998</v>
      </c>
      <c r="T1460">
        <f ca="1">$AK$2*Validation[[#This Row],[Range2_Range]]+Validation[[#This Row],[Range2_Low]]</f>
        <v>6.3484501877517099E-2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280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0" t="b">
        <f ca="1">AND(Validation[[#This Row],[Test Reading]]&gt;=Validation[[#This Row],[Range1_Low]],Validation[[#This Row],[Test Reading]]&lt;=Validation[[#This Row],[Range1_High]])</f>
        <v>1</v>
      </c>
      <c r="AE1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0">
        <f>Validation[[#This Row],[Range1_High]]-Validation[[#This Row],[Range1_Low]]</f>
        <v>95.009999999999991</v>
      </c>
      <c r="AG1460">
        <f>Validation[[#This Row],[Range2_High]]-Validation[[#This Row],[Range2_Low]]</f>
        <v>5.5000000000000007E-2</v>
      </c>
      <c r="AK1460"/>
    </row>
    <row r="1461" spans="1:37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0.1</v>
      </c>
      <c r="I1461">
        <v>1</v>
      </c>
      <c r="J1461" t="s">
        <v>10</v>
      </c>
      <c r="K1461">
        <v>49</v>
      </c>
      <c r="L1461">
        <v>2.6</v>
      </c>
      <c r="M1461">
        <v>20.257000000000001</v>
      </c>
      <c r="N1461">
        <v>2.0293000000000001</v>
      </c>
      <c r="O1461" t="s">
        <v>2643</v>
      </c>
      <c r="P1461" t="s">
        <v>157</v>
      </c>
      <c r="Q1461" t="s">
        <v>2643</v>
      </c>
      <c r="R1461" t="s">
        <v>1991</v>
      </c>
      <c r="S1461">
        <f ca="1">$AK$2*Validation[[#This Row],[Range1_Range]]+Validation[[#This Row],[Range1_Low]]</f>
        <v>86.93113678877998</v>
      </c>
      <c r="T1461">
        <f ca="1">$AK$2*Validation[[#This Row],[Range2_Range]]+Validation[[#This Row],[Range2_Low]]</f>
        <v>0.40247366708664334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280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461" t="b">
        <f ca="1">Validation[[#This Row],[Desired Result]]=Validation[[#This Row],[Result]]</f>
        <v>1</v>
      </c>
      <c r="X1461" t="b">
        <v>1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1" t="b">
        <f ca="1">AND(Validation[[#This Row],[Test Reading]]&gt;=Validation[[#This Row],[Range1_Low]],Validation[[#This Row],[Test Reading]]&lt;=Validation[[#This Row],[Range1_High]])</f>
        <v>1</v>
      </c>
      <c r="AE1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1">
        <f>Validation[[#This Row],[Range1_High]]-Validation[[#This Row],[Range1_Low]]</f>
        <v>95.009999999999991</v>
      </c>
      <c r="AG1461">
        <f>Validation[[#This Row],[Range2_High]]-Validation[[#This Row],[Range2_Low]]</f>
        <v>0.9</v>
      </c>
      <c r="AJ1461" s="94"/>
      <c r="AK1461"/>
    </row>
    <row r="1462" spans="1:37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1</v>
      </c>
      <c r="I1462">
        <v>5.01</v>
      </c>
      <c r="J1462" t="s">
        <v>10</v>
      </c>
      <c r="K1462">
        <v>60.896000000000001</v>
      </c>
      <c r="L1462">
        <v>7.1858000000000004</v>
      </c>
      <c r="M1462">
        <v>60.843000000000004</v>
      </c>
      <c r="N1462">
        <v>7.1859000000000002</v>
      </c>
      <c r="O1462" t="s">
        <v>2643</v>
      </c>
      <c r="P1462" t="s">
        <v>157</v>
      </c>
      <c r="Q1462" t="s">
        <v>2643</v>
      </c>
      <c r="R1462" t="s">
        <v>5316</v>
      </c>
      <c r="S1462">
        <f ca="1">$AK$2*Validation[[#This Row],[Range1_Range]]+Validation[[#This Row],[Range1_Low]]</f>
        <v>86.93113678877998</v>
      </c>
      <c r="T1462">
        <f ca="1">$AK$2*Validation[[#This Row],[Range2_Range]]+Validation[[#This Row],[Range2_Low]]</f>
        <v>2.3476882277971551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690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62" t="b">
        <f ca="1">Validation[[#This Row],[Desired Result]]=Validation[[#This Row],[Result]]</f>
        <v>1</v>
      </c>
      <c r="X1462" t="b">
        <v>1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2" t="b">
        <f ca="1">AND(Validation[[#This Row],[Test Reading]]&gt;=Validation[[#This Row],[Range1_Low]],Validation[[#This Row],[Test Reading]]&lt;=Validation[[#This Row],[Range1_High]])</f>
        <v>1</v>
      </c>
      <c r="AE1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2">
        <f>Validation[[#This Row],[Range1_High]]-Validation[[#This Row],[Range1_Low]]</f>
        <v>95.009999999999991</v>
      </c>
      <c r="AG1462">
        <f>Validation[[#This Row],[Range2_High]]-Validation[[#This Row],[Range2_Low]]</f>
        <v>4.01</v>
      </c>
      <c r="AK1462"/>
    </row>
    <row r="1463" spans="1:37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5</v>
      </c>
      <c r="I1463">
        <v>10</v>
      </c>
      <c r="J1463" t="s">
        <v>10</v>
      </c>
      <c r="K1463">
        <v>290</v>
      </c>
      <c r="L1463">
        <v>28.931000000000001</v>
      </c>
      <c r="M1463">
        <v>289.39999999999998</v>
      </c>
      <c r="N1463">
        <v>28.93</v>
      </c>
      <c r="O1463" t="s">
        <v>2643</v>
      </c>
      <c r="P1463" t="s">
        <v>157</v>
      </c>
      <c r="Q1463" t="s">
        <v>2643</v>
      </c>
      <c r="R1463" t="s">
        <v>1993</v>
      </c>
      <c r="S1463">
        <f ca="1">$AK$2*Validation[[#This Row],[Range1_Range]]+Validation[[#This Row],[Range1_Low]]</f>
        <v>86.93113678877998</v>
      </c>
      <c r="T1463">
        <f ca="1">$AK$2*Validation[[#This Row],[Range2_Range]]+Validation[[#This Row],[Range2_Low]]</f>
        <v>6.6804092615924633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2800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3" t="b">
        <f ca="1">AND(Validation[[#This Row],[Test Reading]]&gt;=Validation[[#This Row],[Range1_Low]],Validation[[#This Row],[Test Reading]]&lt;=Validation[[#This Row],[Range1_High]])</f>
        <v>1</v>
      </c>
      <c r="AE1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3">
        <f>Validation[[#This Row],[Range1_High]]-Validation[[#This Row],[Range1_Low]]</f>
        <v>95.009999999999991</v>
      </c>
      <c r="AG1463">
        <f>Validation[[#This Row],[Range2_High]]-Validation[[#This Row],[Range2_Low]]</f>
        <v>5</v>
      </c>
      <c r="AJ1463" s="94"/>
      <c r="AK1463"/>
    </row>
    <row r="1464" spans="1:37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10</v>
      </c>
      <c r="I1464">
        <v>10.01</v>
      </c>
      <c r="J1464" t="s">
        <v>10</v>
      </c>
      <c r="K1464">
        <v>290</v>
      </c>
      <c r="L1464">
        <v>28.931000000000001</v>
      </c>
      <c r="M1464">
        <v>289.39999999999998</v>
      </c>
      <c r="N1464">
        <v>28.93</v>
      </c>
      <c r="O1464" t="s">
        <v>2643</v>
      </c>
      <c r="P1464" t="s">
        <v>157</v>
      </c>
      <c r="Q1464" t="s">
        <v>2643</v>
      </c>
      <c r="R1464" t="s">
        <v>1992</v>
      </c>
      <c r="S1464">
        <f ca="1">$AK$2*Validation[[#This Row],[Range1_Range]]+Validation[[#This Row],[Range1_Low]]</f>
        <v>86.93113678877998</v>
      </c>
      <c r="T1464">
        <f ca="1">$AK$2*Validation[[#This Row],[Range2_Range]]+Validation[[#This Row],[Range2_Low]]</f>
        <v>10.003360818523184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2800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64" t="b">
        <f ca="1">Validation[[#This Row],[Desired Result]]=Validation[[#This Row],[Result]]</f>
        <v>1</v>
      </c>
      <c r="X1464" t="b">
        <v>1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4" t="b">
        <f ca="1">AND(Validation[[#This Row],[Test Reading]]&gt;=Validation[[#This Row],[Range1_Low]],Validation[[#This Row],[Test Reading]]&lt;=Validation[[#This Row],[Range1_High]])</f>
        <v>1</v>
      </c>
      <c r="AE1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4">
        <f>Validation[[#This Row],[Range1_High]]-Validation[[#This Row],[Range1_Low]]</f>
        <v>95.009999999999991</v>
      </c>
      <c r="AG1464">
        <f>Validation[[#This Row],[Range2_High]]-Validation[[#This Row],[Range2_Low]]</f>
        <v>9.9999999999997868E-3</v>
      </c>
      <c r="AK1464"/>
    </row>
    <row r="1465" spans="1:37" x14ac:dyDescent="0.25">
      <c r="A1465" t="s">
        <v>52</v>
      </c>
      <c r="B1465" t="s">
        <v>61</v>
      </c>
      <c r="C1465">
        <v>150</v>
      </c>
      <c r="D1465">
        <v>550.01</v>
      </c>
      <c r="E1465">
        <v>0.1</v>
      </c>
      <c r="F1465" t="s">
        <v>13</v>
      </c>
      <c r="G1465" t="s">
        <v>12</v>
      </c>
      <c r="H1465">
        <v>4.4999999999999998E-2</v>
      </c>
      <c r="I1465">
        <v>0.10001</v>
      </c>
      <c r="J1465" t="s">
        <v>10</v>
      </c>
      <c r="K1465">
        <v>62.204999999999998</v>
      </c>
      <c r="L1465">
        <v>2.0941999999999998</v>
      </c>
      <c r="M1465">
        <v>64.156000000000006</v>
      </c>
      <c r="N1465">
        <v>2.0802</v>
      </c>
      <c r="O1465" t="s">
        <v>2643</v>
      </c>
      <c r="P1465" t="s">
        <v>157</v>
      </c>
      <c r="Q1465" t="s">
        <v>2643</v>
      </c>
      <c r="R1465" t="s">
        <v>5320</v>
      </c>
      <c r="S1465">
        <f ca="1">$AK$2*Validation[[#This Row],[Range1_Range]]+Validation[[#This Row],[Range1_Low]]</f>
        <v>284.43610174592027</v>
      </c>
      <c r="T1465">
        <f ca="1">$AK$2*Validation[[#This Row],[Range2_Range]]+Validation[[#This Row],[Range2_Low]]</f>
        <v>6.3487862696040287E-2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660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465" t="b">
        <f ca="1">Validation[[#This Row],[Desired Result]]=Validation[[#This Row],[Result]]</f>
        <v>1</v>
      </c>
      <c r="X1465" t="b">
        <v>1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v>0</v>
      </c>
      <c r="AB1465" t="s">
        <v>2024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65" t="b">
        <f ca="1">AND(Validation[[#This Row],[Test Reading]]&gt;=Validation[[#This Row],[Range1_Low]],Validation[[#This Row],[Test Reading]]&lt;=Validation[[#This Row],[Range1_High]])</f>
        <v>1</v>
      </c>
      <c r="AE1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5">
        <f>Validation[[#This Row],[Range1_High]]-Validation[[#This Row],[Range1_Low]]</f>
        <v>400.01</v>
      </c>
      <c r="AG1465">
        <f>Validation[[#This Row],[Range2_High]]-Validation[[#This Row],[Range2_Low]]</f>
        <v>5.5010000000000003E-2</v>
      </c>
      <c r="AK1465"/>
    </row>
    <row r="1466" spans="1:37" x14ac:dyDescent="0.25">
      <c r="A1466" t="s">
        <v>52</v>
      </c>
      <c r="B1466" t="s">
        <v>61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0.1</v>
      </c>
      <c r="I1466">
        <v>1.0000100000000001</v>
      </c>
      <c r="J1466" t="s">
        <v>10</v>
      </c>
      <c r="K1466">
        <v>76.075999999999993</v>
      </c>
      <c r="L1466">
        <v>2.2961999999999998</v>
      </c>
      <c r="M1466">
        <v>78.162000000000006</v>
      </c>
      <c r="N1466">
        <v>2.2814000000000001</v>
      </c>
      <c r="O1466" t="s">
        <v>2643</v>
      </c>
      <c r="P1466" t="s">
        <v>157</v>
      </c>
      <c r="Q1466" t="s">
        <v>2643</v>
      </c>
      <c r="R1466" t="s">
        <v>2014</v>
      </c>
      <c r="S1466">
        <f ca="1">$AK$2*Validation[[#This Row],[Range1_Range]]+Validation[[#This Row],[Range1_Low]]</f>
        <v>284.43610174592027</v>
      </c>
      <c r="T1466">
        <f ca="1">$AK$2*Validation[[#This Row],[Range2_Range]]+Validation[[#This Row],[Range2_Low]]</f>
        <v>0.4024770279051666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730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6" t="b">
        <f ca="1">AND(Validation[[#This Row],[Test Reading]]&gt;=Validation[[#This Row],[Range1_Low]],Validation[[#This Row],[Test Reading]]&lt;=Validation[[#This Row],[Range1_High]])</f>
        <v>1</v>
      </c>
      <c r="AE1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6">
        <f>Validation[[#This Row],[Range1_High]]-Validation[[#This Row],[Range1_Low]]</f>
        <v>400.01</v>
      </c>
      <c r="AG1466">
        <f>Validation[[#This Row],[Range2_High]]-Validation[[#This Row],[Range2_Low]]</f>
        <v>0.90001000000000009</v>
      </c>
      <c r="AK1466"/>
    </row>
    <row r="1467" spans="1:37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1</v>
      </c>
      <c r="I1467">
        <v>5</v>
      </c>
      <c r="J1467" t="s">
        <v>10</v>
      </c>
      <c r="K1467">
        <v>120</v>
      </c>
      <c r="L1467">
        <v>35</v>
      </c>
      <c r="M1467">
        <v>115.76</v>
      </c>
      <c r="N1467">
        <v>34.698</v>
      </c>
      <c r="O1467" t="s">
        <v>2643</v>
      </c>
      <c r="P1467" t="s">
        <v>157</v>
      </c>
      <c r="Q1467" t="s">
        <v>2643</v>
      </c>
      <c r="R1467" t="s">
        <v>2013</v>
      </c>
      <c r="S1467">
        <f ca="1">$AK$2*Validation[[#This Row],[Range1_Range]]+Validation[[#This Row],[Range1_Low]]</f>
        <v>284.43610174592027</v>
      </c>
      <c r="T1467">
        <f ca="1">$AK$2*Validation[[#This Row],[Range2_Range]]+Validation[[#This Row],[Range2_Low]]</f>
        <v>2.3443274092739705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10000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67" t="b">
        <f ca="1">Validation[[#This Row],[Desired Result]]=Validation[[#This Row],[Result]]</f>
        <v>1</v>
      </c>
      <c r="X1467" t="b">
        <v>1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7" t="b">
        <f ca="1">AND(Validation[[#This Row],[Test Reading]]&gt;=Validation[[#This Row],[Range1_Low]],Validation[[#This Row],[Test Reading]]&lt;=Validation[[#This Row],[Range1_High]])</f>
        <v>1</v>
      </c>
      <c r="AE1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7">
        <f>Validation[[#This Row],[Range1_High]]-Validation[[#This Row],[Range1_Low]]</f>
        <v>400.01</v>
      </c>
      <c r="AG1467">
        <f>Validation[[#This Row],[Range2_High]]-Validation[[#This Row],[Range2_Low]]</f>
        <v>4</v>
      </c>
      <c r="AK1467"/>
    </row>
    <row r="1468" spans="1:37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5</v>
      </c>
      <c r="I1468">
        <v>5.01</v>
      </c>
      <c r="J1468" t="s">
        <v>10</v>
      </c>
      <c r="K1468">
        <v>120</v>
      </c>
      <c r="L1468">
        <v>35</v>
      </c>
      <c r="M1468">
        <v>115.76</v>
      </c>
      <c r="N1468">
        <v>34.698</v>
      </c>
      <c r="O1468" t="s">
        <v>2643</v>
      </c>
      <c r="P1468" t="s">
        <v>157</v>
      </c>
      <c r="Q1468" t="s">
        <v>2643</v>
      </c>
      <c r="R1468" t="s">
        <v>2012</v>
      </c>
      <c r="S1468">
        <f ca="1">$AK$2*Validation[[#This Row],[Range1_Range]]+Validation[[#This Row],[Range1_Low]]</f>
        <v>284.43610174592027</v>
      </c>
      <c r="T1468">
        <f ca="1">$AK$2*Validation[[#This Row],[Range2_Range]]+Validation[[#This Row],[Range2_Low]]</f>
        <v>5.003360818523185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10000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v>0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8" t="b">
        <f ca="1">AND(Validation[[#This Row],[Test Reading]]&gt;=Validation[[#This Row],[Range1_Low]],Validation[[#This Row],[Test Reading]]&lt;=Validation[[#This Row],[Range1_High]])</f>
        <v>1</v>
      </c>
      <c r="AE1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8">
        <f>Validation[[#This Row],[Range1_High]]-Validation[[#This Row],[Range1_Low]]</f>
        <v>400.01</v>
      </c>
      <c r="AG1468">
        <f>Validation[[#This Row],[Range2_High]]-Validation[[#This Row],[Range2_Low]]</f>
        <v>9.9999999999997868E-3</v>
      </c>
      <c r="AK1468"/>
    </row>
    <row r="1469" spans="1:37" x14ac:dyDescent="0.25">
      <c r="A1469" t="s">
        <v>52</v>
      </c>
      <c r="B1469" t="s">
        <v>61</v>
      </c>
      <c r="C1469">
        <v>550</v>
      </c>
      <c r="D1469">
        <v>1025.01</v>
      </c>
      <c r="E1469">
        <v>0.1</v>
      </c>
      <c r="F1469" t="s">
        <v>13</v>
      </c>
      <c r="G1469" t="s">
        <v>12</v>
      </c>
      <c r="H1469">
        <v>4.4999999999999998E-2</v>
      </c>
      <c r="I1469">
        <v>0.10001</v>
      </c>
      <c r="J1469" t="s">
        <v>10</v>
      </c>
      <c r="K1469">
        <v>210</v>
      </c>
      <c r="L1469">
        <v>2.4</v>
      </c>
      <c r="M1469">
        <v>193.98</v>
      </c>
      <c r="N1469">
        <v>2.4152</v>
      </c>
      <c r="O1469" t="s">
        <v>2643</v>
      </c>
      <c r="P1469" t="s">
        <v>157</v>
      </c>
      <c r="Q1469" t="s">
        <v>2643</v>
      </c>
      <c r="R1469" t="s">
        <v>2024</v>
      </c>
      <c r="S1469">
        <f ca="1">$AK$2*Validation[[#This Row],[Range1_Range]]+Validation[[#This Row],[Range1_Low]]</f>
        <v>709.64224066980717</v>
      </c>
      <c r="T1469">
        <f ca="1">$AK$2*Validation[[#This Row],[Range2_Range]]+Validation[[#This Row],[Range2_Low]]</f>
        <v>6.3487862696040287E-2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1900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69" t="b">
        <f ca="1">Validation[[#This Row],[Desired Result]]=Validation[[#This Row],[Result]]</f>
        <v>1</v>
      </c>
      <c r="X1469" t="b">
        <v>1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v>0</v>
      </c>
      <c r="AB1469" s="93" t="s">
        <v>5320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69" t="b">
        <f ca="1">AND(Validation[[#This Row],[Test Reading]]&gt;=Validation[[#This Row],[Range1_Low]],Validation[[#This Row],[Test Reading]]&lt;=Validation[[#This Row],[Range1_High]])</f>
        <v>1</v>
      </c>
      <c r="AE1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9">
        <f>Validation[[#This Row],[Range1_High]]-Validation[[#This Row],[Range1_Low]]</f>
        <v>475.01</v>
      </c>
      <c r="AG1469">
        <f>Validation[[#This Row],[Range2_High]]-Validation[[#This Row],[Range2_Low]]</f>
        <v>5.5010000000000003E-2</v>
      </c>
      <c r="AK1469"/>
    </row>
    <row r="1470" spans="1:37" x14ac:dyDescent="0.25">
      <c r="A1470" t="s">
        <v>52</v>
      </c>
      <c r="B1470" t="s">
        <v>61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0.1</v>
      </c>
      <c r="I1470">
        <v>1</v>
      </c>
      <c r="J1470" t="s">
        <v>10</v>
      </c>
      <c r="K1470">
        <v>250</v>
      </c>
      <c r="L1470">
        <v>2.6</v>
      </c>
      <c r="M1470">
        <v>212.17</v>
      </c>
      <c r="N1470">
        <v>2.6316999999999999</v>
      </c>
      <c r="O1470" t="s">
        <v>2643</v>
      </c>
      <c r="P1470" t="s">
        <v>157</v>
      </c>
      <c r="Q1470" t="s">
        <v>2643</v>
      </c>
      <c r="R1470" t="s">
        <v>2025</v>
      </c>
      <c r="S1470">
        <f ca="1">$AK$2*Validation[[#This Row],[Range1_Range]]+Validation[[#This Row],[Range1_Low]]</f>
        <v>709.64224066980717</v>
      </c>
      <c r="T1470">
        <f ca="1">$AK$2*Validation[[#This Row],[Range2_Range]]+Validation[[#This Row],[Range2_Low]]</f>
        <v>0.40247366708664334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2100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70" t="b">
        <f ca="1">Validation[[#This Row],[Desired Result]]=Validation[[#This Row],[Result]]</f>
        <v>1</v>
      </c>
      <c r="X1470" t="b">
        <v>1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v>0</v>
      </c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0" t="b">
        <f ca="1">AND(Validation[[#This Row],[Test Reading]]&gt;=Validation[[#This Row],[Range1_Low]],Validation[[#This Row],[Test Reading]]&lt;=Validation[[#This Row],[Range1_High]])</f>
        <v>1</v>
      </c>
      <c r="AE1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0">
        <f>Validation[[#This Row],[Range1_High]]-Validation[[#This Row],[Range1_Low]]</f>
        <v>475.01</v>
      </c>
      <c r="AG1470">
        <f>Validation[[#This Row],[Range2_High]]-Validation[[#This Row],[Range2_Low]]</f>
        <v>0.9</v>
      </c>
      <c r="AK1470"/>
    </row>
    <row r="1471" spans="1:37" x14ac:dyDescent="0.25">
      <c r="A1471" t="s">
        <v>52</v>
      </c>
      <c r="B1471" t="s">
        <v>61</v>
      </c>
      <c r="C1471">
        <v>550</v>
      </c>
      <c r="D1471">
        <v>1025.01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2643</v>
      </c>
      <c r="P1471" t="s">
        <v>157</v>
      </c>
      <c r="Q1471" t="s">
        <v>2643</v>
      </c>
      <c r="R1471" t="s">
        <v>5328</v>
      </c>
      <c r="S1471">
        <f ca="1">$AK$2*Validation[[#This Row],[Range1_Range]]+Validation[[#This Row],[Range1_Low]]</f>
        <v>709.64224066980717</v>
      </c>
      <c r="T1471">
        <f ca="1">$AK$2*Validation[[#This Row],[Range2_Range]]+Validation[[#This Row],[Range2_Low]]</f>
        <v>1.0000033608185233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2100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1" t="b">
        <f ca="1">AND(Validation[[#This Row],[Test Reading]]&gt;=Validation[[#This Row],[Range1_Low]],Validation[[#This Row],[Test Reading]]&lt;=Validation[[#This Row],[Range1_High]])</f>
        <v>1</v>
      </c>
      <c r="AE1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1">
        <f>Validation[[#This Row],[Range1_High]]-Validation[[#This Row],[Range1_Low]]</f>
        <v>475.01</v>
      </c>
      <c r="AG1471">
        <f>Validation[[#This Row],[Range2_High]]-Validation[[#This Row],[Range2_Low]]</f>
        <v>1.0000000000065512E-5</v>
      </c>
      <c r="AJ1471" s="93"/>
      <c r="AK1471"/>
    </row>
    <row r="1472" spans="1:37" x14ac:dyDescent="0.25">
      <c r="A1472" t="s">
        <v>52</v>
      </c>
      <c r="B1472" t="s">
        <v>61</v>
      </c>
      <c r="C1472">
        <v>55</v>
      </c>
      <c r="D1472">
        <v>150.01</v>
      </c>
      <c r="E1472">
        <v>1</v>
      </c>
      <c r="F1472" t="s">
        <v>13</v>
      </c>
      <c r="G1472" t="s">
        <v>12</v>
      </c>
      <c r="H1472">
        <v>0.01</v>
      </c>
      <c r="I1472">
        <v>4.4999999999999998E-2</v>
      </c>
      <c r="J1472" t="s">
        <v>10</v>
      </c>
      <c r="K1472">
        <v>530.85</v>
      </c>
      <c r="L1472">
        <v>1.3025</v>
      </c>
      <c r="M1472">
        <v>530.83000000000004</v>
      </c>
      <c r="N1472">
        <v>1.3019000000000001</v>
      </c>
      <c r="O1472" t="s">
        <v>2643</v>
      </c>
      <c r="P1472" t="s">
        <v>157</v>
      </c>
      <c r="Q1472" t="s">
        <v>2643</v>
      </c>
      <c r="R1472" t="s">
        <v>1997</v>
      </c>
      <c r="S1472">
        <f ca="1">$AK$2*Validation[[#This Row],[Range1_Range]]+Validation[[#This Row],[Range1_Low]]</f>
        <v>86.93113678877998</v>
      </c>
      <c r="T1472">
        <f ca="1">$AK$2*Validation[[#This Row],[Range2_Range]]+Validation[[#This Row],[Range2_Low]]</f>
        <v>2.1762864831147241E-2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640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2" t="b">
        <f ca="1">AND(Validation[[#This Row],[Test Reading]]&gt;=Validation[[#This Row],[Range1_Low]],Validation[[#This Row],[Test Reading]]&lt;=Validation[[#This Row],[Range1_High]])</f>
        <v>1</v>
      </c>
      <c r="AE1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2">
        <f>Validation[[#This Row],[Range1_High]]-Validation[[#This Row],[Range1_Low]]</f>
        <v>95.009999999999991</v>
      </c>
      <c r="AG1472">
        <f>Validation[[#This Row],[Range2_High]]-Validation[[#This Row],[Range2_Low]]</f>
        <v>3.4999999999999996E-2</v>
      </c>
      <c r="AK1472"/>
    </row>
    <row r="1473" spans="1:37" x14ac:dyDescent="0.25">
      <c r="A1473" t="s">
        <v>52</v>
      </c>
      <c r="B1473" t="s">
        <v>61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4.4999999999999998E-2</v>
      </c>
      <c r="I1473">
        <v>0.1</v>
      </c>
      <c r="J1473" t="s">
        <v>10</v>
      </c>
      <c r="K1473">
        <v>551.36</v>
      </c>
      <c r="L1473">
        <v>0.73945000000000005</v>
      </c>
      <c r="M1473">
        <v>551.34</v>
      </c>
      <c r="N1473">
        <v>0.73870000000000002</v>
      </c>
      <c r="O1473" t="s">
        <v>2643</v>
      </c>
      <c r="P1473" t="s">
        <v>157</v>
      </c>
      <c r="Q1473" t="s">
        <v>2643</v>
      </c>
      <c r="R1473" t="s">
        <v>1995</v>
      </c>
      <c r="S1473">
        <f ca="1">$AK$2*Validation[[#This Row],[Range1_Range]]+Validation[[#This Row],[Range1_Low]]</f>
        <v>86.93113678877998</v>
      </c>
      <c r="T1473">
        <f ca="1">$AK$2*Validation[[#This Row],[Range2_Range]]+Validation[[#This Row],[Range2_Low]]</f>
        <v>6.3484501877517099E-2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620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v>0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3" t="b">
        <f ca="1">AND(Validation[[#This Row],[Test Reading]]&gt;=Validation[[#This Row],[Range1_Low]],Validation[[#This Row],[Test Reading]]&lt;=Validation[[#This Row],[Range1_High]])</f>
        <v>1</v>
      </c>
      <c r="AE1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3">
        <f>Validation[[#This Row],[Range1_High]]-Validation[[#This Row],[Range1_Low]]</f>
        <v>95.009999999999991</v>
      </c>
      <c r="AG1473">
        <f>Validation[[#This Row],[Range2_High]]-Validation[[#This Row],[Range2_Low]]</f>
        <v>5.5000000000000007E-2</v>
      </c>
      <c r="AK1473"/>
    </row>
    <row r="1474" spans="1:37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0.1</v>
      </c>
      <c r="I1474">
        <v>1</v>
      </c>
      <c r="J1474" t="s">
        <v>10</v>
      </c>
      <c r="K1474">
        <v>551.36</v>
      </c>
      <c r="L1474">
        <v>0.73945000000000005</v>
      </c>
      <c r="M1474">
        <v>551.34</v>
      </c>
      <c r="N1474">
        <v>0.73870000000000002</v>
      </c>
      <c r="O1474" t="s">
        <v>2643</v>
      </c>
      <c r="P1474" t="s">
        <v>157</v>
      </c>
      <c r="Q1474" t="s">
        <v>2643</v>
      </c>
      <c r="R1474" t="s">
        <v>5314</v>
      </c>
      <c r="S1474">
        <f ca="1">$AK$2*Validation[[#This Row],[Range1_Range]]+Validation[[#This Row],[Range1_Low]]</f>
        <v>86.93113678877998</v>
      </c>
      <c r="T1474">
        <f ca="1">$AK$2*Validation[[#This Row],[Range2_Range]]+Validation[[#This Row],[Range2_Low]]</f>
        <v>0.40247366708664334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620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4" t="b">
        <f ca="1">AND(Validation[[#This Row],[Test Reading]]&gt;=Validation[[#This Row],[Range1_Low]],Validation[[#This Row],[Test Reading]]&lt;=Validation[[#This Row],[Range1_High]])</f>
        <v>1</v>
      </c>
      <c r="AE1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4">
        <f>Validation[[#This Row],[Range1_High]]-Validation[[#This Row],[Range1_Low]]</f>
        <v>95.009999999999991</v>
      </c>
      <c r="AG1474">
        <f>Validation[[#This Row],[Range2_High]]-Validation[[#This Row],[Range2_Low]]</f>
        <v>0.9</v>
      </c>
      <c r="AK1474"/>
    </row>
    <row r="1475" spans="1:37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1</v>
      </c>
      <c r="I1475">
        <v>5.01</v>
      </c>
      <c r="J1475" t="s">
        <v>10</v>
      </c>
      <c r="K1475">
        <v>422.41</v>
      </c>
      <c r="L1475">
        <v>5.6955999999999998</v>
      </c>
      <c r="M1475">
        <v>422.3</v>
      </c>
      <c r="N1475">
        <v>5.6954000000000002</v>
      </c>
      <c r="O1475" t="s">
        <v>2643</v>
      </c>
      <c r="P1475" t="s">
        <v>157</v>
      </c>
      <c r="Q1475" t="s">
        <v>2643</v>
      </c>
      <c r="R1475" t="s">
        <v>1996</v>
      </c>
      <c r="S1475">
        <f ca="1">$AK$2*Validation[[#This Row],[Range1_Range]]+Validation[[#This Row],[Range1_Low]]</f>
        <v>86.93113678877998</v>
      </c>
      <c r="T1475">
        <f ca="1">$AK$2*Validation[[#This Row],[Range2_Range]]+Validation[[#This Row],[Range2_Low]]</f>
        <v>2.3476882277971551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920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5" t="b">
        <f ca="1">AND(Validation[[#This Row],[Test Reading]]&gt;=Validation[[#This Row],[Range1_Low]],Validation[[#This Row],[Test Reading]]&lt;=Validation[[#This Row],[Range1_High]])</f>
        <v>1</v>
      </c>
      <c r="AE1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5">
        <f>Validation[[#This Row],[Range1_High]]-Validation[[#This Row],[Range1_Low]]</f>
        <v>95.009999999999991</v>
      </c>
      <c r="AG1475">
        <f>Validation[[#This Row],[Range2_High]]-Validation[[#This Row],[Range2_Low]]</f>
        <v>4.01</v>
      </c>
      <c r="AK1475"/>
    </row>
    <row r="1476" spans="1:37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5</v>
      </c>
      <c r="I1476">
        <v>10</v>
      </c>
      <c r="J1476" t="s">
        <v>10</v>
      </c>
      <c r="K1476">
        <v>405.34</v>
      </c>
      <c r="L1476">
        <v>28.398</v>
      </c>
      <c r="M1476">
        <v>405.23</v>
      </c>
      <c r="N1476">
        <v>28.396999999999998</v>
      </c>
      <c r="O1476" t="s">
        <v>2643</v>
      </c>
      <c r="P1476" t="s">
        <v>157</v>
      </c>
      <c r="Q1476" t="s">
        <v>2643</v>
      </c>
      <c r="R1476" t="s">
        <v>5318</v>
      </c>
      <c r="S1476">
        <f ca="1">$AK$2*Validation[[#This Row],[Range1_Range]]+Validation[[#This Row],[Range1_Low]]</f>
        <v>86.93113678877998</v>
      </c>
      <c r="T1476">
        <f ca="1">$AK$2*Validation[[#This Row],[Range2_Range]]+Validation[[#This Row],[Range2_Low]]</f>
        <v>6.6804092615924633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2900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6" t="b">
        <f ca="1">AND(Validation[[#This Row],[Test Reading]]&gt;=Validation[[#This Row],[Range1_Low]],Validation[[#This Row],[Test Reading]]&lt;=Validation[[#This Row],[Range1_High]])</f>
        <v>1</v>
      </c>
      <c r="AE1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6">
        <f>Validation[[#This Row],[Range1_High]]-Validation[[#This Row],[Range1_Low]]</f>
        <v>95.009999999999991</v>
      </c>
      <c r="AG1476">
        <f>Validation[[#This Row],[Range2_High]]-Validation[[#This Row],[Range2_Low]]</f>
        <v>5</v>
      </c>
      <c r="AK1476"/>
    </row>
    <row r="1477" spans="1:37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10</v>
      </c>
      <c r="I1477">
        <v>10.01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2643</v>
      </c>
      <c r="P1477" t="s">
        <v>157</v>
      </c>
      <c r="Q1477" t="s">
        <v>2643</v>
      </c>
      <c r="R1477" t="s">
        <v>1998</v>
      </c>
      <c r="S1477">
        <f ca="1">$AK$2*Validation[[#This Row],[Range1_Range]]+Validation[[#This Row],[Range1_Low]]</f>
        <v>86.93113678877998</v>
      </c>
      <c r="T1477">
        <f ca="1">$AK$2*Validation[[#This Row],[Range2_Range]]+Validation[[#This Row],[Range2_Low]]</f>
        <v>10.003360818523184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2900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7" t="b">
        <f ca="1">AND(Validation[[#This Row],[Test Reading]]&gt;=Validation[[#This Row],[Range1_Low]],Validation[[#This Row],[Test Reading]]&lt;=Validation[[#This Row],[Range1_High]])</f>
        <v>1</v>
      </c>
      <c r="AE1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7">
        <f>Validation[[#This Row],[Range1_High]]-Validation[[#This Row],[Range1_Low]]</f>
        <v>95.009999999999991</v>
      </c>
      <c r="AG1477">
        <f>Validation[[#This Row],[Range2_High]]-Validation[[#This Row],[Range2_Low]]</f>
        <v>9.9999999999997868E-3</v>
      </c>
      <c r="AK1477"/>
    </row>
    <row r="1478" spans="1:37" x14ac:dyDescent="0.25">
      <c r="A1478" t="s">
        <v>52</v>
      </c>
      <c r="B1478" t="s">
        <v>61</v>
      </c>
      <c r="C1478">
        <v>150</v>
      </c>
      <c r="D1478">
        <v>550.01</v>
      </c>
      <c r="E1478">
        <v>1</v>
      </c>
      <c r="F1478" t="s">
        <v>13</v>
      </c>
      <c r="G1478" t="s">
        <v>12</v>
      </c>
      <c r="H1478">
        <v>4.4999999999999998E-2</v>
      </c>
      <c r="I1478">
        <v>0.10001</v>
      </c>
      <c r="J1478" t="s">
        <v>10</v>
      </c>
      <c r="K1478">
        <v>445.36</v>
      </c>
      <c r="L1478">
        <v>1.6256999999999999</v>
      </c>
      <c r="M1478">
        <v>445.1</v>
      </c>
      <c r="N1478">
        <v>1.6253</v>
      </c>
      <c r="O1478" t="s">
        <v>2643</v>
      </c>
      <c r="P1478" t="s">
        <v>157</v>
      </c>
      <c r="Q1478" t="s">
        <v>2643</v>
      </c>
      <c r="R1478" t="s">
        <v>2016</v>
      </c>
      <c r="S1478">
        <f ca="1">$AK$2*Validation[[#This Row],[Range1_Range]]+Validation[[#This Row],[Range1_Low]]</f>
        <v>284.43610174592027</v>
      </c>
      <c r="T1478">
        <f ca="1">$AK$2*Validation[[#This Row],[Range2_Range]]+Validation[[#This Row],[Range2_Low]]</f>
        <v>6.3487862696040287E-2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910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478" t="b">
        <f ca="1">Validation[[#This Row],[Desired Result]]=Validation[[#This Row],[Result]]</f>
        <v>1</v>
      </c>
      <c r="X1478" t="b">
        <v>1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v>0</v>
      </c>
      <c r="AB1478" t="s">
        <v>2027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78" t="b">
        <f ca="1">AND(Validation[[#This Row],[Test Reading]]&gt;=Validation[[#This Row],[Range1_Low]],Validation[[#This Row],[Test Reading]]&lt;=Validation[[#This Row],[Range1_High]])</f>
        <v>1</v>
      </c>
      <c r="AE1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8">
        <f>Validation[[#This Row],[Range1_High]]-Validation[[#This Row],[Range1_Low]]</f>
        <v>400.01</v>
      </c>
      <c r="AG1478">
        <f>Validation[[#This Row],[Range2_High]]-Validation[[#This Row],[Range2_Low]]</f>
        <v>5.5010000000000003E-2</v>
      </c>
      <c r="AK1478"/>
    </row>
    <row r="1479" spans="1:37" x14ac:dyDescent="0.25">
      <c r="A1479" t="s">
        <v>52</v>
      </c>
      <c r="B1479" t="s">
        <v>61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0.1</v>
      </c>
      <c r="I1479">
        <v>1.0000100000000001</v>
      </c>
      <c r="J1479" t="s">
        <v>10</v>
      </c>
      <c r="K1479">
        <v>437.31</v>
      </c>
      <c r="L1479">
        <v>1.8466</v>
      </c>
      <c r="M1479">
        <v>437.03</v>
      </c>
      <c r="N1479">
        <v>1.8463000000000001</v>
      </c>
      <c r="O1479" t="s">
        <v>2643</v>
      </c>
      <c r="P1479" t="s">
        <v>157</v>
      </c>
      <c r="Q1479" t="s">
        <v>2643</v>
      </c>
      <c r="R1479" t="s">
        <v>5323</v>
      </c>
      <c r="S1479">
        <f ca="1">$AK$2*Validation[[#This Row],[Range1_Range]]+Validation[[#This Row],[Range1_Low]]</f>
        <v>284.43610174592027</v>
      </c>
      <c r="T1479">
        <f ca="1">$AK$2*Validation[[#This Row],[Range2_Range]]+Validation[[#This Row],[Range2_Low]]</f>
        <v>0.4024770279051666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960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1479" t="b">
        <f ca="1">Validation[[#This Row],[Desired Result]]=Validation[[#This Row],[Result]]</f>
        <v>1</v>
      </c>
      <c r="X1479" t="b">
        <v>1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9" t="b">
        <f ca="1">AND(Validation[[#This Row],[Test Reading]]&gt;=Validation[[#This Row],[Range1_Low]],Validation[[#This Row],[Test Reading]]&lt;=Validation[[#This Row],[Range1_High]])</f>
        <v>1</v>
      </c>
      <c r="AE1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9">
        <f>Validation[[#This Row],[Range1_High]]-Validation[[#This Row],[Range1_Low]]</f>
        <v>400.01</v>
      </c>
      <c r="AG1479">
        <f>Validation[[#This Row],[Range2_High]]-Validation[[#This Row],[Range2_Low]]</f>
        <v>0.90001000000000009</v>
      </c>
      <c r="AK1479"/>
    </row>
    <row r="1480" spans="1:37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155.32</v>
      </c>
      <c r="N1480">
        <v>34.642000000000003</v>
      </c>
      <c r="O1480" t="s">
        <v>2643</v>
      </c>
      <c r="P1480" t="s">
        <v>157</v>
      </c>
      <c r="Q1480" t="s">
        <v>2643</v>
      </c>
      <c r="R1480" t="s">
        <v>2015</v>
      </c>
      <c r="S1480">
        <f ca="1">$AK$2*Validation[[#This Row],[Range1_Range]]+Validation[[#This Row],[Range1_Low]]</f>
        <v>284.43610174592027</v>
      </c>
      <c r="T1480">
        <f ca="1">$AK$2*Validation[[#This Row],[Range2_Range]]+Validation[[#This Row],[Range2_Low]]</f>
        <v>2.3443274092739705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10000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0" t="b">
        <f ca="1">AND(Validation[[#This Row],[Test Reading]]&gt;=Validation[[#This Row],[Range1_Low]],Validation[[#This Row],[Test Reading]]&lt;=Validation[[#This Row],[Range1_High]])</f>
        <v>1</v>
      </c>
      <c r="AE1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0">
        <f>Validation[[#This Row],[Range1_High]]-Validation[[#This Row],[Range1_Low]]</f>
        <v>400.01</v>
      </c>
      <c r="AG1480">
        <f>Validation[[#This Row],[Range2_High]]-Validation[[#This Row],[Range2_Low]]</f>
        <v>4</v>
      </c>
      <c r="AK1480"/>
    </row>
    <row r="1481" spans="1:37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2643</v>
      </c>
      <c r="P1481" t="s">
        <v>157</v>
      </c>
      <c r="Q1481" t="s">
        <v>2643</v>
      </c>
      <c r="R1481" t="s">
        <v>5324</v>
      </c>
      <c r="S1481">
        <f ca="1">$AK$2*Validation[[#This Row],[Range1_Range]]+Validation[[#This Row],[Range1_Low]]</f>
        <v>284.43610174592027</v>
      </c>
      <c r="T1481">
        <f ca="1">$AK$2*Validation[[#This Row],[Range2_Range]]+Validation[[#This Row],[Range2_Low]]</f>
        <v>5.003360818523185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10000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v>0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1" t="b">
        <f ca="1">AND(Validation[[#This Row],[Test Reading]]&gt;=Validation[[#This Row],[Range1_Low]],Validation[[#This Row],[Test Reading]]&lt;=Validation[[#This Row],[Range1_High]])</f>
        <v>1</v>
      </c>
      <c r="AE1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1">
        <f>Validation[[#This Row],[Range1_High]]-Validation[[#This Row],[Range1_Low]]</f>
        <v>400.01</v>
      </c>
      <c r="AG1481">
        <f>Validation[[#This Row],[Range2_High]]-Validation[[#This Row],[Range2_Low]]</f>
        <v>9.9999999999997868E-3</v>
      </c>
      <c r="AK1481"/>
    </row>
    <row r="1482" spans="1:37" x14ac:dyDescent="0.25">
      <c r="A1482" t="s">
        <v>52</v>
      </c>
      <c r="B1482" t="s">
        <v>61</v>
      </c>
      <c r="C1482">
        <v>550</v>
      </c>
      <c r="D1482">
        <v>1025.01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350.89</v>
      </c>
      <c r="L1482">
        <v>2.3235999999999999</v>
      </c>
      <c r="M1482">
        <v>350.74</v>
      </c>
      <c r="N1482">
        <v>2.3224</v>
      </c>
      <c r="O1482" t="s">
        <v>2643</v>
      </c>
      <c r="P1482" t="s">
        <v>157</v>
      </c>
      <c r="Q1482" t="s">
        <v>2643</v>
      </c>
      <c r="R1482" t="s">
        <v>2027</v>
      </c>
      <c r="S1482">
        <f ca="1">$AK$2*Validation[[#This Row],[Range1_Range]]+Validation[[#This Row],[Range1_Low]]</f>
        <v>709.64224066980717</v>
      </c>
      <c r="T1482">
        <f ca="1">$AK$2*Validation[[#This Row],[Range2_Range]]+Validation[[#This Row],[Range2_Low]]</f>
        <v>6.3487862696040287E-2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2000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82" t="b">
        <f ca="1">Validation[[#This Row],[Desired Result]]=Validation[[#This Row],[Result]]</f>
        <v>1</v>
      </c>
      <c r="X1482" t="b">
        <v>1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v>0</v>
      </c>
      <c r="AB1482" t="s">
        <v>2016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82" t="b">
        <f ca="1">AND(Validation[[#This Row],[Test Reading]]&gt;=Validation[[#This Row],[Range1_Low]],Validation[[#This Row],[Test Reading]]&lt;=Validation[[#This Row],[Range1_High]])</f>
        <v>1</v>
      </c>
      <c r="AE1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2">
        <f>Validation[[#This Row],[Range1_High]]-Validation[[#This Row],[Range1_Low]]</f>
        <v>475.01</v>
      </c>
      <c r="AG1482">
        <f>Validation[[#This Row],[Range2_High]]-Validation[[#This Row],[Range2_Low]]</f>
        <v>5.5010000000000003E-2</v>
      </c>
      <c r="AK1482"/>
    </row>
    <row r="1483" spans="1:37" x14ac:dyDescent="0.25">
      <c r="A1483" t="s">
        <v>52</v>
      </c>
      <c r="B1483" t="s">
        <v>61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2643</v>
      </c>
      <c r="P1483" t="s">
        <v>157</v>
      </c>
      <c r="Q1483" t="s">
        <v>2643</v>
      </c>
      <c r="R1483" t="s">
        <v>2026</v>
      </c>
      <c r="S1483">
        <f ca="1">$AK$2*Validation[[#This Row],[Range1_Range]]+Validation[[#This Row],[Range1_Low]]</f>
        <v>709.64224066980717</v>
      </c>
      <c r="T1483">
        <f ca="1">$AK$2*Validation[[#This Row],[Range2_Range]]+Validation[[#This Row],[Range2_Low]]</f>
        <v>0.40247366708664334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2200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83" t="b">
        <f ca="1">Validation[[#This Row],[Desired Result]]=Validation[[#This Row],[Result]]</f>
        <v>1</v>
      </c>
      <c r="X1483" t="b">
        <v>1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3" t="b">
        <f ca="1">AND(Validation[[#This Row],[Test Reading]]&gt;=Validation[[#This Row],[Range1_Low]],Validation[[#This Row],[Test Reading]]&lt;=Validation[[#This Row],[Range1_High]])</f>
        <v>1</v>
      </c>
      <c r="AE1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3">
        <f>Validation[[#This Row],[Range1_High]]-Validation[[#This Row],[Range1_Low]]</f>
        <v>475.01</v>
      </c>
      <c r="AG1483">
        <f>Validation[[#This Row],[Range2_High]]-Validation[[#This Row],[Range2_Low]]</f>
        <v>0.9</v>
      </c>
      <c r="AK1483"/>
    </row>
    <row r="1484" spans="1:37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1</v>
      </c>
      <c r="I1484">
        <v>1.0000100000000001</v>
      </c>
      <c r="J1484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t="s">
        <v>2643</v>
      </c>
      <c r="P1484" t="s">
        <v>157</v>
      </c>
      <c r="Q1484" t="s">
        <v>2643</v>
      </c>
      <c r="R1484" t="s">
        <v>5329</v>
      </c>
      <c r="S1484">
        <f ca="1">$AK$2*Validation[[#This Row],[Range1_Range]]+Validation[[#This Row],[Range1_Low]]</f>
        <v>709.64224066980717</v>
      </c>
      <c r="T1484">
        <f ca="1">$AK$2*Validation[[#This Row],[Range2_Range]]+Validation[[#This Row],[Range2_Low]]</f>
        <v>1.0000033608185233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2200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84" t="b">
        <f ca="1">Validation[[#This Row],[Desired Result]]=Validation[[#This Row],[Result]]</f>
        <v>1</v>
      </c>
      <c r="X1484" t="b">
        <v>1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v>0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4" t="b">
        <f ca="1">AND(Validation[[#This Row],[Test Reading]]&gt;=Validation[[#This Row],[Range1_Low]],Validation[[#This Row],[Test Reading]]&lt;=Validation[[#This Row],[Range1_High]])</f>
        <v>1</v>
      </c>
      <c r="AE1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4">
        <f>Validation[[#This Row],[Range1_High]]-Validation[[#This Row],[Range1_Low]]</f>
        <v>475.01</v>
      </c>
      <c r="AG1484">
        <f>Validation[[#This Row],[Range2_High]]-Validation[[#This Row],[Range2_Low]]</f>
        <v>1.0000000000065512E-5</v>
      </c>
      <c r="AK1484"/>
    </row>
    <row r="1485" spans="1:37" x14ac:dyDescent="0.25">
      <c r="A1485" t="s">
        <v>52</v>
      </c>
      <c r="B1485" t="s">
        <v>61</v>
      </c>
      <c r="C1485">
        <v>55</v>
      </c>
      <c r="D1485">
        <v>150.01</v>
      </c>
      <c r="E1485">
        <v>10</v>
      </c>
      <c r="F1485" t="s">
        <v>13</v>
      </c>
      <c r="G1485" t="s">
        <v>12</v>
      </c>
      <c r="H1485">
        <v>0.01</v>
      </c>
      <c r="I1485">
        <v>4.4999999999999998E-2</v>
      </c>
      <c r="J1485" t="s">
        <v>10</v>
      </c>
      <c r="K1485">
        <v>5794.1</v>
      </c>
      <c r="L1485">
        <v>0.14924000000000001</v>
      </c>
      <c r="M1485">
        <v>5794.1</v>
      </c>
      <c r="N1485">
        <v>0.14885999999999999</v>
      </c>
      <c r="O1485" t="s">
        <v>2643</v>
      </c>
      <c r="P1485" t="s">
        <v>157</v>
      </c>
      <c r="Q1485" t="s">
        <v>2643</v>
      </c>
      <c r="R1485" t="s">
        <v>2001</v>
      </c>
      <c r="S1485">
        <f ca="1">$AK$2*Validation[[#This Row],[Range1_Range]]+Validation[[#This Row],[Range1_Low]]</f>
        <v>86.93113678877998</v>
      </c>
      <c r="T1485">
        <f ca="1">$AK$2*Validation[[#This Row],[Range2_Range]]+Validation[[#This Row],[Range2_Low]]</f>
        <v>2.1762864831147241E-2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5800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5" t="b">
        <f ca="1">Validation[[#This Row],[Desired Result]]=Validation[[#This Row],[Result]]</f>
        <v>1</v>
      </c>
      <c r="X1485" t="b">
        <v>1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v>0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5" t="b">
        <f ca="1">AND(Validation[[#This Row],[Test Reading]]&gt;=Validation[[#This Row],[Range1_Low]],Validation[[#This Row],[Test Reading]]&lt;=Validation[[#This Row],[Range1_High]])</f>
        <v>1</v>
      </c>
      <c r="AE1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5">
        <f>Validation[[#This Row],[Range1_High]]-Validation[[#This Row],[Range1_Low]]</f>
        <v>95.009999999999991</v>
      </c>
      <c r="AG1485">
        <f>Validation[[#This Row],[Range2_High]]-Validation[[#This Row],[Range2_Low]]</f>
        <v>3.4999999999999996E-2</v>
      </c>
      <c r="AK1485"/>
    </row>
    <row r="1486" spans="1:37" x14ac:dyDescent="0.25">
      <c r="A1486" t="s">
        <v>52</v>
      </c>
      <c r="B1486" t="s">
        <v>61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2643</v>
      </c>
      <c r="P1486" t="s">
        <v>157</v>
      </c>
      <c r="Q1486" t="s">
        <v>2643</v>
      </c>
      <c r="R1486" t="s">
        <v>1999</v>
      </c>
      <c r="S1486">
        <f ca="1">$AK$2*Validation[[#This Row],[Range1_Range]]+Validation[[#This Row],[Range1_Low]]</f>
        <v>86.93113678877998</v>
      </c>
      <c r="T1486">
        <f ca="1">$AK$2*Validation[[#This Row],[Range2_Range]]+Validation[[#This Row],[Range2_Low]]</f>
        <v>6.3484501877517099E-2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1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6" t="b">
        <f ca="1">AND(Validation[[#This Row],[Test Reading]]&gt;=Validation[[#This Row],[Range1_Low]],Validation[[#This Row],[Test Reading]]&lt;=Validation[[#This Row],[Range1_High]])</f>
        <v>1</v>
      </c>
      <c r="AE1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6">
        <f>Validation[[#This Row],[Range1_High]]-Validation[[#This Row],[Range1_Low]]</f>
        <v>95.009999999999991</v>
      </c>
      <c r="AG1486">
        <f>Validation[[#This Row],[Range2_High]]-Validation[[#This Row],[Range2_Low]]</f>
        <v>5.5000000000000007E-2</v>
      </c>
      <c r="AK1486"/>
    </row>
    <row r="1487" spans="1:37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0.1</v>
      </c>
      <c r="I1487">
        <v>1</v>
      </c>
      <c r="J1487" t="s">
        <v>10</v>
      </c>
      <c r="K1487">
        <v>5796.8</v>
      </c>
      <c r="L1487">
        <v>8.0168000000000003E-2</v>
      </c>
      <c r="M1487">
        <v>5796.8</v>
      </c>
      <c r="N1487">
        <v>7.9794000000000004E-2</v>
      </c>
      <c r="O1487" t="s">
        <v>2643</v>
      </c>
      <c r="P1487" t="s">
        <v>157</v>
      </c>
      <c r="Q1487" t="s">
        <v>2643</v>
      </c>
      <c r="R1487" t="s">
        <v>2000</v>
      </c>
      <c r="S1487">
        <f ca="1">$AK$2*Validation[[#This Row],[Range1_Range]]+Validation[[#This Row],[Range1_Low]]</f>
        <v>86.93113678877998</v>
      </c>
      <c r="T1487">
        <f ca="1">$AK$2*Validation[[#This Row],[Range2_Range]]+Validation[[#This Row],[Range2_Low]]</f>
        <v>0.40247366708664334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5800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7" t="b">
        <f ca="1">Validation[[#This Row],[Desired Result]]=Validation[[#This Row],[Result]]</f>
        <v>1</v>
      </c>
      <c r="X1487" t="b">
        <v>1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7" t="b">
        <f ca="1">AND(Validation[[#This Row],[Test Reading]]&gt;=Validation[[#This Row],[Range1_Low]],Validation[[#This Row],[Test Reading]]&lt;=Validation[[#This Row],[Range1_High]])</f>
        <v>1</v>
      </c>
      <c r="AE1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7">
        <f>Validation[[#This Row],[Range1_High]]-Validation[[#This Row],[Range1_Low]]</f>
        <v>95.009999999999991</v>
      </c>
      <c r="AG1487">
        <f>Validation[[#This Row],[Range2_High]]-Validation[[#This Row],[Range2_Low]]</f>
        <v>0.9</v>
      </c>
      <c r="AK1487"/>
    </row>
    <row r="1488" spans="1:37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1</v>
      </c>
      <c r="I1488">
        <v>5.01</v>
      </c>
      <c r="J1488" t="s">
        <v>10</v>
      </c>
      <c r="K1488">
        <v>5763.9</v>
      </c>
      <c r="L1488">
        <v>0.97779000000000005</v>
      </c>
      <c r="M1488">
        <v>5763.9</v>
      </c>
      <c r="N1488">
        <v>0.97714999999999996</v>
      </c>
      <c r="O1488" t="s">
        <v>2643</v>
      </c>
      <c r="P1488" t="s">
        <v>157</v>
      </c>
      <c r="Q1488" t="s">
        <v>2643</v>
      </c>
      <c r="R1488" t="s">
        <v>5317</v>
      </c>
      <c r="S1488">
        <f ca="1">$AK$2*Validation[[#This Row],[Range1_Range]]+Validation[[#This Row],[Range1_Low]]</f>
        <v>86.93113678877998</v>
      </c>
      <c r="T1488">
        <f ca="1">$AK$2*Validation[[#This Row],[Range2_Range]]+Validation[[#This Row],[Range2_Low]]</f>
        <v>2.3476882277971551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1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8" t="b">
        <f ca="1">AND(Validation[[#This Row],[Test Reading]]&gt;=Validation[[#This Row],[Range1_Low]],Validation[[#This Row],[Test Reading]]&lt;=Validation[[#This Row],[Range1_High]])</f>
        <v>1</v>
      </c>
      <c r="AE1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8">
        <f>Validation[[#This Row],[Range1_High]]-Validation[[#This Row],[Range1_Low]]</f>
        <v>95.009999999999991</v>
      </c>
      <c r="AG1488">
        <f>Validation[[#This Row],[Range2_High]]-Validation[[#This Row],[Range2_Low]]</f>
        <v>4.01</v>
      </c>
      <c r="AK1488"/>
    </row>
    <row r="1489" spans="1:37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5</v>
      </c>
      <c r="I1489">
        <v>10</v>
      </c>
      <c r="J1489" t="s">
        <v>10</v>
      </c>
      <c r="K1489">
        <v>5330.6</v>
      </c>
      <c r="L1489">
        <v>13.938000000000001</v>
      </c>
      <c r="M1489">
        <v>5330.7</v>
      </c>
      <c r="N1489">
        <v>13.932</v>
      </c>
      <c r="O1489" t="s">
        <v>2643</v>
      </c>
      <c r="P1489" t="s">
        <v>157</v>
      </c>
      <c r="Q1489" t="s">
        <v>2643</v>
      </c>
      <c r="R1489" t="s">
        <v>5319</v>
      </c>
      <c r="S1489">
        <f ca="1">$AK$2*Validation[[#This Row],[Range1_Range]]+Validation[[#This Row],[Range1_Low]]</f>
        <v>86.93113678877998</v>
      </c>
      <c r="T1489">
        <f ca="1">$AK$2*Validation[[#This Row],[Range2_Range]]+Validation[[#This Row],[Range2_Low]]</f>
        <v>6.6804092615924633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6500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9" t="b">
        <f ca="1">AND(Validation[[#This Row],[Test Reading]]&gt;=Validation[[#This Row],[Range1_Low]],Validation[[#This Row],[Test Reading]]&lt;=Validation[[#This Row],[Range1_High]])</f>
        <v>1</v>
      </c>
      <c r="AE1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9">
        <f>Validation[[#This Row],[Range1_High]]-Validation[[#This Row],[Range1_Low]]</f>
        <v>95.009999999999991</v>
      </c>
      <c r="AG1489">
        <f>Validation[[#This Row],[Range2_High]]-Validation[[#This Row],[Range2_Low]]</f>
        <v>5</v>
      </c>
      <c r="AK1489"/>
    </row>
    <row r="1490" spans="1:37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10</v>
      </c>
      <c r="I1490">
        <v>10.01</v>
      </c>
      <c r="J1490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t="s">
        <v>2643</v>
      </c>
      <c r="P1490" t="s">
        <v>157</v>
      </c>
      <c r="Q1490" t="s">
        <v>2643</v>
      </c>
      <c r="R1490" t="s">
        <v>2002</v>
      </c>
      <c r="S1490">
        <f ca="1">$AK$2*Validation[[#This Row],[Range1_Range]]+Validation[[#This Row],[Range1_Low]]</f>
        <v>86.93113678877998</v>
      </c>
      <c r="T1490">
        <f ca="1">$AK$2*Validation[[#This Row],[Range2_Range]]+Validation[[#This Row],[Range2_Low]]</f>
        <v>10.003360818523184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6500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90" t="b">
        <f ca="1">Validation[[#This Row],[Desired Result]]=Validation[[#This Row],[Result]]</f>
        <v>1</v>
      </c>
      <c r="X1490" t="b">
        <v>1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0" t="b">
        <f ca="1">AND(Validation[[#This Row],[Test Reading]]&gt;=Validation[[#This Row],[Range1_Low]],Validation[[#This Row],[Test Reading]]&lt;=Validation[[#This Row],[Range1_High]])</f>
        <v>1</v>
      </c>
      <c r="AE1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0">
        <f>Validation[[#This Row],[Range1_High]]-Validation[[#This Row],[Range1_Low]]</f>
        <v>95.009999999999991</v>
      </c>
      <c r="AG1490">
        <f>Validation[[#This Row],[Range2_High]]-Validation[[#This Row],[Range2_Low]]</f>
        <v>9.9999999999997868E-3</v>
      </c>
      <c r="AK1490"/>
    </row>
    <row r="1491" spans="1:37" x14ac:dyDescent="0.25">
      <c r="A1491" t="s">
        <v>52</v>
      </c>
      <c r="B1491" t="s">
        <v>61</v>
      </c>
      <c r="C1491">
        <v>150</v>
      </c>
      <c r="D1491">
        <v>550.01</v>
      </c>
      <c r="E1491">
        <v>10</v>
      </c>
      <c r="F1491" t="s">
        <v>13</v>
      </c>
      <c r="G1491" t="s">
        <v>12</v>
      </c>
      <c r="H1491">
        <v>4.4999999999999998E-2</v>
      </c>
      <c r="I1491">
        <v>0.10001</v>
      </c>
      <c r="J1491" t="s">
        <v>10</v>
      </c>
      <c r="K1491">
        <v>5769.8</v>
      </c>
      <c r="L1491">
        <v>0.28151999999999999</v>
      </c>
      <c r="M1491">
        <v>5769.8</v>
      </c>
      <c r="N1491">
        <v>0.28083999999999998</v>
      </c>
      <c r="O1491" t="s">
        <v>2643</v>
      </c>
      <c r="P1491" t="s">
        <v>157</v>
      </c>
      <c r="Q1491" t="s">
        <v>2643</v>
      </c>
      <c r="R1491" t="s">
        <v>5321</v>
      </c>
      <c r="S1491">
        <f ca="1">$AK$2*Validation[[#This Row],[Range1_Range]]+Validation[[#This Row],[Range1_Low]]</f>
        <v>284.43610174592027</v>
      </c>
      <c r="T1491">
        <f ca="1">$AK$2*Validation[[#This Row],[Range2_Range]]+Validation[[#This Row],[Range2_Low]]</f>
        <v>6.3487862696040287E-2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5800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v>0</v>
      </c>
      <c r="AB1491" t="s">
        <v>2028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91" t="b">
        <f ca="1">AND(Validation[[#This Row],[Test Reading]]&gt;=Validation[[#This Row],[Range1_Low]],Validation[[#This Row],[Test Reading]]&lt;=Validation[[#This Row],[Range1_High]])</f>
        <v>1</v>
      </c>
      <c r="AE1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1">
        <f>Validation[[#This Row],[Range1_High]]-Validation[[#This Row],[Range1_Low]]</f>
        <v>400.01</v>
      </c>
      <c r="AG1491">
        <f>Validation[[#This Row],[Range2_High]]-Validation[[#This Row],[Range2_Low]]</f>
        <v>5.5010000000000003E-2</v>
      </c>
      <c r="AK1491"/>
    </row>
    <row r="1492" spans="1:37" x14ac:dyDescent="0.25">
      <c r="A1492" t="s">
        <v>52</v>
      </c>
      <c r="B1492" t="s">
        <v>61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0.1</v>
      </c>
      <c r="I1492">
        <v>1.0000100000000001</v>
      </c>
      <c r="J1492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t="s">
        <v>2643</v>
      </c>
      <c r="P1492" t="s">
        <v>157</v>
      </c>
      <c r="Q1492" t="s">
        <v>2643</v>
      </c>
      <c r="R1492" t="s">
        <v>2017</v>
      </c>
      <c r="S1492">
        <f ca="1">$AK$2*Validation[[#This Row],[Range1_Range]]+Validation[[#This Row],[Range1_Low]]</f>
        <v>284.43610174592027</v>
      </c>
      <c r="T1492">
        <f ca="1">$AK$2*Validation[[#This Row],[Range2_Range]]+Validation[[#This Row],[Range2_Low]]</f>
        <v>0.4024770279051666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v>0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2" t="b">
        <f ca="1">AND(Validation[[#This Row],[Test Reading]]&gt;=Validation[[#This Row],[Range1_Low]],Validation[[#This Row],[Test Reading]]&lt;=Validation[[#This Row],[Range1_High]])</f>
        <v>1</v>
      </c>
      <c r="AE1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2">
        <f>Validation[[#This Row],[Range1_High]]-Validation[[#This Row],[Range1_Low]]</f>
        <v>400.01</v>
      </c>
      <c r="AG1492">
        <f>Validation[[#This Row],[Range2_High]]-Validation[[#This Row],[Range2_Low]]</f>
        <v>0.90001000000000009</v>
      </c>
      <c r="AK1492"/>
    </row>
    <row r="1493" spans="1:37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2643</v>
      </c>
      <c r="P1493" t="s">
        <v>157</v>
      </c>
      <c r="Q1493" t="s">
        <v>2643</v>
      </c>
      <c r="R1493" t="s">
        <v>2019</v>
      </c>
      <c r="S1493">
        <f ca="1">$AK$2*Validation[[#This Row],[Range1_Range]]+Validation[[#This Row],[Range1_Low]]</f>
        <v>284.43610174592027</v>
      </c>
      <c r="T1493">
        <f ca="1">$AK$2*Validation[[#This Row],[Range2_Range]]+Validation[[#This Row],[Range2_Low]]</f>
        <v>2.3443274092739705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12000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3" t="b">
        <f ca="1">AND(Validation[[#This Row],[Test Reading]]&gt;=Validation[[#This Row],[Range1_Low]],Validation[[#This Row],[Test Reading]]&lt;=Validation[[#This Row],[Range1_High]])</f>
        <v>1</v>
      </c>
      <c r="AE1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3">
        <f>Validation[[#This Row],[Range1_High]]-Validation[[#This Row],[Range1_Low]]</f>
        <v>400.01</v>
      </c>
      <c r="AG1493">
        <f>Validation[[#This Row],[Range2_High]]-Validation[[#This Row],[Range2_Low]]</f>
        <v>4</v>
      </c>
      <c r="AK1493"/>
    </row>
    <row r="1494" spans="1:37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2643</v>
      </c>
      <c r="P1494" t="s">
        <v>157</v>
      </c>
      <c r="Q1494" t="s">
        <v>2643</v>
      </c>
      <c r="R1494" t="s">
        <v>2018</v>
      </c>
      <c r="S1494">
        <f ca="1">$AK$2*Validation[[#This Row],[Range1_Range]]+Validation[[#This Row],[Range1_Low]]</f>
        <v>284.43610174592027</v>
      </c>
      <c r="T1494">
        <f ca="1">$AK$2*Validation[[#This Row],[Range2_Range]]+Validation[[#This Row],[Range2_Low]]</f>
        <v>5.003360818523185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12000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v>0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4" t="b">
        <f ca="1">AND(Validation[[#This Row],[Test Reading]]&gt;=Validation[[#This Row],[Range1_Low]],Validation[[#This Row],[Test Reading]]&lt;=Validation[[#This Row],[Range1_High]])</f>
        <v>1</v>
      </c>
      <c r="AE1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4">
        <f>Validation[[#This Row],[Range1_High]]-Validation[[#This Row],[Range1_Low]]</f>
        <v>400.01</v>
      </c>
      <c r="AG1494">
        <f>Validation[[#This Row],[Range2_High]]-Validation[[#This Row],[Range2_Low]]</f>
        <v>9.9999999999997868E-3</v>
      </c>
      <c r="AK1494"/>
    </row>
    <row r="1495" spans="1:37" x14ac:dyDescent="0.25">
      <c r="A1495" t="s">
        <v>52</v>
      </c>
      <c r="B1495" t="s">
        <v>61</v>
      </c>
      <c r="C1495">
        <v>550</v>
      </c>
      <c r="D1495">
        <v>1025.01</v>
      </c>
      <c r="E1495">
        <v>10</v>
      </c>
      <c r="F1495" t="s">
        <v>13</v>
      </c>
      <c r="G1495" t="s">
        <v>12</v>
      </c>
      <c r="H1495">
        <v>4.4999999999999998E-2</v>
      </c>
      <c r="I1495">
        <v>0.10001</v>
      </c>
      <c r="J1495" t="s">
        <v>10</v>
      </c>
      <c r="K1495">
        <v>5545.6</v>
      </c>
      <c r="L1495">
        <v>0.82077999999999995</v>
      </c>
      <c r="M1495">
        <v>5546.4</v>
      </c>
      <c r="N1495">
        <v>0.81772</v>
      </c>
      <c r="O1495" t="s">
        <v>2643</v>
      </c>
      <c r="P1495" t="s">
        <v>157</v>
      </c>
      <c r="Q1495" t="s">
        <v>2643</v>
      </c>
      <c r="R1495" t="s">
        <v>2028</v>
      </c>
      <c r="S1495">
        <f ca="1">$AK$2*Validation[[#This Row],[Range1_Range]]+Validation[[#This Row],[Range1_Low]]</f>
        <v>709.64224066980717</v>
      </c>
      <c r="T1495">
        <f ca="1">$AK$2*Validation[[#This Row],[Range2_Range]]+Validation[[#This Row],[Range2_Low]]</f>
        <v>6.3487862696040287E-2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6100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5" t="b">
        <f ca="1">Validation[[#This Row],[Desired Result]]=Validation[[#This Row],[Result]]</f>
        <v>1</v>
      </c>
      <c r="X1495" t="b">
        <v>1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v>0</v>
      </c>
      <c r="AB1495" t="s">
        <v>5321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95" t="b">
        <f ca="1">AND(Validation[[#This Row],[Test Reading]]&gt;=Validation[[#This Row],[Range1_Low]],Validation[[#This Row],[Test Reading]]&lt;=Validation[[#This Row],[Range1_High]])</f>
        <v>1</v>
      </c>
      <c r="AE1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5">
        <f>Validation[[#This Row],[Range1_High]]-Validation[[#This Row],[Range1_Low]]</f>
        <v>475.01</v>
      </c>
      <c r="AG1495">
        <f>Validation[[#This Row],[Range2_High]]-Validation[[#This Row],[Range2_Low]]</f>
        <v>5.5010000000000003E-2</v>
      </c>
      <c r="AK1495"/>
    </row>
    <row r="1496" spans="1:37" x14ac:dyDescent="0.25">
      <c r="A1496" t="s">
        <v>52</v>
      </c>
      <c r="B1496" t="s">
        <v>61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0.1</v>
      </c>
      <c r="I1496">
        <v>1</v>
      </c>
      <c r="J1496" t="s">
        <v>10</v>
      </c>
      <c r="K1496">
        <v>5503.5</v>
      </c>
      <c r="L1496">
        <v>0.96336999999999995</v>
      </c>
      <c r="M1496">
        <v>5504.3</v>
      </c>
      <c r="N1496">
        <v>0.96038000000000001</v>
      </c>
      <c r="O1496" t="s">
        <v>2643</v>
      </c>
      <c r="P1496" t="s">
        <v>157</v>
      </c>
      <c r="Q1496" t="s">
        <v>2643</v>
      </c>
      <c r="R1496" t="s">
        <v>5326</v>
      </c>
      <c r="S1496">
        <f ca="1">$AK$2*Validation[[#This Row],[Range1_Range]]+Validation[[#This Row],[Range1_Low]]</f>
        <v>709.64224066980717</v>
      </c>
      <c r="T1496">
        <f ca="1">$AK$2*Validation[[#This Row],[Range2_Range]]+Validation[[#This Row],[Range2_Low]]</f>
        <v>0.40247366708664334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6200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6" t="b">
        <f ca="1">Validation[[#This Row],[Desired Result]]=Validation[[#This Row],[Result]]</f>
        <v>1</v>
      </c>
      <c r="X1496" t="b">
        <v>0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v>0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6" t="b">
        <f ca="1">AND(Validation[[#This Row],[Test Reading]]&gt;=Validation[[#This Row],[Range1_Low]],Validation[[#This Row],[Test Reading]]&lt;=Validation[[#This Row],[Range1_High]])</f>
        <v>1</v>
      </c>
      <c r="AE1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6">
        <f>Validation[[#This Row],[Range1_High]]-Validation[[#This Row],[Range1_Low]]</f>
        <v>475.01</v>
      </c>
      <c r="AG1496">
        <f>Validation[[#This Row],[Range2_High]]-Validation[[#This Row],[Range2_Low]]</f>
        <v>0.9</v>
      </c>
      <c r="AK1496"/>
    </row>
    <row r="1497" spans="1:37" x14ac:dyDescent="0.25">
      <c r="A1497" t="s">
        <v>52</v>
      </c>
      <c r="B1497" t="s">
        <v>61</v>
      </c>
      <c r="C1497">
        <v>550</v>
      </c>
      <c r="D1497">
        <v>1025.01</v>
      </c>
      <c r="E1497">
        <v>10</v>
      </c>
      <c r="F1497" t="s">
        <v>13</v>
      </c>
      <c r="G1497" t="s">
        <v>12</v>
      </c>
      <c r="H1497">
        <v>1</v>
      </c>
      <c r="I1497">
        <v>1.0000100000000001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2643</v>
      </c>
      <c r="P1497" t="s">
        <v>157</v>
      </c>
      <c r="Q1497" t="s">
        <v>2643</v>
      </c>
      <c r="R1497" t="s">
        <v>5330</v>
      </c>
      <c r="S1497">
        <f ca="1">$AK$2*Validation[[#This Row],[Range1_Range]]+Validation[[#This Row],[Range1_Low]]</f>
        <v>709.64224066980717</v>
      </c>
      <c r="T1497">
        <f ca="1">$AK$2*Validation[[#This Row],[Range2_Range]]+Validation[[#This Row],[Range2_Low]]</f>
        <v>1.0000033608185233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6200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7" t="b">
        <f ca="1">Validation[[#This Row],[Desired Result]]=Validation[[#This Row],[Result]]</f>
        <v>1</v>
      </c>
      <c r="X1497" t="b">
        <v>1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7" t="b">
        <f ca="1">AND(Validation[[#This Row],[Test Reading]]&gt;=Validation[[#This Row],[Range1_Low]],Validation[[#This Row],[Test Reading]]&lt;=Validation[[#This Row],[Range1_High]])</f>
        <v>1</v>
      </c>
      <c r="AE1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7">
        <f>Validation[[#This Row],[Range1_High]]-Validation[[#This Row],[Range1_Low]]</f>
        <v>475.01</v>
      </c>
      <c r="AG1497">
        <f>Validation[[#This Row],[Range2_High]]-Validation[[#This Row],[Range2_Low]]</f>
        <v>1.0000000000065512E-5</v>
      </c>
      <c r="AK1497"/>
    </row>
    <row r="1498" spans="1:37" x14ac:dyDescent="0.25">
      <c r="A1498" t="s">
        <v>52</v>
      </c>
      <c r="B1498" t="s">
        <v>61</v>
      </c>
      <c r="C1498">
        <v>55</v>
      </c>
      <c r="D1498">
        <v>150.01</v>
      </c>
      <c r="E1498">
        <v>100</v>
      </c>
      <c r="F1498" t="s">
        <v>13</v>
      </c>
      <c r="G1498" t="s">
        <v>12</v>
      </c>
      <c r="H1498">
        <v>0.01</v>
      </c>
      <c r="I1498">
        <v>4.4999999999999998E-2</v>
      </c>
      <c r="J1498" t="s">
        <v>10</v>
      </c>
      <c r="K1498">
        <v>58000</v>
      </c>
      <c r="L1498">
        <v>1.506E-2</v>
      </c>
      <c r="M1498">
        <v>57992</v>
      </c>
      <c r="N1498">
        <v>1.491E-2</v>
      </c>
      <c r="O1498" t="s">
        <v>2643</v>
      </c>
      <c r="P1498" t="s">
        <v>157</v>
      </c>
      <c r="Q1498" t="s">
        <v>2643</v>
      </c>
      <c r="R1498" t="s">
        <v>2003</v>
      </c>
      <c r="S1498">
        <f ca="1">$AK$2*Validation[[#This Row],[Range1_Range]]+Validation[[#This Row],[Range1_Low]]</f>
        <v>86.93113678877998</v>
      </c>
      <c r="T1498">
        <f ca="1">$AK$2*Validation[[#This Row],[Range2_Range]]+Validation[[#This Row],[Range2_Low]]</f>
        <v>2.1762864831147241E-2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58000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1</v>
      </c>
      <c r="AA1498" t="b"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498" t="b">
        <f ca="1">AND(Validation[[#This Row],[Test Reading]]&gt;=Validation[[#This Row],[Range1_Low]],Validation[[#This Row],[Test Reading]]&lt;=Validation[[#This Row],[Range1_High]])</f>
        <v>1</v>
      </c>
      <c r="AE1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8">
        <f>Validation[[#This Row],[Range1_High]]-Validation[[#This Row],[Range1_Low]]</f>
        <v>95.009999999999991</v>
      </c>
      <c r="AG1498">
        <f>Validation[[#This Row],[Range2_High]]-Validation[[#This Row],[Range2_Low]]</f>
        <v>3.4999999999999996E-2</v>
      </c>
      <c r="AK1498"/>
    </row>
    <row r="1499" spans="1:37" x14ac:dyDescent="0.25">
      <c r="A1499" t="s">
        <v>52</v>
      </c>
      <c r="B1499" t="s">
        <v>61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4.4999999999999998E-2</v>
      </c>
      <c r="I1499">
        <v>0.1</v>
      </c>
      <c r="J1499" t="s">
        <v>10</v>
      </c>
      <c r="K1499">
        <v>58000</v>
      </c>
      <c r="L1499">
        <v>8.1364000000000002E-3</v>
      </c>
      <c r="M1499">
        <v>57996</v>
      </c>
      <c r="N1499">
        <v>7.9862000000000006E-3</v>
      </c>
      <c r="O1499" t="s">
        <v>2643</v>
      </c>
      <c r="P1499" t="s">
        <v>157</v>
      </c>
      <c r="Q1499" t="s">
        <v>2643</v>
      </c>
      <c r="R1499" t="s">
        <v>2005</v>
      </c>
      <c r="S1499">
        <f ca="1">$AK$2*Validation[[#This Row],[Range1_Range]]+Validation[[#This Row],[Range1_Low]]</f>
        <v>86.93113678877998</v>
      </c>
      <c r="T1499">
        <f ca="1">$AK$2*Validation[[#This Row],[Range2_Range]]+Validation[[#This Row],[Range2_Low]]</f>
        <v>6.3484501877517099E-2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1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1</v>
      </c>
      <c r="AA1499" t="b">
        <v>0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499" t="b">
        <f ca="1">AND(Validation[[#This Row],[Test Reading]]&gt;=Validation[[#This Row],[Range1_Low]],Validation[[#This Row],[Test Reading]]&lt;=Validation[[#This Row],[Range1_High]])</f>
        <v>1</v>
      </c>
      <c r="AE1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9">
        <f>Validation[[#This Row],[Range1_High]]-Validation[[#This Row],[Range1_Low]]</f>
        <v>95.009999999999991</v>
      </c>
      <c r="AG1499">
        <f>Validation[[#This Row],[Range2_High]]-Validation[[#This Row],[Range2_Low]]</f>
        <v>5.5000000000000007E-2</v>
      </c>
      <c r="AK1499"/>
    </row>
    <row r="1500" spans="1:37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0.1</v>
      </c>
      <c r="I1500">
        <v>1</v>
      </c>
      <c r="J1500" t="s">
        <v>10</v>
      </c>
      <c r="K1500">
        <v>58000</v>
      </c>
      <c r="L1500">
        <v>8.1364000000000002E-3</v>
      </c>
      <c r="M1500">
        <v>57996</v>
      </c>
      <c r="N1500">
        <v>7.9862000000000006E-3</v>
      </c>
      <c r="O1500" t="s">
        <v>2643</v>
      </c>
      <c r="P1500" t="s">
        <v>157</v>
      </c>
      <c r="Q1500" t="s">
        <v>2643</v>
      </c>
      <c r="R1500" t="s">
        <v>5315</v>
      </c>
      <c r="S1500">
        <f ca="1">$AK$2*Validation[[#This Row],[Range1_Range]]+Validation[[#This Row],[Range1_Low]]</f>
        <v>86.93113678877998</v>
      </c>
      <c r="T1500">
        <f ca="1">$AK$2*Validation[[#This Row],[Range2_Range]]+Validation[[#This Row],[Range2_Low]]</f>
        <v>0.40247366708664334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1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0" t="b">
        <f ca="1">AND(Validation[[#This Row],[Test Reading]]&gt;=Validation[[#This Row],[Range1_Low]],Validation[[#This Row],[Test Reading]]&lt;=Validation[[#This Row],[Range1_High]])</f>
        <v>1</v>
      </c>
      <c r="AE1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0">
        <f>Validation[[#This Row],[Range1_High]]-Validation[[#This Row],[Range1_Low]]</f>
        <v>95.009999999999991</v>
      </c>
      <c r="AG1500">
        <f>Validation[[#This Row],[Range2_High]]-Validation[[#This Row],[Range2_Low]]</f>
        <v>0.9</v>
      </c>
      <c r="AK1500"/>
    </row>
    <row r="1501" spans="1:37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</v>
      </c>
      <c r="I1501">
        <v>5.01</v>
      </c>
      <c r="J1501" t="s">
        <v>10</v>
      </c>
      <c r="K1501">
        <v>57996</v>
      </c>
      <c r="L1501">
        <v>9.9046999999999996E-2</v>
      </c>
      <c r="M1501">
        <v>57948</v>
      </c>
      <c r="N1501">
        <v>9.8782999999999996E-2</v>
      </c>
      <c r="O1501" t="s">
        <v>2643</v>
      </c>
      <c r="P1501" t="s">
        <v>157</v>
      </c>
      <c r="Q1501" t="s">
        <v>2643</v>
      </c>
      <c r="R1501" t="s">
        <v>2007</v>
      </c>
      <c r="S1501">
        <f ca="1">$AK$2*Validation[[#This Row],[Range1_Range]]+Validation[[#This Row],[Range1_Low]]</f>
        <v>86.93113678877998</v>
      </c>
      <c r="T1501">
        <f ca="1">$AK$2*Validation[[#This Row],[Range2_Range]]+Validation[[#This Row],[Range2_Low]]</f>
        <v>2.3476882277971551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1" t="b">
        <f ca="1">AND(Validation[[#This Row],[Test Reading]]&gt;=Validation[[#This Row],[Range1_Low]],Validation[[#This Row],[Test Reading]]&lt;=Validation[[#This Row],[Range1_High]])</f>
        <v>1</v>
      </c>
      <c r="AE1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1">
        <f>Validation[[#This Row],[Range1_High]]-Validation[[#This Row],[Range1_Low]]</f>
        <v>95.009999999999991</v>
      </c>
      <c r="AG1501">
        <f>Validation[[#This Row],[Range2_High]]-Validation[[#This Row],[Range2_Low]]</f>
        <v>4.01</v>
      </c>
      <c r="AK1501"/>
    </row>
    <row r="1502" spans="1:37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5</v>
      </c>
      <c r="I1502">
        <v>10</v>
      </c>
      <c r="J1502" t="s">
        <v>10</v>
      </c>
      <c r="K1502">
        <v>57941</v>
      </c>
      <c r="L1502">
        <v>1.6236999999999999</v>
      </c>
      <c r="M1502">
        <v>57264</v>
      </c>
      <c r="N1502">
        <v>1.6205000000000001</v>
      </c>
      <c r="O1502" t="s">
        <v>2643</v>
      </c>
      <c r="P1502" t="s">
        <v>157</v>
      </c>
      <c r="Q1502" t="s">
        <v>2643</v>
      </c>
      <c r="R1502" t="s">
        <v>2004</v>
      </c>
      <c r="S1502">
        <f ca="1">$AK$2*Validation[[#This Row],[Range1_Range]]+Validation[[#This Row],[Range1_Low]]</f>
        <v>86.93113678877998</v>
      </c>
      <c r="T1502">
        <f ca="1">$AK$2*Validation[[#This Row],[Range2_Range]]+Validation[[#This Row],[Range2_Low]]</f>
        <v>6.6804092615924633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2" t="b">
        <f ca="1">AND(Validation[[#This Row],[Test Reading]]&gt;=Validation[[#This Row],[Range1_Low]],Validation[[#This Row],[Test Reading]]&lt;=Validation[[#This Row],[Range1_High]])</f>
        <v>1</v>
      </c>
      <c r="AE1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2">
        <f>Validation[[#This Row],[Range1_High]]-Validation[[#This Row],[Range1_Low]]</f>
        <v>95.009999999999991</v>
      </c>
      <c r="AG1502">
        <f>Validation[[#This Row],[Range2_High]]-Validation[[#This Row],[Range2_Low]]</f>
        <v>5</v>
      </c>
      <c r="AK1502"/>
    </row>
    <row r="1503" spans="1:37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10</v>
      </c>
      <c r="I1503">
        <v>10.01</v>
      </c>
      <c r="J1503" t="s">
        <v>10</v>
      </c>
      <c r="K1503">
        <v>57941</v>
      </c>
      <c r="L1503">
        <v>1.6236999999999999</v>
      </c>
      <c r="M1503">
        <v>57264</v>
      </c>
      <c r="N1503">
        <v>1.6205000000000001</v>
      </c>
      <c r="O1503" t="s">
        <v>2643</v>
      </c>
      <c r="P1503" t="s">
        <v>157</v>
      </c>
      <c r="Q1503" t="s">
        <v>2643</v>
      </c>
      <c r="R1503" t="s">
        <v>2006</v>
      </c>
      <c r="S1503">
        <f ca="1">$AK$2*Validation[[#This Row],[Range1_Range]]+Validation[[#This Row],[Range1_Low]]</f>
        <v>86.93113678877998</v>
      </c>
      <c r="T1503">
        <f ca="1">$AK$2*Validation[[#This Row],[Range2_Range]]+Validation[[#This Row],[Range2_Low]]</f>
        <v>10.003360818523184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1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3" t="b">
        <f ca="1">AND(Validation[[#This Row],[Test Reading]]&gt;=Validation[[#This Row],[Range1_Low]],Validation[[#This Row],[Test Reading]]&lt;=Validation[[#This Row],[Range1_High]])</f>
        <v>1</v>
      </c>
      <c r="AE1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3">
        <f>Validation[[#This Row],[Range1_High]]-Validation[[#This Row],[Range1_Low]]</f>
        <v>95.009999999999991</v>
      </c>
      <c r="AG1503">
        <f>Validation[[#This Row],[Range2_High]]-Validation[[#This Row],[Range2_Low]]</f>
        <v>9.9999999999997868E-3</v>
      </c>
      <c r="AK1503"/>
    </row>
    <row r="1504" spans="1:37" x14ac:dyDescent="0.25">
      <c r="A1504" t="s">
        <v>52</v>
      </c>
      <c r="B1504" t="s">
        <v>61</v>
      </c>
      <c r="C1504">
        <v>150</v>
      </c>
      <c r="D1504">
        <v>550.01</v>
      </c>
      <c r="E1504">
        <v>100</v>
      </c>
      <c r="F1504" t="s">
        <v>13</v>
      </c>
      <c r="G1504" t="s">
        <v>12</v>
      </c>
      <c r="H1504">
        <v>4.4999999999999998E-2</v>
      </c>
      <c r="I1504">
        <v>0.10001</v>
      </c>
      <c r="J1504" t="s">
        <v>10</v>
      </c>
      <c r="K1504">
        <v>57997</v>
      </c>
      <c r="L1504">
        <v>2.869E-2</v>
      </c>
      <c r="M1504">
        <v>57997</v>
      </c>
      <c r="N1504">
        <v>2.8410999999999999E-2</v>
      </c>
      <c r="O1504" t="s">
        <v>2643</v>
      </c>
      <c r="P1504" t="s">
        <v>157</v>
      </c>
      <c r="Q1504" t="s">
        <v>2643</v>
      </c>
      <c r="R1504" t="s">
        <v>5322</v>
      </c>
      <c r="S1504">
        <f ca="1">$AK$2*Validation[[#This Row],[Range1_Range]]+Validation[[#This Row],[Range1_Low]]</f>
        <v>284.43610174592027</v>
      </c>
      <c r="T1504">
        <f ca="1">$AK$2*Validation[[#This Row],[Range2_Range]]+Validation[[#This Row],[Range2_Low]]</f>
        <v>6.3487862696040287E-2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0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0</v>
      </c>
      <c r="AA1504" t="b">
        <v>0</v>
      </c>
      <c r="AB1504" t="s">
        <v>2029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504" t="b">
        <f ca="1">AND(Validation[[#This Row],[Test Reading]]&gt;=Validation[[#This Row],[Range1_Low]],Validation[[#This Row],[Test Reading]]&lt;=Validation[[#This Row],[Range1_High]])</f>
        <v>1</v>
      </c>
      <c r="AE1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4">
        <f>Validation[[#This Row],[Range1_High]]-Validation[[#This Row],[Range1_Low]]</f>
        <v>400.01</v>
      </c>
      <c r="AG1504">
        <f>Validation[[#This Row],[Range2_High]]-Validation[[#This Row],[Range2_Low]]</f>
        <v>5.5010000000000003E-2</v>
      </c>
      <c r="AK1504"/>
    </row>
    <row r="1505" spans="1:37" x14ac:dyDescent="0.25">
      <c r="A1505" t="s">
        <v>52</v>
      </c>
      <c r="B1505" t="s">
        <v>61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0.1</v>
      </c>
      <c r="I1505">
        <v>1.0000100000000001</v>
      </c>
      <c r="J1505" t="s">
        <v>10</v>
      </c>
      <c r="K1505">
        <v>57996</v>
      </c>
      <c r="L1505">
        <v>3.4757999999999997E-2</v>
      </c>
      <c r="M1505">
        <v>57996</v>
      </c>
      <c r="N1505">
        <v>3.4478000000000002E-2</v>
      </c>
      <c r="O1505" t="s">
        <v>2643</v>
      </c>
      <c r="P1505" t="s">
        <v>157</v>
      </c>
      <c r="Q1505" t="s">
        <v>2643</v>
      </c>
      <c r="R1505" t="s">
        <v>2021</v>
      </c>
      <c r="S1505">
        <f ca="1">$AK$2*Validation[[#This Row],[Range1_Range]]+Validation[[#This Row],[Range1_Low]]</f>
        <v>284.43610174592027</v>
      </c>
      <c r="T1505">
        <f ca="1">$AK$2*Validation[[#This Row],[Range2_Range]]+Validation[[#This Row],[Range2_Low]]</f>
        <v>0.4024770279051666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0</v>
      </c>
      <c r="AA1505" t="b"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5" t="b">
        <f ca="1">AND(Validation[[#This Row],[Test Reading]]&gt;=Validation[[#This Row],[Range1_Low]],Validation[[#This Row],[Test Reading]]&lt;=Validation[[#This Row],[Range1_High]])</f>
        <v>1</v>
      </c>
      <c r="AE1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5">
        <f>Validation[[#This Row],[Range1_High]]-Validation[[#This Row],[Range1_Low]]</f>
        <v>400.01</v>
      </c>
      <c r="AG1505">
        <f>Validation[[#This Row],[Range2_High]]-Validation[[#This Row],[Range2_Low]]</f>
        <v>0.90001000000000009</v>
      </c>
      <c r="AK1505"/>
    </row>
    <row r="1506" spans="1:37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1</v>
      </c>
      <c r="I1506">
        <v>5</v>
      </c>
      <c r="J1506" t="s">
        <v>10</v>
      </c>
      <c r="K1506">
        <v>57174</v>
      </c>
      <c r="L1506">
        <v>7.1298000000000004</v>
      </c>
      <c r="M1506">
        <v>57174</v>
      </c>
      <c r="N1506">
        <v>7.1292999999999997</v>
      </c>
      <c r="O1506" t="s">
        <v>2643</v>
      </c>
      <c r="P1506" t="s">
        <v>157</v>
      </c>
      <c r="Q1506" t="s">
        <v>2643</v>
      </c>
      <c r="R1506" t="s">
        <v>2020</v>
      </c>
      <c r="S1506">
        <f ca="1">$AK$2*Validation[[#This Row],[Range1_Range]]+Validation[[#This Row],[Range1_Low]]</f>
        <v>284.43610174592027</v>
      </c>
      <c r="T1506">
        <f ca="1">$AK$2*Validation[[#This Row],[Range2_Range]]+Validation[[#This Row],[Range2_Low]]</f>
        <v>2.3443274092739705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59000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6" t="b">
        <f ca="1">AND(Validation[[#This Row],[Test Reading]]&gt;=Validation[[#This Row],[Range1_Low]],Validation[[#This Row],[Test Reading]]&lt;=Validation[[#This Row],[Range1_High]])</f>
        <v>1</v>
      </c>
      <c r="AE1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6">
        <f>Validation[[#This Row],[Range1_High]]-Validation[[#This Row],[Range1_Low]]</f>
        <v>400.01</v>
      </c>
      <c r="AG1506">
        <f>Validation[[#This Row],[Range2_High]]-Validation[[#This Row],[Range2_Low]]</f>
        <v>4</v>
      </c>
      <c r="AK1506"/>
    </row>
    <row r="1507" spans="1:37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5</v>
      </c>
      <c r="I1507">
        <v>5.01</v>
      </c>
      <c r="J1507" t="s">
        <v>10</v>
      </c>
      <c r="K1507">
        <v>57174</v>
      </c>
      <c r="L1507">
        <v>7.1298000000000004</v>
      </c>
      <c r="M1507">
        <v>57174</v>
      </c>
      <c r="N1507">
        <v>7.1292999999999997</v>
      </c>
      <c r="O1507" t="s">
        <v>2643</v>
      </c>
      <c r="P1507" t="s">
        <v>157</v>
      </c>
      <c r="Q1507" t="s">
        <v>2643</v>
      </c>
      <c r="R1507" t="s">
        <v>2022</v>
      </c>
      <c r="S1507">
        <f ca="1">$AK$2*Validation[[#This Row],[Range1_Range]]+Validation[[#This Row],[Range1_Low]]</f>
        <v>284.43610174592027</v>
      </c>
      <c r="T1507">
        <f ca="1">$AK$2*Validation[[#This Row],[Range2_Range]]+Validation[[#This Row],[Range2_Low]]</f>
        <v>5.003360818523185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59000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7" t="b">
        <f ca="1">Validation[[#This Row],[Desired Result]]=Validation[[#This Row],[Result]]</f>
        <v>1</v>
      </c>
      <c r="X1507" t="b">
        <v>1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v>0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7" t="b">
        <f ca="1">AND(Validation[[#This Row],[Test Reading]]&gt;=Validation[[#This Row],[Range1_Low]],Validation[[#This Row],[Test Reading]]&lt;=Validation[[#This Row],[Range1_High]])</f>
        <v>1</v>
      </c>
      <c r="AE1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7">
        <f>Validation[[#This Row],[Range1_High]]-Validation[[#This Row],[Range1_Low]]</f>
        <v>400.01</v>
      </c>
      <c r="AG1507">
        <f>Validation[[#This Row],[Range2_High]]-Validation[[#This Row],[Range2_Low]]</f>
        <v>9.9999999999997868E-3</v>
      </c>
      <c r="AK1507"/>
    </row>
    <row r="1508" spans="1:37" x14ac:dyDescent="0.25">
      <c r="A1508" t="s">
        <v>52</v>
      </c>
      <c r="B1508" t="s">
        <v>61</v>
      </c>
      <c r="C1508">
        <v>550</v>
      </c>
      <c r="D1508">
        <v>1025.01</v>
      </c>
      <c r="E1508">
        <v>100</v>
      </c>
      <c r="F1508" t="s">
        <v>13</v>
      </c>
      <c r="G1508" t="s">
        <v>12</v>
      </c>
      <c r="H1508">
        <v>4.4999999999999998E-2</v>
      </c>
      <c r="I1508">
        <v>0.10001</v>
      </c>
      <c r="J1508" t="s">
        <v>10</v>
      </c>
      <c r="K1508">
        <v>57972</v>
      </c>
      <c r="L1508">
        <v>8.8607000000000005E-2</v>
      </c>
      <c r="M1508">
        <v>57972</v>
      </c>
      <c r="N1508">
        <v>8.7215000000000001E-2</v>
      </c>
      <c r="O1508" t="s">
        <v>2643</v>
      </c>
      <c r="P1508" t="s">
        <v>157</v>
      </c>
      <c r="Q1508" t="s">
        <v>2643</v>
      </c>
      <c r="R1508" t="s">
        <v>2029</v>
      </c>
      <c r="S1508">
        <f ca="1">$AK$2*Validation[[#This Row],[Range1_Range]]+Validation[[#This Row],[Range1_Low]]</f>
        <v>709.64224066980717</v>
      </c>
      <c r="T1508">
        <f ca="1">$AK$2*Validation[[#This Row],[Range2_Range]]+Validation[[#This Row],[Range2_Low]]</f>
        <v>6.3487862696040287E-2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58000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8" t="b">
        <f ca="1">Validation[[#This Row],[Desired Result]]=Validation[[#This Row],[Result]]</f>
        <v>1</v>
      </c>
      <c r="X1508" t="b">
        <v>1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v>0</v>
      </c>
      <c r="AB1508" t="s">
        <v>5322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08" t="b">
        <f ca="1">AND(Validation[[#This Row],[Test Reading]]&gt;=Validation[[#This Row],[Range1_Low]],Validation[[#This Row],[Test Reading]]&lt;=Validation[[#This Row],[Range1_High]])</f>
        <v>1</v>
      </c>
      <c r="AE1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8">
        <f>Validation[[#This Row],[Range1_High]]-Validation[[#This Row],[Range1_Low]]</f>
        <v>475.01</v>
      </c>
      <c r="AG1508">
        <f>Validation[[#This Row],[Range2_High]]-Validation[[#This Row],[Range2_Low]]</f>
        <v>5.5010000000000003E-2</v>
      </c>
      <c r="AK1508"/>
    </row>
    <row r="1509" spans="1:37" x14ac:dyDescent="0.25">
      <c r="A1509" t="s">
        <v>52</v>
      </c>
      <c r="B1509" t="s">
        <v>8</v>
      </c>
      <c r="C1509">
        <v>0</v>
      </c>
      <c r="D1509">
        <v>3.3009999999999998E-2</v>
      </c>
      <c r="E1509">
        <v>9.9999999999999995E-7</v>
      </c>
      <c r="F1509" t="s">
        <v>6</v>
      </c>
      <c r="G1509" t="s">
        <v>5</v>
      </c>
      <c r="H1509">
        <v>0.01</v>
      </c>
      <c r="I1509">
        <v>4.5010000000000001E-2</v>
      </c>
      <c r="J1509" t="s">
        <v>10</v>
      </c>
      <c r="K1509">
        <v>25</v>
      </c>
      <c r="L1509">
        <v>1700</v>
      </c>
      <c r="M1509">
        <v>23.181000000000001</v>
      </c>
      <c r="N1509">
        <v>1732</v>
      </c>
      <c r="O1509" t="s">
        <v>2643</v>
      </c>
      <c r="P1509" t="s">
        <v>2643</v>
      </c>
      <c r="Q1509" t="s">
        <v>2643</v>
      </c>
      <c r="R1509" t="s">
        <v>1814</v>
      </c>
      <c r="S1509">
        <f ca="1">$AK$2*Validation[[#This Row],[Range1_Range]]+Validation[[#This Row],[Range1_Low]]</f>
        <v>1.1094061945033441E-2</v>
      </c>
      <c r="T1509">
        <f ca="1">$AK$2*Validation[[#This Row],[Range2_Range]]+Validation[[#This Row],[Range2_Low]]</f>
        <v>2.1766225649670429E-2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44 µV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v>0</v>
      </c>
      <c r="AB1509" t="s">
        <v>1861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09" t="b">
        <f ca="1">AND(Validation[[#This Row],[Test Reading]]&gt;=Validation[[#This Row],[Range1_Low]],Validation[[#This Row],[Test Reading]]&lt;=Validation[[#This Row],[Range1_High]])</f>
        <v>1</v>
      </c>
      <c r="AE1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9">
        <f>Validation[[#This Row],[Range1_High]]-Validation[[#This Row],[Range1_Low]]</f>
        <v>3.3009999999999998E-2</v>
      </c>
      <c r="AG1509">
        <f>Validation[[#This Row],[Range2_High]]-Validation[[#This Row],[Range2_Low]]</f>
        <v>3.5009999999999999E-2</v>
      </c>
      <c r="AK1509"/>
    </row>
    <row r="1510" spans="1:37" x14ac:dyDescent="0.25">
      <c r="A1510" t="s">
        <v>52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2643</v>
      </c>
      <c r="P1510" t="s">
        <v>2643</v>
      </c>
      <c r="Q1510" t="s">
        <v>2643</v>
      </c>
      <c r="R1510" t="s">
        <v>1817</v>
      </c>
      <c r="S1510">
        <f ca="1">$AK$2*Validation[[#This Row],[Range1_Range]]+Validation[[#This Row],[Range1_Low]]</f>
        <v>1.1094061945033441E-2</v>
      </c>
      <c r="T1510">
        <f ca="1">$AK$2*Validation[[#This Row],[Range2_Range]]+Validation[[#This Row],[Range2_Low]]</f>
        <v>3.3906982006491173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37 µV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v>0</v>
      </c>
      <c r="AB1510" t="s">
        <v>1862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0" t="b">
        <f ca="1">AND(Validation[[#This Row],[Test Reading]]&gt;=Validation[[#This Row],[Range1_Low]],Validation[[#This Row],[Test Reading]]&lt;=Validation[[#This Row],[Range1_High]])</f>
        <v>1</v>
      </c>
      <c r="AE1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0">
        <f>Validation[[#This Row],[Range1_High]]-Validation[[#This Row],[Range1_Low]]</f>
        <v>3.3009999999999998E-2</v>
      </c>
      <c r="AG1510">
        <f>Validation[[#This Row],[Range2_High]]-Validation[[#This Row],[Range2_Low]]</f>
        <v>9.9550099999999997</v>
      </c>
      <c r="AK1510"/>
    </row>
    <row r="1511" spans="1:37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10</v>
      </c>
      <c r="I1511">
        <v>20.010000000000002</v>
      </c>
      <c r="J1511" t="s">
        <v>10</v>
      </c>
      <c r="K1511">
        <v>25</v>
      </c>
      <c r="L1511">
        <v>1700</v>
      </c>
      <c r="M1511">
        <v>23.181000000000001</v>
      </c>
      <c r="N1511">
        <v>1732</v>
      </c>
      <c r="O1511" t="s">
        <v>2643</v>
      </c>
      <c r="P1511" t="s">
        <v>2643</v>
      </c>
      <c r="Q1511" t="s">
        <v>2643</v>
      </c>
      <c r="R1511" t="s">
        <v>5174</v>
      </c>
      <c r="S1511">
        <f ca="1">$AK$2*Validation[[#This Row],[Range1_Range]]+Validation[[#This Row],[Range1_Low]]</f>
        <v>1.1094061945033441E-2</v>
      </c>
      <c r="T1511">
        <f ca="1">$AK$2*Validation[[#This Row],[Range2_Range]]+Validation[[#This Row],[Range2_Low]]</f>
        <v>13.364179341708113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44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v>0</v>
      </c>
      <c r="AB1511" t="s">
        <v>1863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1" t="b">
        <f ca="1">AND(Validation[[#This Row],[Test Reading]]&gt;=Validation[[#This Row],[Range1_Low]],Validation[[#This Row],[Test Reading]]&lt;=Validation[[#This Row],[Range1_High]])</f>
        <v>1</v>
      </c>
      <c r="AE1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1">
        <f>Validation[[#This Row],[Range1_High]]-Validation[[#This Row],[Range1_Low]]</f>
        <v>3.3009999999999998E-2</v>
      </c>
      <c r="AG1511">
        <f>Validation[[#This Row],[Range2_High]]-Validation[[#This Row],[Range2_Low]]</f>
        <v>10.010000000000002</v>
      </c>
      <c r="AK1511"/>
    </row>
    <row r="1512" spans="1:37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20</v>
      </c>
      <c r="I1512">
        <v>50.01</v>
      </c>
      <c r="J1512" t="s">
        <v>10</v>
      </c>
      <c r="K1512">
        <v>24</v>
      </c>
      <c r="L1512">
        <v>2300</v>
      </c>
      <c r="M1512">
        <v>23.565000000000001</v>
      </c>
      <c r="N1512">
        <v>2300.9</v>
      </c>
      <c r="O1512" t="s">
        <v>2643</v>
      </c>
      <c r="P1512" t="s">
        <v>2643</v>
      </c>
      <c r="Q1512" t="s">
        <v>2643</v>
      </c>
      <c r="R1512" t="s">
        <v>1816</v>
      </c>
      <c r="S1512">
        <f ca="1">$AK$2*Validation[[#This Row],[Range1_Range]]+Validation[[#This Row],[Range1_Low]]</f>
        <v>1.1094061945033441E-2</v>
      </c>
      <c r="T1512">
        <f ca="1">$AK$2*Validation[[#This Row],[Range2_Range]]+Validation[[#This Row],[Range2_Low]]</f>
        <v>30.085816388077966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50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v>0</v>
      </c>
      <c r="AB1512" t="s">
        <v>1865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2" t="b">
        <f ca="1">AND(Validation[[#This Row],[Test Reading]]&gt;=Validation[[#This Row],[Range1_Low]],Validation[[#This Row],[Test Reading]]&lt;=Validation[[#This Row],[Range1_High]])</f>
        <v>1</v>
      </c>
      <c r="AE1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2">
        <f>Validation[[#This Row],[Range1_High]]-Validation[[#This Row],[Range1_Low]]</f>
        <v>3.3009999999999998E-2</v>
      </c>
      <c r="AG1512">
        <f>Validation[[#This Row],[Range2_High]]-Validation[[#This Row],[Range2_Low]]</f>
        <v>30.009999999999998</v>
      </c>
      <c r="AK1512"/>
    </row>
    <row r="1513" spans="1:37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50</v>
      </c>
      <c r="I1513">
        <v>100</v>
      </c>
      <c r="J1513" t="s">
        <v>10</v>
      </c>
      <c r="K1513">
        <v>40</v>
      </c>
      <c r="L1513">
        <v>4000</v>
      </c>
      <c r="M1513">
        <v>38.936999999999998</v>
      </c>
      <c r="N1513">
        <v>4027</v>
      </c>
      <c r="O1513" t="s">
        <v>2643</v>
      </c>
      <c r="P1513" t="s">
        <v>2643</v>
      </c>
      <c r="Q1513" t="s">
        <v>2643</v>
      </c>
      <c r="R1513" t="s">
        <v>5175</v>
      </c>
      <c r="S1513">
        <f ca="1">$AK$2*Validation[[#This Row],[Range1_Range]]+Validation[[#This Row],[Range1_Low]]</f>
        <v>1.1094061945033441E-2</v>
      </c>
      <c r="T1513">
        <f ca="1">$AK$2*Validation[[#This Row],[Range2_Range]]+Validation[[#This Row],[Range2_Low]]</f>
        <v>66.804092615924631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84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v>0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3" t="b">
        <f ca="1">AND(Validation[[#This Row],[Test Reading]]&gt;=Validation[[#This Row],[Range1_Low]],Validation[[#This Row],[Test Reading]]&lt;=Validation[[#This Row],[Range1_High]])</f>
        <v>1</v>
      </c>
      <c r="AE1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3">
        <f>Validation[[#This Row],[Range1_High]]-Validation[[#This Row],[Range1_Low]]</f>
        <v>3.3009999999999998E-2</v>
      </c>
      <c r="AG1513">
        <f>Validation[[#This Row],[Range2_High]]-Validation[[#This Row],[Range2_Low]]</f>
        <v>50</v>
      </c>
      <c r="AK1513"/>
    </row>
    <row r="1514" spans="1:37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100</v>
      </c>
      <c r="I1514">
        <v>500</v>
      </c>
      <c r="J1514" t="s">
        <v>10</v>
      </c>
      <c r="K1514">
        <v>89</v>
      </c>
      <c r="L1514">
        <v>11000</v>
      </c>
      <c r="M1514">
        <v>72.86</v>
      </c>
      <c r="N1514">
        <v>11473</v>
      </c>
      <c r="O1514" t="s">
        <v>2643</v>
      </c>
      <c r="P1514" t="s">
        <v>2643</v>
      </c>
      <c r="Q1514" t="s">
        <v>2643</v>
      </c>
      <c r="R1514" t="s">
        <v>1815</v>
      </c>
      <c r="S1514">
        <f ca="1">$AK$2*Validation[[#This Row],[Range1_Range]]+Validation[[#This Row],[Range1_Low]]</f>
        <v>1.1094061945033441E-2</v>
      </c>
      <c r="T1514">
        <f ca="1">$AK$2*Validation[[#This Row],[Range2_Range]]+Validation[[#This Row],[Range2_Low]]</f>
        <v>234.43274092739705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210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v>0</v>
      </c>
      <c r="AB1514" t="s">
        <v>1866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4" t="b">
        <f ca="1">AND(Validation[[#This Row],[Test Reading]]&gt;=Validation[[#This Row],[Range1_Low]],Validation[[#This Row],[Test Reading]]&lt;=Validation[[#This Row],[Range1_High]])</f>
        <v>1</v>
      </c>
      <c r="AE1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4">
        <f>Validation[[#This Row],[Range1_High]]-Validation[[#This Row],[Range1_Low]]</f>
        <v>3.3009999999999998E-2</v>
      </c>
      <c r="AG1514">
        <f>Validation[[#This Row],[Range2_High]]-Validation[[#This Row],[Range2_Low]]</f>
        <v>400</v>
      </c>
      <c r="AK1514"/>
    </row>
    <row r="1515" spans="1:37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2643</v>
      </c>
      <c r="P1515" t="s">
        <v>2643</v>
      </c>
      <c r="Q1515" t="s">
        <v>2643</v>
      </c>
      <c r="R1515" t="s">
        <v>5178</v>
      </c>
      <c r="S1515">
        <f ca="1">$AK$2*Validation[[#This Row],[Range1_Range]]+Validation[[#This Row],[Range1_Low]]</f>
        <v>1.1094061945033441E-2</v>
      </c>
      <c r="T1515">
        <f ca="1">$AK$2*Validation[[#This Row],[Range2_Range]]+Validation[[#This Row],[Range2_Low]]</f>
        <v>500.3360818523185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210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v>0</v>
      </c>
      <c r="AB1515" t="s">
        <v>1867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5" t="b">
        <f ca="1">AND(Validation[[#This Row],[Test Reading]]&gt;=Validation[[#This Row],[Range1_Low]],Validation[[#This Row],[Test Reading]]&lt;=Validation[[#This Row],[Range1_High]])</f>
        <v>1</v>
      </c>
      <c r="AE1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5">
        <f>Validation[[#This Row],[Range1_High]]-Validation[[#This Row],[Range1_Low]]</f>
        <v>3.3009999999999998E-2</v>
      </c>
      <c r="AG1515">
        <f>Validation[[#This Row],[Range2_High]]-Validation[[#This Row],[Range2_Low]]</f>
        <v>1</v>
      </c>
      <c r="AK1515"/>
    </row>
    <row r="1516" spans="1:37" x14ac:dyDescent="0.25">
      <c r="A1516" t="s">
        <v>52</v>
      </c>
      <c r="B1516" t="s">
        <v>8</v>
      </c>
      <c r="C1516">
        <v>3.3000000000000002E-2</v>
      </c>
      <c r="D1516">
        <v>0.33001000000000003</v>
      </c>
      <c r="E1516">
        <v>9.9999999999999995E-7</v>
      </c>
      <c r="F1516" t="s">
        <v>6</v>
      </c>
      <c r="G1516" t="s">
        <v>5</v>
      </c>
      <c r="H1516">
        <v>0.01</v>
      </c>
      <c r="I1516">
        <v>4.5010000000000001E-2</v>
      </c>
      <c r="J1516" t="s">
        <v>10</v>
      </c>
      <c r="K1516">
        <v>33</v>
      </c>
      <c r="L1516">
        <v>550</v>
      </c>
      <c r="M1516">
        <v>23.236000000000001</v>
      </c>
      <c r="N1516">
        <v>577.95000000000005</v>
      </c>
      <c r="O1516" t="s">
        <v>2643</v>
      </c>
      <c r="P1516" t="s">
        <v>2643</v>
      </c>
      <c r="Q1516" t="s">
        <v>2643</v>
      </c>
      <c r="R1516" t="s">
        <v>1861</v>
      </c>
      <c r="S1516">
        <f ca="1">$AK$2*Validation[[#This Row],[Range1_Range]]+Validation[[#This Row],[Range1_Low]]</f>
        <v>0.1328196709571155</v>
      </c>
      <c r="T1516">
        <f ca="1">$AK$2*Validation[[#This Row],[Range2_Range]]+Validation[[#This Row],[Range2_Low]]</f>
        <v>2.1766225649670429E-2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110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v>0</v>
      </c>
      <c r="AB1516" t="s">
        <v>1814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6" t="b">
        <f ca="1">AND(Validation[[#This Row],[Test Reading]]&gt;=Validation[[#This Row],[Range1_Low]],Validation[[#This Row],[Test Reading]]&lt;=Validation[[#This Row],[Range1_High]])</f>
        <v>1</v>
      </c>
      <c r="AE1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6">
        <f>Validation[[#This Row],[Range1_High]]-Validation[[#This Row],[Range1_Low]]</f>
        <v>0.29701</v>
      </c>
      <c r="AG1516">
        <f>Validation[[#This Row],[Range2_High]]-Validation[[#This Row],[Range2_Low]]</f>
        <v>3.5009999999999999E-2</v>
      </c>
      <c r="AK1516"/>
    </row>
    <row r="1517" spans="1:37" x14ac:dyDescent="0.25">
      <c r="A1517" t="s">
        <v>52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4.4999999999999998E-2</v>
      </c>
      <c r="I1517">
        <v>10.00001</v>
      </c>
      <c r="J1517" t="s">
        <v>10</v>
      </c>
      <c r="K1517">
        <v>24</v>
      </c>
      <c r="L1517">
        <v>350</v>
      </c>
      <c r="M1517">
        <v>23.254000000000001</v>
      </c>
      <c r="N1517">
        <v>347.52</v>
      </c>
      <c r="O1517" t="s">
        <v>2643</v>
      </c>
      <c r="P1517" t="s">
        <v>2643</v>
      </c>
      <c r="Q1517" t="s">
        <v>2643</v>
      </c>
      <c r="R1517" t="s">
        <v>1862</v>
      </c>
      <c r="S1517">
        <f ca="1">$AK$2*Validation[[#This Row],[Range1_Range]]+Validation[[#This Row],[Range1_Low]]</f>
        <v>0.1328196709571155</v>
      </c>
      <c r="T1517">
        <f ca="1">$AK$2*Validation[[#This Row],[Range2_Range]]+Validation[[#This Row],[Range2_Low]]</f>
        <v>3.3906982006491173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70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17" t="b">
        <f ca="1">Validation[[#This Row],[Desired Result]]=Validation[[#This Row],[Result]]</f>
        <v>1</v>
      </c>
      <c r="X1517" t="b">
        <v>1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v>0</v>
      </c>
      <c r="AB1517" t="s">
        <v>1817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7" t="b">
        <f ca="1">AND(Validation[[#This Row],[Test Reading]]&gt;=Validation[[#This Row],[Range1_Low]],Validation[[#This Row],[Test Reading]]&lt;=Validation[[#This Row],[Range1_High]])</f>
        <v>1</v>
      </c>
      <c r="AE1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7">
        <f>Validation[[#This Row],[Range1_High]]-Validation[[#This Row],[Range1_Low]]</f>
        <v>0.29701</v>
      </c>
      <c r="AG1517">
        <f>Validation[[#This Row],[Range2_High]]-Validation[[#This Row],[Range2_Low]]</f>
        <v>9.9550099999999997</v>
      </c>
      <c r="AJ1517" s="94"/>
      <c r="AK1517"/>
    </row>
    <row r="1518" spans="1:37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</v>
      </c>
      <c r="I1518">
        <v>20.010000000000002</v>
      </c>
      <c r="J1518" t="s">
        <v>10</v>
      </c>
      <c r="K1518">
        <v>24</v>
      </c>
      <c r="L1518">
        <v>810</v>
      </c>
      <c r="M1518">
        <v>23.218</v>
      </c>
      <c r="N1518">
        <v>808.67</v>
      </c>
      <c r="O1518" t="s">
        <v>2643</v>
      </c>
      <c r="P1518" t="s">
        <v>2643</v>
      </c>
      <c r="Q1518" t="s">
        <v>2643</v>
      </c>
      <c r="R1518" t="s">
        <v>1863</v>
      </c>
      <c r="S1518">
        <f ca="1">$AK$2*Validation[[#This Row],[Range1_Range]]+Validation[[#This Row],[Range1_Low]]</f>
        <v>0.1328196709571155</v>
      </c>
      <c r="T1518">
        <f ca="1">$AK$2*Validation[[#This Row],[Range2_Range]]+Validation[[#This Row],[Range2_Low]]</f>
        <v>13.364179341708113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130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18" t="b">
        <f ca="1">Validation[[#This Row],[Desired Result]]=Validation[[#This Row],[Result]]</f>
        <v>1</v>
      </c>
      <c r="X1518" t="b">
        <v>1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v>0</v>
      </c>
      <c r="AB1518" t="s">
        <v>5174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8" t="b">
        <f ca="1">AND(Validation[[#This Row],[Test Reading]]&gt;=Validation[[#This Row],[Range1_Low]],Validation[[#This Row],[Test Reading]]&lt;=Validation[[#This Row],[Range1_High]])</f>
        <v>1</v>
      </c>
      <c r="AE1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8">
        <f>Validation[[#This Row],[Range1_High]]-Validation[[#This Row],[Range1_Low]]</f>
        <v>0.29701</v>
      </c>
      <c r="AG1518">
        <f>Validation[[#This Row],[Range2_High]]-Validation[[#This Row],[Range2_Low]]</f>
        <v>10.010000000000002</v>
      </c>
      <c r="AK1518"/>
    </row>
    <row r="1519" spans="1:37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20</v>
      </c>
      <c r="I1519">
        <v>50.01</v>
      </c>
      <c r="J1519" t="s">
        <v>10</v>
      </c>
      <c r="K1519">
        <v>47</v>
      </c>
      <c r="L1519">
        <v>1200</v>
      </c>
      <c r="M1519">
        <v>46.389000000000003</v>
      </c>
      <c r="N1519">
        <v>1155.4000000000001</v>
      </c>
      <c r="O1519" t="s">
        <v>2643</v>
      </c>
      <c r="P1519" t="s">
        <v>2643</v>
      </c>
      <c r="Q1519" t="s">
        <v>2643</v>
      </c>
      <c r="R1519" t="s">
        <v>1865</v>
      </c>
      <c r="S1519">
        <f ca="1">$AK$2*Validation[[#This Row],[Range1_Range]]+Validation[[#This Row],[Range1_Low]]</f>
        <v>0.1328196709571155</v>
      </c>
      <c r="T1519">
        <f ca="1">$AK$2*Validation[[#This Row],[Range2_Range]]+Validation[[#This Row],[Range2_Low]]</f>
        <v>30.085816388077966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210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v>0</v>
      </c>
      <c r="AB1519" t="s">
        <v>1816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9" t="b">
        <f ca="1">AND(Validation[[#This Row],[Test Reading]]&gt;=Validation[[#This Row],[Range1_Low]],Validation[[#This Row],[Test Reading]]&lt;=Validation[[#This Row],[Range1_High]])</f>
        <v>1</v>
      </c>
      <c r="AE1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9">
        <f>Validation[[#This Row],[Range1_High]]-Validation[[#This Row],[Range1_Low]]</f>
        <v>0.29701</v>
      </c>
      <c r="AG1519">
        <f>Validation[[#This Row],[Range2_High]]-Validation[[#This Row],[Range2_Low]]</f>
        <v>30.009999999999998</v>
      </c>
      <c r="AJ1519" s="94"/>
      <c r="AK1519"/>
    </row>
    <row r="1520" spans="1:37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</v>
      </c>
      <c r="I1520">
        <v>100.01</v>
      </c>
      <c r="J1520" t="s">
        <v>10</v>
      </c>
      <c r="K1520">
        <v>200</v>
      </c>
      <c r="L1520">
        <v>2700</v>
      </c>
      <c r="M1520">
        <v>196.5</v>
      </c>
      <c r="N1520">
        <v>2656.4</v>
      </c>
      <c r="O1520" t="s">
        <v>2643</v>
      </c>
      <c r="P1520" t="s">
        <v>2643</v>
      </c>
      <c r="Q1520" t="s">
        <v>2643</v>
      </c>
      <c r="R1520" t="s">
        <v>1864</v>
      </c>
      <c r="S1520">
        <f ca="1">$AK$2*Validation[[#This Row],[Range1_Range]]+Validation[[#This Row],[Range1_Low]]</f>
        <v>0.1328196709571155</v>
      </c>
      <c r="T1520">
        <f ca="1">$AK$2*Validation[[#This Row],[Range2_Range]]+Validation[[#This Row],[Range2_Low]]</f>
        <v>66.807453434447822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560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v>0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0" t="b">
        <f ca="1">AND(Validation[[#This Row],[Test Reading]]&gt;=Validation[[#This Row],[Range1_Low]],Validation[[#This Row],[Test Reading]]&lt;=Validation[[#This Row],[Range1_High]])</f>
        <v>1</v>
      </c>
      <c r="AE1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0">
        <f>Validation[[#This Row],[Range1_High]]-Validation[[#This Row],[Range1_Low]]</f>
        <v>0.29701</v>
      </c>
      <c r="AG1520">
        <f>Validation[[#This Row],[Range2_High]]-Validation[[#This Row],[Range2_Low]]</f>
        <v>50.010000000000005</v>
      </c>
      <c r="AK1520"/>
    </row>
    <row r="1521" spans="1:37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100</v>
      </c>
      <c r="I1521">
        <v>500</v>
      </c>
      <c r="J1521" t="s">
        <v>10</v>
      </c>
      <c r="K1521">
        <v>390</v>
      </c>
      <c r="L1521">
        <v>5800</v>
      </c>
      <c r="M1521">
        <v>381.75</v>
      </c>
      <c r="N1521">
        <v>5779.4</v>
      </c>
      <c r="O1521" t="s">
        <v>2643</v>
      </c>
      <c r="P1521" t="s">
        <v>2643</v>
      </c>
      <c r="Q1521" t="s">
        <v>2643</v>
      </c>
      <c r="R1521" t="s">
        <v>1866</v>
      </c>
      <c r="S1521">
        <f ca="1">$AK$2*Validation[[#This Row],[Range1_Range]]+Validation[[#This Row],[Range1_Low]]</f>
        <v>0.1328196709571155</v>
      </c>
      <c r="T1521">
        <f ca="1">$AK$2*Validation[[#This Row],[Range2_Range]]+Validation[[#This Row],[Range2_Low]]</f>
        <v>234.43274092739705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1200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21" t="b">
        <f ca="1">Validation[[#This Row],[Desired Result]]=Validation[[#This Row],[Result]]</f>
        <v>1</v>
      </c>
      <c r="X1521" t="b">
        <v>1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v>0</v>
      </c>
      <c r="AB1521" t="s">
        <v>1815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1" t="b">
        <f ca="1">AND(Validation[[#This Row],[Test Reading]]&gt;=Validation[[#This Row],[Range1_Low]],Validation[[#This Row],[Test Reading]]&lt;=Validation[[#This Row],[Range1_High]])</f>
        <v>1</v>
      </c>
      <c r="AE1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1">
        <f>Validation[[#This Row],[Range1_High]]-Validation[[#This Row],[Range1_Low]]</f>
        <v>0.29701</v>
      </c>
      <c r="AG1521">
        <f>Validation[[#This Row],[Range2_High]]-Validation[[#This Row],[Range2_Low]]</f>
        <v>400</v>
      </c>
      <c r="AK1521"/>
    </row>
    <row r="1522" spans="1:37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500</v>
      </c>
      <c r="I1522">
        <v>501</v>
      </c>
      <c r="J1522" t="s">
        <v>10</v>
      </c>
      <c r="K1522">
        <v>390</v>
      </c>
      <c r="L1522">
        <v>5800</v>
      </c>
      <c r="M1522">
        <v>381.75</v>
      </c>
      <c r="N1522">
        <v>5779.4</v>
      </c>
      <c r="O1522" t="s">
        <v>2643</v>
      </c>
      <c r="P1522" t="s">
        <v>2643</v>
      </c>
      <c r="Q1522" t="s">
        <v>2643</v>
      </c>
      <c r="R1522" t="s">
        <v>1867</v>
      </c>
      <c r="S1522">
        <f ca="1">$AK$2*Validation[[#This Row],[Range1_Range]]+Validation[[#This Row],[Range1_Low]]</f>
        <v>0.1328196709571155</v>
      </c>
      <c r="T1522">
        <f ca="1">$AK$2*Validation[[#This Row],[Range2_Range]]+Validation[[#This Row],[Range2_Low]]</f>
        <v>500.3360818523185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1200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22" t="b">
        <f ca="1">Validation[[#This Row],[Desired Result]]=Validation[[#This Row],[Result]]</f>
        <v>1</v>
      </c>
      <c r="X1522" t="b">
        <v>0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v>0</v>
      </c>
      <c r="AB1522" t="s">
        <v>5178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2" t="b">
        <f ca="1">AND(Validation[[#This Row],[Test Reading]]&gt;=Validation[[#This Row],[Range1_Low]],Validation[[#This Row],[Test Reading]]&lt;=Validation[[#This Row],[Range1_High]])</f>
        <v>1</v>
      </c>
      <c r="AE1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2">
        <f>Validation[[#This Row],[Range1_High]]-Validation[[#This Row],[Range1_Low]]</f>
        <v>0.29701</v>
      </c>
      <c r="AG1522">
        <f>Validation[[#This Row],[Range2_High]]-Validation[[#This Row],[Range2_Low]]</f>
        <v>1</v>
      </c>
      <c r="AK1522"/>
    </row>
    <row r="1523" spans="1:37" x14ac:dyDescent="0.25">
      <c r="A1523" t="s">
        <v>52</v>
      </c>
      <c r="B1523" t="s">
        <v>8</v>
      </c>
      <c r="C1523">
        <v>0</v>
      </c>
      <c r="D1523">
        <v>3.3009999999999998E-2</v>
      </c>
      <c r="E1523">
        <v>1.0000000000000001E-5</v>
      </c>
      <c r="F1523" t="s">
        <v>6</v>
      </c>
      <c r="G1523" t="s">
        <v>5</v>
      </c>
      <c r="H1523">
        <v>0.01</v>
      </c>
      <c r="I1523">
        <v>4.5010000000000001E-2</v>
      </c>
      <c r="J1523" t="s">
        <v>10</v>
      </c>
      <c r="K1523">
        <v>25</v>
      </c>
      <c r="L1523">
        <v>1718.2</v>
      </c>
      <c r="M1523">
        <v>23.853999999999999</v>
      </c>
      <c r="N1523">
        <v>1717.9</v>
      </c>
      <c r="O1523" t="s">
        <v>2643</v>
      </c>
      <c r="P1523" t="s">
        <v>2643</v>
      </c>
      <c r="Q1523" t="s">
        <v>2643</v>
      </c>
      <c r="R1523" t="s">
        <v>1822</v>
      </c>
      <c r="S1523">
        <f ca="1">$AK$2*Validation[[#This Row],[Range1_Range]]+Validation[[#This Row],[Range1_Low]]</f>
        <v>1.1094061945033441E-2</v>
      </c>
      <c r="T1523">
        <f ca="1">$AK$2*Validation[[#This Row],[Range2_Range]]+Validation[[#This Row],[Range2_Low]]</f>
        <v>2.1766225649670429E-2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44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v>0</v>
      </c>
      <c r="AB1523" t="s">
        <v>1870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3" t="b">
        <f ca="1">AND(Validation[[#This Row],[Test Reading]]&gt;=Validation[[#This Row],[Range1_Low]],Validation[[#This Row],[Test Reading]]&lt;=Validation[[#This Row],[Range1_High]])</f>
        <v>1</v>
      </c>
      <c r="AE1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3">
        <f>Validation[[#This Row],[Range1_High]]-Validation[[#This Row],[Range1_Low]]</f>
        <v>3.3009999999999998E-2</v>
      </c>
      <c r="AG1523">
        <f>Validation[[#This Row],[Range2_High]]-Validation[[#This Row],[Range2_Low]]</f>
        <v>3.5009999999999999E-2</v>
      </c>
      <c r="AK1523"/>
    </row>
    <row r="1524" spans="1:37" x14ac:dyDescent="0.25">
      <c r="A1524" t="s">
        <v>52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4.4999999999999998E-2</v>
      </c>
      <c r="I1524">
        <v>10.00001</v>
      </c>
      <c r="J1524" t="s">
        <v>10</v>
      </c>
      <c r="K1524">
        <v>24</v>
      </c>
      <c r="L1524">
        <v>1143.4000000000001</v>
      </c>
      <c r="M1524">
        <v>23.87</v>
      </c>
      <c r="N1524">
        <v>1142.8</v>
      </c>
      <c r="O1524" t="s">
        <v>2643</v>
      </c>
      <c r="P1524" t="s">
        <v>2643</v>
      </c>
      <c r="Q1524" t="s">
        <v>2643</v>
      </c>
      <c r="R1524" t="s">
        <v>5843</v>
      </c>
      <c r="S1524">
        <f ca="1">$AK$2*Validation[[#This Row],[Range1_Range]]+Validation[[#This Row],[Range1_Low]]</f>
        <v>1.1094061945033441E-2</v>
      </c>
      <c r="T1524">
        <f ca="1">$AK$2*Validation[[#This Row],[Range2_Range]]+Validation[[#This Row],[Range2_Low]]</f>
        <v>3.3906982006491173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37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v>0</v>
      </c>
      <c r="AB1524" t="s">
        <v>5852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4" t="b">
        <f ca="1">AND(Validation[[#This Row],[Test Reading]]&gt;=Validation[[#This Row],[Range1_Low]],Validation[[#This Row],[Test Reading]]&lt;=Validation[[#This Row],[Range1_High]])</f>
        <v>1</v>
      </c>
      <c r="AE1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4">
        <f>Validation[[#This Row],[Range1_High]]-Validation[[#This Row],[Range1_Low]]</f>
        <v>3.3009999999999998E-2</v>
      </c>
      <c r="AG1524">
        <f>Validation[[#This Row],[Range2_High]]-Validation[[#This Row],[Range2_Low]]</f>
        <v>9.9550099999999997</v>
      </c>
      <c r="AK1524"/>
    </row>
    <row r="1525" spans="1:37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10</v>
      </c>
      <c r="I1525">
        <v>20.010000000000002</v>
      </c>
      <c r="J1525" t="s">
        <v>10</v>
      </c>
      <c r="K1525">
        <v>25</v>
      </c>
      <c r="L1525">
        <v>1718.2</v>
      </c>
      <c r="M1525">
        <v>23.853999999999999</v>
      </c>
      <c r="N1525">
        <v>1717.9</v>
      </c>
      <c r="O1525" t="s">
        <v>2643</v>
      </c>
      <c r="P1525" t="s">
        <v>2643</v>
      </c>
      <c r="Q1525" t="s">
        <v>2643</v>
      </c>
      <c r="R1525" t="s">
        <v>1819</v>
      </c>
      <c r="S1525">
        <f ca="1">$AK$2*Validation[[#This Row],[Range1_Range]]+Validation[[#This Row],[Range1_Low]]</f>
        <v>1.1094061945033441E-2</v>
      </c>
      <c r="T1525">
        <f ca="1">$AK$2*Validation[[#This Row],[Range2_Range]]+Validation[[#This Row],[Range2_Low]]</f>
        <v>13.364179341708113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44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1525" t="b">
        <f ca="1">Validation[[#This Row],[Desired Result]]=Validation[[#This Row],[Result]]</f>
        <v>1</v>
      </c>
      <c r="X1525" t="b">
        <v>0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v>0</v>
      </c>
      <c r="AB1525" t="s">
        <v>1873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5" t="b">
        <f ca="1">AND(Validation[[#This Row],[Test Reading]]&gt;=Validation[[#This Row],[Range1_Low]],Validation[[#This Row],[Test Reading]]&lt;=Validation[[#This Row],[Range1_High]])</f>
        <v>1</v>
      </c>
      <c r="AE1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5">
        <f>Validation[[#This Row],[Range1_High]]-Validation[[#This Row],[Range1_Low]]</f>
        <v>3.3009999999999998E-2</v>
      </c>
      <c r="AG1525">
        <f>Validation[[#This Row],[Range2_High]]-Validation[[#This Row],[Range2_Low]]</f>
        <v>10.010000000000002</v>
      </c>
      <c r="AK1525"/>
    </row>
    <row r="1526" spans="1:37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20</v>
      </c>
      <c r="I1526">
        <v>50.01</v>
      </c>
      <c r="J1526" t="s">
        <v>10</v>
      </c>
      <c r="K1526">
        <v>24.224</v>
      </c>
      <c r="L1526">
        <v>2286.5</v>
      </c>
      <c r="M1526">
        <v>24.216000000000001</v>
      </c>
      <c r="N1526">
        <v>2286.3000000000002</v>
      </c>
      <c r="O1526" t="s">
        <v>2643</v>
      </c>
      <c r="P1526" t="s">
        <v>2643</v>
      </c>
      <c r="Q1526" t="s">
        <v>2643</v>
      </c>
      <c r="R1526" t="s">
        <v>1821</v>
      </c>
      <c r="S1526">
        <f ca="1">$AK$2*Validation[[#This Row],[Range1_Range]]+Validation[[#This Row],[Range1_Low]]</f>
        <v>1.1094061945033441E-2</v>
      </c>
      <c r="T1526">
        <f ca="1">$AK$2*Validation[[#This Row],[Range2_Range]]+Validation[[#This Row],[Range2_Low]]</f>
        <v>30.085816388077966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50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µV</v>
      </c>
      <c r="W1526" t="b">
        <f ca="1">Validation[[#This Row],[Desired Result]]=Validation[[#This Row],[Result]]</f>
        <v>1</v>
      </c>
      <c r="X1526" t="b">
        <v>1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v>0</v>
      </c>
      <c r="AB1526" t="s">
        <v>1872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6" t="b">
        <f ca="1">AND(Validation[[#This Row],[Test Reading]]&gt;=Validation[[#This Row],[Range1_Low]],Validation[[#This Row],[Test Reading]]&lt;=Validation[[#This Row],[Range1_High]])</f>
        <v>1</v>
      </c>
      <c r="AE1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6">
        <f>Validation[[#This Row],[Range1_High]]-Validation[[#This Row],[Range1_Low]]</f>
        <v>3.3009999999999998E-2</v>
      </c>
      <c r="AG1526">
        <f>Validation[[#This Row],[Range2_High]]-Validation[[#This Row],[Range2_Low]]</f>
        <v>30.009999999999998</v>
      </c>
      <c r="AK1526"/>
    </row>
    <row r="1527" spans="1:37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50</v>
      </c>
      <c r="I1527">
        <v>100.01</v>
      </c>
      <c r="J1527" t="s">
        <v>10</v>
      </c>
      <c r="K1527">
        <v>40</v>
      </c>
      <c r="L1527">
        <v>4017.5</v>
      </c>
      <c r="M1527">
        <v>39.332000000000001</v>
      </c>
      <c r="N1527">
        <v>4018</v>
      </c>
      <c r="O1527" t="s">
        <v>2643</v>
      </c>
      <c r="P1527" t="s">
        <v>2643</v>
      </c>
      <c r="Q1527" t="s">
        <v>2643</v>
      </c>
      <c r="R1527" t="s">
        <v>1818</v>
      </c>
      <c r="S1527">
        <f ca="1">$AK$2*Validation[[#This Row],[Range1_Range]]+Validation[[#This Row],[Range1_Low]]</f>
        <v>1.1094061945033441E-2</v>
      </c>
      <c r="T1527">
        <f ca="1">$AK$2*Validation[[#This Row],[Range2_Range]]+Validation[[#This Row],[Range2_Low]]</f>
        <v>66.807453434447822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85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µV</v>
      </c>
      <c r="W1527" t="b">
        <f ca="1">Validation[[#This Row],[Desired Result]]=Validation[[#This Row],[Result]]</f>
        <v>1</v>
      </c>
      <c r="X1527" t="b">
        <v>1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v>0</v>
      </c>
      <c r="AB1527" t="s">
        <v>1871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7" t="b">
        <f ca="1">AND(Validation[[#This Row],[Test Reading]]&gt;=Validation[[#This Row],[Range1_Low]],Validation[[#This Row],[Test Reading]]&lt;=Validation[[#This Row],[Range1_High]])</f>
        <v>1</v>
      </c>
      <c r="AE1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7">
        <f>Validation[[#This Row],[Range1_High]]-Validation[[#This Row],[Range1_Low]]</f>
        <v>3.3009999999999998E-2</v>
      </c>
      <c r="AG1527">
        <f>Validation[[#This Row],[Range2_High]]-Validation[[#This Row],[Range2_Low]]</f>
        <v>50.010000000000005</v>
      </c>
      <c r="AK1527"/>
    </row>
    <row r="1528" spans="1:37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100</v>
      </c>
      <c r="I1528">
        <v>500</v>
      </c>
      <c r="J1528" t="s">
        <v>10</v>
      </c>
      <c r="K1528">
        <v>89</v>
      </c>
      <c r="L1528">
        <v>11468</v>
      </c>
      <c r="M1528">
        <v>73.063000000000002</v>
      </c>
      <c r="N1528">
        <v>11468</v>
      </c>
      <c r="O1528" t="s">
        <v>2643</v>
      </c>
      <c r="P1528" t="s">
        <v>2643</v>
      </c>
      <c r="Q1528" t="s">
        <v>2643</v>
      </c>
      <c r="R1528" t="s">
        <v>1823</v>
      </c>
      <c r="S1528">
        <f ca="1">$AK$2*Validation[[#This Row],[Range1_Range]]+Validation[[#This Row],[Range1_Low]]</f>
        <v>1.1094061945033441E-2</v>
      </c>
      <c r="T1528">
        <f ca="1">$AK$2*Validation[[#This Row],[Range2_Range]]+Validation[[#This Row],[Range2_Low]]</f>
        <v>234.43274092739705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220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v>0</v>
      </c>
      <c r="AB1528" t="s">
        <v>1869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8" t="b">
        <f ca="1">AND(Validation[[#This Row],[Test Reading]]&gt;=Validation[[#This Row],[Range1_Low]],Validation[[#This Row],[Test Reading]]&lt;=Validation[[#This Row],[Range1_High]])</f>
        <v>1</v>
      </c>
      <c r="AE1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8">
        <f>Validation[[#This Row],[Range1_High]]-Validation[[#This Row],[Range1_Low]]</f>
        <v>3.3009999999999998E-2</v>
      </c>
      <c r="AG1528">
        <f>Validation[[#This Row],[Range2_High]]-Validation[[#This Row],[Range2_Low]]</f>
        <v>400</v>
      </c>
      <c r="AK1528"/>
    </row>
    <row r="1529" spans="1:37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2643</v>
      </c>
      <c r="P1529" t="s">
        <v>2643</v>
      </c>
      <c r="Q1529" t="s">
        <v>2643</v>
      </c>
      <c r="R1529" t="s">
        <v>1820</v>
      </c>
      <c r="S1529">
        <f ca="1">$AK$2*Validation[[#This Row],[Range1_Range]]+Validation[[#This Row],[Range1_Low]]</f>
        <v>1.1094061945033441E-2</v>
      </c>
      <c r="T1529">
        <f ca="1">$AK$2*Validation[[#This Row],[Range2_Range]]+Validation[[#This Row],[Range2_Low]]</f>
        <v>500.3360818523185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220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v>0</v>
      </c>
      <c r="AB1529" t="s">
        <v>1868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9" t="b">
        <f ca="1">AND(Validation[[#This Row],[Test Reading]]&gt;=Validation[[#This Row],[Range1_Low]],Validation[[#This Row],[Test Reading]]&lt;=Validation[[#This Row],[Range1_High]])</f>
        <v>1</v>
      </c>
      <c r="AE1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9">
        <f>Validation[[#This Row],[Range1_High]]-Validation[[#This Row],[Range1_Low]]</f>
        <v>3.3009999999999998E-2</v>
      </c>
      <c r="AG1529">
        <f>Validation[[#This Row],[Range2_High]]-Validation[[#This Row],[Range2_Low]]</f>
        <v>1</v>
      </c>
      <c r="AK1529"/>
    </row>
    <row r="1530" spans="1:37" x14ac:dyDescent="0.25">
      <c r="A1530" t="s">
        <v>52</v>
      </c>
      <c r="B1530" t="s">
        <v>8</v>
      </c>
      <c r="C1530">
        <v>3.3000000000000002E-2</v>
      </c>
      <c r="D1530">
        <v>0.33001000000000003</v>
      </c>
      <c r="E1530">
        <v>1.0000000000000001E-5</v>
      </c>
      <c r="F1530" t="s">
        <v>6</v>
      </c>
      <c r="G1530" t="s">
        <v>5</v>
      </c>
      <c r="H1530">
        <v>0.01</v>
      </c>
      <c r="I1530">
        <v>4.5010000000000001E-2</v>
      </c>
      <c r="J1530" t="s">
        <v>10</v>
      </c>
      <c r="K1530">
        <v>33</v>
      </c>
      <c r="L1530">
        <v>550.17999999999995</v>
      </c>
      <c r="M1530">
        <v>23.663</v>
      </c>
      <c r="N1530">
        <v>576.89</v>
      </c>
      <c r="O1530" t="s">
        <v>2643</v>
      </c>
      <c r="P1530" t="s">
        <v>2643</v>
      </c>
      <c r="Q1530" t="s">
        <v>2643</v>
      </c>
      <c r="R1530" t="s">
        <v>1870</v>
      </c>
      <c r="S1530">
        <f ca="1">$AK$2*Validation[[#This Row],[Range1_Range]]+Validation[[#This Row],[Range1_Low]]</f>
        <v>0.1328196709571155</v>
      </c>
      <c r="T1530">
        <f ca="1">$AK$2*Validation[[#This Row],[Range2_Range]]+Validation[[#This Row],[Range2_Low]]</f>
        <v>2.1766225649670429E-2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110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30" t="b">
        <f ca="1">Validation[[#This Row],[Desired Result]]=Validation[[#This Row],[Result]]</f>
        <v>1</v>
      </c>
      <c r="X1530" t="b">
        <v>1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v>0</v>
      </c>
      <c r="AB1530" t="s">
        <v>6603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0" t="b">
        <f ca="1">AND(Validation[[#This Row],[Test Reading]]&gt;=Validation[[#This Row],[Range1_Low]],Validation[[#This Row],[Test Reading]]&lt;=Validation[[#This Row],[Range1_High]])</f>
        <v>1</v>
      </c>
      <c r="AE1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0">
        <f>Validation[[#This Row],[Range1_High]]-Validation[[#This Row],[Range1_Low]]</f>
        <v>0.29701</v>
      </c>
      <c r="AG1530">
        <f>Validation[[#This Row],[Range2_High]]-Validation[[#This Row],[Range2_Low]]</f>
        <v>3.5009999999999999E-2</v>
      </c>
      <c r="AJ1530" s="93"/>
      <c r="AK1530"/>
    </row>
    <row r="1531" spans="1:37" x14ac:dyDescent="0.25">
      <c r="A1531" t="s">
        <v>52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4.4999999999999998E-2</v>
      </c>
      <c r="I1531">
        <v>10.00001</v>
      </c>
      <c r="J1531" t="s">
        <v>10</v>
      </c>
      <c r="K1531">
        <v>24</v>
      </c>
      <c r="L1531">
        <v>346.2</v>
      </c>
      <c r="M1531">
        <v>23.771000000000001</v>
      </c>
      <c r="N1531">
        <v>346.32</v>
      </c>
      <c r="O1531" t="s">
        <v>2643</v>
      </c>
      <c r="P1531" t="s">
        <v>2643</v>
      </c>
      <c r="Q1531" t="s">
        <v>2643</v>
      </c>
      <c r="R1531" t="s">
        <v>5852</v>
      </c>
      <c r="S1531">
        <f ca="1">$AK$2*Validation[[#This Row],[Range1_Range]]+Validation[[#This Row],[Range1_Low]]</f>
        <v>0.1328196709571155</v>
      </c>
      <c r="T1531">
        <f ca="1">$AK$2*Validation[[#This Row],[Range2_Range]]+Validation[[#This Row],[Range2_Low]]</f>
        <v>3.3906982006491173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70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31" t="b">
        <f ca="1">Validation[[#This Row],[Desired Result]]=Validation[[#This Row],[Result]]</f>
        <v>1</v>
      </c>
      <c r="X1531" t="b">
        <v>1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v>0</v>
      </c>
      <c r="AB1531" t="s">
        <v>6604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1" t="b">
        <f ca="1">AND(Validation[[#This Row],[Test Reading]]&gt;=Validation[[#This Row],[Range1_Low]],Validation[[#This Row],[Test Reading]]&lt;=Validation[[#This Row],[Range1_High]])</f>
        <v>1</v>
      </c>
      <c r="AE1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1">
        <f>Validation[[#This Row],[Range1_High]]-Validation[[#This Row],[Range1_Low]]</f>
        <v>0.29701</v>
      </c>
      <c r="AG1531">
        <f>Validation[[#This Row],[Range2_High]]-Validation[[#This Row],[Range2_Low]]</f>
        <v>9.9550099999999997</v>
      </c>
      <c r="AK1531"/>
    </row>
    <row r="1532" spans="1:37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10</v>
      </c>
      <c r="I1532">
        <v>20.010000000000002</v>
      </c>
      <c r="J1532" t="s">
        <v>10</v>
      </c>
      <c r="K1532">
        <v>24</v>
      </c>
      <c r="L1532">
        <v>807.65</v>
      </c>
      <c r="M1532">
        <v>23.582999999999998</v>
      </c>
      <c r="N1532">
        <v>807.74</v>
      </c>
      <c r="O1532" t="s">
        <v>2643</v>
      </c>
      <c r="P1532" t="s">
        <v>2643</v>
      </c>
      <c r="Q1532" t="s">
        <v>2643</v>
      </c>
      <c r="R1532" t="s">
        <v>1873</v>
      </c>
      <c r="S1532">
        <f ca="1">$AK$2*Validation[[#This Row],[Range1_Range]]+Validation[[#This Row],[Range1_Low]]</f>
        <v>0.1328196709571155</v>
      </c>
      <c r="T1532">
        <f ca="1">$AK$2*Validation[[#This Row],[Range2_Range]]+Validation[[#This Row],[Range2_Low]]</f>
        <v>13.364179341708113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130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v>0</v>
      </c>
      <c r="AB1532" t="s">
        <v>6191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2" t="b">
        <f ca="1">AND(Validation[[#This Row],[Test Reading]]&gt;=Validation[[#This Row],[Range1_Low]],Validation[[#This Row],[Test Reading]]&lt;=Validation[[#This Row],[Range1_High]])</f>
        <v>1</v>
      </c>
      <c r="AE1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2">
        <f>Validation[[#This Row],[Range1_High]]-Validation[[#This Row],[Range1_Low]]</f>
        <v>0.29701</v>
      </c>
      <c r="AG1532">
        <f>Validation[[#This Row],[Range2_High]]-Validation[[#This Row],[Range2_Low]]</f>
        <v>10.010000000000002</v>
      </c>
      <c r="AJ1532" s="94"/>
      <c r="AK1532"/>
    </row>
    <row r="1533" spans="1:37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2643</v>
      </c>
      <c r="P1533" t="s">
        <v>2643</v>
      </c>
      <c r="Q1533" t="s">
        <v>2643</v>
      </c>
      <c r="R1533" t="s">
        <v>1872</v>
      </c>
      <c r="S1533">
        <f ca="1">$AK$2*Validation[[#This Row],[Range1_Range]]+Validation[[#This Row],[Range1_Low]]</f>
        <v>0.1328196709571155</v>
      </c>
      <c r="T1533">
        <f ca="1">$AK$2*Validation[[#This Row],[Range2_Range]]+Validation[[#This Row],[Range2_Low]]</f>
        <v>30.085816388077966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200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33" t="b">
        <f ca="1">Validation[[#This Row],[Desired Result]]=Validation[[#This Row],[Result]]</f>
        <v>1</v>
      </c>
      <c r="X1533" t="b">
        <v>1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v>0</v>
      </c>
      <c r="AB1533" t="s">
        <v>6189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3" t="b">
        <f ca="1">AND(Validation[[#This Row],[Test Reading]]&gt;=Validation[[#This Row],[Range1_Low]],Validation[[#This Row],[Test Reading]]&lt;=Validation[[#This Row],[Range1_High]])</f>
        <v>1</v>
      </c>
      <c r="AE1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3">
        <f>Validation[[#This Row],[Range1_High]]-Validation[[#This Row],[Range1_Low]]</f>
        <v>0.29701</v>
      </c>
      <c r="AG1533">
        <f>Validation[[#This Row],[Range2_High]]-Validation[[#This Row],[Range2_Low]]</f>
        <v>30.009999999999998</v>
      </c>
      <c r="AK1533"/>
    </row>
    <row r="1534" spans="1:37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</v>
      </c>
      <c r="I1534">
        <v>100.01</v>
      </c>
      <c r="J1534" t="s">
        <v>10</v>
      </c>
      <c r="K1534">
        <v>200</v>
      </c>
      <c r="L1534">
        <v>2656.2</v>
      </c>
      <c r="M1534">
        <v>196.56</v>
      </c>
      <c r="N1534">
        <v>2656.3</v>
      </c>
      <c r="O1534" t="s">
        <v>2643</v>
      </c>
      <c r="P1534" t="s">
        <v>2643</v>
      </c>
      <c r="Q1534" t="s">
        <v>2643</v>
      </c>
      <c r="R1534" t="s">
        <v>1871</v>
      </c>
      <c r="S1534">
        <f ca="1">$AK$2*Validation[[#This Row],[Range1_Range]]+Validation[[#This Row],[Range1_Low]]</f>
        <v>0.1328196709571155</v>
      </c>
      <c r="T1534">
        <f ca="1">$AK$2*Validation[[#This Row],[Range2_Range]]+Validation[[#This Row],[Range2_Low]]</f>
        <v>66.807453434447822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550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1534" t="b">
        <f ca="1">Validation[[#This Row],[Desired Result]]=Validation[[#This Row],[Result]]</f>
        <v>1</v>
      </c>
      <c r="X1534" t="b">
        <v>1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v>0</v>
      </c>
      <c r="AB1534" t="s">
        <v>6188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4" t="b">
        <f ca="1">AND(Validation[[#This Row],[Test Reading]]&gt;=Validation[[#This Row],[Range1_Low]],Validation[[#This Row],[Test Reading]]&lt;=Validation[[#This Row],[Range1_High]])</f>
        <v>1</v>
      </c>
      <c r="AE1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4">
        <f>Validation[[#This Row],[Range1_High]]-Validation[[#This Row],[Range1_Low]]</f>
        <v>0.29701</v>
      </c>
      <c r="AG1534">
        <f>Validation[[#This Row],[Range2_High]]-Validation[[#This Row],[Range2_Low]]</f>
        <v>50.010000000000005</v>
      </c>
      <c r="AJ1534" s="93"/>
      <c r="AK1534"/>
    </row>
    <row r="1535" spans="1:37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100</v>
      </c>
      <c r="I1535">
        <v>500</v>
      </c>
      <c r="J1535" t="s">
        <v>10</v>
      </c>
      <c r="K1535">
        <v>390</v>
      </c>
      <c r="L1535">
        <v>5779.3</v>
      </c>
      <c r="M1535">
        <v>381.8</v>
      </c>
      <c r="N1535">
        <v>5779.3</v>
      </c>
      <c r="O1535" t="s">
        <v>2643</v>
      </c>
      <c r="P1535" t="s">
        <v>2643</v>
      </c>
      <c r="Q1535" t="s">
        <v>2643</v>
      </c>
      <c r="R1535" t="s">
        <v>1869</v>
      </c>
      <c r="S1535">
        <f ca="1">$AK$2*Validation[[#This Row],[Range1_Range]]+Validation[[#This Row],[Range1_Low]]</f>
        <v>0.1328196709571155</v>
      </c>
      <c r="T1535">
        <f ca="1">$AK$2*Validation[[#This Row],[Range2_Range]]+Validation[[#This Row],[Range2_Low]]</f>
        <v>234.43274092739705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1200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v>0</v>
      </c>
      <c r="AB1535" t="s">
        <v>6192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5" t="b">
        <f ca="1">AND(Validation[[#This Row],[Test Reading]]&gt;=Validation[[#This Row],[Range1_Low]],Validation[[#This Row],[Test Reading]]&lt;=Validation[[#This Row],[Range1_High]])</f>
        <v>1</v>
      </c>
      <c r="AE1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5">
        <f>Validation[[#This Row],[Range1_High]]-Validation[[#This Row],[Range1_Low]]</f>
        <v>0.29701</v>
      </c>
      <c r="AG1535">
        <f>Validation[[#This Row],[Range2_High]]-Validation[[#This Row],[Range2_Low]]</f>
        <v>400</v>
      </c>
      <c r="AK1535"/>
    </row>
    <row r="1536" spans="1:37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500</v>
      </c>
      <c r="I1536">
        <v>501</v>
      </c>
      <c r="J1536" t="s">
        <v>10</v>
      </c>
      <c r="K1536">
        <v>390</v>
      </c>
      <c r="L1536">
        <v>5779.3</v>
      </c>
      <c r="M1536">
        <v>381.8</v>
      </c>
      <c r="N1536">
        <v>5779.3</v>
      </c>
      <c r="O1536" t="s">
        <v>2643</v>
      </c>
      <c r="P1536" t="s">
        <v>2643</v>
      </c>
      <c r="Q1536" t="s">
        <v>2643</v>
      </c>
      <c r="R1536" t="s">
        <v>1868</v>
      </c>
      <c r="S1536">
        <f ca="1">$AK$2*Validation[[#This Row],[Range1_Range]]+Validation[[#This Row],[Range1_Low]]</f>
        <v>0.1328196709571155</v>
      </c>
      <c r="T1536">
        <f ca="1">$AK$2*Validation[[#This Row],[Range2_Range]]+Validation[[#This Row],[Range2_Low]]</f>
        <v>500.3360818523185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1200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v>0</v>
      </c>
      <c r="AB1536" t="s">
        <v>6190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6" t="b">
        <f ca="1">AND(Validation[[#This Row],[Test Reading]]&gt;=Validation[[#This Row],[Range1_Low]],Validation[[#This Row],[Test Reading]]&lt;=Validation[[#This Row],[Range1_High]])</f>
        <v>1</v>
      </c>
      <c r="AE1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6">
        <f>Validation[[#This Row],[Range1_High]]-Validation[[#This Row],[Range1_Low]]</f>
        <v>0.29701</v>
      </c>
      <c r="AG1536">
        <f>Validation[[#This Row],[Range2_High]]-Validation[[#This Row],[Range2_Low]]</f>
        <v>1</v>
      </c>
      <c r="AK1536"/>
    </row>
    <row r="1537" spans="1:37" x14ac:dyDescent="0.25">
      <c r="A1537" t="s">
        <v>52</v>
      </c>
      <c r="B1537" t="s">
        <v>8</v>
      </c>
      <c r="C1537">
        <v>0.33</v>
      </c>
      <c r="D1537">
        <v>3.3001</v>
      </c>
      <c r="E1537">
        <v>1.0000000000000001E-5</v>
      </c>
      <c r="F1537" t="s">
        <v>6</v>
      </c>
      <c r="G1537" t="s">
        <v>4</v>
      </c>
      <c r="H1537">
        <v>0.01</v>
      </c>
      <c r="I1537">
        <v>4.5010000000000001E-2</v>
      </c>
      <c r="J1537" t="s">
        <v>10</v>
      </c>
      <c r="K1537">
        <v>0.11</v>
      </c>
      <c r="L1537">
        <v>0.56000000000000005</v>
      </c>
      <c r="M1537">
        <v>0.10391</v>
      </c>
      <c r="N1537">
        <v>0.56220999999999999</v>
      </c>
      <c r="O1537" t="s">
        <v>2643</v>
      </c>
      <c r="P1537" t="s">
        <v>2643</v>
      </c>
      <c r="Q1537" t="s">
        <v>2643</v>
      </c>
      <c r="R1537" t="s">
        <v>1892</v>
      </c>
      <c r="S1537">
        <f ca="1">$AK$2*Validation[[#This Row],[Range1_Range]]+Validation[[#This Row],[Range1_Low]]</f>
        <v>1.3281967095711549</v>
      </c>
      <c r="T1537">
        <f ca="1">$AK$2*Validation[[#This Row],[Range2_Range]]+Validation[[#This Row],[Range2_Low]]</f>
        <v>2.1766225649670429E-2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0.85 mV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v>0</v>
      </c>
      <c r="AB1537" t="s">
        <v>1870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7" t="b">
        <f ca="1">AND(Validation[[#This Row],[Test Reading]]&gt;=Validation[[#This Row],[Range1_Low]],Validation[[#This Row],[Test Reading]]&lt;=Validation[[#This Row],[Range1_High]])</f>
        <v>1</v>
      </c>
      <c r="AE1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7">
        <f>Validation[[#This Row],[Range1_High]]-Validation[[#This Row],[Range1_Low]]</f>
        <v>2.9701</v>
      </c>
      <c r="AG1537">
        <f>Validation[[#This Row],[Range2_High]]-Validation[[#This Row],[Range2_Low]]</f>
        <v>3.5009999999999999E-2</v>
      </c>
      <c r="AJ1537" s="94"/>
      <c r="AK1537"/>
    </row>
    <row r="1538" spans="1:37" x14ac:dyDescent="0.25">
      <c r="A1538" t="s">
        <v>52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4.4999999999999998E-2</v>
      </c>
      <c r="I1538">
        <v>10.00001</v>
      </c>
      <c r="J1538" t="s">
        <v>10</v>
      </c>
      <c r="K1538">
        <v>7.0000000000000007E-2</v>
      </c>
      <c r="L1538">
        <v>0.35</v>
      </c>
      <c r="M1538">
        <v>6.9476999999999997E-2</v>
      </c>
      <c r="N1538">
        <v>0.34755999999999998</v>
      </c>
      <c r="O1538" t="s">
        <v>2643</v>
      </c>
      <c r="P1538" t="s">
        <v>2643</v>
      </c>
      <c r="Q1538" t="s">
        <v>2643</v>
      </c>
      <c r="R1538" t="s">
        <v>1890</v>
      </c>
      <c r="S1538">
        <f ca="1">$AK$2*Validation[[#This Row],[Range1_Range]]+Validation[[#This Row],[Range1_Low]]</f>
        <v>1.3281967095711549</v>
      </c>
      <c r="T1538">
        <f ca="1">$AK$2*Validation[[#This Row],[Range2_Range]]+Validation[[#This Row],[Range2_Low]]</f>
        <v>3.3906982006491173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0.53 mV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mV</v>
      </c>
      <c r="W1538" t="b">
        <f ca="1">Validation[[#This Row],[Desired Result]]=Validation[[#This Row],[Result]]</f>
        <v>1</v>
      </c>
      <c r="X1538" t="b">
        <v>1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v>0</v>
      </c>
      <c r="AB1538" t="s">
        <v>5852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8" t="b">
        <f ca="1">AND(Validation[[#This Row],[Test Reading]]&gt;=Validation[[#This Row],[Range1_Low]],Validation[[#This Row],[Test Reading]]&lt;=Validation[[#This Row],[Range1_High]])</f>
        <v>1</v>
      </c>
      <c r="AE1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8">
        <f>Validation[[#This Row],[Range1_High]]-Validation[[#This Row],[Range1_Low]]</f>
        <v>2.9701</v>
      </c>
      <c r="AG1538">
        <f>Validation[[#This Row],[Range2_High]]-Validation[[#This Row],[Range2_Low]]</f>
        <v>9.9550099999999997</v>
      </c>
      <c r="AJ1538" s="94"/>
      <c r="AK1538"/>
    </row>
    <row r="1539" spans="1:37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10</v>
      </c>
      <c r="I1539">
        <v>20.010000000000002</v>
      </c>
      <c r="J1539" t="s">
        <v>10</v>
      </c>
      <c r="K1539">
        <v>7.0000000000000007E-2</v>
      </c>
      <c r="L1539">
        <v>0.81</v>
      </c>
      <c r="M1539">
        <v>6.9434999999999997E-2</v>
      </c>
      <c r="N1539">
        <v>0.80878000000000005</v>
      </c>
      <c r="O1539" t="s">
        <v>2643</v>
      </c>
      <c r="P1539" t="s">
        <v>2643</v>
      </c>
      <c r="Q1539" t="s">
        <v>2643</v>
      </c>
      <c r="R1539" t="s">
        <v>1891</v>
      </c>
      <c r="S1539">
        <f ca="1">$AK$2*Validation[[#This Row],[Range1_Range]]+Validation[[#This Row],[Range1_Low]]</f>
        <v>1.3281967095711549</v>
      </c>
      <c r="T1539">
        <f ca="1">$AK$2*Validation[[#This Row],[Range2_Range]]+Validation[[#This Row],[Range2_Low]]</f>
        <v>13.364179341708113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1.1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39" t="b">
        <f ca="1">Validation[[#This Row],[Desired Result]]=Validation[[#This Row],[Result]]</f>
        <v>1</v>
      </c>
      <c r="X1539" t="b">
        <v>1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v>0</v>
      </c>
      <c r="AB1539" t="s">
        <v>1873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9" t="b">
        <f ca="1">AND(Validation[[#This Row],[Test Reading]]&gt;=Validation[[#This Row],[Range1_Low]],Validation[[#This Row],[Test Reading]]&lt;=Validation[[#This Row],[Range1_High]])</f>
        <v>1</v>
      </c>
      <c r="AE1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9">
        <f>Validation[[#This Row],[Range1_High]]-Validation[[#This Row],[Range1_Low]]</f>
        <v>2.9701</v>
      </c>
      <c r="AG1539">
        <f>Validation[[#This Row],[Range2_High]]-Validation[[#This Row],[Range2_Low]]</f>
        <v>10.010000000000002</v>
      </c>
      <c r="AK1539"/>
    </row>
    <row r="1540" spans="1:37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20</v>
      </c>
      <c r="I1540">
        <v>50.01</v>
      </c>
      <c r="J1540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t="s">
        <v>2643</v>
      </c>
      <c r="P1540" t="s">
        <v>2643</v>
      </c>
      <c r="Q1540" t="s">
        <v>2643</v>
      </c>
      <c r="R1540" t="s">
        <v>5185</v>
      </c>
      <c r="S1540">
        <f ca="1">$AK$2*Validation[[#This Row],[Range1_Range]]+Validation[[#This Row],[Range1_Low]]</f>
        <v>1.3281967095711549</v>
      </c>
      <c r="T1540">
        <f ca="1">$AK$2*Validation[[#This Row],[Range2_Range]]+Validation[[#This Row],[Range2_Low]]</f>
        <v>30.085816388077966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1.7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1540" t="b">
        <f ca="1">Validation[[#This Row],[Desired Result]]=Validation[[#This Row],[Result]]</f>
        <v>1</v>
      </c>
      <c r="X1540" t="b">
        <v>1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v>0</v>
      </c>
      <c r="AB1540" t="s">
        <v>1872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0" t="b">
        <f ca="1">AND(Validation[[#This Row],[Test Reading]]&gt;=Validation[[#This Row],[Range1_Low]],Validation[[#This Row],[Test Reading]]&lt;=Validation[[#This Row],[Range1_High]])</f>
        <v>1</v>
      </c>
      <c r="AE1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0">
        <f>Validation[[#This Row],[Range1_High]]-Validation[[#This Row],[Range1_Low]]</f>
        <v>2.9701</v>
      </c>
      <c r="AG1540">
        <f>Validation[[#This Row],[Range2_High]]-Validation[[#This Row],[Range2_Low]]</f>
        <v>30.009999999999998</v>
      </c>
      <c r="AK1540"/>
    </row>
    <row r="1541" spans="1:37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50</v>
      </c>
      <c r="I1541">
        <v>100.01</v>
      </c>
      <c r="J1541" t="s">
        <v>10</v>
      </c>
      <c r="K1541">
        <v>0.24</v>
      </c>
      <c r="L1541">
        <v>2.7</v>
      </c>
      <c r="M1541">
        <v>0.23108000000000001</v>
      </c>
      <c r="N1541">
        <v>2.6570999999999998</v>
      </c>
      <c r="O1541" t="s">
        <v>2643</v>
      </c>
      <c r="P1541" t="s">
        <v>2643</v>
      </c>
      <c r="Q1541" t="s">
        <v>2643</v>
      </c>
      <c r="R1541" t="s">
        <v>5187</v>
      </c>
      <c r="S1541">
        <f ca="1">$AK$2*Validation[[#This Row],[Range1_Range]]+Validation[[#This Row],[Range1_Low]]</f>
        <v>1.3281967095711549</v>
      </c>
      <c r="T1541">
        <f ca="1">$AK$2*Validation[[#This Row],[Range2_Range]]+Validation[[#This Row],[Range2_Low]]</f>
        <v>66.807453434447822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3.8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mV</v>
      </c>
      <c r="W1541" t="b">
        <f ca="1">Validation[[#This Row],[Desired Result]]=Validation[[#This Row],[Result]]</f>
        <v>1</v>
      </c>
      <c r="X1541" t="b">
        <v>0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v>0</v>
      </c>
      <c r="AB1541" t="s">
        <v>1871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1" t="b">
        <f ca="1">AND(Validation[[#This Row],[Test Reading]]&gt;=Validation[[#This Row],[Range1_Low]],Validation[[#This Row],[Test Reading]]&lt;=Validation[[#This Row],[Range1_High]])</f>
        <v>1</v>
      </c>
      <c r="AE1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1">
        <f>Validation[[#This Row],[Range1_High]]-Validation[[#This Row],[Range1_Low]]</f>
        <v>2.9701</v>
      </c>
      <c r="AG1541">
        <f>Validation[[#This Row],[Range2_High]]-Validation[[#This Row],[Range2_Low]]</f>
        <v>50.010000000000005</v>
      </c>
      <c r="AK1541"/>
    </row>
    <row r="1542" spans="1:37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100</v>
      </c>
      <c r="I1542">
        <v>500</v>
      </c>
      <c r="J1542" t="s">
        <v>10</v>
      </c>
      <c r="K1542">
        <v>1.1000000000000001</v>
      </c>
      <c r="L1542">
        <v>5.8</v>
      </c>
      <c r="M1542">
        <v>1.0377000000000001</v>
      </c>
      <c r="N1542">
        <v>5.7942</v>
      </c>
      <c r="O1542" t="s">
        <v>2643</v>
      </c>
      <c r="P1542" t="s">
        <v>2643</v>
      </c>
      <c r="Q1542" t="s">
        <v>2643</v>
      </c>
      <c r="R1542" t="s">
        <v>1894</v>
      </c>
      <c r="S1542">
        <f ca="1">$AK$2*Validation[[#This Row],[Range1_Range]]+Validation[[#This Row],[Range1_Low]]</f>
        <v>1.3281967095711549</v>
      </c>
      <c r="T1542">
        <f ca="1">$AK$2*Validation[[#This Row],[Range2_Range]]+Validation[[#This Row],[Range2_Low]]</f>
        <v>234.43274092739705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8.8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v>0</v>
      </c>
      <c r="AB1542" t="s">
        <v>1869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2" t="b">
        <f ca="1">AND(Validation[[#This Row],[Test Reading]]&gt;=Validation[[#This Row],[Range1_Low]],Validation[[#This Row],[Test Reading]]&lt;=Validation[[#This Row],[Range1_High]])</f>
        <v>1</v>
      </c>
      <c r="AE1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2">
        <f>Validation[[#This Row],[Range1_High]]-Validation[[#This Row],[Range1_Low]]</f>
        <v>2.9701</v>
      </c>
      <c r="AG1542">
        <f>Validation[[#This Row],[Range2_High]]-Validation[[#This Row],[Range2_Low]]</f>
        <v>400</v>
      </c>
      <c r="AK1542"/>
    </row>
    <row r="1543" spans="1:37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500</v>
      </c>
      <c r="I1543">
        <v>501</v>
      </c>
      <c r="J1543" t="s">
        <v>10</v>
      </c>
      <c r="K1543">
        <v>1.1000000000000001</v>
      </c>
      <c r="L1543">
        <v>5.8</v>
      </c>
      <c r="M1543">
        <v>1.0377000000000001</v>
      </c>
      <c r="N1543">
        <v>5.7942</v>
      </c>
      <c r="O1543" t="s">
        <v>2643</v>
      </c>
      <c r="P1543" t="s">
        <v>2643</v>
      </c>
      <c r="Q1543" t="s">
        <v>2643</v>
      </c>
      <c r="R1543" t="s">
        <v>1893</v>
      </c>
      <c r="S1543">
        <f ca="1">$AK$2*Validation[[#This Row],[Range1_Range]]+Validation[[#This Row],[Range1_Low]]</f>
        <v>1.3281967095711549</v>
      </c>
      <c r="T1543">
        <f ca="1">$AK$2*Validation[[#This Row],[Range2_Range]]+Validation[[#This Row],[Range2_Low]]</f>
        <v>500.3360818523185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8.8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v>0</v>
      </c>
      <c r="AB1543" t="s">
        <v>1868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3" t="b">
        <f ca="1">AND(Validation[[#This Row],[Test Reading]]&gt;=Validation[[#This Row],[Range1_Low]],Validation[[#This Row],[Test Reading]]&lt;=Validation[[#This Row],[Range1_High]])</f>
        <v>1</v>
      </c>
      <c r="AE1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3">
        <f>Validation[[#This Row],[Range1_High]]-Validation[[#This Row],[Range1_Low]]</f>
        <v>2.9701</v>
      </c>
      <c r="AG1543">
        <f>Validation[[#This Row],[Range2_High]]-Validation[[#This Row],[Range2_Low]]</f>
        <v>1</v>
      </c>
      <c r="AK1543"/>
    </row>
    <row r="1544" spans="1:37" x14ac:dyDescent="0.25">
      <c r="A1544" t="s">
        <v>52</v>
      </c>
      <c r="B1544" t="s">
        <v>8</v>
      </c>
      <c r="C1544">
        <v>0</v>
      </c>
      <c r="D1544">
        <v>3.3009999999999998E-2</v>
      </c>
      <c r="E1544">
        <v>1E-4</v>
      </c>
      <c r="F1544" t="s">
        <v>6</v>
      </c>
      <c r="G1544" t="s">
        <v>5</v>
      </c>
      <c r="H1544">
        <v>0.01</v>
      </c>
      <c r="I1544">
        <v>4.5010000000000001E-2</v>
      </c>
      <c r="J1544" t="s">
        <v>10</v>
      </c>
      <c r="K1544">
        <v>62.01</v>
      </c>
      <c r="L1544">
        <v>1125.5</v>
      </c>
      <c r="M1544">
        <v>61.999000000000002</v>
      </c>
      <c r="N1544">
        <v>1123.8</v>
      </c>
      <c r="O1544" t="s">
        <v>2643</v>
      </c>
      <c r="P1544" t="s">
        <v>2643</v>
      </c>
      <c r="Q1544" t="s">
        <v>2643</v>
      </c>
      <c r="R1544" t="s">
        <v>1826</v>
      </c>
      <c r="S1544">
        <f ca="1">$AK$2*Validation[[#This Row],[Range1_Range]]+Validation[[#This Row],[Range1_Low]]</f>
        <v>1.1094061945033441E-2</v>
      </c>
      <c r="T1544">
        <f ca="1">$AK$2*Validation[[#This Row],[Range2_Range]]+Validation[[#This Row],[Range2_Low]]</f>
        <v>2.1766225649670429E-2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74 µV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v>0</v>
      </c>
      <c r="AB1544" t="s">
        <v>1874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4" t="b">
        <f ca="1">AND(Validation[[#This Row],[Test Reading]]&gt;=Validation[[#This Row],[Range1_Low]],Validation[[#This Row],[Test Reading]]&lt;=Validation[[#This Row],[Range1_High]])</f>
        <v>1</v>
      </c>
      <c r="AE1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4">
        <f>Validation[[#This Row],[Range1_High]]-Validation[[#This Row],[Range1_Low]]</f>
        <v>3.3009999999999998E-2</v>
      </c>
      <c r="AG1544">
        <f>Validation[[#This Row],[Range2_High]]-Validation[[#This Row],[Range2_Low]]</f>
        <v>3.5009999999999999E-2</v>
      </c>
      <c r="AK1544"/>
    </row>
    <row r="1545" spans="1:37" x14ac:dyDescent="0.25">
      <c r="A1545" t="s">
        <v>52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4.4999999999999998E-2</v>
      </c>
      <c r="I1545">
        <v>10.00001</v>
      </c>
      <c r="J1545" t="s">
        <v>10</v>
      </c>
      <c r="K1545">
        <v>62.237000000000002</v>
      </c>
      <c r="L1545">
        <v>673.84</v>
      </c>
      <c r="M1545">
        <v>62.225000000000001</v>
      </c>
      <c r="N1545">
        <v>671.86</v>
      </c>
      <c r="O1545" t="s">
        <v>2643</v>
      </c>
      <c r="P1545" t="s">
        <v>2643</v>
      </c>
      <c r="Q1545" t="s">
        <v>2643</v>
      </c>
      <c r="R1545" t="s">
        <v>1825</v>
      </c>
      <c r="S1545">
        <f ca="1">$AK$2*Validation[[#This Row],[Range1_Range]]+Validation[[#This Row],[Range1_Low]]</f>
        <v>1.1094061945033441E-2</v>
      </c>
      <c r="T1545">
        <f ca="1">$AK$2*Validation[[#This Row],[Range2_Range]]+Validation[[#This Row],[Range2_Low]]</f>
        <v>3.3906982006491173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70 µV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v>0</v>
      </c>
      <c r="AB1545" t="s">
        <v>1876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5" t="b">
        <f ca="1">AND(Validation[[#This Row],[Test Reading]]&gt;=Validation[[#This Row],[Range1_Low]],Validation[[#This Row],[Test Reading]]&lt;=Validation[[#This Row],[Range1_High]])</f>
        <v>1</v>
      </c>
      <c r="AE1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5">
        <f>Validation[[#This Row],[Range1_High]]-Validation[[#This Row],[Range1_Low]]</f>
        <v>3.3009999999999998E-2</v>
      </c>
      <c r="AG1545">
        <f>Validation[[#This Row],[Range2_High]]-Validation[[#This Row],[Range2_Low]]</f>
        <v>9.9550099999999997</v>
      </c>
      <c r="AK1545"/>
    </row>
    <row r="1546" spans="1:37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10</v>
      </c>
      <c r="I1546">
        <v>20.010000000000002</v>
      </c>
      <c r="J1546" t="s">
        <v>10</v>
      </c>
      <c r="K1546">
        <v>62.01</v>
      </c>
      <c r="L1546">
        <v>1125.5</v>
      </c>
      <c r="M1546">
        <v>61.999000000000002</v>
      </c>
      <c r="N1546">
        <v>1123.8</v>
      </c>
      <c r="O1546" t="s">
        <v>2643</v>
      </c>
      <c r="P1546" t="s">
        <v>2643</v>
      </c>
      <c r="Q1546" t="s">
        <v>2643</v>
      </c>
      <c r="R1546" t="s">
        <v>1828</v>
      </c>
      <c r="S1546">
        <f ca="1">$AK$2*Validation[[#This Row],[Range1_Range]]+Validation[[#This Row],[Range1_Low]]</f>
        <v>1.1094061945033441E-2</v>
      </c>
      <c r="T1546">
        <f ca="1">$AK$2*Validation[[#This Row],[Range2_Range]]+Validation[[#This Row],[Range2_Low]]</f>
        <v>13.364179341708113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74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v>0</v>
      </c>
      <c r="AB1546" t="s">
        <v>5180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6" t="b">
        <f ca="1">AND(Validation[[#This Row],[Test Reading]]&gt;=Validation[[#This Row],[Range1_Low]],Validation[[#This Row],[Test Reading]]&lt;=Validation[[#This Row],[Range1_High]])</f>
        <v>1</v>
      </c>
      <c r="AE1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6">
        <f>Validation[[#This Row],[Range1_High]]-Validation[[#This Row],[Range1_Low]]</f>
        <v>3.3009999999999998E-2</v>
      </c>
      <c r="AG1546">
        <f>Validation[[#This Row],[Range2_High]]-Validation[[#This Row],[Range2_Low]]</f>
        <v>10.010000000000002</v>
      </c>
      <c r="AJ1546" s="94"/>
      <c r="AK1546"/>
    </row>
    <row r="1547" spans="1:37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20</v>
      </c>
      <c r="I1547">
        <v>50.01</v>
      </c>
      <c r="J1547" t="s">
        <v>10</v>
      </c>
      <c r="K1547">
        <v>61.904000000000003</v>
      </c>
      <c r="L1547">
        <v>1615.7</v>
      </c>
      <c r="M1547">
        <v>61.89</v>
      </c>
      <c r="N1547">
        <v>1614.4</v>
      </c>
      <c r="O1547" t="s">
        <v>2643</v>
      </c>
      <c r="P1547" t="s">
        <v>2643</v>
      </c>
      <c r="Q1547" t="s">
        <v>2643</v>
      </c>
      <c r="R1547" t="s">
        <v>1829</v>
      </c>
      <c r="S1547">
        <f ca="1">$AK$2*Validation[[#This Row],[Range1_Range]]+Validation[[#This Row],[Range1_Low]]</f>
        <v>1.1094061945033441E-2</v>
      </c>
      <c r="T1547">
        <f ca="1">$AK$2*Validation[[#This Row],[Range2_Range]]+Validation[[#This Row],[Range2_Low]]</f>
        <v>30.085816388077966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80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v>0</v>
      </c>
      <c r="AB1547" t="s">
        <v>1878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7" t="b">
        <f ca="1">AND(Validation[[#This Row],[Test Reading]]&gt;=Validation[[#This Row],[Range1_Low]],Validation[[#This Row],[Test Reading]]&lt;=Validation[[#This Row],[Range1_High]])</f>
        <v>1</v>
      </c>
      <c r="AE1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7">
        <f>Validation[[#This Row],[Range1_High]]-Validation[[#This Row],[Range1_Low]]</f>
        <v>3.3009999999999998E-2</v>
      </c>
      <c r="AG1547">
        <f>Validation[[#This Row],[Range2_High]]-Validation[[#This Row],[Range2_Low]]</f>
        <v>30.009999999999998</v>
      </c>
      <c r="AJ1547" s="94"/>
      <c r="AK1547"/>
    </row>
    <row r="1548" spans="1:37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50</v>
      </c>
      <c r="I1548">
        <v>100.01</v>
      </c>
      <c r="J1548" t="s">
        <v>10</v>
      </c>
      <c r="K1548">
        <v>68.858000000000004</v>
      </c>
      <c r="L1548">
        <v>3411.4</v>
      </c>
      <c r="M1548">
        <v>68.766000000000005</v>
      </c>
      <c r="N1548">
        <v>3411.7</v>
      </c>
      <c r="O1548" t="s">
        <v>2643</v>
      </c>
      <c r="P1548" t="s">
        <v>2643</v>
      </c>
      <c r="Q1548" t="s">
        <v>2643</v>
      </c>
      <c r="R1548" t="s">
        <v>1824</v>
      </c>
      <c r="S1548">
        <f ca="1">$AK$2*Validation[[#This Row],[Range1_Range]]+Validation[[#This Row],[Range1_Low]]</f>
        <v>1.1094061945033441E-2</v>
      </c>
      <c r="T1548">
        <f ca="1">$AK$2*Validation[[#This Row],[Range2_Range]]+Validation[[#This Row],[Range2_Low]]</f>
        <v>66.807453434447822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110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v>0</v>
      </c>
      <c r="AB1548" t="s">
        <v>5183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8" t="b">
        <f ca="1">AND(Validation[[#This Row],[Test Reading]]&gt;=Validation[[#This Row],[Range1_Low]],Validation[[#This Row],[Test Reading]]&lt;=Validation[[#This Row],[Range1_High]])</f>
        <v>1</v>
      </c>
      <c r="AE1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8">
        <f>Validation[[#This Row],[Range1_High]]-Validation[[#This Row],[Range1_Low]]</f>
        <v>3.3009999999999998E-2</v>
      </c>
      <c r="AG1548">
        <f>Validation[[#This Row],[Range2_High]]-Validation[[#This Row],[Range2_Low]]</f>
        <v>50.010000000000005</v>
      </c>
      <c r="AK1548"/>
    </row>
    <row r="1549" spans="1:37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91.463999999999999</v>
      </c>
      <c r="L1549">
        <v>11024</v>
      </c>
      <c r="M1549">
        <v>91.322000000000003</v>
      </c>
      <c r="N1549">
        <v>11026</v>
      </c>
      <c r="O1549" t="s">
        <v>2643</v>
      </c>
      <c r="P1549" t="s">
        <v>2643</v>
      </c>
      <c r="Q1549" t="s">
        <v>2643</v>
      </c>
      <c r="R1549" t="s">
        <v>1827</v>
      </c>
      <c r="S1549">
        <f ca="1">$AK$2*Validation[[#This Row],[Range1_Range]]+Validation[[#This Row],[Range1_Low]]</f>
        <v>1.1094061945033441E-2</v>
      </c>
      <c r="T1549">
        <f ca="1">$AK$2*Validation[[#This Row],[Range2_Range]]+Validation[[#This Row],[Range2_Low]]</f>
        <v>234.43274092739705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210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v>0</v>
      </c>
      <c r="AB1549" t="s">
        <v>1877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9" t="b">
        <f ca="1">AND(Validation[[#This Row],[Test Reading]]&gt;=Validation[[#This Row],[Range1_Low]],Validation[[#This Row],[Test Reading]]&lt;=Validation[[#This Row],[Range1_High]])</f>
        <v>1</v>
      </c>
      <c r="AE1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9">
        <f>Validation[[#This Row],[Range1_High]]-Validation[[#This Row],[Range1_Low]]</f>
        <v>3.3009999999999998E-2</v>
      </c>
      <c r="AG1549">
        <f>Validation[[#This Row],[Range2_High]]-Validation[[#This Row],[Range2_Low]]</f>
        <v>400</v>
      </c>
      <c r="AK1549"/>
    </row>
    <row r="1550" spans="1:37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2643</v>
      </c>
      <c r="P1550" t="s">
        <v>2643</v>
      </c>
      <c r="Q1550" t="s">
        <v>2643</v>
      </c>
      <c r="R1550" t="s">
        <v>1830</v>
      </c>
      <c r="S1550">
        <f ca="1">$AK$2*Validation[[#This Row],[Range1_Range]]+Validation[[#This Row],[Range1_Low]]</f>
        <v>1.1094061945033441E-2</v>
      </c>
      <c r="T1550">
        <f ca="1">$AK$2*Validation[[#This Row],[Range2_Range]]+Validation[[#This Row],[Range2_Low]]</f>
        <v>500.3360818523185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210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v>0</v>
      </c>
      <c r="AB1550" t="s">
        <v>1875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0" t="b">
        <f ca="1">AND(Validation[[#This Row],[Test Reading]]&gt;=Validation[[#This Row],[Range1_Low]],Validation[[#This Row],[Test Reading]]&lt;=Validation[[#This Row],[Range1_High]])</f>
        <v>1</v>
      </c>
      <c r="AE1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0">
        <f>Validation[[#This Row],[Range1_High]]-Validation[[#This Row],[Range1_Low]]</f>
        <v>3.3009999999999998E-2</v>
      </c>
      <c r="AG1550">
        <f>Validation[[#This Row],[Range2_High]]-Validation[[#This Row],[Range2_Low]]</f>
        <v>1</v>
      </c>
      <c r="AK1550"/>
    </row>
    <row r="1551" spans="1:37" x14ac:dyDescent="0.25">
      <c r="A1551" t="s">
        <v>52</v>
      </c>
      <c r="B1551" t="s">
        <v>8</v>
      </c>
      <c r="C1551">
        <v>3.3000000000000002E-2</v>
      </c>
      <c r="D1551">
        <v>0.33001000000000003</v>
      </c>
      <c r="E1551">
        <v>1E-4</v>
      </c>
      <c r="F1551" t="s">
        <v>6</v>
      </c>
      <c r="G1551" t="s">
        <v>5</v>
      </c>
      <c r="H1551">
        <v>0.01</v>
      </c>
      <c r="I1551">
        <v>4.5010000000000001E-2</v>
      </c>
      <c r="J1551" t="s">
        <v>10</v>
      </c>
      <c r="K1551">
        <v>55.234000000000002</v>
      </c>
      <c r="L1551">
        <v>504.47</v>
      </c>
      <c r="M1551">
        <v>55.134999999999998</v>
      </c>
      <c r="N1551">
        <v>504.68</v>
      </c>
      <c r="O1551" t="s">
        <v>2643</v>
      </c>
      <c r="P1551" t="s">
        <v>2643</v>
      </c>
      <c r="Q1551" t="s">
        <v>2643</v>
      </c>
      <c r="R1551" t="s">
        <v>1874</v>
      </c>
      <c r="S1551">
        <f ca="1">$AK$2*Validation[[#This Row],[Range1_Range]]+Validation[[#This Row],[Range1_Low]]</f>
        <v>0.1328196709571155</v>
      </c>
      <c r="T1551">
        <f ca="1">$AK$2*Validation[[#This Row],[Range2_Range]]+Validation[[#This Row],[Range2_Low]]</f>
        <v>2.1766225649670429E-2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120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v>0</v>
      </c>
      <c r="AB1551" t="s">
        <v>6605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1" t="b">
        <f ca="1">AND(Validation[[#This Row],[Test Reading]]&gt;=Validation[[#This Row],[Range1_Low]],Validation[[#This Row],[Test Reading]]&lt;=Validation[[#This Row],[Range1_High]])</f>
        <v>1</v>
      </c>
      <c r="AE1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1">
        <f>Validation[[#This Row],[Range1_High]]-Validation[[#This Row],[Range1_Low]]</f>
        <v>0.29701</v>
      </c>
      <c r="AG1551">
        <f>Validation[[#This Row],[Range2_High]]-Validation[[#This Row],[Range2_Low]]</f>
        <v>3.5009999999999999E-2</v>
      </c>
      <c r="AK1551"/>
    </row>
    <row r="1552" spans="1:37" x14ac:dyDescent="0.25">
      <c r="A1552" t="s">
        <v>52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4.4999999999999998E-2</v>
      </c>
      <c r="I1552">
        <v>10.00001</v>
      </c>
      <c r="J1552" t="s">
        <v>10</v>
      </c>
      <c r="K1552">
        <v>58.585999999999999</v>
      </c>
      <c r="L1552">
        <v>276.02999999999997</v>
      </c>
      <c r="M1552">
        <v>58.482999999999997</v>
      </c>
      <c r="N1552">
        <v>276.20999999999998</v>
      </c>
      <c r="O1552" t="s">
        <v>2643</v>
      </c>
      <c r="P1552" t="s">
        <v>2643</v>
      </c>
      <c r="Q1552" t="s">
        <v>2643</v>
      </c>
      <c r="R1552" t="s">
        <v>1876</v>
      </c>
      <c r="S1552">
        <f ca="1">$AK$2*Validation[[#This Row],[Range1_Range]]+Validation[[#This Row],[Range1_Low]]</f>
        <v>0.1328196709571155</v>
      </c>
      <c r="T1552">
        <f ca="1">$AK$2*Validation[[#This Row],[Range2_Range]]+Validation[[#This Row],[Range2_Low]]</f>
        <v>3.3906982006491173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95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v>0</v>
      </c>
      <c r="AB1552" t="s">
        <v>6606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2" t="b">
        <f ca="1">AND(Validation[[#This Row],[Test Reading]]&gt;=Validation[[#This Row],[Range1_Low]],Validation[[#This Row],[Test Reading]]&lt;=Validation[[#This Row],[Range1_High]])</f>
        <v>1</v>
      </c>
      <c r="AE1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2">
        <f>Validation[[#This Row],[Range1_High]]-Validation[[#This Row],[Range1_Low]]</f>
        <v>0.29701</v>
      </c>
      <c r="AG1552">
        <f>Validation[[#This Row],[Range2_High]]-Validation[[#This Row],[Range2_Low]]</f>
        <v>9.9550099999999997</v>
      </c>
      <c r="AJ1552" s="94"/>
      <c r="AK1552"/>
    </row>
    <row r="1553" spans="1:37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10</v>
      </c>
      <c r="I1553">
        <v>20.010000000000002</v>
      </c>
      <c r="J1553" t="s">
        <v>10</v>
      </c>
      <c r="K1553">
        <v>52.238</v>
      </c>
      <c r="L1553">
        <v>738.2</v>
      </c>
      <c r="M1553">
        <v>52.145000000000003</v>
      </c>
      <c r="N1553">
        <v>738.41</v>
      </c>
      <c r="O1553" t="s">
        <v>2643</v>
      </c>
      <c r="P1553" t="s">
        <v>2643</v>
      </c>
      <c r="Q1553" t="s">
        <v>2643</v>
      </c>
      <c r="R1553" t="s">
        <v>5180</v>
      </c>
      <c r="S1553">
        <f ca="1">$AK$2*Validation[[#This Row],[Range1_Range]]+Validation[[#This Row],[Range1_Low]]</f>
        <v>0.1328196709571155</v>
      </c>
      <c r="T1553">
        <f ca="1">$AK$2*Validation[[#This Row],[Range2_Range]]+Validation[[#This Row],[Range2_Low]]</f>
        <v>13.364179341708113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150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v>0</v>
      </c>
      <c r="AB1553" t="s">
        <v>6196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3" t="b">
        <f ca="1">AND(Validation[[#This Row],[Test Reading]]&gt;=Validation[[#This Row],[Range1_Low]],Validation[[#This Row],[Test Reading]]&lt;=Validation[[#This Row],[Range1_High]])</f>
        <v>1</v>
      </c>
      <c r="AE1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3">
        <f>Validation[[#This Row],[Range1_High]]-Validation[[#This Row],[Range1_Low]]</f>
        <v>0.29701</v>
      </c>
      <c r="AG1553">
        <f>Validation[[#This Row],[Range2_High]]-Validation[[#This Row],[Range2_Low]]</f>
        <v>10.010000000000002</v>
      </c>
      <c r="AK1553"/>
    </row>
    <row r="1554" spans="1:37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20</v>
      </c>
      <c r="I1554">
        <v>50.01</v>
      </c>
      <c r="J1554" t="s">
        <v>10</v>
      </c>
      <c r="K1554">
        <v>66.007000000000005</v>
      </c>
      <c r="L1554">
        <v>1107.9000000000001</v>
      </c>
      <c r="M1554">
        <v>65.938999999999993</v>
      </c>
      <c r="N1554">
        <v>1108</v>
      </c>
      <c r="O1554" t="s">
        <v>2643</v>
      </c>
      <c r="P1554" t="s">
        <v>2643</v>
      </c>
      <c r="Q1554" t="s">
        <v>2643</v>
      </c>
      <c r="R1554" t="s">
        <v>1878</v>
      </c>
      <c r="S1554">
        <f ca="1">$AK$2*Validation[[#This Row],[Range1_Range]]+Validation[[#This Row],[Range1_Low]]</f>
        <v>0.1328196709571155</v>
      </c>
      <c r="T1554">
        <f ca="1">$AK$2*Validation[[#This Row],[Range2_Range]]+Validation[[#This Row],[Range2_Low]]</f>
        <v>30.085816388077966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210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54" t="b">
        <f ca="1">Validation[[#This Row],[Desired Result]]=Validation[[#This Row],[Result]]</f>
        <v>1</v>
      </c>
      <c r="X1554" t="b">
        <v>1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v>0</v>
      </c>
      <c r="AB1554" t="s">
        <v>6195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4" t="b">
        <f ca="1">AND(Validation[[#This Row],[Test Reading]]&gt;=Validation[[#This Row],[Range1_Low]],Validation[[#This Row],[Test Reading]]&lt;=Validation[[#This Row],[Range1_High]])</f>
        <v>1</v>
      </c>
      <c r="AE1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4">
        <f>Validation[[#This Row],[Range1_High]]-Validation[[#This Row],[Range1_Low]]</f>
        <v>0.29701</v>
      </c>
      <c r="AG1554">
        <f>Validation[[#This Row],[Range2_High]]-Validation[[#This Row],[Range2_Low]]</f>
        <v>30.009999999999998</v>
      </c>
      <c r="AJ1554" s="93"/>
      <c r="AK1554"/>
    </row>
    <row r="1555" spans="1:37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50</v>
      </c>
      <c r="I1555">
        <v>100.01</v>
      </c>
      <c r="J1555" t="s">
        <v>10</v>
      </c>
      <c r="K1555">
        <v>202.89</v>
      </c>
      <c r="L1555">
        <v>2641.9</v>
      </c>
      <c r="M1555">
        <v>202.83</v>
      </c>
      <c r="N1555">
        <v>2642</v>
      </c>
      <c r="O1555" t="s">
        <v>2643</v>
      </c>
      <c r="P1555" t="s">
        <v>2643</v>
      </c>
      <c r="Q1555" t="s">
        <v>2643</v>
      </c>
      <c r="R1555" t="s">
        <v>5183</v>
      </c>
      <c r="S1555">
        <f ca="1">$AK$2*Validation[[#This Row],[Range1_Range]]+Validation[[#This Row],[Range1_Low]]</f>
        <v>0.1328196709571155</v>
      </c>
      <c r="T1555">
        <f ca="1">$AK$2*Validation[[#This Row],[Range2_Range]]+Validation[[#This Row],[Range2_Low]]</f>
        <v>66.807453434447822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550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v>0</v>
      </c>
      <c r="AB1555" t="s">
        <v>6197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5" t="b">
        <f ca="1">AND(Validation[[#This Row],[Test Reading]]&gt;=Validation[[#This Row],[Range1_Low]],Validation[[#This Row],[Test Reading]]&lt;=Validation[[#This Row],[Range1_High]])</f>
        <v>1</v>
      </c>
      <c r="AE1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5">
        <f>Validation[[#This Row],[Range1_High]]-Validation[[#This Row],[Range1_Low]]</f>
        <v>0.29701</v>
      </c>
      <c r="AG1555">
        <f>Validation[[#This Row],[Range2_High]]-Validation[[#This Row],[Range2_Low]]</f>
        <v>50.010000000000005</v>
      </c>
      <c r="AK1555"/>
    </row>
    <row r="1556" spans="1:37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100</v>
      </c>
      <c r="I1556">
        <v>500</v>
      </c>
      <c r="J1556" t="s">
        <v>10</v>
      </c>
      <c r="K1556">
        <v>390</v>
      </c>
      <c r="L1556">
        <v>5771.9</v>
      </c>
      <c r="M1556">
        <v>384.93</v>
      </c>
      <c r="N1556">
        <v>5772</v>
      </c>
      <c r="O1556" t="s">
        <v>2643</v>
      </c>
      <c r="P1556" t="s">
        <v>2643</v>
      </c>
      <c r="Q1556" t="s">
        <v>2643</v>
      </c>
      <c r="R1556" t="s">
        <v>1877</v>
      </c>
      <c r="S1556">
        <f ca="1">$AK$2*Validation[[#This Row],[Range1_Range]]+Validation[[#This Row],[Range1_Low]]</f>
        <v>0.1328196709571155</v>
      </c>
      <c r="T1556">
        <f ca="1">$AK$2*Validation[[#This Row],[Range2_Range]]+Validation[[#This Row],[Range2_Low]]</f>
        <v>234.43274092739705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1200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v>0</v>
      </c>
      <c r="AB1556" t="s">
        <v>6193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6" t="b">
        <f ca="1">AND(Validation[[#This Row],[Test Reading]]&gt;=Validation[[#This Row],[Range1_Low]],Validation[[#This Row],[Test Reading]]&lt;=Validation[[#This Row],[Range1_High]])</f>
        <v>1</v>
      </c>
      <c r="AE1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6">
        <f>Validation[[#This Row],[Range1_High]]-Validation[[#This Row],[Range1_Low]]</f>
        <v>0.29701</v>
      </c>
      <c r="AG1556">
        <f>Validation[[#This Row],[Range2_High]]-Validation[[#This Row],[Range2_Low]]</f>
        <v>400</v>
      </c>
      <c r="AJ1556" s="94"/>
      <c r="AK1556"/>
    </row>
    <row r="1557" spans="1:37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500</v>
      </c>
      <c r="I1557">
        <v>501</v>
      </c>
      <c r="J1557" t="s">
        <v>10</v>
      </c>
      <c r="K1557">
        <v>390</v>
      </c>
      <c r="L1557">
        <v>5771.9</v>
      </c>
      <c r="M1557">
        <v>384.93</v>
      </c>
      <c r="N1557">
        <v>5772</v>
      </c>
      <c r="O1557" t="s">
        <v>2643</v>
      </c>
      <c r="P1557" t="s">
        <v>2643</v>
      </c>
      <c r="Q1557" t="s">
        <v>2643</v>
      </c>
      <c r="R1557" t="s">
        <v>1875</v>
      </c>
      <c r="S1557">
        <f ca="1">$AK$2*Validation[[#This Row],[Range1_Range]]+Validation[[#This Row],[Range1_Low]]</f>
        <v>0.1328196709571155</v>
      </c>
      <c r="T1557">
        <f ca="1">$AK$2*Validation[[#This Row],[Range2_Range]]+Validation[[#This Row],[Range2_Low]]</f>
        <v>500.3360818523185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1200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v>0</v>
      </c>
      <c r="AB1557" t="s">
        <v>6194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7" t="b">
        <f ca="1">AND(Validation[[#This Row],[Test Reading]]&gt;=Validation[[#This Row],[Range1_Low]],Validation[[#This Row],[Test Reading]]&lt;=Validation[[#This Row],[Range1_High]])</f>
        <v>1</v>
      </c>
      <c r="AE1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7">
        <f>Validation[[#This Row],[Range1_High]]-Validation[[#This Row],[Range1_Low]]</f>
        <v>0.29701</v>
      </c>
      <c r="AG1557">
        <f>Validation[[#This Row],[Range2_High]]-Validation[[#This Row],[Range2_Low]]</f>
        <v>1</v>
      </c>
      <c r="AK1557"/>
    </row>
    <row r="1558" spans="1:37" x14ac:dyDescent="0.25">
      <c r="A1558" t="s">
        <v>52</v>
      </c>
      <c r="B1558" t="s">
        <v>8</v>
      </c>
      <c r="C1558">
        <v>0.33</v>
      </c>
      <c r="D1558">
        <v>3.3001</v>
      </c>
      <c r="E1558">
        <v>1E-4</v>
      </c>
      <c r="F1558" t="s">
        <v>6</v>
      </c>
      <c r="G1558" t="s">
        <v>4</v>
      </c>
      <c r="H1558">
        <v>0.01</v>
      </c>
      <c r="I1558">
        <v>4.5010000000000001E-2</v>
      </c>
      <c r="J1558" t="s">
        <v>10</v>
      </c>
      <c r="K1558">
        <v>0.11</v>
      </c>
      <c r="L1558">
        <v>0.56032999999999999</v>
      </c>
      <c r="M1558">
        <v>0.10921</v>
      </c>
      <c r="N1558">
        <v>0.56037000000000003</v>
      </c>
      <c r="O1558" t="s">
        <v>2643</v>
      </c>
      <c r="P1558" t="s">
        <v>2643</v>
      </c>
      <c r="Q1558" t="s">
        <v>2643</v>
      </c>
      <c r="R1558" t="s">
        <v>1897</v>
      </c>
      <c r="S1558">
        <f ca="1">$AK$2*Validation[[#This Row],[Range1_Range]]+Validation[[#This Row],[Range1_Low]]</f>
        <v>1.3281967095711549</v>
      </c>
      <c r="T1558">
        <f ca="1">$AK$2*Validation[[#This Row],[Range2_Range]]+Validation[[#This Row],[Range2_Low]]</f>
        <v>2.1766225649670429E-2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0.85 mV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1558" t="b">
        <f ca="1">Validation[[#This Row],[Desired Result]]=Validation[[#This Row],[Result]]</f>
        <v>1</v>
      </c>
      <c r="X1558" t="b">
        <v>1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v>0</v>
      </c>
      <c r="AB1558" t="s">
        <v>6607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8" t="b">
        <f ca="1">AND(Validation[[#This Row],[Test Reading]]&gt;=Validation[[#This Row],[Range1_Low]],Validation[[#This Row],[Test Reading]]&lt;=Validation[[#This Row],[Range1_High]])</f>
        <v>1</v>
      </c>
      <c r="AE1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8">
        <f>Validation[[#This Row],[Range1_High]]-Validation[[#This Row],[Range1_Low]]</f>
        <v>2.9701</v>
      </c>
      <c r="AG1558">
        <f>Validation[[#This Row],[Range2_High]]-Validation[[#This Row],[Range2_Low]]</f>
        <v>3.5009999999999999E-2</v>
      </c>
      <c r="AK1558"/>
    </row>
    <row r="1559" spans="1:37" x14ac:dyDescent="0.25">
      <c r="A1559" t="s">
        <v>52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4.4999999999999998E-2</v>
      </c>
      <c r="I1559">
        <v>10.00001</v>
      </c>
      <c r="J1559" t="s">
        <v>10</v>
      </c>
      <c r="K1559">
        <v>7.9443E-2</v>
      </c>
      <c r="L1559">
        <v>0.34499000000000002</v>
      </c>
      <c r="M1559">
        <v>7.9135999999999998E-2</v>
      </c>
      <c r="N1559">
        <v>0.34505000000000002</v>
      </c>
      <c r="O1559" t="s">
        <v>2643</v>
      </c>
      <c r="P1559" t="s">
        <v>2643</v>
      </c>
      <c r="Q1559" t="s">
        <v>2643</v>
      </c>
      <c r="R1559" t="s">
        <v>5853</v>
      </c>
      <c r="S1559">
        <f ca="1">$AK$2*Validation[[#This Row],[Range1_Range]]+Validation[[#This Row],[Range1_Low]]</f>
        <v>1.3281967095711549</v>
      </c>
      <c r="T1559">
        <f ca="1">$AK$2*Validation[[#This Row],[Range2_Range]]+Validation[[#This Row],[Range2_Low]]</f>
        <v>3.3906982006491173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0.54 mV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mV</v>
      </c>
      <c r="W1559" t="b">
        <f ca="1">Validation[[#This Row],[Desired Result]]=Validation[[#This Row],[Result]]</f>
        <v>1</v>
      </c>
      <c r="X1559" t="b">
        <v>1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v>0</v>
      </c>
      <c r="AB1559" t="s">
        <v>6608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9" t="b">
        <f ca="1">AND(Validation[[#This Row],[Test Reading]]&gt;=Validation[[#This Row],[Range1_Low]],Validation[[#This Row],[Test Reading]]&lt;=Validation[[#This Row],[Range1_High]])</f>
        <v>1</v>
      </c>
      <c r="AE1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9">
        <f>Validation[[#This Row],[Range1_High]]-Validation[[#This Row],[Range1_Low]]</f>
        <v>2.9701</v>
      </c>
      <c r="AG1559">
        <f>Validation[[#This Row],[Range2_High]]-Validation[[#This Row],[Range2_Low]]</f>
        <v>9.9550099999999997</v>
      </c>
      <c r="AK1559"/>
    </row>
    <row r="1560" spans="1:37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10</v>
      </c>
      <c r="I1560">
        <v>20.010000000000002</v>
      </c>
      <c r="J1560" t="s">
        <v>10</v>
      </c>
      <c r="K1560">
        <v>7.5008000000000005E-2</v>
      </c>
      <c r="L1560">
        <v>0.80728999999999995</v>
      </c>
      <c r="M1560">
        <v>7.4829000000000007E-2</v>
      </c>
      <c r="N1560">
        <v>0.80732999999999999</v>
      </c>
      <c r="O1560" t="s">
        <v>2643</v>
      </c>
      <c r="P1560" t="s">
        <v>2643</v>
      </c>
      <c r="Q1560" t="s">
        <v>2643</v>
      </c>
      <c r="R1560" t="s">
        <v>1896</v>
      </c>
      <c r="S1560">
        <f ca="1">$AK$2*Validation[[#This Row],[Range1_Range]]+Validation[[#This Row],[Range1_Low]]</f>
        <v>1.3281967095711549</v>
      </c>
      <c r="T1560">
        <f ca="1">$AK$2*Validation[[#This Row],[Range2_Range]]+Validation[[#This Row],[Range2_Low]]</f>
        <v>13.364179341708113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1.1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60" t="b">
        <f ca="1">Validation[[#This Row],[Desired Result]]=Validation[[#This Row],[Result]]</f>
        <v>1</v>
      </c>
      <c r="X1560" t="b">
        <v>1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v>0</v>
      </c>
      <c r="AB1560" t="s">
        <v>6199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0" t="b">
        <f ca="1">AND(Validation[[#This Row],[Test Reading]]&gt;=Validation[[#This Row],[Range1_Low]],Validation[[#This Row],[Test Reading]]&lt;=Validation[[#This Row],[Range1_High]])</f>
        <v>1</v>
      </c>
      <c r="AE1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0">
        <f>Validation[[#This Row],[Range1_High]]-Validation[[#This Row],[Range1_Low]]</f>
        <v>2.9701</v>
      </c>
      <c r="AG1560">
        <f>Validation[[#This Row],[Range2_High]]-Validation[[#This Row],[Range2_Low]]</f>
        <v>10.010000000000002</v>
      </c>
      <c r="AK1560"/>
    </row>
    <row r="1561" spans="1:37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20</v>
      </c>
      <c r="I1561">
        <v>50.01</v>
      </c>
      <c r="J1561" t="s">
        <v>10</v>
      </c>
      <c r="K1561">
        <v>7.3710999999999999E-2</v>
      </c>
      <c r="L1561">
        <v>1.1548</v>
      </c>
      <c r="M1561">
        <v>7.3371000000000006E-2</v>
      </c>
      <c r="N1561">
        <v>1.1549</v>
      </c>
      <c r="O1561" t="s">
        <v>2643</v>
      </c>
      <c r="P1561" t="s">
        <v>2643</v>
      </c>
      <c r="Q1561" t="s">
        <v>2643</v>
      </c>
      <c r="R1561" t="s">
        <v>1895</v>
      </c>
      <c r="S1561">
        <f ca="1">$AK$2*Validation[[#This Row],[Range1_Range]]+Validation[[#This Row],[Range1_Low]]</f>
        <v>1.3281967095711549</v>
      </c>
      <c r="T1561">
        <f ca="1">$AK$2*Validation[[#This Row],[Range2_Range]]+Validation[[#This Row],[Range2_Low]]</f>
        <v>30.085816388077966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1.6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1561" t="b">
        <f ca="1">Validation[[#This Row],[Desired Result]]=Validation[[#This Row],[Result]]</f>
        <v>1</v>
      </c>
      <c r="X1561" t="b">
        <v>0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v>0</v>
      </c>
      <c r="AB1561" t="s">
        <v>6202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1" t="b">
        <f ca="1">AND(Validation[[#This Row],[Test Reading]]&gt;=Validation[[#This Row],[Range1_Low]],Validation[[#This Row],[Test Reading]]&lt;=Validation[[#This Row],[Range1_High]])</f>
        <v>1</v>
      </c>
      <c r="AE1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1">
        <f>Validation[[#This Row],[Range1_High]]-Validation[[#This Row],[Range1_Low]]</f>
        <v>2.9701</v>
      </c>
      <c r="AG1561">
        <f>Validation[[#This Row],[Range2_High]]-Validation[[#This Row],[Range2_Low]]</f>
        <v>30.009999999999998</v>
      </c>
      <c r="AK1561"/>
    </row>
    <row r="1562" spans="1:37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50</v>
      </c>
      <c r="I1562">
        <v>100.01</v>
      </c>
      <c r="J1562" t="s">
        <v>10</v>
      </c>
      <c r="K1562">
        <v>0.24</v>
      </c>
      <c r="L1562">
        <v>2.6566000000000001</v>
      </c>
      <c r="M1562">
        <v>0.23255999999999999</v>
      </c>
      <c r="N1562">
        <v>2.6566999999999998</v>
      </c>
      <c r="O1562" t="s">
        <v>2643</v>
      </c>
      <c r="P1562" t="s">
        <v>2643</v>
      </c>
      <c r="Q1562" t="s">
        <v>2643</v>
      </c>
      <c r="R1562" t="s">
        <v>1898</v>
      </c>
      <c r="S1562">
        <f ca="1">$AK$2*Validation[[#This Row],[Range1_Range]]+Validation[[#This Row],[Range1_Low]]</f>
        <v>1.3281967095711549</v>
      </c>
      <c r="T1562">
        <f ca="1">$AK$2*Validation[[#This Row],[Range2_Range]]+Validation[[#This Row],[Range2_Low]]</f>
        <v>66.807453434447822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3.8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v>0</v>
      </c>
      <c r="AB1562" t="s">
        <v>6198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2" t="b">
        <f ca="1">AND(Validation[[#This Row],[Test Reading]]&gt;=Validation[[#This Row],[Range1_Low]],Validation[[#This Row],[Test Reading]]&lt;=Validation[[#This Row],[Range1_High]])</f>
        <v>1</v>
      </c>
      <c r="AE1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2">
        <f>Validation[[#This Row],[Range1_High]]-Validation[[#This Row],[Range1_Low]]</f>
        <v>2.9701</v>
      </c>
      <c r="AG1562">
        <f>Validation[[#This Row],[Range2_High]]-Validation[[#This Row],[Range2_Low]]</f>
        <v>50.010000000000005</v>
      </c>
      <c r="AK1562"/>
    </row>
    <row r="1563" spans="1:37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100</v>
      </c>
      <c r="I1563">
        <v>500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2643</v>
      </c>
      <c r="P1563" t="s">
        <v>2643</v>
      </c>
      <c r="Q1563" t="s">
        <v>2643</v>
      </c>
      <c r="R1563" t="s">
        <v>5189</v>
      </c>
      <c r="S1563">
        <f ca="1">$AK$2*Validation[[#This Row],[Range1_Range]]+Validation[[#This Row],[Range1_Low]]</f>
        <v>1.3281967095711549</v>
      </c>
      <c r="T1563">
        <f ca="1">$AK$2*Validation[[#This Row],[Range2_Range]]+Validation[[#This Row],[Range2_Low]]</f>
        <v>234.43274092739705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8.8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63" t="b">
        <f ca="1">Validation[[#This Row],[Desired Result]]=Validation[[#This Row],[Result]]</f>
        <v>1</v>
      </c>
      <c r="X1563" t="b">
        <v>1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v>0</v>
      </c>
      <c r="AB1563" t="s">
        <v>6200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3" t="b">
        <f ca="1">AND(Validation[[#This Row],[Test Reading]]&gt;=Validation[[#This Row],[Range1_Low]],Validation[[#This Row],[Test Reading]]&lt;=Validation[[#This Row],[Range1_High]])</f>
        <v>1</v>
      </c>
      <c r="AE1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3">
        <f>Validation[[#This Row],[Range1_High]]-Validation[[#This Row],[Range1_Low]]</f>
        <v>2.9701</v>
      </c>
      <c r="AG1563">
        <f>Validation[[#This Row],[Range2_High]]-Validation[[#This Row],[Range2_Low]]</f>
        <v>400</v>
      </c>
      <c r="AK1563"/>
    </row>
    <row r="1564" spans="1:37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500</v>
      </c>
      <c r="I1564">
        <v>501</v>
      </c>
      <c r="J1564" t="s">
        <v>10</v>
      </c>
      <c r="K1564">
        <v>1.1000000000000001</v>
      </c>
      <c r="L1564">
        <v>5.7939999999999996</v>
      </c>
      <c r="M1564">
        <v>1.038</v>
      </c>
      <c r="N1564">
        <v>5.7941000000000003</v>
      </c>
      <c r="O1564" t="s">
        <v>2643</v>
      </c>
      <c r="P1564" t="s">
        <v>2643</v>
      </c>
      <c r="Q1564" t="s">
        <v>2643</v>
      </c>
      <c r="R1564" t="s">
        <v>5190</v>
      </c>
      <c r="S1564">
        <f ca="1">$AK$2*Validation[[#This Row],[Range1_Range]]+Validation[[#This Row],[Range1_Low]]</f>
        <v>1.3281967095711549</v>
      </c>
      <c r="T1564">
        <f ca="1">$AK$2*Validation[[#This Row],[Range2_Range]]+Validation[[#This Row],[Range2_Low]]</f>
        <v>500.3360818523185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8.8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64" t="b">
        <f ca="1">Validation[[#This Row],[Desired Result]]=Validation[[#This Row],[Result]]</f>
        <v>1</v>
      </c>
      <c r="X1564" t="b">
        <v>1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v>0</v>
      </c>
      <c r="AB1564" t="s">
        <v>6201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4" t="b">
        <f ca="1">AND(Validation[[#This Row],[Test Reading]]&gt;=Validation[[#This Row],[Range1_Low]],Validation[[#This Row],[Test Reading]]&lt;=Validation[[#This Row],[Range1_High]])</f>
        <v>1</v>
      </c>
      <c r="AE1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4">
        <f>Validation[[#This Row],[Range1_High]]-Validation[[#This Row],[Range1_Low]]</f>
        <v>2.9701</v>
      </c>
      <c r="AG1564">
        <f>Validation[[#This Row],[Range2_High]]-Validation[[#This Row],[Range2_Low]]</f>
        <v>1</v>
      </c>
      <c r="AK1564"/>
    </row>
    <row r="1565" spans="1:37" x14ac:dyDescent="0.25">
      <c r="A1565" t="s">
        <v>52</v>
      </c>
      <c r="B1565" t="s">
        <v>8</v>
      </c>
      <c r="C1565">
        <v>3.3</v>
      </c>
      <c r="D1565">
        <v>33.000999999999998</v>
      </c>
      <c r="E1565">
        <v>1E-4</v>
      </c>
      <c r="F1565" t="s">
        <v>6</v>
      </c>
      <c r="G1565" t="s">
        <v>4</v>
      </c>
      <c r="H1565">
        <v>0.01</v>
      </c>
      <c r="I1565">
        <v>4.5010000000000001E-2</v>
      </c>
      <c r="J1565" t="s">
        <v>10</v>
      </c>
      <c r="K1565">
        <v>0.93</v>
      </c>
      <c r="L1565">
        <v>0.57999999999999996</v>
      </c>
      <c r="M1565">
        <v>0.92291999999999996</v>
      </c>
      <c r="N1565">
        <v>0.57830000000000004</v>
      </c>
      <c r="O1565" t="s">
        <v>2643</v>
      </c>
      <c r="P1565" t="s">
        <v>2643</v>
      </c>
      <c r="Q1565" t="s">
        <v>2643</v>
      </c>
      <c r="R1565" t="s">
        <v>5847</v>
      </c>
      <c r="S1565">
        <f ca="1">$AK$2*Validation[[#This Row],[Range1_Range]]+Validation[[#This Row],[Range1_Low]]</f>
        <v>13.281967095711547</v>
      </c>
      <c r="T1565">
        <f ca="1">$AK$2*Validation[[#This Row],[Range2_Range]]+Validation[[#This Row],[Range2_Low]]</f>
        <v>2.1766225649670429E-2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8.6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v>0</v>
      </c>
      <c r="AB1565" t="s">
        <v>1897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5" t="b">
        <f ca="1">AND(Validation[[#This Row],[Test Reading]]&gt;=Validation[[#This Row],[Range1_Low]],Validation[[#This Row],[Test Reading]]&lt;=Validation[[#This Row],[Range1_High]])</f>
        <v>1</v>
      </c>
      <c r="AE1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5">
        <f>Validation[[#This Row],[Range1_High]]-Validation[[#This Row],[Range1_Low]]</f>
        <v>29.700999999999997</v>
      </c>
      <c r="AG1565">
        <f>Validation[[#This Row],[Range2_High]]-Validation[[#This Row],[Range2_Low]]</f>
        <v>3.5009999999999999E-2</v>
      </c>
      <c r="AK1565"/>
    </row>
    <row r="1566" spans="1:37" x14ac:dyDescent="0.25">
      <c r="A1566" t="s">
        <v>52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4.4999999999999998E-2</v>
      </c>
      <c r="I1566">
        <v>10.00001</v>
      </c>
      <c r="J1566" t="s">
        <v>10</v>
      </c>
      <c r="K1566">
        <v>0.7</v>
      </c>
      <c r="L1566">
        <v>0.35</v>
      </c>
      <c r="M1566">
        <v>0.69218000000000002</v>
      </c>
      <c r="N1566">
        <v>0.34794999999999998</v>
      </c>
      <c r="O1566" t="s">
        <v>2643</v>
      </c>
      <c r="P1566" t="s">
        <v>2643</v>
      </c>
      <c r="Q1566" t="s">
        <v>2643</v>
      </c>
      <c r="R1566" t="s">
        <v>1918</v>
      </c>
      <c r="S1566">
        <f ca="1">$AK$2*Validation[[#This Row],[Range1_Range]]+Validation[[#This Row],[Range1_Low]]</f>
        <v>13.281967095711547</v>
      </c>
      <c r="T1566">
        <f ca="1">$AK$2*Validation[[#This Row],[Range2_Range]]+Validation[[#This Row],[Range2_Low]]</f>
        <v>3.3906982006491173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5.3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v>0</v>
      </c>
      <c r="AB1566" t="s">
        <v>5853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6" t="b">
        <f ca="1">AND(Validation[[#This Row],[Test Reading]]&gt;=Validation[[#This Row],[Range1_Low]],Validation[[#This Row],[Test Reading]]&lt;=Validation[[#This Row],[Range1_High]])</f>
        <v>1</v>
      </c>
      <c r="AE1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6">
        <f>Validation[[#This Row],[Range1_High]]-Validation[[#This Row],[Range1_Low]]</f>
        <v>29.700999999999997</v>
      </c>
      <c r="AG1566">
        <f>Validation[[#This Row],[Range2_High]]-Validation[[#This Row],[Range2_Low]]</f>
        <v>9.9550099999999997</v>
      </c>
      <c r="AK1566"/>
    </row>
    <row r="1567" spans="1:37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10</v>
      </c>
      <c r="I1567">
        <v>20.010000000000002</v>
      </c>
      <c r="J1567" t="s">
        <v>10</v>
      </c>
      <c r="K1567">
        <v>0.7</v>
      </c>
      <c r="L1567">
        <v>0.81</v>
      </c>
      <c r="M1567">
        <v>0.69303999999999999</v>
      </c>
      <c r="N1567">
        <v>0.80896000000000001</v>
      </c>
      <c r="O1567" t="s">
        <v>2643</v>
      </c>
      <c r="P1567" t="s">
        <v>2643</v>
      </c>
      <c r="Q1567" t="s">
        <v>2643</v>
      </c>
      <c r="R1567" t="s">
        <v>5193</v>
      </c>
      <c r="S1567">
        <f ca="1">$AK$2*Validation[[#This Row],[Range1_Range]]+Validation[[#This Row],[Range1_Low]]</f>
        <v>13.281967095711547</v>
      </c>
      <c r="T1567">
        <f ca="1">$AK$2*Validation[[#This Row],[Range2_Range]]+Validation[[#This Row],[Range2_Low]]</f>
        <v>13.364179341708113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11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67" t="b">
        <f ca="1">Validation[[#This Row],[Desired Result]]=Validation[[#This Row],[Result]]</f>
        <v>1</v>
      </c>
      <c r="X1567" t="b">
        <v>1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v>0</v>
      </c>
      <c r="AB1567" t="s">
        <v>1896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7" t="b">
        <f ca="1">AND(Validation[[#This Row],[Test Reading]]&gt;=Validation[[#This Row],[Range1_Low]],Validation[[#This Row],[Test Reading]]&lt;=Validation[[#This Row],[Range1_High]])</f>
        <v>1</v>
      </c>
      <c r="AE1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7">
        <f>Validation[[#This Row],[Range1_High]]-Validation[[#This Row],[Range1_Low]]</f>
        <v>29.700999999999997</v>
      </c>
      <c r="AG1567">
        <f>Validation[[#This Row],[Range2_High]]-Validation[[#This Row],[Range2_Low]]</f>
        <v>10.010000000000002</v>
      </c>
      <c r="AJ1567" s="94"/>
      <c r="AK1567"/>
    </row>
    <row r="1568" spans="1:37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20</v>
      </c>
      <c r="I1568">
        <v>50.01</v>
      </c>
      <c r="J1568" t="s">
        <v>10</v>
      </c>
      <c r="K1568">
        <v>0.7</v>
      </c>
      <c r="L1568">
        <v>1.2</v>
      </c>
      <c r="M1568">
        <v>0.69121999999999995</v>
      </c>
      <c r="N1568">
        <v>1.1565000000000001</v>
      </c>
      <c r="O1568" t="s">
        <v>2643</v>
      </c>
      <c r="P1568" t="s">
        <v>2643</v>
      </c>
      <c r="Q1568" t="s">
        <v>2643</v>
      </c>
      <c r="R1568" t="s">
        <v>1916</v>
      </c>
      <c r="S1568">
        <f ca="1">$AK$2*Validation[[#This Row],[Range1_Range]]+Validation[[#This Row],[Range1_Low]]</f>
        <v>13.281967095711547</v>
      </c>
      <c r="T1568">
        <f ca="1">$AK$2*Validation[[#This Row],[Range2_Range]]+Validation[[#This Row],[Range2_Low]]</f>
        <v>30.085816388077966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17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v>0</v>
      </c>
      <c r="AB1568" t="s">
        <v>1895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8" t="b">
        <f ca="1">AND(Validation[[#This Row],[Test Reading]]&gt;=Validation[[#This Row],[Range1_Low]],Validation[[#This Row],[Test Reading]]&lt;=Validation[[#This Row],[Range1_High]])</f>
        <v>1</v>
      </c>
      <c r="AE1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8">
        <f>Validation[[#This Row],[Range1_High]]-Validation[[#This Row],[Range1_Low]]</f>
        <v>29.700999999999997</v>
      </c>
      <c r="AG1568">
        <f>Validation[[#This Row],[Range2_High]]-Validation[[#This Row],[Range2_Low]]</f>
        <v>30.009999999999998</v>
      </c>
      <c r="AK1568"/>
    </row>
    <row r="1569" spans="1:37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50</v>
      </c>
      <c r="I1569">
        <v>100.01</v>
      </c>
      <c r="J1569" t="s">
        <v>10</v>
      </c>
      <c r="K1569">
        <v>2.2999999999999998</v>
      </c>
      <c r="L1569">
        <v>2.7</v>
      </c>
      <c r="M1569">
        <v>2.3079000000000001</v>
      </c>
      <c r="N1569">
        <v>2.6577000000000002</v>
      </c>
      <c r="O1569" t="s">
        <v>2643</v>
      </c>
      <c r="P1569" t="s">
        <v>2643</v>
      </c>
      <c r="Q1569" t="s">
        <v>2643</v>
      </c>
      <c r="R1569" t="s">
        <v>1915</v>
      </c>
      <c r="S1569">
        <f ca="1">$AK$2*Validation[[#This Row],[Range1_Range]]+Validation[[#This Row],[Range1_Low]]</f>
        <v>13.281967095711547</v>
      </c>
      <c r="T1569">
        <f ca="1">$AK$2*Validation[[#This Row],[Range2_Range]]+Validation[[#This Row],[Range2_Low]]</f>
        <v>66.807453434447822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38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v>0</v>
      </c>
      <c r="AB1569" t="s">
        <v>1898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9" t="b">
        <f ca="1">AND(Validation[[#This Row],[Test Reading]]&gt;=Validation[[#This Row],[Range1_Low]],Validation[[#This Row],[Test Reading]]&lt;=Validation[[#This Row],[Range1_High]])</f>
        <v>1</v>
      </c>
      <c r="AE1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9">
        <f>Validation[[#This Row],[Range1_High]]-Validation[[#This Row],[Range1_Low]]</f>
        <v>29.700999999999997</v>
      </c>
      <c r="AG1569">
        <f>Validation[[#This Row],[Range2_High]]-Validation[[#This Row],[Range2_Low]]</f>
        <v>50.010000000000005</v>
      </c>
      <c r="AK1569"/>
    </row>
    <row r="1570" spans="1:37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100</v>
      </c>
      <c r="I1570">
        <v>500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2643</v>
      </c>
      <c r="P1570" t="s">
        <v>2643</v>
      </c>
      <c r="Q1570" t="s">
        <v>2643</v>
      </c>
      <c r="R1570" t="s">
        <v>1917</v>
      </c>
      <c r="S1570">
        <f ca="1">$AK$2*Validation[[#This Row],[Range1_Range]]+Validation[[#This Row],[Range1_Low]]</f>
        <v>13.281967095711547</v>
      </c>
      <c r="T1570">
        <f ca="1">$AK$2*Validation[[#This Row],[Range2_Range]]+Validation[[#This Row],[Range2_Low]]</f>
        <v>234.43274092739705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74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v>0</v>
      </c>
      <c r="AB1570" t="s">
        <v>5189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0" t="b">
        <f ca="1">AND(Validation[[#This Row],[Test Reading]]&gt;=Validation[[#This Row],[Range1_Low]],Validation[[#This Row],[Test Reading]]&lt;=Validation[[#This Row],[Range1_High]])</f>
        <v>1</v>
      </c>
      <c r="AE1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0">
        <f>Validation[[#This Row],[Range1_High]]-Validation[[#This Row],[Range1_Low]]</f>
        <v>29.700999999999997</v>
      </c>
      <c r="AG1570">
        <f>Validation[[#This Row],[Range2_High]]-Validation[[#This Row],[Range2_Low]]</f>
        <v>400</v>
      </c>
      <c r="AK1570"/>
    </row>
    <row r="1571" spans="1:37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500</v>
      </c>
      <c r="I1571">
        <v>501</v>
      </c>
      <c r="J1571" t="s">
        <v>10</v>
      </c>
      <c r="K1571">
        <v>13</v>
      </c>
      <c r="L1571">
        <v>4.5999999999999996</v>
      </c>
      <c r="M1571">
        <v>2.3363999999999998</v>
      </c>
      <c r="N1571">
        <v>2.6995</v>
      </c>
      <c r="O1571" t="s">
        <v>2643</v>
      </c>
      <c r="P1571" t="s">
        <v>2643</v>
      </c>
      <c r="Q1571" t="s">
        <v>2643</v>
      </c>
      <c r="R1571" t="s">
        <v>5199</v>
      </c>
      <c r="S1571">
        <f ca="1">$AK$2*Validation[[#This Row],[Range1_Range]]+Validation[[#This Row],[Range1_Low]]</f>
        <v>13.281967095711547</v>
      </c>
      <c r="T1571">
        <f ca="1">$AK$2*Validation[[#This Row],[Range2_Range]]+Validation[[#This Row],[Range2_Low]]</f>
        <v>500.3360818523185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74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571" t="b">
        <f ca="1">Validation[[#This Row],[Desired Result]]=Validation[[#This Row],[Result]]</f>
        <v>1</v>
      </c>
      <c r="X1571" t="b">
        <v>1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v>0</v>
      </c>
      <c r="AB1571" t="s">
        <v>5190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1" t="b">
        <f ca="1">AND(Validation[[#This Row],[Test Reading]]&gt;=Validation[[#This Row],[Range1_Low]],Validation[[#This Row],[Test Reading]]&lt;=Validation[[#This Row],[Range1_High]])</f>
        <v>1</v>
      </c>
      <c r="AE1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1">
        <f>Validation[[#This Row],[Range1_High]]-Validation[[#This Row],[Range1_Low]]</f>
        <v>29.700999999999997</v>
      </c>
      <c r="AG1571">
        <f>Validation[[#This Row],[Range2_High]]-Validation[[#This Row],[Range2_Low]]</f>
        <v>1</v>
      </c>
      <c r="AK1571"/>
    </row>
    <row r="1572" spans="1:37" x14ac:dyDescent="0.25">
      <c r="A1572" t="s">
        <v>52</v>
      </c>
      <c r="B1572" t="s">
        <v>8</v>
      </c>
      <c r="C1572">
        <v>0</v>
      </c>
      <c r="D1572">
        <v>3.3009999999999998E-2</v>
      </c>
      <c r="E1572">
        <v>1E-3</v>
      </c>
      <c r="F1572" t="s">
        <v>6</v>
      </c>
      <c r="G1572" t="s">
        <v>5</v>
      </c>
      <c r="H1572">
        <v>0.01</v>
      </c>
      <c r="I1572">
        <v>4.5010000000000001E-2</v>
      </c>
      <c r="J1572" t="s">
        <v>10</v>
      </c>
      <c r="K1572">
        <v>580.38</v>
      </c>
      <c r="L1572">
        <v>157.54</v>
      </c>
      <c r="M1572">
        <v>580.38</v>
      </c>
      <c r="N1572">
        <v>156.33000000000001</v>
      </c>
      <c r="O1572" t="s">
        <v>2643</v>
      </c>
      <c r="P1572" t="s">
        <v>2643</v>
      </c>
      <c r="Q1572" t="s">
        <v>2643</v>
      </c>
      <c r="R1572" t="s">
        <v>1837</v>
      </c>
      <c r="S1572">
        <f ca="1">$AK$2*Validation[[#This Row],[Range1_Range]]+Validation[[#This Row],[Range1_Low]]</f>
        <v>1.1094061945033441E-2</v>
      </c>
      <c r="T1572">
        <f ca="1">$AK$2*Validation[[#This Row],[Range2_Range]]+Validation[[#This Row],[Range2_Low]]</f>
        <v>2.1766225649670429E-2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580 µV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2" t="b">
        <f ca="1">Validation[[#This Row],[Desired Result]]=Validation[[#This Row],[Result]]</f>
        <v>1</v>
      </c>
      <c r="X1572" t="b">
        <v>0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v>0</v>
      </c>
      <c r="AB1572" t="s">
        <v>1879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2" t="b">
        <f ca="1">AND(Validation[[#This Row],[Test Reading]]&gt;=Validation[[#This Row],[Range1_Low]],Validation[[#This Row],[Test Reading]]&lt;=Validation[[#This Row],[Range1_High]])</f>
        <v>1</v>
      </c>
      <c r="AE1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2">
        <f>Validation[[#This Row],[Range1_High]]-Validation[[#This Row],[Range1_Low]]</f>
        <v>3.3009999999999998E-2</v>
      </c>
      <c r="AG1572">
        <f>Validation[[#This Row],[Range2_High]]-Validation[[#This Row],[Range2_Low]]</f>
        <v>3.5009999999999999E-2</v>
      </c>
      <c r="AK1572"/>
    </row>
    <row r="1573" spans="1:37" x14ac:dyDescent="0.25">
      <c r="A1573" t="s">
        <v>52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2643</v>
      </c>
      <c r="P1573" t="s">
        <v>2643</v>
      </c>
      <c r="Q1573" t="s">
        <v>2643</v>
      </c>
      <c r="R1573" t="s">
        <v>1831</v>
      </c>
      <c r="S1573">
        <f ca="1">$AK$2*Validation[[#This Row],[Range1_Range]]+Validation[[#This Row],[Range1_Low]]</f>
        <v>1.1094061945033441E-2</v>
      </c>
      <c r="T1573">
        <f ca="1">$AK$2*Validation[[#This Row],[Range2_Range]]+Validation[[#This Row],[Range2_Low]]</f>
        <v>3.3906982006491173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v>0</v>
      </c>
      <c r="AB1573" t="s">
        <v>1881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3" t="b">
        <f ca="1">AND(Validation[[#This Row],[Test Reading]]&gt;=Validation[[#This Row],[Range1_Low]],Validation[[#This Row],[Test Reading]]&lt;=Validation[[#This Row],[Range1_High]])</f>
        <v>1</v>
      </c>
      <c r="AE1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3">
        <f>Validation[[#This Row],[Range1_High]]-Validation[[#This Row],[Range1_Low]]</f>
        <v>3.3009999999999998E-2</v>
      </c>
      <c r="AG1573">
        <f>Validation[[#This Row],[Range2_High]]-Validation[[#This Row],[Range2_Low]]</f>
        <v>9.9550099999999997</v>
      </c>
      <c r="AK1573"/>
    </row>
    <row r="1574" spans="1:37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</v>
      </c>
      <c r="I1574">
        <v>20.010000000000002</v>
      </c>
      <c r="J1574" t="s">
        <v>10</v>
      </c>
      <c r="K1574">
        <v>580.38</v>
      </c>
      <c r="L1574">
        <v>157.54</v>
      </c>
      <c r="M1574">
        <v>580.38</v>
      </c>
      <c r="N1574">
        <v>156.33000000000001</v>
      </c>
      <c r="O1574" t="s">
        <v>2643</v>
      </c>
      <c r="P1574" t="s">
        <v>2643</v>
      </c>
      <c r="Q1574" t="s">
        <v>2643</v>
      </c>
      <c r="R1574" t="s">
        <v>1836</v>
      </c>
      <c r="S1574">
        <f ca="1">$AK$2*Validation[[#This Row],[Range1_Range]]+Validation[[#This Row],[Range1_Low]]</f>
        <v>1.1094061945033441E-2</v>
      </c>
      <c r="T1574">
        <f ca="1">$AK$2*Validation[[#This Row],[Range2_Range]]+Validation[[#This Row],[Range2_Low]]</f>
        <v>13.364179341708113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580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v>0</v>
      </c>
      <c r="AB1574" t="s">
        <v>5181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4" t="b">
        <f ca="1">AND(Validation[[#This Row],[Test Reading]]&gt;=Validation[[#This Row],[Range1_Low]],Validation[[#This Row],[Test Reading]]&lt;=Validation[[#This Row],[Range1_High]])</f>
        <v>1</v>
      </c>
      <c r="AE1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4">
        <f>Validation[[#This Row],[Range1_High]]-Validation[[#This Row],[Range1_Low]]</f>
        <v>3.3009999999999998E-2</v>
      </c>
      <c r="AG1574">
        <f>Validation[[#This Row],[Range2_High]]-Validation[[#This Row],[Range2_Low]]</f>
        <v>10.010000000000002</v>
      </c>
      <c r="AK1574"/>
    </row>
    <row r="1575" spans="1:37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20</v>
      </c>
      <c r="I1575">
        <v>50.01</v>
      </c>
      <c r="J1575" t="s">
        <v>10</v>
      </c>
      <c r="K1575">
        <v>580.34</v>
      </c>
      <c r="L1575">
        <v>247.93</v>
      </c>
      <c r="M1575">
        <v>580.33000000000004</v>
      </c>
      <c r="N1575">
        <v>246.73</v>
      </c>
      <c r="O1575" t="s">
        <v>2643</v>
      </c>
      <c r="P1575" t="s">
        <v>2643</v>
      </c>
      <c r="Q1575" t="s">
        <v>2643</v>
      </c>
      <c r="R1575" t="s">
        <v>1832</v>
      </c>
      <c r="S1575">
        <f ca="1">$AK$2*Validation[[#This Row],[Range1_Range]]+Validation[[#This Row],[Range1_Low]]</f>
        <v>1.1094061945033441E-2</v>
      </c>
      <c r="T1575">
        <f ca="1">$AK$2*Validation[[#This Row],[Range2_Range]]+Validation[[#This Row],[Range2_Low]]</f>
        <v>30.085816388077966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1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v>0</v>
      </c>
      <c r="AB1575" t="s">
        <v>1884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5" t="b">
        <f ca="1">AND(Validation[[#This Row],[Test Reading]]&gt;=Validation[[#This Row],[Range1_Low]],Validation[[#This Row],[Test Reading]]&lt;=Validation[[#This Row],[Range1_High]])</f>
        <v>1</v>
      </c>
      <c r="AE1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5">
        <f>Validation[[#This Row],[Range1_High]]-Validation[[#This Row],[Range1_Low]]</f>
        <v>3.3009999999999998E-2</v>
      </c>
      <c r="AG1575">
        <f>Validation[[#This Row],[Range2_High]]-Validation[[#This Row],[Range2_Low]]</f>
        <v>30.009999999999998</v>
      </c>
      <c r="AK1575"/>
    </row>
    <row r="1576" spans="1:37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50</v>
      </c>
      <c r="I1576">
        <v>100.01</v>
      </c>
      <c r="J1576" t="s">
        <v>10</v>
      </c>
      <c r="K1576">
        <v>580.9</v>
      </c>
      <c r="L1576">
        <v>730.69</v>
      </c>
      <c r="M1576">
        <v>580.86</v>
      </c>
      <c r="N1576">
        <v>729</v>
      </c>
      <c r="O1576" t="s">
        <v>2643</v>
      </c>
      <c r="P1576" t="s">
        <v>2643</v>
      </c>
      <c r="Q1576" t="s">
        <v>2643</v>
      </c>
      <c r="R1576" t="s">
        <v>1833</v>
      </c>
      <c r="S1576">
        <f ca="1">$AK$2*Validation[[#This Row],[Range1_Range]]+Validation[[#This Row],[Range1_Low]]</f>
        <v>1.1094061945033441E-2</v>
      </c>
      <c r="T1576">
        <f ca="1">$AK$2*Validation[[#This Row],[Range2_Range]]+Validation[[#This Row],[Range2_Low]]</f>
        <v>66.807453434447822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590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v>0</v>
      </c>
      <c r="AB1576" t="s">
        <v>1882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6" t="b">
        <f ca="1">AND(Validation[[#This Row],[Test Reading]]&gt;=Validation[[#This Row],[Range1_Low]],Validation[[#This Row],[Test Reading]]&lt;=Validation[[#This Row],[Range1_High]])</f>
        <v>1</v>
      </c>
      <c r="AE1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6">
        <f>Validation[[#This Row],[Range1_High]]-Validation[[#This Row],[Range1_Low]]</f>
        <v>3.3009999999999998E-2</v>
      </c>
      <c r="AG1576">
        <f>Validation[[#This Row],[Range2_High]]-Validation[[#This Row],[Range2_Low]]</f>
        <v>50.010000000000005</v>
      </c>
      <c r="AK1576"/>
    </row>
    <row r="1577" spans="1:37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100</v>
      </c>
      <c r="I1577">
        <v>500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2643</v>
      </c>
      <c r="P1577" t="s">
        <v>2643</v>
      </c>
      <c r="Q1577" t="s">
        <v>2643</v>
      </c>
      <c r="R1577" t="s">
        <v>1834</v>
      </c>
      <c r="S1577">
        <f ca="1">$AK$2*Validation[[#This Row],[Range1_Range]]+Validation[[#This Row],[Range1_Low]]</f>
        <v>1.1094061945033441E-2</v>
      </c>
      <c r="T1577">
        <f ca="1">$AK$2*Validation[[#This Row],[Range2_Range]]+Validation[[#This Row],[Range2_Low]]</f>
        <v>234.43274092739705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630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77" t="b">
        <f ca="1">Validation[[#This Row],[Desired Result]]=Validation[[#This Row],[Result]]</f>
        <v>1</v>
      </c>
      <c r="X1577" t="b">
        <v>1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v>0</v>
      </c>
      <c r="AB1577" t="s">
        <v>1883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7" t="b">
        <f ca="1">AND(Validation[[#This Row],[Test Reading]]&gt;=Validation[[#This Row],[Range1_Low]],Validation[[#This Row],[Test Reading]]&lt;=Validation[[#This Row],[Range1_High]])</f>
        <v>1</v>
      </c>
      <c r="AE1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7">
        <f>Validation[[#This Row],[Range1_High]]-Validation[[#This Row],[Range1_Low]]</f>
        <v>3.3009999999999998E-2</v>
      </c>
      <c r="AG1577">
        <f>Validation[[#This Row],[Range2_High]]-Validation[[#This Row],[Range2_Low]]</f>
        <v>400</v>
      </c>
      <c r="AK1577"/>
    </row>
    <row r="1578" spans="1:37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500</v>
      </c>
      <c r="I1578">
        <v>501</v>
      </c>
      <c r="J1578" t="s">
        <v>10</v>
      </c>
      <c r="K1578">
        <v>581.54</v>
      </c>
      <c r="L1578">
        <v>4655.8999999999996</v>
      </c>
      <c r="M1578">
        <v>581.45000000000005</v>
      </c>
      <c r="N1578">
        <v>4653.2</v>
      </c>
      <c r="O1578" t="s">
        <v>2643</v>
      </c>
      <c r="P1578" t="s">
        <v>2643</v>
      </c>
      <c r="Q1578" t="s">
        <v>2643</v>
      </c>
      <c r="R1578" t="s">
        <v>1835</v>
      </c>
      <c r="S1578">
        <f ca="1">$AK$2*Validation[[#This Row],[Range1_Range]]+Validation[[#This Row],[Range1_Low]]</f>
        <v>1.1094061945033441E-2</v>
      </c>
      <c r="T1578">
        <f ca="1">$AK$2*Validation[[#This Row],[Range2_Range]]+Validation[[#This Row],[Range2_Low]]</f>
        <v>500.3360818523185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630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v>0</v>
      </c>
      <c r="AB1578" t="s">
        <v>1880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8" t="b">
        <f ca="1">AND(Validation[[#This Row],[Test Reading]]&gt;=Validation[[#This Row],[Range1_Low]],Validation[[#This Row],[Test Reading]]&lt;=Validation[[#This Row],[Range1_High]])</f>
        <v>1</v>
      </c>
      <c r="AE1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8">
        <f>Validation[[#This Row],[Range1_High]]-Validation[[#This Row],[Range1_Low]]</f>
        <v>3.3009999999999998E-2</v>
      </c>
      <c r="AG1578">
        <f>Validation[[#This Row],[Range2_High]]-Validation[[#This Row],[Range2_Low]]</f>
        <v>1</v>
      </c>
      <c r="AK1578"/>
    </row>
    <row r="1579" spans="1:37" x14ac:dyDescent="0.25">
      <c r="A1579" t="s">
        <v>52</v>
      </c>
      <c r="B1579" t="s">
        <v>8</v>
      </c>
      <c r="C1579">
        <v>3.3000000000000002E-2</v>
      </c>
      <c r="D1579">
        <v>0.33001000000000003</v>
      </c>
      <c r="E1579">
        <v>1E-3</v>
      </c>
      <c r="F1579" t="s">
        <v>6</v>
      </c>
      <c r="G1579" t="s">
        <v>5</v>
      </c>
      <c r="H1579">
        <v>0.01</v>
      </c>
      <c r="I1579">
        <v>4.5010000000000001E-2</v>
      </c>
      <c r="J1579" t="s">
        <v>10</v>
      </c>
      <c r="K1579">
        <v>577.51</v>
      </c>
      <c r="L1579">
        <v>123.44</v>
      </c>
      <c r="M1579">
        <v>577.47</v>
      </c>
      <c r="N1579">
        <v>123.45</v>
      </c>
      <c r="O1579" t="s">
        <v>2643</v>
      </c>
      <c r="P1579" t="s">
        <v>2643</v>
      </c>
      <c r="Q1579" t="s">
        <v>2643</v>
      </c>
      <c r="R1579" t="s">
        <v>1879</v>
      </c>
      <c r="S1579">
        <f ca="1">$AK$2*Validation[[#This Row],[Range1_Range]]+Validation[[#This Row],[Range1_Low]]</f>
        <v>0.1328196709571155</v>
      </c>
      <c r="T1579">
        <f ca="1">$AK$2*Validation[[#This Row],[Range2_Range]]+Validation[[#This Row],[Range2_Low]]</f>
        <v>2.1766225649670429E-2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1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v>0</v>
      </c>
      <c r="AB1579" t="s">
        <v>6609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9" t="b">
        <f ca="1">AND(Validation[[#This Row],[Test Reading]]&gt;=Validation[[#This Row],[Range1_Low]],Validation[[#This Row],[Test Reading]]&lt;=Validation[[#This Row],[Range1_High]])</f>
        <v>1</v>
      </c>
      <c r="AE1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9">
        <f>Validation[[#This Row],[Range1_High]]-Validation[[#This Row],[Range1_Low]]</f>
        <v>0.29701</v>
      </c>
      <c r="AG1579">
        <f>Validation[[#This Row],[Range2_High]]-Validation[[#This Row],[Range2_Low]]</f>
        <v>3.5009999999999999E-2</v>
      </c>
      <c r="AK1579"/>
    </row>
    <row r="1580" spans="1:37" x14ac:dyDescent="0.25">
      <c r="A1580" t="s">
        <v>52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4.4999999999999998E-2</v>
      </c>
      <c r="I1580">
        <v>10.00001</v>
      </c>
      <c r="J1580" t="s">
        <v>10</v>
      </c>
      <c r="K1580">
        <v>579.4</v>
      </c>
      <c r="L1580">
        <v>50.965000000000003</v>
      </c>
      <c r="M1580">
        <v>579.36</v>
      </c>
      <c r="N1580">
        <v>50.969000000000001</v>
      </c>
      <c r="O1580" t="s">
        <v>2643</v>
      </c>
      <c r="P1580" t="s">
        <v>2643</v>
      </c>
      <c r="Q1580" t="s">
        <v>2643</v>
      </c>
      <c r="R1580" t="s">
        <v>1881</v>
      </c>
      <c r="S1580">
        <f ca="1">$AK$2*Validation[[#This Row],[Range1_Range]]+Validation[[#This Row],[Range1_Low]]</f>
        <v>0.1328196709571155</v>
      </c>
      <c r="T1580">
        <f ca="1">$AK$2*Validation[[#This Row],[Range2_Range]]+Validation[[#This Row],[Range2_Low]]</f>
        <v>3.3906982006491173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590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v>0</v>
      </c>
      <c r="AB1580" t="s">
        <v>6610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0" t="b">
        <f ca="1">AND(Validation[[#This Row],[Test Reading]]&gt;=Validation[[#This Row],[Range1_Low]],Validation[[#This Row],[Test Reading]]&lt;=Validation[[#This Row],[Range1_High]])</f>
        <v>1</v>
      </c>
      <c r="AE1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0">
        <f>Validation[[#This Row],[Range1_High]]-Validation[[#This Row],[Range1_Low]]</f>
        <v>0.29701</v>
      </c>
      <c r="AG1580">
        <f>Validation[[#This Row],[Range2_High]]-Validation[[#This Row],[Range2_Low]]</f>
        <v>9.9550099999999997</v>
      </c>
      <c r="AK1580"/>
    </row>
    <row r="1581" spans="1:37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10</v>
      </c>
      <c r="I1581">
        <v>20.010000000000002</v>
      </c>
      <c r="J1581" t="s">
        <v>10</v>
      </c>
      <c r="K1581">
        <v>574.82000000000005</v>
      </c>
      <c r="L1581">
        <v>223.39</v>
      </c>
      <c r="M1581">
        <v>574.77</v>
      </c>
      <c r="N1581">
        <v>223.41</v>
      </c>
      <c r="O1581" t="s">
        <v>2643</v>
      </c>
      <c r="P1581" t="s">
        <v>2643</v>
      </c>
      <c r="Q1581" t="s">
        <v>2643</v>
      </c>
      <c r="R1581" t="s">
        <v>5181</v>
      </c>
      <c r="S1581">
        <f ca="1">$AK$2*Validation[[#This Row],[Range1_Range]]+Validation[[#This Row],[Range1_Low]]</f>
        <v>0.1328196709571155</v>
      </c>
      <c r="T1581">
        <f ca="1">$AK$2*Validation[[#This Row],[Range2_Range]]+Validation[[#This Row],[Range2_Low]]</f>
        <v>13.364179341708113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600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81" t="b">
        <f ca="1">Validation[[#This Row],[Desired Result]]=Validation[[#This Row],[Result]]</f>
        <v>1</v>
      </c>
      <c r="X1581" t="b">
        <v>1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v>0</v>
      </c>
      <c r="AB1581" t="s">
        <v>6206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1" t="b">
        <f ca="1">AND(Validation[[#This Row],[Test Reading]]&gt;=Validation[[#This Row],[Range1_Low]],Validation[[#This Row],[Test Reading]]&lt;=Validation[[#This Row],[Range1_High]])</f>
        <v>1</v>
      </c>
      <c r="AE1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1">
        <f>Validation[[#This Row],[Range1_High]]-Validation[[#This Row],[Range1_Low]]</f>
        <v>0.29701</v>
      </c>
      <c r="AG1581">
        <f>Validation[[#This Row],[Range2_High]]-Validation[[#This Row],[Range2_Low]]</f>
        <v>10.010000000000002</v>
      </c>
      <c r="AK1581"/>
    </row>
    <row r="1582" spans="1:37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20</v>
      </c>
      <c r="I1582">
        <v>50.01</v>
      </c>
      <c r="J1582" t="s">
        <v>10</v>
      </c>
      <c r="K1582">
        <v>571.22</v>
      </c>
      <c r="L1582">
        <v>452.98</v>
      </c>
      <c r="M1582">
        <v>571.17999999999995</v>
      </c>
      <c r="N1582">
        <v>452.85</v>
      </c>
      <c r="O1582" t="s">
        <v>2643</v>
      </c>
      <c r="P1582" t="s">
        <v>2643</v>
      </c>
      <c r="Q1582" t="s">
        <v>2643</v>
      </c>
      <c r="R1582" t="s">
        <v>1884</v>
      </c>
      <c r="S1582">
        <f ca="1">$AK$2*Validation[[#This Row],[Range1_Range]]+Validation[[#This Row],[Range1_Low]]</f>
        <v>0.1328196709571155</v>
      </c>
      <c r="T1582">
        <f ca="1">$AK$2*Validation[[#This Row],[Range2_Range]]+Validation[[#This Row],[Range2_Low]]</f>
        <v>30.085816388077966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630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82" t="b">
        <f ca="1">Validation[[#This Row],[Desired Result]]=Validation[[#This Row],[Result]]</f>
        <v>1</v>
      </c>
      <c r="X1582" t="b">
        <v>0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v>0</v>
      </c>
      <c r="AB1582" t="s">
        <v>6205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2" t="b">
        <f ca="1">AND(Validation[[#This Row],[Test Reading]]&gt;=Validation[[#This Row],[Range1_Low]],Validation[[#This Row],[Test Reading]]&lt;=Validation[[#This Row],[Range1_High]])</f>
        <v>1</v>
      </c>
      <c r="AE1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2">
        <f>Validation[[#This Row],[Range1_High]]-Validation[[#This Row],[Range1_Low]]</f>
        <v>0.29701</v>
      </c>
      <c r="AG1582">
        <f>Validation[[#This Row],[Range2_High]]-Validation[[#This Row],[Range2_Low]]</f>
        <v>30.009999999999998</v>
      </c>
      <c r="AK1582"/>
    </row>
    <row r="1583" spans="1:37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</v>
      </c>
      <c r="I1583">
        <v>100.01</v>
      </c>
      <c r="J1583" t="s">
        <v>10</v>
      </c>
      <c r="K1583">
        <v>582.19000000000005</v>
      </c>
      <c r="L1583">
        <v>1932.6</v>
      </c>
      <c r="M1583">
        <v>582.1</v>
      </c>
      <c r="N1583">
        <v>1932.5</v>
      </c>
      <c r="O1583" t="s">
        <v>2643</v>
      </c>
      <c r="P1583" t="s">
        <v>2643</v>
      </c>
      <c r="Q1583" t="s">
        <v>2643</v>
      </c>
      <c r="R1583" t="s">
        <v>1882</v>
      </c>
      <c r="S1583">
        <f ca="1">$AK$2*Validation[[#This Row],[Range1_Range]]+Validation[[#This Row],[Range1_Low]]</f>
        <v>0.1328196709571155</v>
      </c>
      <c r="T1583">
        <f ca="1">$AK$2*Validation[[#This Row],[Range2_Range]]+Validation[[#This Row],[Range2_Low]]</f>
        <v>66.807453434447822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840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v>0</v>
      </c>
      <c r="AB1583" t="s">
        <v>6207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3" t="b">
        <f ca="1">AND(Validation[[#This Row],[Test Reading]]&gt;=Validation[[#This Row],[Range1_Low]],Validation[[#This Row],[Test Reading]]&lt;=Validation[[#This Row],[Range1_High]])</f>
        <v>1</v>
      </c>
      <c r="AE1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3">
        <f>Validation[[#This Row],[Range1_High]]-Validation[[#This Row],[Range1_Low]]</f>
        <v>0.29701</v>
      </c>
      <c r="AG1583">
        <f>Validation[[#This Row],[Range2_High]]-Validation[[#This Row],[Range2_Low]]</f>
        <v>50.010000000000005</v>
      </c>
      <c r="AK1583"/>
    </row>
    <row r="1584" spans="1:37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100</v>
      </c>
      <c r="I1584">
        <v>500</v>
      </c>
      <c r="J1584" t="s">
        <v>10</v>
      </c>
      <c r="K1584">
        <v>643.30999999999995</v>
      </c>
      <c r="L1584">
        <v>5206.3999999999996</v>
      </c>
      <c r="M1584">
        <v>643.12</v>
      </c>
      <c r="N1584">
        <v>5206.6000000000004</v>
      </c>
      <c r="O1584" t="s">
        <v>2643</v>
      </c>
      <c r="P1584" t="s">
        <v>2643</v>
      </c>
      <c r="Q1584" t="s">
        <v>2643</v>
      </c>
      <c r="R1584" t="s">
        <v>1883</v>
      </c>
      <c r="S1584">
        <f ca="1">$AK$2*Validation[[#This Row],[Range1_Range]]+Validation[[#This Row],[Range1_Low]]</f>
        <v>0.1328196709571155</v>
      </c>
      <c r="T1584">
        <f ca="1">$AK$2*Validation[[#This Row],[Range2_Range]]+Validation[[#This Row],[Range2_Low]]</f>
        <v>234.43274092739705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1300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84" t="b">
        <f ca="1">Validation[[#This Row],[Desired Result]]=Validation[[#This Row],[Result]]</f>
        <v>1</v>
      </c>
      <c r="X1584" t="b">
        <v>1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v>0</v>
      </c>
      <c r="AB1584" t="s">
        <v>6203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4" t="b">
        <f ca="1">AND(Validation[[#This Row],[Test Reading]]&gt;=Validation[[#This Row],[Range1_Low]],Validation[[#This Row],[Test Reading]]&lt;=Validation[[#This Row],[Range1_High]])</f>
        <v>1</v>
      </c>
      <c r="AE1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4">
        <f>Validation[[#This Row],[Range1_High]]-Validation[[#This Row],[Range1_Low]]</f>
        <v>0.29701</v>
      </c>
      <c r="AG1584">
        <f>Validation[[#This Row],[Range2_High]]-Validation[[#This Row],[Range2_Low]]</f>
        <v>400</v>
      </c>
      <c r="AK1584"/>
    </row>
    <row r="1585" spans="1:37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500</v>
      </c>
      <c r="I1585">
        <v>501</v>
      </c>
      <c r="J1585" t="s">
        <v>10</v>
      </c>
      <c r="K1585">
        <v>643.30999999999995</v>
      </c>
      <c r="L1585">
        <v>5206.3999999999996</v>
      </c>
      <c r="M1585">
        <v>643.12</v>
      </c>
      <c r="N1585">
        <v>5206.6000000000004</v>
      </c>
      <c r="O1585" t="s">
        <v>2643</v>
      </c>
      <c r="P1585" t="s">
        <v>2643</v>
      </c>
      <c r="Q1585" t="s">
        <v>2643</v>
      </c>
      <c r="R1585" t="s">
        <v>1880</v>
      </c>
      <c r="S1585">
        <f ca="1">$AK$2*Validation[[#This Row],[Range1_Range]]+Validation[[#This Row],[Range1_Low]]</f>
        <v>0.1328196709571155</v>
      </c>
      <c r="T1585">
        <f ca="1">$AK$2*Validation[[#This Row],[Range2_Range]]+Validation[[#This Row],[Range2_Low]]</f>
        <v>500.3360818523185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1300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v>0</v>
      </c>
      <c r="AB1585" t="s">
        <v>6204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5" t="b">
        <f ca="1">AND(Validation[[#This Row],[Test Reading]]&gt;=Validation[[#This Row],[Range1_Low]],Validation[[#This Row],[Test Reading]]&lt;=Validation[[#This Row],[Range1_High]])</f>
        <v>1</v>
      </c>
      <c r="AE1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5">
        <f>Validation[[#This Row],[Range1_High]]-Validation[[#This Row],[Range1_Low]]</f>
        <v>0.29701</v>
      </c>
      <c r="AG1585">
        <f>Validation[[#This Row],[Range2_High]]-Validation[[#This Row],[Range2_Low]]</f>
        <v>1</v>
      </c>
      <c r="AK1585"/>
    </row>
    <row r="1586" spans="1:37" x14ac:dyDescent="0.25">
      <c r="A1586" t="s">
        <v>52</v>
      </c>
      <c r="B1586" t="s">
        <v>8</v>
      </c>
      <c r="C1586">
        <v>0.33</v>
      </c>
      <c r="D1586">
        <v>3.3001</v>
      </c>
      <c r="E1586">
        <v>1E-3</v>
      </c>
      <c r="F1586" t="s">
        <v>6</v>
      </c>
      <c r="G1586" t="s">
        <v>4</v>
      </c>
      <c r="H1586">
        <v>0.01</v>
      </c>
      <c r="I1586">
        <v>4.5010000000000001E-2</v>
      </c>
      <c r="J1586" t="s">
        <v>10</v>
      </c>
      <c r="K1586">
        <v>0.48274</v>
      </c>
      <c r="L1586">
        <v>0.46448</v>
      </c>
      <c r="M1586">
        <v>0.4824</v>
      </c>
      <c r="N1586">
        <v>0.46450000000000002</v>
      </c>
      <c r="O1586" t="s">
        <v>2643</v>
      </c>
      <c r="P1586" t="s">
        <v>2643</v>
      </c>
      <c r="Q1586" t="s">
        <v>2643</v>
      </c>
      <c r="R1586" t="s">
        <v>1901</v>
      </c>
      <c r="S1586">
        <f ca="1">$AK$2*Validation[[#This Row],[Range1_Range]]+Validation[[#This Row],[Range1_Low]]</f>
        <v>1.3281967095711549</v>
      </c>
      <c r="T1586">
        <f ca="1">$AK$2*Validation[[#This Row],[Range2_Range]]+Validation[[#This Row],[Range2_Low]]</f>
        <v>2.1766225649670429E-2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1.1 mV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86" t="b">
        <f ca="1">Validation[[#This Row],[Desired Result]]=Validation[[#This Row],[Result]]</f>
        <v>1</v>
      </c>
      <c r="X1586" t="b">
        <v>0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v>0</v>
      </c>
      <c r="AB1586" t="s">
        <v>6611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6" t="b">
        <f ca="1">AND(Validation[[#This Row],[Test Reading]]&gt;=Validation[[#This Row],[Range1_Low]],Validation[[#This Row],[Test Reading]]&lt;=Validation[[#This Row],[Range1_High]])</f>
        <v>1</v>
      </c>
      <c r="AE1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6">
        <f>Validation[[#This Row],[Range1_High]]-Validation[[#This Row],[Range1_Low]]</f>
        <v>2.9701</v>
      </c>
      <c r="AG1586">
        <f>Validation[[#This Row],[Range2_High]]-Validation[[#This Row],[Range2_Low]]</f>
        <v>3.5009999999999999E-2</v>
      </c>
      <c r="AK1586"/>
    </row>
    <row r="1587" spans="1:37" x14ac:dyDescent="0.25">
      <c r="A1587" t="s">
        <v>52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4.4999999999999998E-2</v>
      </c>
      <c r="I1587">
        <v>10.00001</v>
      </c>
      <c r="J1587" t="s">
        <v>10</v>
      </c>
      <c r="K1587">
        <v>0.52675000000000005</v>
      </c>
      <c r="L1587">
        <v>0.24887000000000001</v>
      </c>
      <c r="M1587">
        <v>0.52639999999999998</v>
      </c>
      <c r="N1587">
        <v>0.24884999999999999</v>
      </c>
      <c r="O1587" t="s">
        <v>2643</v>
      </c>
      <c r="P1587" t="s">
        <v>2643</v>
      </c>
      <c r="Q1587" t="s">
        <v>2643</v>
      </c>
      <c r="R1587" t="s">
        <v>1900</v>
      </c>
      <c r="S1587">
        <f ca="1">$AK$2*Validation[[#This Row],[Range1_Range]]+Validation[[#This Row],[Range1_Low]]</f>
        <v>1.3281967095711549</v>
      </c>
      <c r="T1587">
        <f ca="1">$AK$2*Validation[[#This Row],[Range2_Range]]+Validation[[#This Row],[Range2_Low]]</f>
        <v>3.3906982006491173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0.86 mV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mV</v>
      </c>
      <c r="W1587" t="b">
        <f ca="1">Validation[[#This Row],[Desired Result]]=Validation[[#This Row],[Result]]</f>
        <v>1</v>
      </c>
      <c r="X1587" t="b">
        <v>0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v>0</v>
      </c>
      <c r="AB1587" t="s">
        <v>6612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7" t="b">
        <f ca="1">AND(Validation[[#This Row],[Test Reading]]&gt;=Validation[[#This Row],[Range1_Low]],Validation[[#This Row],[Test Reading]]&lt;=Validation[[#This Row],[Range1_High]])</f>
        <v>1</v>
      </c>
      <c r="AE1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7">
        <f>Validation[[#This Row],[Range1_High]]-Validation[[#This Row],[Range1_Low]]</f>
        <v>2.9701</v>
      </c>
      <c r="AG1587">
        <f>Validation[[#This Row],[Range2_High]]-Validation[[#This Row],[Range2_Low]]</f>
        <v>9.9550099999999997</v>
      </c>
      <c r="AK1587"/>
    </row>
    <row r="1588" spans="1:37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2643</v>
      </c>
      <c r="P1588" t="s">
        <v>2643</v>
      </c>
      <c r="Q1588" t="s">
        <v>2643</v>
      </c>
      <c r="R1588" t="s">
        <v>1904</v>
      </c>
      <c r="S1588">
        <f ca="1">$AK$2*Validation[[#This Row],[Range1_Range]]+Validation[[#This Row],[Range1_Low]]</f>
        <v>1.3281967095711549</v>
      </c>
      <c r="T1588">
        <f ca="1">$AK$2*Validation[[#This Row],[Range2_Range]]+Validation[[#This Row],[Range2_Low]]</f>
        <v>13.364179341708113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1.4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88" t="b">
        <f ca="1">Validation[[#This Row],[Desired Result]]=Validation[[#This Row],[Result]]</f>
        <v>1</v>
      </c>
      <c r="X1588" t="b">
        <v>1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v>0</v>
      </c>
      <c r="AB1588" t="s">
        <v>6209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8" t="b">
        <f ca="1">AND(Validation[[#This Row],[Test Reading]]&gt;=Validation[[#This Row],[Range1_Low]],Validation[[#This Row],[Test Reading]]&lt;=Validation[[#This Row],[Range1_High]])</f>
        <v>1</v>
      </c>
      <c r="AE1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8">
        <f>Validation[[#This Row],[Range1_High]]-Validation[[#This Row],[Range1_Low]]</f>
        <v>2.9701</v>
      </c>
      <c r="AG1588">
        <f>Validation[[#This Row],[Range2_High]]-Validation[[#This Row],[Range2_Low]]</f>
        <v>10.010000000000002</v>
      </c>
      <c r="AK1588"/>
    </row>
    <row r="1589" spans="1:37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20</v>
      </c>
      <c r="I1589">
        <v>50.01</v>
      </c>
      <c r="J1589" t="s">
        <v>10</v>
      </c>
      <c r="K1589">
        <v>0.38064999999999999</v>
      </c>
      <c r="L1589">
        <v>1.0748</v>
      </c>
      <c r="M1589">
        <v>0.37986999999999999</v>
      </c>
      <c r="N1589">
        <v>1.0749</v>
      </c>
      <c r="O1589" t="s">
        <v>2643</v>
      </c>
      <c r="P1589" t="s">
        <v>2643</v>
      </c>
      <c r="Q1589" t="s">
        <v>2643</v>
      </c>
      <c r="R1589" t="s">
        <v>1899</v>
      </c>
      <c r="S1589">
        <f ca="1">$AK$2*Validation[[#This Row],[Range1_Range]]+Validation[[#This Row],[Range1_Low]]</f>
        <v>1.3281967095711549</v>
      </c>
      <c r="T1589">
        <f ca="1">$AK$2*Validation[[#This Row],[Range2_Range]]+Validation[[#This Row],[Range2_Low]]</f>
        <v>30.085816388077966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1.8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v>0</v>
      </c>
      <c r="AB1589" t="s">
        <v>6208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9" t="b">
        <f ca="1">AND(Validation[[#This Row],[Test Reading]]&gt;=Validation[[#This Row],[Range1_Low]],Validation[[#This Row],[Test Reading]]&lt;=Validation[[#This Row],[Range1_High]])</f>
        <v>1</v>
      </c>
      <c r="AE1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9">
        <f>Validation[[#This Row],[Range1_High]]-Validation[[#This Row],[Range1_Low]]</f>
        <v>2.9701</v>
      </c>
      <c r="AG1589">
        <f>Validation[[#This Row],[Range2_High]]-Validation[[#This Row],[Range2_Low]]</f>
        <v>30.009999999999998</v>
      </c>
      <c r="AK1589"/>
    </row>
    <row r="1590" spans="1:37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2643</v>
      </c>
      <c r="P1590" t="s">
        <v>2643</v>
      </c>
      <c r="Q1590" t="s">
        <v>2643</v>
      </c>
      <c r="R1590" t="s">
        <v>1902</v>
      </c>
      <c r="S1590">
        <f ca="1">$AK$2*Validation[[#This Row],[Range1_Range]]+Validation[[#This Row],[Range1_Low]]</f>
        <v>1.3281967095711549</v>
      </c>
      <c r="T1590">
        <f ca="1">$AK$2*Validation[[#This Row],[Range2_Range]]+Validation[[#This Row],[Range2_Low]]</f>
        <v>66.807453434447822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3.9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mV</v>
      </c>
      <c r="W1590" t="b">
        <f ca="1">Validation[[#This Row],[Desired Result]]=Validation[[#This Row],[Result]]</f>
        <v>1</v>
      </c>
      <c r="X1590" t="b">
        <v>1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v>0</v>
      </c>
      <c r="AB1590" t="s">
        <v>6211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0" t="b">
        <f ca="1">AND(Validation[[#This Row],[Test Reading]]&gt;=Validation[[#This Row],[Range1_Low]],Validation[[#This Row],[Test Reading]]&lt;=Validation[[#This Row],[Range1_High]])</f>
        <v>1</v>
      </c>
      <c r="AE1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0">
        <f>Validation[[#This Row],[Range1_High]]-Validation[[#This Row],[Range1_Low]]</f>
        <v>2.9701</v>
      </c>
      <c r="AG1590">
        <f>Validation[[#This Row],[Range2_High]]-Validation[[#This Row],[Range2_Low]]</f>
        <v>50.010000000000005</v>
      </c>
      <c r="AK1590"/>
    </row>
    <row r="1591" spans="1:37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100</v>
      </c>
      <c r="I1591">
        <v>500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2643</v>
      </c>
      <c r="P1591" t="s">
        <v>2643</v>
      </c>
      <c r="Q1591" t="s">
        <v>2643</v>
      </c>
      <c r="R1591" t="s">
        <v>1903</v>
      </c>
      <c r="S1591">
        <f ca="1">$AK$2*Validation[[#This Row],[Range1_Range]]+Validation[[#This Row],[Range1_Low]]</f>
        <v>1.3281967095711549</v>
      </c>
      <c r="T1591">
        <f ca="1">$AK$2*Validation[[#This Row],[Range2_Range]]+Validation[[#This Row],[Range2_Low]]</f>
        <v>234.43274092739705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8.8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91" t="b">
        <f ca="1">Validation[[#This Row],[Desired Result]]=Validation[[#This Row],[Result]]</f>
        <v>1</v>
      </c>
      <c r="X1591" t="b">
        <v>1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v>0</v>
      </c>
      <c r="AB1591" t="s">
        <v>6210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1" t="b">
        <f ca="1">AND(Validation[[#This Row],[Test Reading]]&gt;=Validation[[#This Row],[Range1_Low]],Validation[[#This Row],[Test Reading]]&lt;=Validation[[#This Row],[Range1_High]])</f>
        <v>1</v>
      </c>
      <c r="AE1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1">
        <f>Validation[[#This Row],[Range1_High]]-Validation[[#This Row],[Range1_Low]]</f>
        <v>2.9701</v>
      </c>
      <c r="AG1591">
        <f>Validation[[#This Row],[Range2_High]]-Validation[[#This Row],[Range2_Low]]</f>
        <v>400</v>
      </c>
      <c r="AK1591"/>
    </row>
    <row r="1592" spans="1:37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500</v>
      </c>
      <c r="I1592">
        <v>501</v>
      </c>
      <c r="J1592" t="s">
        <v>10</v>
      </c>
      <c r="K1592">
        <v>1.1000000000000001</v>
      </c>
      <c r="L1592">
        <v>5.7778</v>
      </c>
      <c r="M1592">
        <v>1.0964</v>
      </c>
      <c r="N1592">
        <v>5.7779999999999996</v>
      </c>
      <c r="O1592" t="s">
        <v>2643</v>
      </c>
      <c r="P1592" t="s">
        <v>2643</v>
      </c>
      <c r="Q1592" t="s">
        <v>2643</v>
      </c>
      <c r="R1592" t="s">
        <v>5191</v>
      </c>
      <c r="S1592">
        <f ca="1">$AK$2*Validation[[#This Row],[Range1_Range]]+Validation[[#This Row],[Range1_Low]]</f>
        <v>1.3281967095711549</v>
      </c>
      <c r="T1592">
        <f ca="1">$AK$2*Validation[[#This Row],[Range2_Range]]+Validation[[#This Row],[Range2_Low]]</f>
        <v>500.3360818523185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8.8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v>0</v>
      </c>
      <c r="AB1592" t="s">
        <v>6212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2" t="b">
        <f ca="1">AND(Validation[[#This Row],[Test Reading]]&gt;=Validation[[#This Row],[Range1_Low]],Validation[[#This Row],[Test Reading]]&lt;=Validation[[#This Row],[Range1_High]])</f>
        <v>1</v>
      </c>
      <c r="AE1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2">
        <f>Validation[[#This Row],[Range1_High]]-Validation[[#This Row],[Range1_Low]]</f>
        <v>2.9701</v>
      </c>
      <c r="AG1592">
        <f>Validation[[#This Row],[Range2_High]]-Validation[[#This Row],[Range2_Low]]</f>
        <v>1</v>
      </c>
      <c r="AJ1592" s="94"/>
      <c r="AK1592"/>
    </row>
    <row r="1593" spans="1:37" x14ac:dyDescent="0.25">
      <c r="A1593" t="s">
        <v>52</v>
      </c>
      <c r="B1593" t="s">
        <v>8</v>
      </c>
      <c r="C1593">
        <v>3.3</v>
      </c>
      <c r="D1593">
        <v>33.000999999999998</v>
      </c>
      <c r="E1593">
        <v>1E-3</v>
      </c>
      <c r="F1593" t="s">
        <v>6</v>
      </c>
      <c r="G1593" t="s">
        <v>4</v>
      </c>
      <c r="H1593">
        <v>0.01</v>
      </c>
      <c r="I1593">
        <v>4.5010000000000001E-2</v>
      </c>
      <c r="J1593" t="s">
        <v>10</v>
      </c>
      <c r="K1593">
        <v>0.98726000000000003</v>
      </c>
      <c r="L1593">
        <v>0.57660999999999996</v>
      </c>
      <c r="M1593">
        <v>0.98668</v>
      </c>
      <c r="N1593">
        <v>0.57662000000000002</v>
      </c>
      <c r="O1593" t="s">
        <v>2643</v>
      </c>
      <c r="P1593" t="s">
        <v>2643</v>
      </c>
      <c r="Q1593" t="s">
        <v>2643</v>
      </c>
      <c r="R1593" t="s">
        <v>1924</v>
      </c>
      <c r="S1593">
        <f ca="1">$AK$2*Validation[[#This Row],[Range1_Range]]+Validation[[#This Row],[Range1_Low]]</f>
        <v>13.281967095711547</v>
      </c>
      <c r="T1593">
        <f ca="1">$AK$2*Validation[[#This Row],[Range2_Range]]+Validation[[#This Row],[Range2_Low]]</f>
        <v>2.1766225649670429E-2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8.6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v>0</v>
      </c>
      <c r="AB1593" t="s">
        <v>6613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3" t="b">
        <f ca="1">AND(Validation[[#This Row],[Test Reading]]&gt;=Validation[[#This Row],[Range1_Low]],Validation[[#This Row],[Test Reading]]&lt;=Validation[[#This Row],[Range1_High]])</f>
        <v>1</v>
      </c>
      <c r="AE1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3">
        <f>Validation[[#This Row],[Range1_High]]-Validation[[#This Row],[Range1_Low]]</f>
        <v>29.700999999999997</v>
      </c>
      <c r="AG1593">
        <f>Validation[[#This Row],[Range2_High]]-Validation[[#This Row],[Range2_Low]]</f>
        <v>3.5009999999999999E-2</v>
      </c>
      <c r="AK1593"/>
    </row>
    <row r="1594" spans="1:37" x14ac:dyDescent="0.25">
      <c r="A1594" t="s">
        <v>52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4.4999999999999998E-2</v>
      </c>
      <c r="I1594">
        <v>10.00001</v>
      </c>
      <c r="J1594" t="s">
        <v>10</v>
      </c>
      <c r="K1594">
        <v>0.78956999999999999</v>
      </c>
      <c r="L1594">
        <v>0.34543000000000001</v>
      </c>
      <c r="M1594">
        <v>0.78891</v>
      </c>
      <c r="N1594">
        <v>0.34543000000000001</v>
      </c>
      <c r="O1594" t="s">
        <v>2643</v>
      </c>
      <c r="P1594" t="s">
        <v>2643</v>
      </c>
      <c r="Q1594" t="s">
        <v>2643</v>
      </c>
      <c r="R1594" t="s">
        <v>1922</v>
      </c>
      <c r="S1594">
        <f ca="1">$AK$2*Validation[[#This Row],[Range1_Range]]+Validation[[#This Row],[Range1_Low]]</f>
        <v>13.281967095711547</v>
      </c>
      <c r="T1594">
        <f ca="1">$AK$2*Validation[[#This Row],[Range2_Range]]+Validation[[#This Row],[Range2_Low]]</f>
        <v>3.3906982006491173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5.4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1594" t="b">
        <f ca="1">Validation[[#This Row],[Desired Result]]=Validation[[#This Row],[Result]]</f>
        <v>1</v>
      </c>
      <c r="X1594" t="b">
        <v>1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v>0</v>
      </c>
      <c r="AB1594" t="s">
        <v>6614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4" t="b">
        <f ca="1">AND(Validation[[#This Row],[Test Reading]]&gt;=Validation[[#This Row],[Range1_Low]],Validation[[#This Row],[Test Reading]]&lt;=Validation[[#This Row],[Range1_High]])</f>
        <v>1</v>
      </c>
      <c r="AE1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4">
        <f>Validation[[#This Row],[Range1_High]]-Validation[[#This Row],[Range1_Low]]</f>
        <v>29.700999999999997</v>
      </c>
      <c r="AG1594">
        <f>Validation[[#This Row],[Range2_High]]-Validation[[#This Row],[Range2_Low]]</f>
        <v>9.9550099999999997</v>
      </c>
      <c r="AK1594"/>
    </row>
    <row r="1595" spans="1:37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</v>
      </c>
      <c r="I1595">
        <v>20.010000000000002</v>
      </c>
      <c r="J1595" t="s">
        <v>10</v>
      </c>
      <c r="K1595">
        <v>0.74743999999999999</v>
      </c>
      <c r="L1595">
        <v>0.8075</v>
      </c>
      <c r="M1595">
        <v>0.74699000000000004</v>
      </c>
      <c r="N1595">
        <v>0.80750999999999995</v>
      </c>
      <c r="O1595" t="s">
        <v>2643</v>
      </c>
      <c r="P1595" t="s">
        <v>2643</v>
      </c>
      <c r="Q1595" t="s">
        <v>2643</v>
      </c>
      <c r="R1595" t="s">
        <v>5194</v>
      </c>
      <c r="S1595">
        <f ca="1">$AK$2*Validation[[#This Row],[Range1_Range]]+Validation[[#This Row],[Range1_Low]]</f>
        <v>13.281967095711547</v>
      </c>
      <c r="T1595">
        <f ca="1">$AK$2*Validation[[#This Row],[Range2_Range]]+Validation[[#This Row],[Range2_Low]]</f>
        <v>13.364179341708113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11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v>0</v>
      </c>
      <c r="AB1595" t="s">
        <v>5933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5" t="b">
        <f ca="1">AND(Validation[[#This Row],[Test Reading]]&gt;=Validation[[#This Row],[Range1_Low]],Validation[[#This Row],[Test Reading]]&lt;=Validation[[#This Row],[Range1_High]])</f>
        <v>1</v>
      </c>
      <c r="AE1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5">
        <f>Validation[[#This Row],[Range1_High]]-Validation[[#This Row],[Range1_Low]]</f>
        <v>29.700999999999997</v>
      </c>
      <c r="AG1595">
        <f>Validation[[#This Row],[Range2_High]]-Validation[[#This Row],[Range2_Low]]</f>
        <v>10.010000000000002</v>
      </c>
      <c r="AK1595"/>
    </row>
    <row r="1596" spans="1:37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20</v>
      </c>
      <c r="I1596">
        <v>50.01</v>
      </c>
      <c r="J1596" t="s">
        <v>10</v>
      </c>
      <c r="K1596">
        <v>0.73465999999999998</v>
      </c>
      <c r="L1596">
        <v>1.1553</v>
      </c>
      <c r="M1596">
        <v>0.73165000000000002</v>
      </c>
      <c r="N1596">
        <v>1.1554</v>
      </c>
      <c r="O1596" t="s">
        <v>2643</v>
      </c>
      <c r="P1596" t="s">
        <v>2643</v>
      </c>
      <c r="Q1596" t="s">
        <v>2643</v>
      </c>
      <c r="R1596" t="s">
        <v>1921</v>
      </c>
      <c r="S1596">
        <f ca="1">$AK$2*Validation[[#This Row],[Range1_Range]]+Validation[[#This Row],[Range1_Low]]</f>
        <v>13.281967095711547</v>
      </c>
      <c r="T1596">
        <f ca="1">$AK$2*Validation[[#This Row],[Range2_Range]]+Validation[[#This Row],[Range2_Low]]</f>
        <v>30.085816388077966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16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1596" t="b">
        <f ca="1">Validation[[#This Row],[Desired Result]]=Validation[[#This Row],[Result]]</f>
        <v>1</v>
      </c>
      <c r="X1596" t="b">
        <v>1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v>0</v>
      </c>
      <c r="AB1596" t="s">
        <v>5902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6" t="b">
        <f ca="1">AND(Validation[[#This Row],[Test Reading]]&gt;=Validation[[#This Row],[Range1_Low]],Validation[[#This Row],[Test Reading]]&lt;=Validation[[#This Row],[Range1_High]])</f>
        <v>1</v>
      </c>
      <c r="AE1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6">
        <f>Validation[[#This Row],[Range1_High]]-Validation[[#This Row],[Range1_Low]]</f>
        <v>29.700999999999997</v>
      </c>
      <c r="AG1596">
        <f>Validation[[#This Row],[Range2_High]]-Validation[[#This Row],[Range2_Low]]</f>
        <v>30.009999999999998</v>
      </c>
      <c r="AJ1596" s="94"/>
      <c r="AK1596"/>
    </row>
    <row r="1597" spans="1:37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50</v>
      </c>
      <c r="I1597">
        <v>100.01</v>
      </c>
      <c r="J1597" t="s">
        <v>10</v>
      </c>
      <c r="K1597">
        <v>2.3264999999999998</v>
      </c>
      <c r="L1597">
        <v>2.6572</v>
      </c>
      <c r="M1597">
        <v>2.3233999999999999</v>
      </c>
      <c r="N1597">
        <v>2.6573000000000002</v>
      </c>
      <c r="O1597" t="s">
        <v>2643</v>
      </c>
      <c r="P1597" t="s">
        <v>2643</v>
      </c>
      <c r="Q1597" t="s">
        <v>2643</v>
      </c>
      <c r="R1597" t="s">
        <v>1923</v>
      </c>
      <c r="S1597">
        <f ca="1">$AK$2*Validation[[#This Row],[Range1_Range]]+Validation[[#This Row],[Range1_Low]]</f>
        <v>13.281967095711547</v>
      </c>
      <c r="T1597">
        <f ca="1">$AK$2*Validation[[#This Row],[Range2_Range]]+Validation[[#This Row],[Range2_Low]]</f>
        <v>66.807453434447822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38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v>0</v>
      </c>
      <c r="AB1597" t="s">
        <v>1902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7" t="b">
        <f ca="1">AND(Validation[[#This Row],[Test Reading]]&gt;=Validation[[#This Row],[Range1_Low]],Validation[[#This Row],[Test Reading]]&lt;=Validation[[#This Row],[Range1_High]])</f>
        <v>1</v>
      </c>
      <c r="AE1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7">
        <f>Validation[[#This Row],[Range1_High]]-Validation[[#This Row],[Range1_Low]]</f>
        <v>29.700999999999997</v>
      </c>
      <c r="AG1597">
        <f>Validation[[#This Row],[Range2_High]]-Validation[[#This Row],[Range2_Low]]</f>
        <v>50.010000000000005</v>
      </c>
      <c r="AK1597"/>
    </row>
    <row r="1598" spans="1:37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100</v>
      </c>
      <c r="I1598">
        <v>500</v>
      </c>
      <c r="J1598" t="s">
        <v>10</v>
      </c>
      <c r="K1598">
        <v>13</v>
      </c>
      <c r="L1598">
        <v>4.5999999999999996</v>
      </c>
      <c r="M1598">
        <v>2.3500999999999999</v>
      </c>
      <c r="N1598">
        <v>2.6989999999999998</v>
      </c>
      <c r="O1598" t="s">
        <v>2643</v>
      </c>
      <c r="P1598" t="s">
        <v>2643</v>
      </c>
      <c r="Q1598" t="s">
        <v>2643</v>
      </c>
      <c r="R1598" t="s">
        <v>1919</v>
      </c>
      <c r="S1598">
        <f ca="1">$AK$2*Validation[[#This Row],[Range1_Range]]+Validation[[#This Row],[Range1_Low]]</f>
        <v>13.281967095711547</v>
      </c>
      <c r="T1598">
        <f ca="1">$AK$2*Validation[[#This Row],[Range2_Range]]+Validation[[#This Row],[Range2_Low]]</f>
        <v>234.43274092739705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74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598" t="b">
        <f ca="1">Validation[[#This Row],[Desired Result]]=Validation[[#This Row],[Result]]</f>
        <v>1</v>
      </c>
      <c r="X1598" t="b">
        <v>1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v>0</v>
      </c>
      <c r="AB1598" t="s">
        <v>1903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8" t="b">
        <f ca="1">AND(Validation[[#This Row],[Test Reading]]&gt;=Validation[[#This Row],[Range1_Low]],Validation[[#This Row],[Test Reading]]&lt;=Validation[[#This Row],[Range1_High]])</f>
        <v>1</v>
      </c>
      <c r="AE1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8">
        <f>Validation[[#This Row],[Range1_High]]-Validation[[#This Row],[Range1_Low]]</f>
        <v>29.700999999999997</v>
      </c>
      <c r="AG1598">
        <f>Validation[[#This Row],[Range2_High]]-Validation[[#This Row],[Range2_Low]]</f>
        <v>400</v>
      </c>
      <c r="AJ1598" s="94"/>
      <c r="AK1598"/>
    </row>
    <row r="1599" spans="1:37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2643</v>
      </c>
      <c r="P1599" t="s">
        <v>2643</v>
      </c>
      <c r="Q1599" t="s">
        <v>2643</v>
      </c>
      <c r="R1599" t="s">
        <v>1920</v>
      </c>
      <c r="S1599">
        <f ca="1">$AK$2*Validation[[#This Row],[Range1_Range]]+Validation[[#This Row],[Range1_Low]]</f>
        <v>13.281967095711547</v>
      </c>
      <c r="T1599">
        <f ca="1">$AK$2*Validation[[#This Row],[Range2_Range]]+Validation[[#This Row],[Range2_Low]]</f>
        <v>500.3360818523185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74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v>0</v>
      </c>
      <c r="AB1599" t="s">
        <v>5191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9" t="b">
        <f ca="1">AND(Validation[[#This Row],[Test Reading]]&gt;=Validation[[#This Row],[Range1_Low]],Validation[[#This Row],[Test Reading]]&lt;=Validation[[#This Row],[Range1_High]])</f>
        <v>1</v>
      </c>
      <c r="AE1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9">
        <f>Validation[[#This Row],[Range1_High]]-Validation[[#This Row],[Range1_Low]]</f>
        <v>29.700999999999997</v>
      </c>
      <c r="AG1599">
        <f>Validation[[#This Row],[Range2_High]]-Validation[[#This Row],[Range2_Low]]</f>
        <v>1</v>
      </c>
      <c r="AJ1599" s="94"/>
      <c r="AK1599"/>
    </row>
    <row r="1600" spans="1:37" x14ac:dyDescent="0.25">
      <c r="A1600" t="s">
        <v>52</v>
      </c>
      <c r="B1600" t="s">
        <v>8</v>
      </c>
      <c r="C1600">
        <v>33</v>
      </c>
      <c r="D1600">
        <v>330.01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3.5</v>
      </c>
      <c r="L1600">
        <v>0.57999999999999996</v>
      </c>
      <c r="M1600">
        <v>3.4704999999999999</v>
      </c>
      <c r="N1600">
        <v>0.57867999999999997</v>
      </c>
      <c r="O1600" t="s">
        <v>2643</v>
      </c>
      <c r="P1600" t="s">
        <v>2643</v>
      </c>
      <c r="Q1600" t="s">
        <v>2643</v>
      </c>
      <c r="R1600" t="s">
        <v>1943</v>
      </c>
      <c r="S1600">
        <f ca="1">$AK$2*Validation[[#This Row],[Range1_Range]]+Validation[[#This Row],[Range1_Low]]</f>
        <v>132.81967095711548</v>
      </c>
      <c r="T1600">
        <f ca="1">$AK$2*Validation[[#This Row],[Range2_Range]]+Validation[[#This Row],[Range2_Low]]</f>
        <v>2.1766225649670429E-2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81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v>0</v>
      </c>
      <c r="AB1600" t="s">
        <v>1924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0" t="b">
        <f ca="1">AND(Validation[[#This Row],[Test Reading]]&gt;=Validation[[#This Row],[Range1_Low]],Validation[[#This Row],[Test Reading]]&lt;=Validation[[#This Row],[Range1_High]])</f>
        <v>1</v>
      </c>
      <c r="AE1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0">
        <f>Validation[[#This Row],[Range1_High]]-Validation[[#This Row],[Range1_Low]]</f>
        <v>297.01</v>
      </c>
      <c r="AG1600">
        <f>Validation[[#This Row],[Range2_High]]-Validation[[#This Row],[Range2_Low]]</f>
        <v>3.5009999999999999E-2</v>
      </c>
      <c r="AK1600"/>
    </row>
    <row r="1601" spans="1:37" x14ac:dyDescent="0.25">
      <c r="A1601" t="s">
        <v>52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4.4999999999999998E-2</v>
      </c>
      <c r="I1601">
        <v>10.00001</v>
      </c>
      <c r="J1601" t="s">
        <v>10</v>
      </c>
      <c r="K1601">
        <v>12</v>
      </c>
      <c r="L1601">
        <v>0.92</v>
      </c>
      <c r="M1601">
        <v>10.393000000000001</v>
      </c>
      <c r="N1601">
        <v>0.92459000000000002</v>
      </c>
      <c r="O1601" t="s">
        <v>2643</v>
      </c>
      <c r="P1601" t="s">
        <v>2643</v>
      </c>
      <c r="Q1601" t="s">
        <v>2643</v>
      </c>
      <c r="R1601" t="s">
        <v>1940</v>
      </c>
      <c r="S1601">
        <f ca="1">$AK$2*Validation[[#This Row],[Range1_Range]]+Validation[[#This Row],[Range1_Low]]</f>
        <v>132.81967095711548</v>
      </c>
      <c r="T1601">
        <f ca="1">$AK$2*Validation[[#This Row],[Range2_Range]]+Validation[[#This Row],[Range2_Low]]</f>
        <v>3.3906982006491173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130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01" t="b">
        <f ca="1">Validation[[#This Row],[Desired Result]]=Validation[[#This Row],[Result]]</f>
        <v>1</v>
      </c>
      <c r="X1601" t="b">
        <v>1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v>0</v>
      </c>
      <c r="AB1601" t="s">
        <v>1922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1" t="b">
        <f ca="1">AND(Validation[[#This Row],[Test Reading]]&gt;=Validation[[#This Row],[Range1_Low]],Validation[[#This Row],[Test Reading]]&lt;=Validation[[#This Row],[Range1_High]])</f>
        <v>1</v>
      </c>
      <c r="AE1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1">
        <f>Validation[[#This Row],[Range1_High]]-Validation[[#This Row],[Range1_Low]]</f>
        <v>297.01</v>
      </c>
      <c r="AG1601">
        <f>Validation[[#This Row],[Range2_High]]-Validation[[#This Row],[Range2_Low]]</f>
        <v>9.9550099999999997</v>
      </c>
      <c r="AK1601"/>
    </row>
    <row r="1602" spans="1:37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2643</v>
      </c>
      <c r="P1602" t="s">
        <v>2643</v>
      </c>
      <c r="Q1602" t="s">
        <v>2643</v>
      </c>
      <c r="R1602" t="s">
        <v>1942</v>
      </c>
      <c r="S1602">
        <f ca="1">$AK$2*Validation[[#This Row],[Range1_Range]]+Validation[[#This Row],[Range1_Low]]</f>
        <v>132.81967095711548</v>
      </c>
      <c r="T1602">
        <f ca="1">$AK$2*Validation[[#This Row],[Range2_Range]]+Validation[[#This Row],[Range2_Low]]</f>
        <v>13.364179341708113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160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602" t="b">
        <f ca="1">Validation[[#This Row],[Desired Result]]=Validation[[#This Row],[Result]]</f>
        <v>1</v>
      </c>
      <c r="X1602" t="b">
        <v>1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v>0</v>
      </c>
      <c r="AB1602" t="s">
        <v>5194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2" t="b">
        <f ca="1">AND(Validation[[#This Row],[Test Reading]]&gt;=Validation[[#This Row],[Range1_Low]],Validation[[#This Row],[Test Reading]]&lt;=Validation[[#This Row],[Range1_High]])</f>
        <v>1</v>
      </c>
      <c r="AE1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2">
        <f>Validation[[#This Row],[Range1_High]]-Validation[[#This Row],[Range1_Low]]</f>
        <v>297.01</v>
      </c>
      <c r="AG1602">
        <f>Validation[[#This Row],[Range2_High]]-Validation[[#This Row],[Range2_Low]]</f>
        <v>10.010000000000002</v>
      </c>
      <c r="AK1602"/>
    </row>
    <row r="1603" spans="1:37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20</v>
      </c>
      <c r="I1603">
        <v>50.01</v>
      </c>
      <c r="J1603" t="s">
        <v>10</v>
      </c>
      <c r="K1603">
        <v>22</v>
      </c>
      <c r="L1603">
        <v>1.4</v>
      </c>
      <c r="M1603">
        <v>10.266</v>
      </c>
      <c r="N1603">
        <v>1.3912</v>
      </c>
      <c r="O1603" t="s">
        <v>2643</v>
      </c>
      <c r="P1603" t="s">
        <v>2643</v>
      </c>
      <c r="Q1603" t="s">
        <v>2643</v>
      </c>
      <c r="R1603" t="s">
        <v>1945</v>
      </c>
      <c r="S1603">
        <f ca="1">$AK$2*Validation[[#This Row],[Range1_Range]]+Validation[[#This Row],[Range1_Low]]</f>
        <v>132.81967095711548</v>
      </c>
      <c r="T1603">
        <f ca="1">$AK$2*Validation[[#This Row],[Range2_Range]]+Validation[[#This Row],[Range2_Low]]</f>
        <v>30.085816388077966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210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v>0</v>
      </c>
      <c r="AB1603" t="s">
        <v>1921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3" t="b">
        <f ca="1">AND(Validation[[#This Row],[Test Reading]]&gt;=Validation[[#This Row],[Range1_Low]],Validation[[#This Row],[Test Reading]]&lt;=Validation[[#This Row],[Range1_High]])</f>
        <v>1</v>
      </c>
      <c r="AE1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3">
        <f>Validation[[#This Row],[Range1_High]]-Validation[[#This Row],[Range1_Low]]</f>
        <v>297.01</v>
      </c>
      <c r="AG1603">
        <f>Validation[[#This Row],[Range2_High]]-Validation[[#This Row],[Range2_Low]]</f>
        <v>30.009999999999998</v>
      </c>
      <c r="AK1603"/>
    </row>
    <row r="1604" spans="1:37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50</v>
      </c>
      <c r="I1604">
        <v>100</v>
      </c>
      <c r="J1604" t="s">
        <v>10</v>
      </c>
      <c r="K1604">
        <v>92</v>
      </c>
      <c r="L1604">
        <v>2.8</v>
      </c>
      <c r="M1604">
        <v>91.936999999999998</v>
      </c>
      <c r="N1604">
        <v>2.7856000000000001</v>
      </c>
      <c r="O1604" t="s">
        <v>2643</v>
      </c>
      <c r="P1604" t="s">
        <v>2643</v>
      </c>
      <c r="Q1604" t="s">
        <v>2643</v>
      </c>
      <c r="R1604" t="s">
        <v>1944</v>
      </c>
      <c r="S1604">
        <f ca="1">$AK$2*Validation[[#This Row],[Range1_Range]]+Validation[[#This Row],[Range1_Low]]</f>
        <v>132.81967095711548</v>
      </c>
      <c r="T1604">
        <f ca="1">$AK$2*Validation[[#This Row],[Range2_Range]]+Validation[[#This Row],[Range2_Low]]</f>
        <v>66.804092615924631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460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04" t="b">
        <f ca="1">Validation[[#This Row],[Desired Result]]=Validation[[#This Row],[Result]]</f>
        <v>1</v>
      </c>
      <c r="X1604" t="b">
        <v>1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v>0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4" t="b">
        <f ca="1">AND(Validation[[#This Row],[Test Reading]]&gt;=Validation[[#This Row],[Range1_Low]],Validation[[#This Row],[Test Reading]]&lt;=Validation[[#This Row],[Range1_High]])</f>
        <v>1</v>
      </c>
      <c r="AE1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4">
        <f>Validation[[#This Row],[Range1_High]]-Validation[[#This Row],[Range1_Low]]</f>
        <v>297.01</v>
      </c>
      <c r="AG1604">
        <f>Validation[[#This Row],[Range2_High]]-Validation[[#This Row],[Range2_Low]]</f>
        <v>50</v>
      </c>
      <c r="AK1604"/>
    </row>
    <row r="1605" spans="1:37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2643</v>
      </c>
      <c r="P1605" t="s">
        <v>2643</v>
      </c>
      <c r="Q1605" t="s">
        <v>2643</v>
      </c>
      <c r="R1605" t="s">
        <v>1941</v>
      </c>
      <c r="S1605">
        <f ca="1">$AK$2*Validation[[#This Row],[Range1_Range]]+Validation[[#This Row],[Range1_Low]]</f>
        <v>132.81967095711548</v>
      </c>
      <c r="T1605">
        <f ca="1">$AK$2*Validation[[#This Row],[Range2_Range]]+Validation[[#This Row],[Range2_Low]]</f>
        <v>100.03360818523184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460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05" t="b">
        <f ca="1">Validation[[#This Row],[Desired Result]]=Validation[[#This Row],[Result]]</f>
        <v>1</v>
      </c>
      <c r="X1605" t="b">
        <v>1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5" t="b">
        <f ca="1">AND(Validation[[#This Row],[Test Reading]]&gt;=Validation[[#This Row],[Range1_Low]],Validation[[#This Row],[Test Reading]]&lt;=Validation[[#This Row],[Range1_High]])</f>
        <v>1</v>
      </c>
      <c r="AE1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5">
        <f>Validation[[#This Row],[Range1_High]]-Validation[[#This Row],[Range1_Low]]</f>
        <v>297.01</v>
      </c>
      <c r="AG1605">
        <f>Validation[[#This Row],[Range2_High]]-Validation[[#This Row],[Range2_Low]]</f>
        <v>9.9999999999994316E-2</v>
      </c>
      <c r="AK1605"/>
    </row>
    <row r="1606" spans="1:37" x14ac:dyDescent="0.25">
      <c r="A1606" t="s">
        <v>52</v>
      </c>
      <c r="B1606" t="s">
        <v>8</v>
      </c>
      <c r="C1606">
        <v>330</v>
      </c>
      <c r="D1606">
        <v>1020.01</v>
      </c>
      <c r="E1606">
        <v>1E-3</v>
      </c>
      <c r="F1606" t="s">
        <v>6</v>
      </c>
      <c r="G1606" t="s">
        <v>4</v>
      </c>
      <c r="H1606">
        <v>4.4999999999999998E-2</v>
      </c>
      <c r="I1606">
        <v>1.0000100000000001</v>
      </c>
      <c r="J1606" t="s">
        <v>10</v>
      </c>
      <c r="K1606">
        <v>24</v>
      </c>
      <c r="L1606">
        <v>0.57999999999999996</v>
      </c>
      <c r="M1606">
        <v>23.335000000000001</v>
      </c>
      <c r="N1606">
        <v>0.57833999999999997</v>
      </c>
      <c r="O1606" t="s">
        <v>2643</v>
      </c>
      <c r="P1606" t="s">
        <v>2643</v>
      </c>
      <c r="Q1606" t="s">
        <v>2643</v>
      </c>
      <c r="R1606" t="s">
        <v>5848</v>
      </c>
      <c r="S1606">
        <f ca="1">$AK$2*Validation[[#This Row],[Range1_Range]]+Validation[[#This Row],[Range1_Low]]</f>
        <v>561.89983891828308</v>
      </c>
      <c r="T1606">
        <f ca="1">$AK$2*Validation[[#This Row],[Range2_Range]]+Validation[[#This Row],[Range2_Low]]</f>
        <v>0.36596152978268365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350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v>0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6" t="b">
        <f ca="1">AND(Validation[[#This Row],[Test Reading]]&gt;=Validation[[#This Row],[Range1_Low]],Validation[[#This Row],[Test Reading]]&lt;=Validation[[#This Row],[Range1_High]])</f>
        <v>1</v>
      </c>
      <c r="AE1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6">
        <f>Validation[[#This Row],[Range1_High]]-Validation[[#This Row],[Range1_Low]]</f>
        <v>690.01</v>
      </c>
      <c r="AG1606">
        <f>Validation[[#This Row],[Range2_High]]-Validation[[#This Row],[Range2_Low]]</f>
        <v>0.95501000000000003</v>
      </c>
      <c r="AK1606"/>
    </row>
    <row r="1607" spans="1:37" x14ac:dyDescent="0.25">
      <c r="A1607" t="s">
        <v>52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1</v>
      </c>
      <c r="I1607">
        <v>5.01</v>
      </c>
      <c r="J1607" t="s">
        <v>10</v>
      </c>
      <c r="K1607">
        <v>28</v>
      </c>
      <c r="L1607">
        <v>0.92</v>
      </c>
      <c r="M1607">
        <v>23.262</v>
      </c>
      <c r="N1607">
        <v>0.92437000000000002</v>
      </c>
      <c r="O1607" t="s">
        <v>2643</v>
      </c>
      <c r="P1607" t="s">
        <v>2643</v>
      </c>
      <c r="Q1607" t="s">
        <v>2643</v>
      </c>
      <c r="R1607" t="s">
        <v>1965</v>
      </c>
      <c r="S1607">
        <f ca="1">$AK$2*Validation[[#This Row],[Range1_Range]]+Validation[[#This Row],[Range1_Low]]</f>
        <v>561.89983891828308</v>
      </c>
      <c r="T1607">
        <f ca="1">$AK$2*Validation[[#This Row],[Range2_Range]]+Validation[[#This Row],[Range2_Low]]</f>
        <v>2.3476882277971551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540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mV</v>
      </c>
      <c r="W1607" t="b">
        <f ca="1">Validation[[#This Row],[Desired Result]]=Validation[[#This Row],[Result]]</f>
        <v>1</v>
      </c>
      <c r="X1607" t="b">
        <v>1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v>0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7" t="b">
        <f ca="1">AND(Validation[[#This Row],[Test Reading]]&gt;=Validation[[#This Row],[Range1_Low]],Validation[[#This Row],[Test Reading]]&lt;=Validation[[#This Row],[Range1_High]])</f>
        <v>1</v>
      </c>
      <c r="AE1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7">
        <f>Validation[[#This Row],[Range1_High]]-Validation[[#This Row],[Range1_Low]]</f>
        <v>690.01</v>
      </c>
      <c r="AG1607">
        <f>Validation[[#This Row],[Range2_High]]-Validation[[#This Row],[Range2_Low]]</f>
        <v>4.01</v>
      </c>
      <c r="AK1607"/>
    </row>
    <row r="1608" spans="1:37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5</v>
      </c>
      <c r="I1608">
        <v>10.01</v>
      </c>
      <c r="J1608" t="s">
        <v>10</v>
      </c>
      <c r="K1608">
        <v>64</v>
      </c>
      <c r="L1608">
        <v>1</v>
      </c>
      <c r="M1608">
        <v>23.23</v>
      </c>
      <c r="N1608">
        <v>1.0398000000000001</v>
      </c>
      <c r="O1608" t="s">
        <v>2643</v>
      </c>
      <c r="P1608" t="s">
        <v>2643</v>
      </c>
      <c r="Q1608" t="s">
        <v>2643</v>
      </c>
      <c r="R1608" t="s">
        <v>1964</v>
      </c>
      <c r="S1608">
        <f ca="1">$AK$2*Validation[[#This Row],[Range1_Range]]+Validation[[#This Row],[Range1_Low]]</f>
        <v>561.89983891828308</v>
      </c>
      <c r="T1608">
        <f ca="1">$AK$2*Validation[[#This Row],[Range2_Range]]+Validation[[#This Row],[Range2_Low]]</f>
        <v>6.6837700801156483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630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1608" t="b">
        <f ca="1">Validation[[#This Row],[Desired Result]]=Validation[[#This Row],[Result]]</f>
        <v>1</v>
      </c>
      <c r="X1608" t="b">
        <v>1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8" t="b">
        <f ca="1">AND(Validation[[#This Row],[Test Reading]]&gt;=Validation[[#This Row],[Range1_Low]],Validation[[#This Row],[Test Reading]]&lt;=Validation[[#This Row],[Range1_High]])</f>
        <v>1</v>
      </c>
      <c r="AE1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8">
        <f>Validation[[#This Row],[Range1_High]]-Validation[[#This Row],[Range1_Low]]</f>
        <v>690.01</v>
      </c>
      <c r="AG1608">
        <f>Validation[[#This Row],[Range2_High]]-Validation[[#This Row],[Range2_Low]]</f>
        <v>5.01</v>
      </c>
      <c r="AK1608"/>
    </row>
    <row r="1609" spans="1:37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10</v>
      </c>
      <c r="I1609">
        <v>10.01</v>
      </c>
      <c r="J1609" t="s">
        <v>10</v>
      </c>
      <c r="K1609">
        <v>64</v>
      </c>
      <c r="L1609">
        <v>1</v>
      </c>
      <c r="M1609">
        <v>23.23</v>
      </c>
      <c r="N1609">
        <v>1.0398000000000001</v>
      </c>
      <c r="O1609" t="s">
        <v>2643</v>
      </c>
      <c r="P1609" t="s">
        <v>2643</v>
      </c>
      <c r="Q1609" t="s">
        <v>2643</v>
      </c>
      <c r="R1609" t="s">
        <v>1966</v>
      </c>
      <c r="S1609">
        <f ca="1">$AK$2*Validation[[#This Row],[Range1_Range]]+Validation[[#This Row],[Range1_Low]]</f>
        <v>561.89983891828308</v>
      </c>
      <c r="T1609">
        <f ca="1">$AK$2*Validation[[#This Row],[Range2_Range]]+Validation[[#This Row],[Range2_Low]]</f>
        <v>10.003360818523184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630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9" t="b">
        <f ca="1">AND(Validation[[#This Row],[Test Reading]]&gt;=Validation[[#This Row],[Range1_Low]],Validation[[#This Row],[Test Reading]]&lt;=Validation[[#This Row],[Range1_High]])</f>
        <v>1</v>
      </c>
      <c r="AE1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9">
        <f>Validation[[#This Row],[Range1_High]]-Validation[[#This Row],[Range1_Low]]</f>
        <v>690.01</v>
      </c>
      <c r="AG1609">
        <f>Validation[[#This Row],[Range2_High]]-Validation[[#This Row],[Range2_Low]]</f>
        <v>9.9999999999997868E-3</v>
      </c>
      <c r="AK1609"/>
    </row>
    <row r="1610" spans="1:37" x14ac:dyDescent="0.25">
      <c r="A1610" t="s">
        <v>52</v>
      </c>
      <c r="B1610" t="s">
        <v>8</v>
      </c>
      <c r="C1610">
        <v>0</v>
      </c>
      <c r="D1610">
        <v>3.3009999999999998E-2</v>
      </c>
      <c r="E1610">
        <v>0.01</v>
      </c>
      <c r="F1610" t="s">
        <v>6</v>
      </c>
      <c r="G1610" t="s">
        <v>5</v>
      </c>
      <c r="H1610">
        <v>0.01</v>
      </c>
      <c r="I1610">
        <v>4.5010000000000001E-2</v>
      </c>
      <c r="J1610" t="s">
        <v>10</v>
      </c>
      <c r="K1610">
        <v>5800</v>
      </c>
      <c r="L1610">
        <v>16.202000000000002</v>
      </c>
      <c r="M1610">
        <v>5800</v>
      </c>
      <c r="N1610">
        <v>15.714</v>
      </c>
      <c r="O1610" t="s">
        <v>2643</v>
      </c>
      <c r="P1610" t="s">
        <v>2643</v>
      </c>
      <c r="Q1610" t="s">
        <v>2643</v>
      </c>
      <c r="R1610" t="s">
        <v>1842</v>
      </c>
      <c r="S1610">
        <f ca="1">$AK$2*Validation[[#This Row],[Range1_Range]]+Validation[[#This Row],[Range1_Low]]</f>
        <v>1.1094061945033441E-2</v>
      </c>
      <c r="T1610">
        <f ca="1">$AK$2*Validation[[#This Row],[Range2_Range]]+Validation[[#This Row],[Range2_Low]]</f>
        <v>2.1766225649670429E-2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5800 µV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v>0</v>
      </c>
      <c r="AB1610" t="s">
        <v>1885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0" t="b">
        <f ca="1">AND(Validation[[#This Row],[Test Reading]]&gt;=Validation[[#This Row],[Range1_Low]],Validation[[#This Row],[Test Reading]]&lt;=Validation[[#This Row],[Range1_High]])</f>
        <v>1</v>
      </c>
      <c r="AE1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0">
        <f>Validation[[#This Row],[Range1_High]]-Validation[[#This Row],[Range1_Low]]</f>
        <v>3.3009999999999998E-2</v>
      </c>
      <c r="AG1610">
        <f>Validation[[#This Row],[Range2_High]]-Validation[[#This Row],[Range2_Low]]</f>
        <v>3.5009999999999999E-2</v>
      </c>
      <c r="AK1610"/>
    </row>
    <row r="1611" spans="1:37" x14ac:dyDescent="0.25">
      <c r="A1611" t="s">
        <v>52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4.4999999999999998E-2</v>
      </c>
      <c r="I1611">
        <v>10.00001</v>
      </c>
      <c r="J1611" t="s">
        <v>10</v>
      </c>
      <c r="K1611">
        <v>5800.1</v>
      </c>
      <c r="L1611">
        <v>9.0181000000000004</v>
      </c>
      <c r="M1611">
        <v>5800.1</v>
      </c>
      <c r="N1611">
        <v>8.5306999999999995</v>
      </c>
      <c r="O1611" t="s">
        <v>2643</v>
      </c>
      <c r="P1611" t="s">
        <v>2643</v>
      </c>
      <c r="Q1611" t="s">
        <v>2643</v>
      </c>
      <c r="R1611" t="s">
        <v>5850</v>
      </c>
      <c r="S1611">
        <f ca="1">$AK$2*Validation[[#This Row],[Range1_Range]]+Validation[[#This Row],[Range1_Low]]</f>
        <v>1.1094061945033441E-2</v>
      </c>
      <c r="T1611">
        <f ca="1">$AK$2*Validation[[#This Row],[Range2_Range]]+Validation[[#This Row],[Range2_Low]]</f>
        <v>3.3906982006491173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v>0</v>
      </c>
      <c r="AB1611" t="s">
        <v>1889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1" t="b">
        <f ca="1">AND(Validation[[#This Row],[Test Reading]]&gt;=Validation[[#This Row],[Range1_Low]],Validation[[#This Row],[Test Reading]]&lt;=Validation[[#This Row],[Range1_High]])</f>
        <v>1</v>
      </c>
      <c r="AE1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1">
        <f>Validation[[#This Row],[Range1_High]]-Validation[[#This Row],[Range1_Low]]</f>
        <v>3.3009999999999998E-2</v>
      </c>
      <c r="AG1611">
        <f>Validation[[#This Row],[Range2_High]]-Validation[[#This Row],[Range2_Low]]</f>
        <v>9.9550099999999997</v>
      </c>
      <c r="AK1611"/>
    </row>
    <row r="1612" spans="1:37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10</v>
      </c>
      <c r="I1612">
        <v>20.010000000000002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2643</v>
      </c>
      <c r="P1612" t="s">
        <v>2643</v>
      </c>
      <c r="Q1612" t="s">
        <v>2643</v>
      </c>
      <c r="R1612" t="s">
        <v>1839</v>
      </c>
      <c r="S1612">
        <f ca="1">$AK$2*Validation[[#This Row],[Range1_Range]]+Validation[[#This Row],[Range1_Low]]</f>
        <v>1.1094061945033441E-2</v>
      </c>
      <c r="T1612">
        <f ca="1">$AK$2*Validation[[#This Row],[Range2_Range]]+Validation[[#This Row],[Range2_Low]]</f>
        <v>13.364179341708113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v>0</v>
      </c>
      <c r="AB1612" t="s">
        <v>5182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2" t="b">
        <f ca="1">AND(Validation[[#This Row],[Test Reading]]&gt;=Validation[[#This Row],[Range1_Low]],Validation[[#This Row],[Test Reading]]&lt;=Validation[[#This Row],[Range1_High]])</f>
        <v>1</v>
      </c>
      <c r="AE1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2">
        <f>Validation[[#This Row],[Range1_High]]-Validation[[#This Row],[Range1_Low]]</f>
        <v>3.3009999999999998E-2</v>
      </c>
      <c r="AG1612">
        <f>Validation[[#This Row],[Range2_High]]-Validation[[#This Row],[Range2_Low]]</f>
        <v>10.010000000000002</v>
      </c>
      <c r="AK1612"/>
    </row>
    <row r="1613" spans="1:37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2643</v>
      </c>
      <c r="P1613" t="s">
        <v>2643</v>
      </c>
      <c r="Q1613" t="s">
        <v>2643</v>
      </c>
      <c r="R1613" t="s">
        <v>1840</v>
      </c>
      <c r="S1613">
        <f ca="1">$AK$2*Validation[[#This Row],[Range1_Range]]+Validation[[#This Row],[Range1_Low]]</f>
        <v>1.1094061945033441E-2</v>
      </c>
      <c r="T1613">
        <f ca="1">$AK$2*Validation[[#This Row],[Range2_Range]]+Validation[[#This Row],[Range2_Low]]</f>
        <v>30.085816388077966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v>0</v>
      </c>
      <c r="AB1613" t="s">
        <v>1887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3" t="b">
        <f ca="1">AND(Validation[[#This Row],[Test Reading]]&gt;=Validation[[#This Row],[Range1_Low]],Validation[[#This Row],[Test Reading]]&lt;=Validation[[#This Row],[Range1_High]])</f>
        <v>1</v>
      </c>
      <c r="AE1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3">
        <f>Validation[[#This Row],[Range1_High]]-Validation[[#This Row],[Range1_Low]]</f>
        <v>3.3009999999999998E-2</v>
      </c>
      <c r="AG1613">
        <f>Validation[[#This Row],[Range2_High]]-Validation[[#This Row],[Range2_Low]]</f>
        <v>30.009999999999998</v>
      </c>
      <c r="AK1613"/>
    </row>
    <row r="1614" spans="1:37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50</v>
      </c>
      <c r="I1614">
        <v>100.01</v>
      </c>
      <c r="J1614" t="s">
        <v>10</v>
      </c>
      <c r="K1614">
        <v>5800.1</v>
      </c>
      <c r="L1614">
        <v>75.275000000000006</v>
      </c>
      <c r="M1614">
        <v>5800.1</v>
      </c>
      <c r="N1614">
        <v>74.549000000000007</v>
      </c>
      <c r="O1614" t="s">
        <v>2643</v>
      </c>
      <c r="P1614" t="s">
        <v>2643</v>
      </c>
      <c r="Q1614" t="s">
        <v>2643</v>
      </c>
      <c r="R1614" t="s">
        <v>1841</v>
      </c>
      <c r="S1614">
        <f ca="1">$AK$2*Validation[[#This Row],[Range1_Range]]+Validation[[#This Row],[Range1_Low]]</f>
        <v>1.1094061945033441E-2</v>
      </c>
      <c r="T1614">
        <f ca="1">$AK$2*Validation[[#This Row],[Range2_Range]]+Validation[[#This Row],[Range2_Low]]</f>
        <v>66.807453434447822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v>0</v>
      </c>
      <c r="AB1614" t="s">
        <v>1888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4" t="b">
        <f ca="1">AND(Validation[[#This Row],[Test Reading]]&gt;=Validation[[#This Row],[Range1_Low]],Validation[[#This Row],[Test Reading]]&lt;=Validation[[#This Row],[Range1_High]])</f>
        <v>1</v>
      </c>
      <c r="AE1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4">
        <f>Validation[[#This Row],[Range1_High]]-Validation[[#This Row],[Range1_Low]]</f>
        <v>3.3009999999999998E-2</v>
      </c>
      <c r="AG1614">
        <f>Validation[[#This Row],[Range2_High]]-Validation[[#This Row],[Range2_Low]]</f>
        <v>50.010000000000005</v>
      </c>
      <c r="AK1614"/>
    </row>
    <row r="1615" spans="1:37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100</v>
      </c>
      <c r="I1615">
        <v>500</v>
      </c>
      <c r="J1615" t="s">
        <v>10</v>
      </c>
      <c r="K1615">
        <v>5800.1</v>
      </c>
      <c r="L1615">
        <v>530.77</v>
      </c>
      <c r="M1615">
        <v>5800.1</v>
      </c>
      <c r="N1615">
        <v>529.12</v>
      </c>
      <c r="O1615" t="s">
        <v>2643</v>
      </c>
      <c r="P1615" t="s">
        <v>2643</v>
      </c>
      <c r="Q1615" t="s">
        <v>2643</v>
      </c>
      <c r="R1615" t="s">
        <v>5177</v>
      </c>
      <c r="S1615">
        <f ca="1">$AK$2*Validation[[#This Row],[Range1_Range]]+Validation[[#This Row],[Range1_Low]]</f>
        <v>1.1094061945033441E-2</v>
      </c>
      <c r="T1615">
        <f ca="1">$AK$2*Validation[[#This Row],[Range2_Range]]+Validation[[#This Row],[Range2_Low]]</f>
        <v>234.43274092739705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v>0</v>
      </c>
      <c r="AB1615" t="s">
        <v>1886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5" t="b">
        <f ca="1">AND(Validation[[#This Row],[Test Reading]]&gt;=Validation[[#This Row],[Range1_Low]],Validation[[#This Row],[Test Reading]]&lt;=Validation[[#This Row],[Range1_High]])</f>
        <v>1</v>
      </c>
      <c r="AE1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5">
        <f>Validation[[#This Row],[Range1_High]]-Validation[[#This Row],[Range1_Low]]</f>
        <v>3.3009999999999998E-2</v>
      </c>
      <c r="AG1615">
        <f>Validation[[#This Row],[Range2_High]]-Validation[[#This Row],[Range2_Low]]</f>
        <v>400</v>
      </c>
      <c r="AK1615"/>
    </row>
    <row r="1616" spans="1:37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500</v>
      </c>
      <c r="I1616">
        <v>501</v>
      </c>
      <c r="J1616" t="s">
        <v>10</v>
      </c>
      <c r="K1616">
        <v>5800.1</v>
      </c>
      <c r="L1616">
        <v>530.77</v>
      </c>
      <c r="M1616">
        <v>5800.1</v>
      </c>
      <c r="N1616">
        <v>529.12</v>
      </c>
      <c r="O1616" t="s">
        <v>2643</v>
      </c>
      <c r="P1616" t="s">
        <v>2643</v>
      </c>
      <c r="Q1616" t="s">
        <v>2643</v>
      </c>
      <c r="R1616" t="s">
        <v>1838</v>
      </c>
      <c r="S1616">
        <f ca="1">$AK$2*Validation[[#This Row],[Range1_Range]]+Validation[[#This Row],[Range1_Low]]</f>
        <v>1.1094061945033441E-2</v>
      </c>
      <c r="T1616">
        <f ca="1">$AK$2*Validation[[#This Row],[Range2_Range]]+Validation[[#This Row],[Range2_Low]]</f>
        <v>500.3360818523185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v>0</v>
      </c>
      <c r="AB1616">
        <v>236939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6" t="b">
        <f ca="1">AND(Validation[[#This Row],[Test Reading]]&gt;=Validation[[#This Row],[Range1_Low]],Validation[[#This Row],[Test Reading]]&lt;=Validation[[#This Row],[Range1_High]])</f>
        <v>1</v>
      </c>
      <c r="AE1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6">
        <f>Validation[[#This Row],[Range1_High]]-Validation[[#This Row],[Range1_Low]]</f>
        <v>3.3009999999999998E-2</v>
      </c>
      <c r="AG1616">
        <f>Validation[[#This Row],[Range2_High]]-Validation[[#This Row],[Range2_Low]]</f>
        <v>1</v>
      </c>
      <c r="AK1616"/>
    </row>
    <row r="1617" spans="1:37" x14ac:dyDescent="0.25">
      <c r="A1617" t="s">
        <v>52</v>
      </c>
      <c r="B1617" t="s">
        <v>8</v>
      </c>
      <c r="C1617">
        <v>3.3000000000000002E-2</v>
      </c>
      <c r="D1617">
        <v>0.33001000000000003</v>
      </c>
      <c r="E1617">
        <v>0.01</v>
      </c>
      <c r="F1617" t="s">
        <v>6</v>
      </c>
      <c r="G1617" t="s">
        <v>5</v>
      </c>
      <c r="H1617">
        <v>0.01</v>
      </c>
      <c r="I1617">
        <v>4.5010000000000001E-2</v>
      </c>
      <c r="J1617" t="s">
        <v>10</v>
      </c>
      <c r="K1617">
        <v>5799.8</v>
      </c>
      <c r="L1617">
        <v>12.763</v>
      </c>
      <c r="M1617">
        <v>577.47</v>
      </c>
      <c r="N1617">
        <v>12.763</v>
      </c>
      <c r="O1617" t="s">
        <v>2643</v>
      </c>
      <c r="P1617" t="s">
        <v>2643</v>
      </c>
      <c r="Q1617" t="s">
        <v>2643</v>
      </c>
      <c r="R1617" t="s">
        <v>1885</v>
      </c>
      <c r="S1617">
        <f ca="1">$AK$2*Validation[[#This Row],[Range1_Range]]+Validation[[#This Row],[Range1_Low]]</f>
        <v>0.1328196709571155</v>
      </c>
      <c r="T1617">
        <f ca="1">$AK$2*Validation[[#This Row],[Range2_Range]]+Validation[[#This Row],[Range2_Low]]</f>
        <v>2.1766225649670429E-2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v>0</v>
      </c>
      <c r="AB1617" t="s">
        <v>6615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7" t="b">
        <f ca="1">AND(Validation[[#This Row],[Test Reading]]&gt;=Validation[[#This Row],[Range1_Low]],Validation[[#This Row],[Test Reading]]&lt;=Validation[[#This Row],[Range1_High]])</f>
        <v>1</v>
      </c>
      <c r="AE1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7">
        <f>Validation[[#This Row],[Range1_High]]-Validation[[#This Row],[Range1_Low]]</f>
        <v>0.29701</v>
      </c>
      <c r="AG1617">
        <f>Validation[[#This Row],[Range2_High]]-Validation[[#This Row],[Range2_Low]]</f>
        <v>3.5009999999999999E-2</v>
      </c>
      <c r="AK1617"/>
    </row>
    <row r="1618" spans="1:37" x14ac:dyDescent="0.25">
      <c r="A1618" t="s">
        <v>52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4.4999999999999998E-2</v>
      </c>
      <c r="I1618">
        <v>10.00001</v>
      </c>
      <c r="J1618" t="s">
        <v>10</v>
      </c>
      <c r="K1618">
        <v>5800</v>
      </c>
      <c r="L1618">
        <v>5.1718000000000002</v>
      </c>
      <c r="M1618">
        <v>5799.9</v>
      </c>
      <c r="N1618">
        <v>5.1718000000000002</v>
      </c>
      <c r="O1618" t="s">
        <v>2643</v>
      </c>
      <c r="P1618" t="s">
        <v>2643</v>
      </c>
      <c r="Q1618" t="s">
        <v>2643</v>
      </c>
      <c r="R1618" t="s">
        <v>1889</v>
      </c>
      <c r="S1618">
        <f ca="1">$AK$2*Validation[[#This Row],[Range1_Range]]+Validation[[#This Row],[Range1_Low]]</f>
        <v>0.1328196709571155</v>
      </c>
      <c r="T1618">
        <f ca="1">$AK$2*Validation[[#This Row],[Range2_Range]]+Validation[[#This Row],[Range2_Low]]</f>
        <v>3.3906982006491173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v>0</v>
      </c>
      <c r="AB1618" t="s">
        <v>6616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8" t="b">
        <f ca="1">AND(Validation[[#This Row],[Test Reading]]&gt;=Validation[[#This Row],[Range1_Low]],Validation[[#This Row],[Test Reading]]&lt;=Validation[[#This Row],[Range1_High]])</f>
        <v>1</v>
      </c>
      <c r="AE1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8">
        <f>Validation[[#This Row],[Range1_High]]-Validation[[#This Row],[Range1_Low]]</f>
        <v>0.29701</v>
      </c>
      <c r="AG1618">
        <f>Validation[[#This Row],[Range2_High]]-Validation[[#This Row],[Range2_Low]]</f>
        <v>9.9550099999999997</v>
      </c>
      <c r="AK1618"/>
    </row>
    <row r="1619" spans="1:37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</v>
      </c>
      <c r="I1619">
        <v>20.010000000000002</v>
      </c>
      <c r="J1619" t="s">
        <v>10</v>
      </c>
      <c r="K1619">
        <v>5799.5</v>
      </c>
      <c r="L1619">
        <v>23.686</v>
      </c>
      <c r="M1619">
        <v>5799.4</v>
      </c>
      <c r="N1619">
        <v>23.686</v>
      </c>
      <c r="O1619" t="s">
        <v>2643</v>
      </c>
      <c r="P1619" t="s">
        <v>2643</v>
      </c>
      <c r="Q1619" t="s">
        <v>2643</v>
      </c>
      <c r="R1619" t="s">
        <v>5182</v>
      </c>
      <c r="S1619">
        <f ca="1">$AK$2*Validation[[#This Row],[Range1_Range]]+Validation[[#This Row],[Range1_Low]]</f>
        <v>0.1328196709571155</v>
      </c>
      <c r="T1619">
        <f ca="1">$AK$2*Validation[[#This Row],[Range2_Range]]+Validation[[#This Row],[Range2_Low]]</f>
        <v>13.364179341708113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v>0</v>
      </c>
      <c r="AB1619" t="s">
        <v>6216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9" t="b">
        <f ca="1">AND(Validation[[#This Row],[Test Reading]]&gt;=Validation[[#This Row],[Range1_Low]],Validation[[#This Row],[Test Reading]]&lt;=Validation[[#This Row],[Range1_High]])</f>
        <v>1</v>
      </c>
      <c r="AE1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9">
        <f>Validation[[#This Row],[Range1_High]]-Validation[[#This Row],[Range1_Low]]</f>
        <v>0.29701</v>
      </c>
      <c r="AG1619">
        <f>Validation[[#This Row],[Range2_High]]-Validation[[#This Row],[Range2_Low]]</f>
        <v>10.010000000000002</v>
      </c>
      <c r="AK1619"/>
    </row>
    <row r="1620" spans="1:37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20</v>
      </c>
      <c r="I1620">
        <v>50.01</v>
      </c>
      <c r="J1620" t="s">
        <v>10</v>
      </c>
      <c r="K1620">
        <v>5799</v>
      </c>
      <c r="L1620">
        <v>51.02</v>
      </c>
      <c r="M1620">
        <v>5798.9</v>
      </c>
      <c r="N1620">
        <v>50.942</v>
      </c>
      <c r="O1620" t="s">
        <v>2643</v>
      </c>
      <c r="P1620" t="s">
        <v>2643</v>
      </c>
      <c r="Q1620" t="s">
        <v>2643</v>
      </c>
      <c r="R1620" t="s">
        <v>1887</v>
      </c>
      <c r="S1620">
        <f ca="1">$AK$2*Validation[[#This Row],[Range1_Range]]+Validation[[#This Row],[Range1_Low]]</f>
        <v>0.1328196709571155</v>
      </c>
      <c r="T1620">
        <f ca="1">$AK$2*Validation[[#This Row],[Range2_Range]]+Validation[[#This Row],[Range2_Low]]</f>
        <v>30.085816388077966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v>0</v>
      </c>
      <c r="AB1620" t="s">
        <v>6217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0" t="b">
        <f ca="1">AND(Validation[[#This Row],[Test Reading]]&gt;=Validation[[#This Row],[Range1_Low]],Validation[[#This Row],[Test Reading]]&lt;=Validation[[#This Row],[Range1_High]])</f>
        <v>1</v>
      </c>
      <c r="AE1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0">
        <f>Validation[[#This Row],[Range1_High]]-Validation[[#This Row],[Range1_Low]]</f>
        <v>0.29701</v>
      </c>
      <c r="AG1620">
        <f>Validation[[#This Row],[Range2_High]]-Validation[[#This Row],[Range2_Low]]</f>
        <v>30.009999999999998</v>
      </c>
      <c r="AJ1620" s="94"/>
      <c r="AK1620"/>
    </row>
    <row r="1621" spans="1:37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50</v>
      </c>
      <c r="I1621">
        <v>100.01</v>
      </c>
      <c r="J1621" t="s">
        <v>10</v>
      </c>
      <c r="K1621">
        <v>5796.8</v>
      </c>
      <c r="L1621">
        <v>308.19</v>
      </c>
      <c r="M1621">
        <v>5796.8</v>
      </c>
      <c r="N1621">
        <v>308.02</v>
      </c>
      <c r="O1621" t="s">
        <v>2643</v>
      </c>
      <c r="P1621" t="s">
        <v>2643</v>
      </c>
      <c r="Q1621" t="s">
        <v>2643</v>
      </c>
      <c r="R1621" t="s">
        <v>1888</v>
      </c>
      <c r="S1621">
        <f ca="1">$AK$2*Validation[[#This Row],[Range1_Range]]+Validation[[#This Row],[Range1_Low]]</f>
        <v>0.1328196709571155</v>
      </c>
      <c r="T1621">
        <f ca="1">$AK$2*Validation[[#This Row],[Range2_Range]]+Validation[[#This Row],[Range2_Low]]</f>
        <v>66.807453434447822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1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v>0</v>
      </c>
      <c r="AB1621" t="s">
        <v>6213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1" t="b">
        <f ca="1">AND(Validation[[#This Row],[Test Reading]]&gt;=Validation[[#This Row],[Range1_Low]],Validation[[#This Row],[Test Reading]]&lt;=Validation[[#This Row],[Range1_High]])</f>
        <v>1</v>
      </c>
      <c r="AE1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1">
        <f>Validation[[#This Row],[Range1_High]]-Validation[[#This Row],[Range1_Low]]</f>
        <v>0.29701</v>
      </c>
      <c r="AG1621">
        <f>Validation[[#This Row],[Range2_High]]-Validation[[#This Row],[Range2_Low]]</f>
        <v>50.010000000000005</v>
      </c>
      <c r="AK1621"/>
    </row>
    <row r="1622" spans="1:37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100</v>
      </c>
      <c r="I1622">
        <v>500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2643</v>
      </c>
      <c r="P1622" t="s">
        <v>2643</v>
      </c>
      <c r="Q1622" t="s">
        <v>2643</v>
      </c>
      <c r="R1622" t="s">
        <v>1886</v>
      </c>
      <c r="S1622">
        <f ca="1">$AK$2*Validation[[#This Row],[Range1_Range]]+Validation[[#This Row],[Range1_Low]]</f>
        <v>0.1328196709571155</v>
      </c>
      <c r="T1622">
        <f ca="1">$AK$2*Validation[[#This Row],[Range2_Range]]+Validation[[#This Row],[Range2_Low]]</f>
        <v>234.43274092739705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6000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v>0</v>
      </c>
      <c r="AB1622" t="s">
        <v>6214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2" t="b">
        <f ca="1">AND(Validation[[#This Row],[Test Reading]]&gt;=Validation[[#This Row],[Range1_Low]],Validation[[#This Row],[Test Reading]]&lt;=Validation[[#This Row],[Range1_High]])</f>
        <v>1</v>
      </c>
      <c r="AE1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2">
        <f>Validation[[#This Row],[Range1_High]]-Validation[[#This Row],[Range1_Low]]</f>
        <v>0.29701</v>
      </c>
      <c r="AG1622">
        <f>Validation[[#This Row],[Range2_High]]-Validation[[#This Row],[Range2_Low]]</f>
        <v>400</v>
      </c>
      <c r="AK1622"/>
    </row>
    <row r="1623" spans="1:37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500</v>
      </c>
      <c r="I1623">
        <v>501</v>
      </c>
      <c r="J1623" t="s">
        <v>10</v>
      </c>
      <c r="K1623">
        <v>5783</v>
      </c>
      <c r="L1623">
        <v>1371.2</v>
      </c>
      <c r="M1623">
        <v>5783</v>
      </c>
      <c r="N1623">
        <v>1370.9</v>
      </c>
      <c r="O1623" t="s">
        <v>2643</v>
      </c>
      <c r="P1623" t="s">
        <v>2643</v>
      </c>
      <c r="Q1623" t="s">
        <v>2643</v>
      </c>
      <c r="R1623" t="s">
        <v>5184</v>
      </c>
      <c r="S1623">
        <f ca="1">$AK$2*Validation[[#This Row],[Range1_Range]]+Validation[[#This Row],[Range1_Low]]</f>
        <v>0.1328196709571155</v>
      </c>
      <c r="T1623">
        <f ca="1">$AK$2*Validation[[#This Row],[Range2_Range]]+Validation[[#This Row],[Range2_Low]]</f>
        <v>500.3360818523185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6000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v>0</v>
      </c>
      <c r="AB1623" t="s">
        <v>6215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3" t="b">
        <f ca="1">AND(Validation[[#This Row],[Test Reading]]&gt;=Validation[[#This Row],[Range1_Low]],Validation[[#This Row],[Test Reading]]&lt;=Validation[[#This Row],[Range1_High]])</f>
        <v>1</v>
      </c>
      <c r="AE1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3">
        <f>Validation[[#This Row],[Range1_High]]-Validation[[#This Row],[Range1_Low]]</f>
        <v>0.29701</v>
      </c>
      <c r="AG1623">
        <f>Validation[[#This Row],[Range2_High]]-Validation[[#This Row],[Range2_Low]]</f>
        <v>1</v>
      </c>
      <c r="AK1623"/>
    </row>
    <row r="1624" spans="1:37" x14ac:dyDescent="0.25">
      <c r="A1624" t="s">
        <v>52</v>
      </c>
      <c r="B1624" t="s">
        <v>8</v>
      </c>
      <c r="C1624">
        <v>0.33</v>
      </c>
      <c r="D1624">
        <v>3.3001</v>
      </c>
      <c r="E1624">
        <v>0.01</v>
      </c>
      <c r="F1624" t="s">
        <v>6</v>
      </c>
      <c r="G1624" t="s">
        <v>4</v>
      </c>
      <c r="H1624">
        <v>0.01</v>
      </c>
      <c r="I1624">
        <v>4.5010000000000001E-2</v>
      </c>
      <c r="J1624" t="s">
        <v>10</v>
      </c>
      <c r="K1624">
        <v>5.7718999999999996</v>
      </c>
      <c r="L1624">
        <v>0.10338</v>
      </c>
      <c r="M1624">
        <v>5.7717000000000001</v>
      </c>
      <c r="N1624">
        <v>0.10332</v>
      </c>
      <c r="O1624" t="s">
        <v>2643</v>
      </c>
      <c r="P1624" t="s">
        <v>2643</v>
      </c>
      <c r="Q1624" t="s">
        <v>2643</v>
      </c>
      <c r="R1624" t="s">
        <v>1907</v>
      </c>
      <c r="S1624">
        <f ca="1">$AK$2*Validation[[#This Row],[Range1_Range]]+Validation[[#This Row],[Range1_Low]]</f>
        <v>1.3281967095711549</v>
      </c>
      <c r="T1624">
        <f ca="1">$AK$2*Validation[[#This Row],[Range2_Range]]+Validation[[#This Row],[Range2_Low]]</f>
        <v>2.1766225649670429E-2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5.9 mV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v>0</v>
      </c>
      <c r="AB1624" t="s">
        <v>6617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4" t="b">
        <f ca="1">AND(Validation[[#This Row],[Test Reading]]&gt;=Validation[[#This Row],[Range1_Low]],Validation[[#This Row],[Test Reading]]&lt;=Validation[[#This Row],[Range1_High]])</f>
        <v>1</v>
      </c>
      <c r="AE1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4">
        <f>Validation[[#This Row],[Range1_High]]-Validation[[#This Row],[Range1_Low]]</f>
        <v>2.9701</v>
      </c>
      <c r="AG1624">
        <f>Validation[[#This Row],[Range2_High]]-Validation[[#This Row],[Range2_Low]]</f>
        <v>3.5009999999999999E-2</v>
      </c>
      <c r="AK1624"/>
    </row>
    <row r="1625" spans="1:37" x14ac:dyDescent="0.25">
      <c r="A1625" t="s">
        <v>52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4.4999999999999998E-2</v>
      </c>
      <c r="I1625">
        <v>10.00001</v>
      </c>
      <c r="J1625" t="s">
        <v>10</v>
      </c>
      <c r="K1625">
        <v>5.7893999999999997</v>
      </c>
      <c r="L1625">
        <v>4.1576000000000002E-2</v>
      </c>
      <c r="M1625">
        <v>5.7892000000000001</v>
      </c>
      <c r="N1625">
        <v>4.1502999999999998E-2</v>
      </c>
      <c r="O1625" t="s">
        <v>2643</v>
      </c>
      <c r="P1625" t="s">
        <v>2643</v>
      </c>
      <c r="Q1625" t="s">
        <v>2643</v>
      </c>
      <c r="R1625" t="s">
        <v>1908</v>
      </c>
      <c r="S1625">
        <f ca="1">$AK$2*Validation[[#This Row],[Range1_Range]]+Validation[[#This Row],[Range1_Low]]</f>
        <v>1.3281967095711549</v>
      </c>
      <c r="T1625">
        <f ca="1">$AK$2*Validation[[#This Row],[Range2_Range]]+Validation[[#This Row],[Range2_Low]]</f>
        <v>3.3906982006491173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5.8 mV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5" t="b">
        <f ca="1">Validation[[#This Row],[Desired Result]]=Validation[[#This Row],[Result]]</f>
        <v>1</v>
      </c>
      <c r="X1625" t="b">
        <v>1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v>0</v>
      </c>
      <c r="AB1625" t="s">
        <v>6618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5" t="b">
        <f ca="1">AND(Validation[[#This Row],[Test Reading]]&gt;=Validation[[#This Row],[Range1_Low]],Validation[[#This Row],[Test Reading]]&lt;=Validation[[#This Row],[Range1_High]])</f>
        <v>1</v>
      </c>
      <c r="AE1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5">
        <f>Validation[[#This Row],[Range1_High]]-Validation[[#This Row],[Range1_Low]]</f>
        <v>2.9701</v>
      </c>
      <c r="AG1625">
        <f>Validation[[#This Row],[Range2_High]]-Validation[[#This Row],[Range2_Low]]</f>
        <v>9.9550099999999997</v>
      </c>
      <c r="AJ1625" s="94"/>
      <c r="AK1625"/>
    </row>
    <row r="1626" spans="1:37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2643</v>
      </c>
      <c r="P1626" t="s">
        <v>2643</v>
      </c>
      <c r="Q1626" t="s">
        <v>2643</v>
      </c>
      <c r="R1626" t="s">
        <v>1909</v>
      </c>
      <c r="S1626">
        <f ca="1">$AK$2*Validation[[#This Row],[Range1_Range]]+Validation[[#This Row],[Range1_Low]]</f>
        <v>1.3281967095711549</v>
      </c>
      <c r="T1626">
        <f ca="1">$AK$2*Validation[[#This Row],[Range2_Range]]+Validation[[#This Row],[Range2_Low]]</f>
        <v>13.364179341708113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626" t="b">
        <f ca="1">Validation[[#This Row],[Desired Result]]=Validation[[#This Row],[Result]]</f>
        <v>1</v>
      </c>
      <c r="X1626" t="b">
        <v>0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v>0</v>
      </c>
      <c r="AB1626" t="s">
        <v>6219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6" t="b">
        <f ca="1">AND(Validation[[#This Row],[Test Reading]]&gt;=Validation[[#This Row],[Range1_Low]],Validation[[#This Row],[Test Reading]]&lt;=Validation[[#This Row],[Range1_High]])</f>
        <v>1</v>
      </c>
      <c r="AE1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6">
        <f>Validation[[#This Row],[Range1_High]]-Validation[[#This Row],[Range1_Low]]</f>
        <v>2.9701</v>
      </c>
      <c r="AG1626">
        <f>Validation[[#This Row],[Range2_High]]-Validation[[#This Row],[Range2_Low]]</f>
        <v>10.010000000000002</v>
      </c>
      <c r="AJ1626" s="94"/>
      <c r="AK1626"/>
    </row>
    <row r="1627" spans="1:37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20</v>
      </c>
      <c r="I1627">
        <v>50.01</v>
      </c>
      <c r="J1627" t="s">
        <v>10</v>
      </c>
      <c r="K1627">
        <v>5.6886000000000001</v>
      </c>
      <c r="L1627">
        <v>0.39166000000000001</v>
      </c>
      <c r="M1627">
        <v>5.6882999999999999</v>
      </c>
      <c r="N1627">
        <v>0.39154</v>
      </c>
      <c r="O1627" t="s">
        <v>2643</v>
      </c>
      <c r="P1627" t="s">
        <v>2643</v>
      </c>
      <c r="Q1627" t="s">
        <v>2643</v>
      </c>
      <c r="R1627" t="s">
        <v>1905</v>
      </c>
      <c r="S1627">
        <f ca="1">$AK$2*Validation[[#This Row],[Range1_Range]]+Validation[[#This Row],[Range1_Low]]</f>
        <v>1.3281967095711549</v>
      </c>
      <c r="T1627">
        <f ca="1">$AK$2*Validation[[#This Row],[Range2_Range]]+Validation[[#This Row],[Range2_Low]]</f>
        <v>30.085816388077966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6.2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1627" t="b">
        <f ca="1">Validation[[#This Row],[Desired Result]]=Validation[[#This Row],[Result]]</f>
        <v>1</v>
      </c>
      <c r="X1627" t="b">
        <v>1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v>0</v>
      </c>
      <c r="AB1627" t="s">
        <v>6222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7" t="b">
        <f ca="1">AND(Validation[[#This Row],[Test Reading]]&gt;=Validation[[#This Row],[Range1_Low]],Validation[[#This Row],[Test Reading]]&lt;=Validation[[#This Row],[Range1_High]])</f>
        <v>1</v>
      </c>
      <c r="AE1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7">
        <f>Validation[[#This Row],[Range1_High]]-Validation[[#This Row],[Range1_Low]]</f>
        <v>2.9701</v>
      </c>
      <c r="AG1627">
        <f>Validation[[#This Row],[Range2_High]]-Validation[[#This Row],[Range2_Low]]</f>
        <v>30.009999999999998</v>
      </c>
      <c r="AK1627"/>
    </row>
    <row r="1628" spans="1:37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2643</v>
      </c>
      <c r="P1628" t="s">
        <v>2643</v>
      </c>
      <c r="Q1628" t="s">
        <v>2643</v>
      </c>
      <c r="R1628" t="s">
        <v>5188</v>
      </c>
      <c r="S1628">
        <f ca="1">$AK$2*Validation[[#This Row],[Range1_Range]]+Validation[[#This Row],[Range1_Low]]</f>
        <v>1.3281967095711549</v>
      </c>
      <c r="T1628">
        <f ca="1">$AK$2*Validation[[#This Row],[Range2_Range]]+Validation[[#This Row],[Range2_Low]]</f>
        <v>66.807453434447822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7.5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v>0</v>
      </c>
      <c r="AB1628" t="s">
        <v>6220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8" t="b">
        <f ca="1">AND(Validation[[#This Row],[Test Reading]]&gt;=Validation[[#This Row],[Range1_Low]],Validation[[#This Row],[Test Reading]]&lt;=Validation[[#This Row],[Range1_High]])</f>
        <v>1</v>
      </c>
      <c r="AE1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8">
        <f>Validation[[#This Row],[Range1_High]]-Validation[[#This Row],[Range1_Low]]</f>
        <v>2.9701</v>
      </c>
      <c r="AG1628">
        <f>Validation[[#This Row],[Range2_High]]-Validation[[#This Row],[Range2_Low]]</f>
        <v>50.010000000000005</v>
      </c>
      <c r="AK1628"/>
    </row>
    <row r="1629" spans="1:37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100</v>
      </c>
      <c r="I1629">
        <v>500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2643</v>
      </c>
      <c r="P1629" t="s">
        <v>2643</v>
      </c>
      <c r="Q1629" t="s">
        <v>2643</v>
      </c>
      <c r="R1629" t="s">
        <v>1906</v>
      </c>
      <c r="S1629">
        <f ca="1">$AK$2*Validation[[#This Row],[Range1_Range]]+Validation[[#This Row],[Range1_Low]]</f>
        <v>1.3281967095711549</v>
      </c>
      <c r="T1629">
        <f ca="1">$AK$2*Validation[[#This Row],[Range2_Range]]+Validation[[#This Row],[Range2_Low]]</f>
        <v>234.43274092739705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11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29" t="b">
        <f ca="1">Validation[[#This Row],[Desired Result]]=Validation[[#This Row],[Result]]</f>
        <v>1</v>
      </c>
      <c r="X1629" t="b">
        <v>0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v>0</v>
      </c>
      <c r="AB1629" t="s">
        <v>6218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9" t="b">
        <f ca="1">AND(Validation[[#This Row],[Test Reading]]&gt;=Validation[[#This Row],[Range1_Low]],Validation[[#This Row],[Test Reading]]&lt;=Validation[[#This Row],[Range1_High]])</f>
        <v>1</v>
      </c>
      <c r="AE1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9">
        <f>Validation[[#This Row],[Range1_High]]-Validation[[#This Row],[Range1_Low]]</f>
        <v>2.9701</v>
      </c>
      <c r="AG1629">
        <f>Validation[[#This Row],[Range2_High]]-Validation[[#This Row],[Range2_Low]]</f>
        <v>400</v>
      </c>
      <c r="AK1629"/>
    </row>
    <row r="1630" spans="1:37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500</v>
      </c>
      <c r="I1630">
        <v>501</v>
      </c>
      <c r="J1630" t="s">
        <v>10</v>
      </c>
      <c r="K1630">
        <v>4.9001000000000001</v>
      </c>
      <c r="L1630">
        <v>4.8711000000000002</v>
      </c>
      <c r="M1630">
        <v>4.8981000000000003</v>
      </c>
      <c r="N1630">
        <v>4.8712999999999997</v>
      </c>
      <c r="O1630" t="s">
        <v>2643</v>
      </c>
      <c r="P1630" t="s">
        <v>2643</v>
      </c>
      <c r="Q1630" t="s">
        <v>2643</v>
      </c>
      <c r="R1630" t="s">
        <v>5192</v>
      </c>
      <c r="S1630">
        <f ca="1">$AK$2*Validation[[#This Row],[Range1_Range]]+Validation[[#This Row],[Range1_Low]]</f>
        <v>1.3281967095711549</v>
      </c>
      <c r="T1630">
        <f ca="1">$AK$2*Validation[[#This Row],[Range2_Range]]+Validation[[#This Row],[Range2_Low]]</f>
        <v>500.3360818523185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11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v>0</v>
      </c>
      <c r="AB1630" t="s">
        <v>6221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0" t="b">
        <f ca="1">AND(Validation[[#This Row],[Test Reading]]&gt;=Validation[[#This Row],[Range1_Low]],Validation[[#This Row],[Test Reading]]&lt;=Validation[[#This Row],[Range1_High]])</f>
        <v>1</v>
      </c>
      <c r="AE1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0">
        <f>Validation[[#This Row],[Range1_High]]-Validation[[#This Row],[Range1_Low]]</f>
        <v>2.9701</v>
      </c>
      <c r="AG1630">
        <f>Validation[[#This Row],[Range2_High]]-Validation[[#This Row],[Range2_Low]]</f>
        <v>1</v>
      </c>
      <c r="AK1630"/>
    </row>
    <row r="1631" spans="1:37" x14ac:dyDescent="0.25">
      <c r="A1631" t="s">
        <v>52</v>
      </c>
      <c r="B1631" t="s">
        <v>8</v>
      </c>
      <c r="C1631">
        <v>3.3</v>
      </c>
      <c r="D1631">
        <v>33.000999999999998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4.8574000000000002</v>
      </c>
      <c r="L1631">
        <v>0.48407</v>
      </c>
      <c r="M1631">
        <v>4.8564999999999996</v>
      </c>
      <c r="N1631">
        <v>0.48405999999999999</v>
      </c>
      <c r="O1631" t="s">
        <v>2643</v>
      </c>
      <c r="P1631" t="s">
        <v>2643</v>
      </c>
      <c r="Q1631" t="s">
        <v>2643</v>
      </c>
      <c r="R1631" t="s">
        <v>1929</v>
      </c>
      <c r="S1631">
        <f ca="1">$AK$2*Validation[[#This Row],[Range1_Range]]+Validation[[#This Row],[Range1_Low]]</f>
        <v>13.281967095711547</v>
      </c>
      <c r="T1631">
        <f ca="1">$AK$2*Validation[[#This Row],[Range2_Range]]+Validation[[#This Row],[Range2_Low]]</f>
        <v>2.1766225649670429E-2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11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1" t="b">
        <f ca="1">Validation[[#This Row],[Desired Result]]=Validation[[#This Row],[Result]]</f>
        <v>1</v>
      </c>
      <c r="X1631" t="b">
        <v>0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v>0</v>
      </c>
      <c r="AB1631" t="s">
        <v>6619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1" t="b">
        <f ca="1">AND(Validation[[#This Row],[Test Reading]]&gt;=Validation[[#This Row],[Range1_Low]],Validation[[#This Row],[Test Reading]]&lt;=Validation[[#This Row],[Range1_High]])</f>
        <v>1</v>
      </c>
      <c r="AE1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1">
        <f>Validation[[#This Row],[Range1_High]]-Validation[[#This Row],[Range1_Low]]</f>
        <v>29.700999999999997</v>
      </c>
      <c r="AG1631">
        <f>Validation[[#This Row],[Range2_High]]-Validation[[#This Row],[Range2_Low]]</f>
        <v>3.5009999999999999E-2</v>
      </c>
      <c r="AJ1631" s="94"/>
      <c r="AK1631"/>
    </row>
    <row r="1632" spans="1:37" x14ac:dyDescent="0.25">
      <c r="A1632" t="s">
        <v>52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4.4999999999999998E-2</v>
      </c>
      <c r="I1632">
        <v>10.00001</v>
      </c>
      <c r="J1632" t="s">
        <v>10</v>
      </c>
      <c r="K1632">
        <v>5.2633000000000001</v>
      </c>
      <c r="L1632">
        <v>0.24920999999999999</v>
      </c>
      <c r="M1632">
        <v>5.2624000000000004</v>
      </c>
      <c r="N1632">
        <v>0.24918000000000001</v>
      </c>
      <c r="O1632" t="s">
        <v>2643</v>
      </c>
      <c r="P1632" t="s">
        <v>2643</v>
      </c>
      <c r="Q1632" t="s">
        <v>2643</v>
      </c>
      <c r="R1632" t="s">
        <v>1926</v>
      </c>
      <c r="S1632">
        <f ca="1">$AK$2*Validation[[#This Row],[Range1_Range]]+Validation[[#This Row],[Range1_Low]]</f>
        <v>13.281967095711547</v>
      </c>
      <c r="T1632">
        <f ca="1">$AK$2*Validation[[#This Row],[Range2_Range]]+Validation[[#This Row],[Range2_Low]]</f>
        <v>3.3906982006491173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8.6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632" t="b">
        <f ca="1">Validation[[#This Row],[Desired Result]]=Validation[[#This Row],[Result]]</f>
        <v>1</v>
      </c>
      <c r="X1632" t="b">
        <v>1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v>0</v>
      </c>
      <c r="AB1632" t="s">
        <v>6620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2" t="b">
        <f ca="1">AND(Validation[[#This Row],[Test Reading]]&gt;=Validation[[#This Row],[Range1_Low]],Validation[[#This Row],[Test Reading]]&lt;=Validation[[#This Row],[Range1_High]])</f>
        <v>1</v>
      </c>
      <c r="AE1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2">
        <f>Validation[[#This Row],[Range1_High]]-Validation[[#This Row],[Range1_Low]]</f>
        <v>29.700999999999997</v>
      </c>
      <c r="AG1632">
        <f>Validation[[#This Row],[Range2_High]]-Validation[[#This Row],[Range2_Low]]</f>
        <v>9.9550099999999997</v>
      </c>
      <c r="AK1632"/>
    </row>
    <row r="1633" spans="1:37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10</v>
      </c>
      <c r="I1633">
        <v>20.010000000000002</v>
      </c>
      <c r="J1633" t="s">
        <v>10</v>
      </c>
      <c r="K1633">
        <v>4.3391999999999999</v>
      </c>
      <c r="L1633">
        <v>0.71689999999999998</v>
      </c>
      <c r="M1633">
        <v>4.3383000000000003</v>
      </c>
      <c r="N1633">
        <v>0.71689999999999998</v>
      </c>
      <c r="O1633" t="s">
        <v>2643</v>
      </c>
      <c r="P1633" t="s">
        <v>2643</v>
      </c>
      <c r="Q1633" t="s">
        <v>2643</v>
      </c>
      <c r="R1633" t="s">
        <v>5195</v>
      </c>
      <c r="S1633">
        <f ca="1">$AK$2*Validation[[#This Row],[Range1_Range]]+Validation[[#This Row],[Range1_Low]]</f>
        <v>13.281967095711547</v>
      </c>
      <c r="T1633">
        <f ca="1">$AK$2*Validation[[#This Row],[Range2_Range]]+Validation[[#This Row],[Range2_Low]]</f>
        <v>13.364179341708113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14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v>0</v>
      </c>
      <c r="AB1633" t="s">
        <v>5934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3" t="b">
        <f ca="1">AND(Validation[[#This Row],[Test Reading]]&gt;=Validation[[#This Row],[Range1_Low]],Validation[[#This Row],[Test Reading]]&lt;=Validation[[#This Row],[Range1_High]])</f>
        <v>1</v>
      </c>
      <c r="AE1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3">
        <f>Validation[[#This Row],[Range1_High]]-Validation[[#This Row],[Range1_Low]]</f>
        <v>29.700999999999997</v>
      </c>
      <c r="AG1633">
        <f>Validation[[#This Row],[Range2_High]]-Validation[[#This Row],[Range2_Low]]</f>
        <v>10.010000000000002</v>
      </c>
      <c r="AK1633"/>
    </row>
    <row r="1634" spans="1:37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20</v>
      </c>
      <c r="I1634">
        <v>50.01</v>
      </c>
      <c r="J1634" t="s">
        <v>10</v>
      </c>
      <c r="K1634">
        <v>3.8001999999999998</v>
      </c>
      <c r="L1634">
        <v>1.0753999999999999</v>
      </c>
      <c r="M1634">
        <v>3.7970999999999999</v>
      </c>
      <c r="N1634">
        <v>1.0753999999999999</v>
      </c>
      <c r="O1634" t="s">
        <v>2643</v>
      </c>
      <c r="P1634" t="s">
        <v>2643</v>
      </c>
      <c r="Q1634" t="s">
        <v>2643</v>
      </c>
      <c r="R1634" t="s">
        <v>5197</v>
      </c>
      <c r="S1634">
        <f ca="1">$AK$2*Validation[[#This Row],[Range1_Range]]+Validation[[#This Row],[Range1_Low]]</f>
        <v>13.281967095711547</v>
      </c>
      <c r="T1634">
        <f ca="1">$AK$2*Validation[[#This Row],[Range2_Range]]+Validation[[#This Row],[Range2_Low]]</f>
        <v>30.085816388077966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18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v>0</v>
      </c>
      <c r="AB1634" t="s">
        <v>6024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4" t="b">
        <f ca="1">AND(Validation[[#This Row],[Test Reading]]&gt;=Validation[[#This Row],[Range1_Low]],Validation[[#This Row],[Test Reading]]&lt;=Validation[[#This Row],[Range1_High]])</f>
        <v>1</v>
      </c>
      <c r="AE1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4">
        <f>Validation[[#This Row],[Range1_High]]-Validation[[#This Row],[Range1_Low]]</f>
        <v>29.700999999999997</v>
      </c>
      <c r="AG1634">
        <f>Validation[[#This Row],[Range2_High]]-Validation[[#This Row],[Range2_Low]]</f>
        <v>30.009999999999998</v>
      </c>
      <c r="AK1634"/>
    </row>
    <row r="1635" spans="1:37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</v>
      </c>
      <c r="I1635">
        <v>100.01</v>
      </c>
      <c r="J1635" t="s">
        <v>10</v>
      </c>
      <c r="K1635">
        <v>3.8797000000000001</v>
      </c>
      <c r="L1635">
        <v>2.6158000000000001</v>
      </c>
      <c r="M1635">
        <v>3.8711000000000002</v>
      </c>
      <c r="N1635">
        <v>2.6160000000000001</v>
      </c>
      <c r="O1635" t="s">
        <v>2643</v>
      </c>
      <c r="P1635" t="s">
        <v>2643</v>
      </c>
      <c r="Q1635" t="s">
        <v>2643</v>
      </c>
      <c r="R1635" t="s">
        <v>1927</v>
      </c>
      <c r="S1635">
        <f ca="1">$AK$2*Validation[[#This Row],[Range1_Range]]+Validation[[#This Row],[Range1_Low]]</f>
        <v>13.281967095711547</v>
      </c>
      <c r="T1635">
        <f ca="1">$AK$2*Validation[[#This Row],[Range2_Range]]+Validation[[#This Row],[Range2_Low]]</f>
        <v>66.807453434447822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39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v>0</v>
      </c>
      <c r="AB1635" t="s">
        <v>5188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5" t="b">
        <f ca="1">AND(Validation[[#This Row],[Test Reading]]&gt;=Validation[[#This Row],[Range1_Low]],Validation[[#This Row],[Test Reading]]&lt;=Validation[[#This Row],[Range1_High]])</f>
        <v>1</v>
      </c>
      <c r="AE1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5">
        <f>Validation[[#This Row],[Range1_High]]-Validation[[#This Row],[Range1_Low]]</f>
        <v>29.700999999999997</v>
      </c>
      <c r="AG1635">
        <f>Validation[[#This Row],[Range2_High]]-Validation[[#This Row],[Range2_Low]]</f>
        <v>50.010000000000005</v>
      </c>
      <c r="AK1635"/>
    </row>
    <row r="1636" spans="1:37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100</v>
      </c>
      <c r="I1636">
        <v>500</v>
      </c>
      <c r="J1636" t="s">
        <v>10</v>
      </c>
      <c r="K1636">
        <v>13</v>
      </c>
      <c r="L1636">
        <v>4.5999999999999996</v>
      </c>
      <c r="M1636">
        <v>3.831</v>
      </c>
      <c r="N1636">
        <v>2.6581000000000001</v>
      </c>
      <c r="O1636" t="s">
        <v>2643</v>
      </c>
      <c r="P1636" t="s">
        <v>2643</v>
      </c>
      <c r="Q1636" t="s">
        <v>2643</v>
      </c>
      <c r="R1636" t="s">
        <v>1928</v>
      </c>
      <c r="S1636">
        <f ca="1">$AK$2*Validation[[#This Row],[Range1_Range]]+Validation[[#This Row],[Range1_Low]]</f>
        <v>13.281967095711547</v>
      </c>
      <c r="T1636">
        <f ca="1">$AK$2*Validation[[#This Row],[Range2_Range]]+Validation[[#This Row],[Range2_Low]]</f>
        <v>234.43274092739705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74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v>0</v>
      </c>
      <c r="AB1636" t="s">
        <v>1906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6" t="b">
        <f ca="1">AND(Validation[[#This Row],[Test Reading]]&gt;=Validation[[#This Row],[Range1_Low]],Validation[[#This Row],[Test Reading]]&lt;=Validation[[#This Row],[Range1_High]])</f>
        <v>1</v>
      </c>
      <c r="AE1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6">
        <f>Validation[[#This Row],[Range1_High]]-Validation[[#This Row],[Range1_Low]]</f>
        <v>29.700999999999997</v>
      </c>
      <c r="AG1636">
        <f>Validation[[#This Row],[Range2_High]]-Validation[[#This Row],[Range2_Low]]</f>
        <v>400</v>
      </c>
      <c r="AK1636"/>
    </row>
    <row r="1637" spans="1:37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500</v>
      </c>
      <c r="I1637">
        <v>501</v>
      </c>
      <c r="J1637" t="s">
        <v>10</v>
      </c>
      <c r="K1637">
        <v>13</v>
      </c>
      <c r="L1637">
        <v>4.5999999999999996</v>
      </c>
      <c r="M1637">
        <v>3.831</v>
      </c>
      <c r="N1637">
        <v>2.6581000000000001</v>
      </c>
      <c r="O1637" t="s">
        <v>2643</v>
      </c>
      <c r="P1637" t="s">
        <v>2643</v>
      </c>
      <c r="Q1637" t="s">
        <v>2643</v>
      </c>
      <c r="R1637" t="s">
        <v>1925</v>
      </c>
      <c r="S1637">
        <f ca="1">$AK$2*Validation[[#This Row],[Range1_Range]]+Validation[[#This Row],[Range1_Low]]</f>
        <v>13.281967095711547</v>
      </c>
      <c r="T1637">
        <f ca="1">$AK$2*Validation[[#This Row],[Range2_Range]]+Validation[[#This Row],[Range2_Low]]</f>
        <v>500.3360818523185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74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v>0</v>
      </c>
      <c r="AB1637" t="s">
        <v>5192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7" t="b">
        <f ca="1">AND(Validation[[#This Row],[Test Reading]]&gt;=Validation[[#This Row],[Range1_Low]],Validation[[#This Row],[Test Reading]]&lt;=Validation[[#This Row],[Range1_High]])</f>
        <v>1</v>
      </c>
      <c r="AE1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7">
        <f>Validation[[#This Row],[Range1_High]]-Validation[[#This Row],[Range1_Low]]</f>
        <v>29.700999999999997</v>
      </c>
      <c r="AG1637">
        <f>Validation[[#This Row],[Range2_High]]-Validation[[#This Row],[Range2_Low]]</f>
        <v>1</v>
      </c>
      <c r="AK1637"/>
    </row>
    <row r="1638" spans="1:37" x14ac:dyDescent="0.25">
      <c r="A1638" t="s">
        <v>52</v>
      </c>
      <c r="B1638" t="s">
        <v>8</v>
      </c>
      <c r="C1638">
        <v>33</v>
      </c>
      <c r="D1638">
        <v>330.01</v>
      </c>
      <c r="E1638">
        <v>0.01</v>
      </c>
      <c r="F1638" t="s">
        <v>6</v>
      </c>
      <c r="G1638" t="s">
        <v>4</v>
      </c>
      <c r="H1638">
        <v>0.01</v>
      </c>
      <c r="I1638">
        <v>4.5010000000000001E-2</v>
      </c>
      <c r="J1638" t="s">
        <v>10</v>
      </c>
      <c r="K1638">
        <v>4.2872000000000003</v>
      </c>
      <c r="L1638">
        <v>0.57647000000000004</v>
      </c>
      <c r="M1638">
        <v>4.2606000000000002</v>
      </c>
      <c r="N1638">
        <v>0.57652000000000003</v>
      </c>
      <c r="O1638" t="s">
        <v>2643</v>
      </c>
      <c r="P1638" t="s">
        <v>2643</v>
      </c>
      <c r="Q1638" t="s">
        <v>2643</v>
      </c>
      <c r="R1638" t="s">
        <v>1948</v>
      </c>
      <c r="S1638">
        <f ca="1">$AK$2*Validation[[#This Row],[Range1_Range]]+Validation[[#This Row],[Range1_Low]]</f>
        <v>132.81967095711548</v>
      </c>
      <c r="T1638">
        <f ca="1">$AK$2*Validation[[#This Row],[Range2_Range]]+Validation[[#This Row],[Range2_Low]]</f>
        <v>2.1766225649670429E-2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81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v>0</v>
      </c>
      <c r="AB1638" t="s">
        <v>1929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8" t="b">
        <f ca="1">AND(Validation[[#This Row],[Test Reading]]&gt;=Validation[[#This Row],[Range1_Low]],Validation[[#This Row],[Test Reading]]&lt;=Validation[[#This Row],[Range1_High]])</f>
        <v>1</v>
      </c>
      <c r="AE1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8">
        <f>Validation[[#This Row],[Range1_High]]-Validation[[#This Row],[Range1_Low]]</f>
        <v>297.01</v>
      </c>
      <c r="AG1638">
        <f>Validation[[#This Row],[Range2_High]]-Validation[[#This Row],[Range2_Low]]</f>
        <v>3.5009999999999999E-2</v>
      </c>
      <c r="AK1638"/>
    </row>
    <row r="1639" spans="1:37" x14ac:dyDescent="0.25">
      <c r="A1639" t="s">
        <v>52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4.4999999999999998E-2</v>
      </c>
      <c r="I1639">
        <v>10.00001</v>
      </c>
      <c r="J1639" t="s">
        <v>10</v>
      </c>
      <c r="K1639">
        <v>12</v>
      </c>
      <c r="L1639">
        <v>0.92330999999999996</v>
      </c>
      <c r="M1639">
        <v>10.834</v>
      </c>
      <c r="N1639">
        <v>0.9234</v>
      </c>
      <c r="O1639" t="s">
        <v>2643</v>
      </c>
      <c r="P1639" t="s">
        <v>2643</v>
      </c>
      <c r="Q1639" t="s">
        <v>2643</v>
      </c>
      <c r="R1639" t="s">
        <v>1947</v>
      </c>
      <c r="S1639">
        <f ca="1">$AK$2*Validation[[#This Row],[Range1_Range]]+Validation[[#This Row],[Range1_Low]]</f>
        <v>132.81967095711548</v>
      </c>
      <c r="T1639">
        <f ca="1">$AK$2*Validation[[#This Row],[Range2_Range]]+Validation[[#This Row],[Range2_Low]]</f>
        <v>3.3906982006491173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130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v>0</v>
      </c>
      <c r="AB1639" t="s">
        <v>1926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9" t="b">
        <f ca="1">AND(Validation[[#This Row],[Test Reading]]&gt;=Validation[[#This Row],[Range1_Low]],Validation[[#This Row],[Test Reading]]&lt;=Validation[[#This Row],[Range1_High]])</f>
        <v>1</v>
      </c>
      <c r="AE1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9">
        <f>Validation[[#This Row],[Range1_High]]-Validation[[#This Row],[Range1_Low]]</f>
        <v>297.01</v>
      </c>
      <c r="AG1639">
        <f>Validation[[#This Row],[Range2_High]]-Validation[[#This Row],[Range2_Low]]</f>
        <v>9.9550099999999997</v>
      </c>
      <c r="AK1639"/>
    </row>
    <row r="1640" spans="1:37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</v>
      </c>
      <c r="I1640">
        <v>20.010000000000002</v>
      </c>
      <c r="J1640" t="s">
        <v>10</v>
      </c>
      <c r="K1640">
        <v>24</v>
      </c>
      <c r="L1640">
        <v>1.0331999999999999</v>
      </c>
      <c r="M1640">
        <v>10.795999999999999</v>
      </c>
      <c r="N1640">
        <v>1.0388999999999999</v>
      </c>
      <c r="O1640" t="s">
        <v>2643</v>
      </c>
      <c r="P1640" t="s">
        <v>2643</v>
      </c>
      <c r="Q1640" t="s">
        <v>2643</v>
      </c>
      <c r="R1640" t="s">
        <v>1949</v>
      </c>
      <c r="S1640">
        <f ca="1">$AK$2*Validation[[#This Row],[Range1_Range]]+Validation[[#This Row],[Range1_Low]]</f>
        <v>132.81967095711548</v>
      </c>
      <c r="T1640">
        <f ca="1">$AK$2*Validation[[#This Row],[Range2_Range]]+Validation[[#This Row],[Range2_Low]]</f>
        <v>13.364179341708113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160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640" t="b">
        <f ca="1">Validation[[#This Row],[Desired Result]]=Validation[[#This Row],[Result]]</f>
        <v>1</v>
      </c>
      <c r="X1640" t="b">
        <v>1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v>0</v>
      </c>
      <c r="AB1640" t="s">
        <v>5195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0" t="b">
        <f ca="1">AND(Validation[[#This Row],[Test Reading]]&gt;=Validation[[#This Row],[Range1_Low]],Validation[[#This Row],[Test Reading]]&lt;=Validation[[#This Row],[Range1_High]])</f>
        <v>1</v>
      </c>
      <c r="AE1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0">
        <f>Validation[[#This Row],[Range1_High]]-Validation[[#This Row],[Range1_Low]]</f>
        <v>297.01</v>
      </c>
      <c r="AG1640">
        <f>Validation[[#This Row],[Range2_High]]-Validation[[#This Row],[Range2_Low]]</f>
        <v>10.010000000000002</v>
      </c>
      <c r="AK1640"/>
    </row>
    <row r="1641" spans="1:37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20</v>
      </c>
      <c r="I1641">
        <v>50.01</v>
      </c>
      <c r="J1641" t="s">
        <v>10</v>
      </c>
      <c r="K1641">
        <v>22</v>
      </c>
      <c r="L1641">
        <v>1.4</v>
      </c>
      <c r="M1641">
        <v>10.577</v>
      </c>
      <c r="N1641">
        <v>1.3904000000000001</v>
      </c>
      <c r="O1641" t="s">
        <v>2643</v>
      </c>
      <c r="P1641" t="s">
        <v>2643</v>
      </c>
      <c r="Q1641" t="s">
        <v>2643</v>
      </c>
      <c r="R1641" t="s">
        <v>5201</v>
      </c>
      <c r="S1641">
        <f ca="1">$AK$2*Validation[[#This Row],[Range1_Range]]+Validation[[#This Row],[Range1_Low]]</f>
        <v>132.81967095711548</v>
      </c>
      <c r="T1641">
        <f ca="1">$AK$2*Validation[[#This Row],[Range2_Range]]+Validation[[#This Row],[Range2_Low]]</f>
        <v>30.085816388077966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210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41" t="b">
        <f ca="1">Validation[[#This Row],[Desired Result]]=Validation[[#This Row],[Result]]</f>
        <v>1</v>
      </c>
      <c r="X1641" t="b">
        <v>0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v>0</v>
      </c>
      <c r="AB1641" t="s">
        <v>5197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1" t="b">
        <f ca="1">AND(Validation[[#This Row],[Test Reading]]&gt;=Validation[[#This Row],[Range1_Low]],Validation[[#This Row],[Test Reading]]&lt;=Validation[[#This Row],[Range1_High]])</f>
        <v>1</v>
      </c>
      <c r="AE1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1">
        <f>Validation[[#This Row],[Range1_High]]-Validation[[#This Row],[Range1_Low]]</f>
        <v>297.01</v>
      </c>
      <c r="AG1641">
        <f>Validation[[#This Row],[Range2_High]]-Validation[[#This Row],[Range2_Low]]</f>
        <v>30.009999999999998</v>
      </c>
      <c r="AJ1641" s="94"/>
      <c r="AK1641"/>
    </row>
    <row r="1642" spans="1:37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50</v>
      </c>
      <c r="I1642">
        <v>100</v>
      </c>
      <c r="J1642" t="s">
        <v>10</v>
      </c>
      <c r="K1642">
        <v>92.063000000000002</v>
      </c>
      <c r="L1642">
        <v>2.7852999999999999</v>
      </c>
      <c r="M1642">
        <v>92.033000000000001</v>
      </c>
      <c r="N1642">
        <v>2.7854000000000001</v>
      </c>
      <c r="O1642" t="s">
        <v>2643</v>
      </c>
      <c r="P1642" t="s">
        <v>2643</v>
      </c>
      <c r="Q1642" t="s">
        <v>2643</v>
      </c>
      <c r="R1642" t="s">
        <v>1950</v>
      </c>
      <c r="S1642">
        <f ca="1">$AK$2*Validation[[#This Row],[Range1_Range]]+Validation[[#This Row],[Range1_Low]]</f>
        <v>132.81967095711548</v>
      </c>
      <c r="T1642">
        <f ca="1">$AK$2*Validation[[#This Row],[Range2_Range]]+Validation[[#This Row],[Range2_Low]]</f>
        <v>66.804092615924631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460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v>0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2" t="b">
        <f ca="1">AND(Validation[[#This Row],[Test Reading]]&gt;=Validation[[#This Row],[Range1_Low]],Validation[[#This Row],[Test Reading]]&lt;=Validation[[#This Row],[Range1_High]])</f>
        <v>1</v>
      </c>
      <c r="AE1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2">
        <f>Validation[[#This Row],[Range1_High]]-Validation[[#This Row],[Range1_Low]]</f>
        <v>297.01</v>
      </c>
      <c r="AG1642">
        <f>Validation[[#This Row],[Range2_High]]-Validation[[#This Row],[Range2_Low]]</f>
        <v>50</v>
      </c>
      <c r="AJ1642" s="93"/>
      <c r="AK1642"/>
    </row>
    <row r="1643" spans="1:37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100</v>
      </c>
      <c r="I1643">
        <v>100.1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2643</v>
      </c>
      <c r="P1643" t="s">
        <v>2643</v>
      </c>
      <c r="Q1643" t="s">
        <v>2643</v>
      </c>
      <c r="R1643" t="s">
        <v>1946</v>
      </c>
      <c r="S1643">
        <f ca="1">$AK$2*Validation[[#This Row],[Range1_Range]]+Validation[[#This Row],[Range1_Low]]</f>
        <v>132.81967095711548</v>
      </c>
      <c r="T1643">
        <f ca="1">$AK$2*Validation[[#This Row],[Range2_Range]]+Validation[[#This Row],[Range2_Low]]</f>
        <v>100.03360818523184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460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1643" t="b">
        <f ca="1">Validation[[#This Row],[Desired Result]]=Validation[[#This Row],[Result]]</f>
        <v>1</v>
      </c>
      <c r="X1643" t="b">
        <v>1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v>0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3" t="b">
        <f ca="1">AND(Validation[[#This Row],[Test Reading]]&gt;=Validation[[#This Row],[Range1_Low]],Validation[[#This Row],[Test Reading]]&lt;=Validation[[#This Row],[Range1_High]])</f>
        <v>1</v>
      </c>
      <c r="AE1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3">
        <f>Validation[[#This Row],[Range1_High]]-Validation[[#This Row],[Range1_Low]]</f>
        <v>297.01</v>
      </c>
      <c r="AG1643">
        <f>Validation[[#This Row],[Range2_High]]-Validation[[#This Row],[Range2_Low]]</f>
        <v>9.9999999999994316E-2</v>
      </c>
      <c r="AK1643"/>
    </row>
    <row r="1644" spans="1:37" x14ac:dyDescent="0.25">
      <c r="A1644" t="s">
        <v>52</v>
      </c>
      <c r="B1644" t="s">
        <v>8</v>
      </c>
      <c r="C1644">
        <v>330</v>
      </c>
      <c r="D1644">
        <v>1020.01</v>
      </c>
      <c r="E1644">
        <v>0.01</v>
      </c>
      <c r="F1644" t="s">
        <v>6</v>
      </c>
      <c r="G1644" t="s">
        <v>4</v>
      </c>
      <c r="H1644">
        <v>4.4999999999999998E-2</v>
      </c>
      <c r="I1644">
        <v>1.0000100000000001</v>
      </c>
      <c r="J1644" t="s">
        <v>10</v>
      </c>
      <c r="K1644">
        <v>33.353999999999999</v>
      </c>
      <c r="L1644">
        <v>0.57133999999999996</v>
      </c>
      <c r="M1644">
        <v>33.320999999999998</v>
      </c>
      <c r="N1644">
        <v>0.57118999999999998</v>
      </c>
      <c r="O1644" t="s">
        <v>2643</v>
      </c>
      <c r="P1644" t="s">
        <v>2643</v>
      </c>
      <c r="Q1644" t="s">
        <v>2643</v>
      </c>
      <c r="R1644" t="s">
        <v>1968</v>
      </c>
      <c r="S1644">
        <f ca="1">$AK$2*Validation[[#This Row],[Range1_Range]]+Validation[[#This Row],[Range1_Low]]</f>
        <v>561.89983891828308</v>
      </c>
      <c r="T1644">
        <f ca="1">$AK$2*Validation[[#This Row],[Range2_Range]]+Validation[[#This Row],[Range2_Low]]</f>
        <v>0.36596152978268365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350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v>0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4" t="b">
        <f ca="1">AND(Validation[[#This Row],[Test Reading]]&gt;=Validation[[#This Row],[Range1_Low]],Validation[[#This Row],[Test Reading]]&lt;=Validation[[#This Row],[Range1_High]])</f>
        <v>1</v>
      </c>
      <c r="AE1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4">
        <f>Validation[[#This Row],[Range1_High]]-Validation[[#This Row],[Range1_Low]]</f>
        <v>690.01</v>
      </c>
      <c r="AG1644">
        <f>Validation[[#This Row],[Range2_High]]-Validation[[#This Row],[Range2_Low]]</f>
        <v>0.95501000000000003</v>
      </c>
      <c r="AK1644"/>
    </row>
    <row r="1645" spans="1:37" x14ac:dyDescent="0.25">
      <c r="A1645" t="s">
        <v>52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</v>
      </c>
      <c r="I1645">
        <v>5.01</v>
      </c>
      <c r="J1645" t="s">
        <v>10</v>
      </c>
      <c r="K1645">
        <v>29.895</v>
      </c>
      <c r="L1645">
        <v>0.91966999999999999</v>
      </c>
      <c r="M1645">
        <v>29.873000000000001</v>
      </c>
      <c r="N1645">
        <v>0.91957</v>
      </c>
      <c r="O1645" t="s">
        <v>2643</v>
      </c>
      <c r="P1645" t="s">
        <v>2643</v>
      </c>
      <c r="Q1645" t="s">
        <v>2643</v>
      </c>
      <c r="R1645" t="s">
        <v>5205</v>
      </c>
      <c r="S1645">
        <f ca="1">$AK$2*Validation[[#This Row],[Range1_Range]]+Validation[[#This Row],[Range1_Low]]</f>
        <v>561.89983891828308</v>
      </c>
      <c r="T1645">
        <f ca="1">$AK$2*Validation[[#This Row],[Range2_Range]]+Validation[[#This Row],[Range2_Low]]</f>
        <v>2.3476882277971551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550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5" t="b">
        <f ca="1">AND(Validation[[#This Row],[Test Reading]]&gt;=Validation[[#This Row],[Range1_Low]],Validation[[#This Row],[Test Reading]]&lt;=Validation[[#This Row],[Range1_High]])</f>
        <v>1</v>
      </c>
      <c r="AE1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5">
        <f>Validation[[#This Row],[Range1_High]]-Validation[[#This Row],[Range1_Low]]</f>
        <v>690.01</v>
      </c>
      <c r="AG1645">
        <f>Validation[[#This Row],[Range2_High]]-Validation[[#This Row],[Range2_Low]]</f>
        <v>4.01</v>
      </c>
      <c r="AK1645"/>
    </row>
    <row r="1646" spans="1:37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5</v>
      </c>
      <c r="I1646">
        <v>10.01</v>
      </c>
      <c r="J1646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t="s">
        <v>2643</v>
      </c>
      <c r="P1646" t="s">
        <v>2643</v>
      </c>
      <c r="Q1646" t="s">
        <v>2643</v>
      </c>
      <c r="R1646" t="s">
        <v>1969</v>
      </c>
      <c r="S1646">
        <f ca="1">$AK$2*Validation[[#This Row],[Range1_Range]]+Validation[[#This Row],[Range1_Low]]</f>
        <v>561.89983891828308</v>
      </c>
      <c r="T1646">
        <f ca="1">$AK$2*Validation[[#This Row],[Range2_Range]]+Validation[[#This Row],[Range2_Low]]</f>
        <v>6.6837700801156483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650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6" t="b">
        <f ca="1">AND(Validation[[#This Row],[Test Reading]]&gt;=Validation[[#This Row],[Range1_Low]],Validation[[#This Row],[Test Reading]]&lt;=Validation[[#This Row],[Range1_High]])</f>
        <v>1</v>
      </c>
      <c r="AE1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6">
        <f>Validation[[#This Row],[Range1_High]]-Validation[[#This Row],[Range1_Low]]</f>
        <v>690.01</v>
      </c>
      <c r="AG1646">
        <f>Validation[[#This Row],[Range2_High]]-Validation[[#This Row],[Range2_Low]]</f>
        <v>5.01</v>
      </c>
      <c r="AJ1646" s="94"/>
      <c r="AK1646"/>
    </row>
    <row r="1647" spans="1:37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10</v>
      </c>
      <c r="I1647">
        <v>10.01</v>
      </c>
      <c r="J1647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t="s">
        <v>2643</v>
      </c>
      <c r="P1647" t="s">
        <v>2643</v>
      </c>
      <c r="Q1647" t="s">
        <v>2643</v>
      </c>
      <c r="R1647" t="s">
        <v>1967</v>
      </c>
      <c r="S1647">
        <f ca="1">$AK$2*Validation[[#This Row],[Range1_Range]]+Validation[[#This Row],[Range1_Low]]</f>
        <v>561.89983891828308</v>
      </c>
      <c r="T1647">
        <f ca="1">$AK$2*Validation[[#This Row],[Range2_Range]]+Validation[[#This Row],[Range2_Low]]</f>
        <v>10.003360818523184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650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47" t="b">
        <f ca="1">Validation[[#This Row],[Desired Result]]=Validation[[#This Row],[Result]]</f>
        <v>1</v>
      </c>
      <c r="X1647" t="b">
        <v>1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7" t="b">
        <f ca="1">AND(Validation[[#This Row],[Test Reading]]&gt;=Validation[[#This Row],[Range1_Low]],Validation[[#This Row],[Test Reading]]&lt;=Validation[[#This Row],[Range1_High]])</f>
        <v>1</v>
      </c>
      <c r="AE1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7">
        <f>Validation[[#This Row],[Range1_High]]-Validation[[#This Row],[Range1_Low]]</f>
        <v>690.01</v>
      </c>
      <c r="AG1647">
        <f>Validation[[#This Row],[Range2_High]]-Validation[[#This Row],[Range2_Low]]</f>
        <v>9.9999999999997868E-3</v>
      </c>
      <c r="AK1647"/>
    </row>
    <row r="1648" spans="1:37" x14ac:dyDescent="0.25">
      <c r="A1648" t="s">
        <v>52</v>
      </c>
      <c r="B1648" t="s">
        <v>8</v>
      </c>
      <c r="C1648">
        <v>0</v>
      </c>
      <c r="D1648">
        <v>3.3009999999999998E-2</v>
      </c>
      <c r="E1648">
        <v>0.1</v>
      </c>
      <c r="F1648" t="s">
        <v>6</v>
      </c>
      <c r="G1648" t="s">
        <v>5</v>
      </c>
      <c r="H1648">
        <v>0.01</v>
      </c>
      <c r="I1648">
        <v>4.5010000000000001E-2</v>
      </c>
      <c r="J1648" t="s">
        <v>10</v>
      </c>
      <c r="K1648">
        <v>58000</v>
      </c>
      <c r="L1648">
        <v>1.7665</v>
      </c>
      <c r="M1648">
        <v>58000</v>
      </c>
      <c r="N1648">
        <v>1.5714999999999999</v>
      </c>
      <c r="O1648" t="s">
        <v>2643</v>
      </c>
      <c r="P1648" t="s">
        <v>2643</v>
      </c>
      <c r="Q1648" t="s">
        <v>2643</v>
      </c>
      <c r="R1648" t="s">
        <v>1843</v>
      </c>
      <c r="S1648">
        <f ca="1">$AK$2*Validation[[#This Row],[Range1_Range]]+Validation[[#This Row],[Range1_Low]]</f>
        <v>1.1094061945033441E-2</v>
      </c>
      <c r="T1648">
        <f ca="1">$AK$2*Validation[[#This Row],[Range2_Range]]+Validation[[#This Row],[Range2_Low]]</f>
        <v>2.1766225649670429E-2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58000 µV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1</v>
      </c>
      <c r="AA1648" t="b"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8" t="b">
        <f ca="1">AND(Validation[[#This Row],[Test Reading]]&gt;=Validation[[#This Row],[Range1_Low]],Validation[[#This Row],[Test Reading]]&lt;=Validation[[#This Row],[Range1_High]])</f>
        <v>1</v>
      </c>
      <c r="AE1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8">
        <f>Validation[[#This Row],[Range1_High]]-Validation[[#This Row],[Range1_Low]]</f>
        <v>3.3009999999999998E-2</v>
      </c>
      <c r="AG1648">
        <f>Validation[[#This Row],[Range2_High]]-Validation[[#This Row],[Range2_Low]]</f>
        <v>3.5009999999999999E-2</v>
      </c>
      <c r="AJ1648" s="94"/>
      <c r="AK1648"/>
    </row>
    <row r="1649" spans="1:37" x14ac:dyDescent="0.25">
      <c r="A1649" t="s">
        <v>52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4.4999999999999998E-2</v>
      </c>
      <c r="I1649">
        <v>10.00001</v>
      </c>
      <c r="J1649" t="s">
        <v>10</v>
      </c>
      <c r="K1649">
        <v>58000</v>
      </c>
      <c r="L1649">
        <v>1.0481</v>
      </c>
      <c r="M1649">
        <v>58000</v>
      </c>
      <c r="N1649">
        <v>0.85309999999999997</v>
      </c>
      <c r="O1649" t="s">
        <v>2643</v>
      </c>
      <c r="P1649" t="s">
        <v>2643</v>
      </c>
      <c r="Q1649" t="s">
        <v>2643</v>
      </c>
      <c r="R1649" t="s">
        <v>1844</v>
      </c>
      <c r="S1649">
        <f ca="1">$AK$2*Validation[[#This Row],[Range1_Range]]+Validation[[#This Row],[Range1_Low]]</f>
        <v>1.1094061945033441E-2</v>
      </c>
      <c r="T1649">
        <f ca="1">$AK$2*Validation[[#This Row],[Range2_Range]]+Validation[[#This Row],[Range2_Low]]</f>
        <v>3.3906982006491173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1</v>
      </c>
      <c r="AA1649" t="b"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9" t="b">
        <f ca="1">AND(Validation[[#This Row],[Test Reading]]&gt;=Validation[[#This Row],[Range1_Low]],Validation[[#This Row],[Test Reading]]&lt;=Validation[[#This Row],[Range1_High]])</f>
        <v>1</v>
      </c>
      <c r="AE1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9">
        <f>Validation[[#This Row],[Range1_High]]-Validation[[#This Row],[Range1_Low]]</f>
        <v>3.3009999999999998E-2</v>
      </c>
      <c r="AG1649">
        <f>Validation[[#This Row],[Range2_High]]-Validation[[#This Row],[Range2_Low]]</f>
        <v>9.9550099999999997</v>
      </c>
      <c r="AJ1649" s="94"/>
      <c r="AK1649"/>
    </row>
    <row r="1650" spans="1:37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10</v>
      </c>
      <c r="I1650">
        <v>20.010000000000002</v>
      </c>
      <c r="J1650" t="s">
        <v>10</v>
      </c>
      <c r="K1650">
        <v>58000</v>
      </c>
      <c r="L1650">
        <v>1.7665</v>
      </c>
      <c r="M1650">
        <v>58000</v>
      </c>
      <c r="N1650">
        <v>1.5714999999999999</v>
      </c>
      <c r="O1650" t="s">
        <v>2643</v>
      </c>
      <c r="P1650" t="s">
        <v>2643</v>
      </c>
      <c r="Q1650" t="s">
        <v>2643</v>
      </c>
      <c r="R1650" t="s">
        <v>1845</v>
      </c>
      <c r="S1650">
        <f ca="1">$AK$2*Validation[[#This Row],[Range1_Range]]+Validation[[#This Row],[Range1_Low]]</f>
        <v>1.1094061945033441E-2</v>
      </c>
      <c r="T1650">
        <f ca="1">$AK$2*Validation[[#This Row],[Range2_Range]]+Validation[[#This Row],[Range2_Low]]</f>
        <v>13.364179341708113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0" t="b">
        <f ca="1">AND(Validation[[#This Row],[Test Reading]]&gt;=Validation[[#This Row],[Range1_Low]],Validation[[#This Row],[Test Reading]]&lt;=Validation[[#This Row],[Range1_High]])</f>
        <v>1</v>
      </c>
      <c r="AE1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0">
        <f>Validation[[#This Row],[Range1_High]]-Validation[[#This Row],[Range1_Low]]</f>
        <v>3.3009999999999998E-2</v>
      </c>
      <c r="AG1650">
        <f>Validation[[#This Row],[Range2_High]]-Validation[[#This Row],[Range2_Low]]</f>
        <v>10.010000000000002</v>
      </c>
      <c r="AK1650"/>
    </row>
    <row r="1651" spans="1:37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2643</v>
      </c>
      <c r="P1651" t="s">
        <v>2643</v>
      </c>
      <c r="Q1651" t="s">
        <v>2643</v>
      </c>
      <c r="R1651" t="s">
        <v>1849</v>
      </c>
      <c r="S1651">
        <f ca="1">$AK$2*Validation[[#This Row],[Range1_Range]]+Validation[[#This Row],[Range1_Low]]</f>
        <v>1.1094061945033441E-2</v>
      </c>
      <c r="T1651">
        <f ca="1">$AK$2*Validation[[#This Row],[Range2_Range]]+Validation[[#This Row],[Range2_Low]]</f>
        <v>30.085816388077966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1" t="b">
        <f ca="1">AND(Validation[[#This Row],[Test Reading]]&gt;=Validation[[#This Row],[Range1_Low]],Validation[[#This Row],[Test Reading]]&lt;=Validation[[#This Row],[Range1_High]])</f>
        <v>1</v>
      </c>
      <c r="AE1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1">
        <f>Validation[[#This Row],[Range1_High]]-Validation[[#This Row],[Range1_Low]]</f>
        <v>3.3009999999999998E-2</v>
      </c>
      <c r="AG1651">
        <f>Validation[[#This Row],[Range2_High]]-Validation[[#This Row],[Range2_Low]]</f>
        <v>30.009999999999998</v>
      </c>
      <c r="AJ1651" s="94"/>
      <c r="AK1651"/>
    </row>
    <row r="1652" spans="1:37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50</v>
      </c>
      <c r="I1652">
        <v>100.01</v>
      </c>
      <c r="J1652" t="s">
        <v>10</v>
      </c>
      <c r="K1652">
        <v>58000</v>
      </c>
      <c r="L1652">
        <v>7.7473999999999998</v>
      </c>
      <c r="M1652">
        <v>58000</v>
      </c>
      <c r="N1652">
        <v>7.4565999999999999</v>
      </c>
      <c r="O1652" t="s">
        <v>2643</v>
      </c>
      <c r="P1652" t="s">
        <v>2643</v>
      </c>
      <c r="Q1652" t="s">
        <v>2643</v>
      </c>
      <c r="R1652" t="s">
        <v>1846</v>
      </c>
      <c r="S1652">
        <f ca="1">$AK$2*Validation[[#This Row],[Range1_Range]]+Validation[[#This Row],[Range1_Low]]</f>
        <v>1.1094061945033441E-2</v>
      </c>
      <c r="T1652">
        <f ca="1">$AK$2*Validation[[#This Row],[Range2_Range]]+Validation[[#This Row],[Range2_Low]]</f>
        <v>66.807453434447822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2" t="b">
        <f ca="1">AND(Validation[[#This Row],[Test Reading]]&gt;=Validation[[#This Row],[Range1_Low]],Validation[[#This Row],[Test Reading]]&lt;=Validation[[#This Row],[Range1_High]])</f>
        <v>1</v>
      </c>
      <c r="AE1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2">
        <f>Validation[[#This Row],[Range1_High]]-Validation[[#This Row],[Range1_Low]]</f>
        <v>3.3009999999999998E-2</v>
      </c>
      <c r="AG1652">
        <f>Validation[[#This Row],[Range2_High]]-Validation[[#This Row],[Range2_Low]]</f>
        <v>50.010000000000005</v>
      </c>
      <c r="AK1652"/>
    </row>
    <row r="1653" spans="1:37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100</v>
      </c>
      <c r="I1653">
        <v>500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2643</v>
      </c>
      <c r="P1653" t="s">
        <v>2643</v>
      </c>
      <c r="Q1653" t="s">
        <v>2643</v>
      </c>
      <c r="R1653" t="s">
        <v>1847</v>
      </c>
      <c r="S1653">
        <f ca="1">$AK$2*Validation[[#This Row],[Range1_Range]]+Validation[[#This Row],[Range1_Low]]</f>
        <v>1.1094061945033441E-2</v>
      </c>
      <c r="T1653">
        <f ca="1">$AK$2*Validation[[#This Row],[Range2_Range]]+Validation[[#This Row],[Range2_Low]]</f>
        <v>234.43274092739705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3" t="b">
        <f ca="1">AND(Validation[[#This Row],[Test Reading]]&gt;=Validation[[#This Row],[Range1_Low]],Validation[[#This Row],[Test Reading]]&lt;=Validation[[#This Row],[Range1_High]])</f>
        <v>1</v>
      </c>
      <c r="AE16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3">
        <f>Validation[[#This Row],[Range1_High]]-Validation[[#This Row],[Range1_Low]]</f>
        <v>3.3009999999999998E-2</v>
      </c>
      <c r="AG1653">
        <f>Validation[[#This Row],[Range2_High]]-Validation[[#This Row],[Range2_Low]]</f>
        <v>400</v>
      </c>
      <c r="AK1653"/>
    </row>
    <row r="1654" spans="1:37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500</v>
      </c>
      <c r="I1654">
        <v>501</v>
      </c>
      <c r="J1654" t="s">
        <v>10</v>
      </c>
      <c r="K1654">
        <v>58000</v>
      </c>
      <c r="L1654">
        <v>53.658999999999999</v>
      </c>
      <c r="M1654">
        <v>58000</v>
      </c>
      <c r="N1654">
        <v>52.994</v>
      </c>
      <c r="O1654" t="s">
        <v>2643</v>
      </c>
      <c r="P1654" t="s">
        <v>2643</v>
      </c>
      <c r="Q1654" t="s">
        <v>2643</v>
      </c>
      <c r="R1654" t="s">
        <v>1848</v>
      </c>
      <c r="S1654">
        <f ca="1">$AK$2*Validation[[#This Row],[Range1_Range]]+Validation[[#This Row],[Range1_Low]]</f>
        <v>1.1094061945033441E-2</v>
      </c>
      <c r="T1654">
        <f ca="1">$AK$2*Validation[[#This Row],[Range2_Range]]+Validation[[#This Row],[Range2_Low]]</f>
        <v>500.3360818523185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4" t="b">
        <f ca="1">AND(Validation[[#This Row],[Test Reading]]&gt;=Validation[[#This Row],[Range1_Low]],Validation[[#This Row],[Test Reading]]&lt;=Validation[[#This Row],[Range1_High]])</f>
        <v>1</v>
      </c>
      <c r="AE16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4">
        <f>Validation[[#This Row],[Range1_High]]-Validation[[#This Row],[Range1_Low]]</f>
        <v>3.3009999999999998E-2</v>
      </c>
      <c r="AG1654">
        <f>Validation[[#This Row],[Range2_High]]-Validation[[#This Row],[Range2_Low]]</f>
        <v>1</v>
      </c>
      <c r="AK1654"/>
    </row>
    <row r="1655" spans="1:37" x14ac:dyDescent="0.25">
      <c r="A1655" t="s">
        <v>52</v>
      </c>
      <c r="B1655" t="s">
        <v>8</v>
      </c>
      <c r="C1655">
        <v>0.33</v>
      </c>
      <c r="D1655">
        <v>3.3001</v>
      </c>
      <c r="E1655">
        <v>0.1</v>
      </c>
      <c r="F1655" t="s">
        <v>6</v>
      </c>
      <c r="G1655" t="s">
        <v>4</v>
      </c>
      <c r="H1655">
        <v>0.01</v>
      </c>
      <c r="I1655">
        <v>4.5010000000000001E-2</v>
      </c>
      <c r="J1655" t="s">
        <v>10</v>
      </c>
      <c r="K1655">
        <v>57.997</v>
      </c>
      <c r="L1655">
        <v>1.0643E-2</v>
      </c>
      <c r="M1655">
        <v>57.997</v>
      </c>
      <c r="N1655">
        <v>1.0612E-2</v>
      </c>
      <c r="O1655" t="s">
        <v>2643</v>
      </c>
      <c r="P1655" t="s">
        <v>2643</v>
      </c>
      <c r="Q1655" t="s">
        <v>2643</v>
      </c>
      <c r="R1655" t="s">
        <v>1911</v>
      </c>
      <c r="S1655">
        <f ca="1">$AK$2*Validation[[#This Row],[Range1_Range]]+Validation[[#This Row],[Range1_Low]]</f>
        <v>1.3281967095711549</v>
      </c>
      <c r="T1655">
        <f ca="1">$AK$2*Validation[[#This Row],[Range2_Range]]+Validation[[#This Row],[Range2_Low]]</f>
        <v>2.1766225649670429E-2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 mV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0</v>
      </c>
      <c r="AA1655" t="b">
        <v>0</v>
      </c>
      <c r="AB1655" t="s">
        <v>1931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5" t="b">
        <f ca="1">AND(Validation[[#This Row],[Test Reading]]&gt;=Validation[[#This Row],[Range1_Low]],Validation[[#This Row],[Test Reading]]&lt;=Validation[[#This Row],[Range1_High]])</f>
        <v>1</v>
      </c>
      <c r="AE16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5">
        <f>Validation[[#This Row],[Range1_High]]-Validation[[#This Row],[Range1_Low]]</f>
        <v>2.9701</v>
      </c>
      <c r="AG1655">
        <f>Validation[[#This Row],[Range2_High]]-Validation[[#This Row],[Range2_Low]]</f>
        <v>3.5009999999999999E-2</v>
      </c>
      <c r="AK1655"/>
    </row>
    <row r="1656" spans="1:37" x14ac:dyDescent="0.25">
      <c r="A1656" t="s">
        <v>52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4.4999999999999998E-2</v>
      </c>
      <c r="I1656">
        <v>10.00001</v>
      </c>
      <c r="J1656" t="s">
        <v>10</v>
      </c>
      <c r="K1656">
        <v>57.999000000000002</v>
      </c>
      <c r="L1656">
        <v>4.2262999999999997E-3</v>
      </c>
      <c r="M1656">
        <v>57.999000000000002</v>
      </c>
      <c r="N1656">
        <v>4.1960000000000001E-3</v>
      </c>
      <c r="O1656" t="s">
        <v>2643</v>
      </c>
      <c r="P1656" t="s">
        <v>2643</v>
      </c>
      <c r="Q1656" t="s">
        <v>2643</v>
      </c>
      <c r="R1656" t="s">
        <v>5846</v>
      </c>
      <c r="S1656">
        <f ca="1">$AK$2*Validation[[#This Row],[Range1_Range]]+Validation[[#This Row],[Range1_Low]]</f>
        <v>1.3281967095711549</v>
      </c>
      <c r="T1656">
        <f ca="1">$AK$2*Validation[[#This Row],[Range2_Range]]+Validation[[#This Row],[Range2_Low]]</f>
        <v>3.3906982006491173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0</v>
      </c>
      <c r="AA1656" t="b">
        <v>0</v>
      </c>
      <c r="AB1656" t="s">
        <v>1934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6" t="b">
        <f ca="1">AND(Validation[[#This Row],[Test Reading]]&gt;=Validation[[#This Row],[Range1_Low]],Validation[[#This Row],[Test Reading]]&lt;=Validation[[#This Row],[Range1_High]])</f>
        <v>1</v>
      </c>
      <c r="AE16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6">
        <f>Validation[[#This Row],[Range1_High]]-Validation[[#This Row],[Range1_Low]]</f>
        <v>2.9701</v>
      </c>
      <c r="AG1656">
        <f>Validation[[#This Row],[Range2_High]]-Validation[[#This Row],[Range2_Low]]</f>
        <v>9.9550099999999997</v>
      </c>
      <c r="AK1656"/>
    </row>
    <row r="1657" spans="1:37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2643</v>
      </c>
      <c r="P1657" t="s">
        <v>2643</v>
      </c>
      <c r="Q1657" t="s">
        <v>2643</v>
      </c>
      <c r="R1657" t="s">
        <v>1914</v>
      </c>
      <c r="S1657">
        <f ca="1">$AK$2*Validation[[#This Row],[Range1_Range]]+Validation[[#This Row],[Range1_Low]]</f>
        <v>1.3281967095711549</v>
      </c>
      <c r="T1657">
        <f ca="1">$AK$2*Validation[[#This Row],[Range2_Range]]+Validation[[#This Row],[Range2_Low]]</f>
        <v>13.364179341708113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v>0</v>
      </c>
      <c r="AB1657" t="s">
        <v>5196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7" t="b">
        <f ca="1">AND(Validation[[#This Row],[Test Reading]]&gt;=Validation[[#This Row],[Range1_Low]],Validation[[#This Row],[Test Reading]]&lt;=Validation[[#This Row],[Range1_High]])</f>
        <v>1</v>
      </c>
      <c r="AE16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7">
        <f>Validation[[#This Row],[Range1_High]]-Validation[[#This Row],[Range1_Low]]</f>
        <v>2.9701</v>
      </c>
      <c r="AG1657">
        <f>Validation[[#This Row],[Range2_High]]-Validation[[#This Row],[Range2_Low]]</f>
        <v>10.010000000000002</v>
      </c>
      <c r="AK1657"/>
    </row>
    <row r="1658" spans="1:37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20</v>
      </c>
      <c r="I1658">
        <v>50.01</v>
      </c>
      <c r="J1658" t="s">
        <v>10</v>
      </c>
      <c r="K1658">
        <v>57.988</v>
      </c>
      <c r="L1658">
        <v>4.3219E-2</v>
      </c>
      <c r="M1658">
        <v>57.988</v>
      </c>
      <c r="N1658">
        <v>4.3147999999999999E-2</v>
      </c>
      <c r="O1658" t="s">
        <v>2643</v>
      </c>
      <c r="P1658" t="s">
        <v>2643</v>
      </c>
      <c r="Q1658" t="s">
        <v>2643</v>
      </c>
      <c r="R1658" t="s">
        <v>5186</v>
      </c>
      <c r="S1658">
        <f ca="1">$AK$2*Validation[[#This Row],[Range1_Range]]+Validation[[#This Row],[Range1_Low]]</f>
        <v>1.3281967095711549</v>
      </c>
      <c r="T1658">
        <f ca="1">$AK$2*Validation[[#This Row],[Range2_Range]]+Validation[[#This Row],[Range2_Low]]</f>
        <v>30.085816388077966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v>0</v>
      </c>
      <c r="AB1658" t="s">
        <v>1932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8" t="b">
        <f ca="1">AND(Validation[[#This Row],[Test Reading]]&gt;=Validation[[#This Row],[Range1_Low]],Validation[[#This Row],[Test Reading]]&lt;=Validation[[#This Row],[Range1_High]])</f>
        <v>1</v>
      </c>
      <c r="AE16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8">
        <f>Validation[[#This Row],[Range1_High]]-Validation[[#This Row],[Range1_Low]]</f>
        <v>2.9701</v>
      </c>
      <c r="AG1658">
        <f>Validation[[#This Row],[Range2_High]]-Validation[[#This Row],[Range2_Low]]</f>
        <v>30.009999999999998</v>
      </c>
      <c r="AK1658"/>
    </row>
    <row r="1659" spans="1:37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50</v>
      </c>
      <c r="I1659">
        <v>100.01</v>
      </c>
      <c r="J1659" t="s">
        <v>10</v>
      </c>
      <c r="K1659">
        <v>57.935000000000002</v>
      </c>
      <c r="L1659">
        <v>0.23028999999999999</v>
      </c>
      <c r="M1659">
        <v>57.935000000000002</v>
      </c>
      <c r="N1659">
        <v>0.23011999999999999</v>
      </c>
      <c r="O1659" t="s">
        <v>2643</v>
      </c>
      <c r="P1659" t="s">
        <v>2643</v>
      </c>
      <c r="Q1659" t="s">
        <v>2643</v>
      </c>
      <c r="R1659" t="s">
        <v>1912</v>
      </c>
      <c r="S1659">
        <f ca="1">$AK$2*Validation[[#This Row],[Range1_Range]]+Validation[[#This Row],[Range1_Low]]</f>
        <v>1.3281967095711549</v>
      </c>
      <c r="T1659">
        <f ca="1">$AK$2*Validation[[#This Row],[Range2_Range]]+Validation[[#This Row],[Range2_Low]]</f>
        <v>66.807453434447822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v>0</v>
      </c>
      <c r="AB1659" t="s">
        <v>1930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9" t="b">
        <f ca="1">AND(Validation[[#This Row],[Test Reading]]&gt;=Validation[[#This Row],[Range1_Low]],Validation[[#This Row],[Test Reading]]&lt;=Validation[[#This Row],[Range1_High]])</f>
        <v>1</v>
      </c>
      <c r="AE16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9">
        <f>Validation[[#This Row],[Range1_High]]-Validation[[#This Row],[Range1_Low]]</f>
        <v>2.9701</v>
      </c>
      <c r="AG1659">
        <f>Validation[[#This Row],[Range2_High]]-Validation[[#This Row],[Range2_Low]]</f>
        <v>50.010000000000005</v>
      </c>
      <c r="AK1659"/>
    </row>
    <row r="1660" spans="1:37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100</v>
      </c>
      <c r="I1660">
        <v>500</v>
      </c>
      <c r="J1660" t="s">
        <v>10</v>
      </c>
      <c r="K1660">
        <v>57.706000000000003</v>
      </c>
      <c r="L1660">
        <v>1.1207</v>
      </c>
      <c r="M1660">
        <v>57.704999999999998</v>
      </c>
      <c r="N1660">
        <v>1.1204000000000001</v>
      </c>
      <c r="O1660" t="s">
        <v>2643</v>
      </c>
      <c r="P1660" t="s">
        <v>2643</v>
      </c>
      <c r="Q1660" t="s">
        <v>2643</v>
      </c>
      <c r="R1660" t="s">
        <v>1913</v>
      </c>
      <c r="S1660">
        <f ca="1">$AK$2*Validation[[#This Row],[Range1_Range]]+Validation[[#This Row],[Range1_Low]]</f>
        <v>1.3281967095711549</v>
      </c>
      <c r="T1660">
        <f ca="1">$AK$2*Validation[[#This Row],[Range2_Range]]+Validation[[#This Row],[Range2_Low]]</f>
        <v>234.43274092739705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59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0" t="b">
        <f ca="1">Validation[[#This Row],[Desired Result]]=Validation[[#This Row],[Result]]</f>
        <v>1</v>
      </c>
      <c r="X1660" t="b">
        <v>0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v>0</v>
      </c>
      <c r="AB1660" t="s">
        <v>1933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0" t="b">
        <f ca="1">AND(Validation[[#This Row],[Test Reading]]&gt;=Validation[[#This Row],[Range1_Low]],Validation[[#This Row],[Test Reading]]&lt;=Validation[[#This Row],[Range1_High]])</f>
        <v>1</v>
      </c>
      <c r="AE16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60">
        <f>Validation[[#This Row],[Range1_High]]-Validation[[#This Row],[Range1_Low]]</f>
        <v>2.9701</v>
      </c>
      <c r="AG1660">
        <f>Validation[[#This Row],[Range2_High]]-Validation[[#This Row],[Range2_Low]]</f>
        <v>400</v>
      </c>
      <c r="AK1660"/>
    </row>
    <row r="1661" spans="1:37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500</v>
      </c>
      <c r="I1661">
        <v>501</v>
      </c>
      <c r="J1661" t="s">
        <v>10</v>
      </c>
      <c r="K1661">
        <v>57.706000000000003</v>
      </c>
      <c r="L1661">
        <v>1.1207</v>
      </c>
      <c r="M1661">
        <v>57.704999999999998</v>
      </c>
      <c r="N1661">
        <v>1.1204000000000001</v>
      </c>
      <c r="O1661" t="s">
        <v>2643</v>
      </c>
      <c r="P1661" t="s">
        <v>2643</v>
      </c>
      <c r="Q1661" t="s">
        <v>2643</v>
      </c>
      <c r="R1661" t="s">
        <v>1910</v>
      </c>
      <c r="S1661">
        <f ca="1">$AK$2*Validation[[#This Row],[Range1_Range]]+Validation[[#This Row],[Range1_Low]]</f>
        <v>1.3281967095711549</v>
      </c>
      <c r="T1661">
        <f ca="1">$AK$2*Validation[[#This Row],[Range2_Range]]+Validation[[#This Row],[Range2_Low]]</f>
        <v>500.3360818523185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59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1" t="b">
        <f ca="1">Validation[[#This Row],[Desired Result]]=Validation[[#This Row],[Result]]</f>
        <v>1</v>
      </c>
      <c r="X1661" t="b">
        <v>0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v>0</v>
      </c>
      <c r="AB1661" t="s">
        <v>5200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1" t="b">
        <f ca="1">AND(Validation[[#This Row],[Test Reading]]&gt;=Validation[[#This Row],[Range1_Low]],Validation[[#This Row],[Test Reading]]&lt;=Validation[[#This Row],[Range1_High]])</f>
        <v>1</v>
      </c>
      <c r="AE16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61">
        <f>Validation[[#This Row],[Range1_High]]-Validation[[#This Row],[Range1_Low]]</f>
        <v>2.9701</v>
      </c>
      <c r="AG1661">
        <f>Validation[[#This Row],[Range2_High]]-Validation[[#This Row],[Range2_Low]]</f>
        <v>1</v>
      </c>
      <c r="AK1661"/>
    </row>
    <row r="1662" spans="1:37" x14ac:dyDescent="0.25">
      <c r="A1662" t="s">
        <v>52</v>
      </c>
      <c r="B1662" t="s">
        <v>8</v>
      </c>
      <c r="C1662">
        <v>3.3</v>
      </c>
      <c r="D1662">
        <v>33.000999999999998</v>
      </c>
      <c r="E1662">
        <v>0.1</v>
      </c>
      <c r="F1662" t="s">
        <v>6</v>
      </c>
      <c r="G1662" t="s">
        <v>4</v>
      </c>
      <c r="H1662">
        <v>0.01</v>
      </c>
      <c r="I1662">
        <v>4.5010000000000001E-2</v>
      </c>
      <c r="J1662" t="s">
        <v>10</v>
      </c>
      <c r="K1662">
        <v>57.704000000000001</v>
      </c>
      <c r="L1662">
        <v>0.11064</v>
      </c>
      <c r="M1662">
        <v>57.704000000000001</v>
      </c>
      <c r="N1662">
        <v>0.11058999999999999</v>
      </c>
      <c r="O1662" t="s">
        <v>2643</v>
      </c>
      <c r="P1662" t="s">
        <v>2643</v>
      </c>
      <c r="Q1662" t="s">
        <v>2643</v>
      </c>
      <c r="R1662" t="s">
        <v>1931</v>
      </c>
      <c r="S1662">
        <f ca="1">$AK$2*Validation[[#This Row],[Range1_Range]]+Validation[[#This Row],[Range1_Low]]</f>
        <v>13.281967095711547</v>
      </c>
      <c r="T1662">
        <f ca="1">$AK$2*Validation[[#This Row],[Range2_Range]]+Validation[[#This Row],[Range2_Low]]</f>
        <v>2.1766225649670429E-2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v>0</v>
      </c>
      <c r="AB1662" t="s">
        <v>6621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2" t="b">
        <f ca="1">AND(Validation[[#This Row],[Test Reading]]&gt;=Validation[[#This Row],[Range1_Low]],Validation[[#This Row],[Test Reading]]&lt;=Validation[[#This Row],[Range1_High]])</f>
        <v>1</v>
      </c>
      <c r="AE16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2">
        <f>Validation[[#This Row],[Range1_High]]-Validation[[#This Row],[Range1_Low]]</f>
        <v>29.700999999999997</v>
      </c>
      <c r="AG1662">
        <f>Validation[[#This Row],[Range2_High]]-Validation[[#This Row],[Range2_Low]]</f>
        <v>3.5009999999999999E-2</v>
      </c>
      <c r="AK1662"/>
    </row>
    <row r="1663" spans="1:37" x14ac:dyDescent="0.25">
      <c r="A1663" t="s">
        <v>52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2643</v>
      </c>
      <c r="P1663" t="s">
        <v>2643</v>
      </c>
      <c r="Q1663" t="s">
        <v>2643</v>
      </c>
      <c r="R1663" t="s">
        <v>1934</v>
      </c>
      <c r="S1663">
        <f ca="1">$AK$2*Validation[[#This Row],[Range1_Range]]+Validation[[#This Row],[Range1_Low]]</f>
        <v>13.281967095711547</v>
      </c>
      <c r="T1663">
        <f ca="1">$AK$2*Validation[[#This Row],[Range2_Range]]+Validation[[#This Row],[Range2_Low]]</f>
        <v>3.3906982006491173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1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v>0</v>
      </c>
      <c r="AB1663" t="s">
        <v>6622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3" t="b">
        <f ca="1">AND(Validation[[#This Row],[Test Reading]]&gt;=Validation[[#This Row],[Range1_Low]],Validation[[#This Row],[Test Reading]]&lt;=Validation[[#This Row],[Range1_High]])</f>
        <v>1</v>
      </c>
      <c r="AE16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3">
        <f>Validation[[#This Row],[Range1_High]]-Validation[[#This Row],[Range1_Low]]</f>
        <v>29.700999999999997</v>
      </c>
      <c r="AG1663">
        <f>Validation[[#This Row],[Range2_High]]-Validation[[#This Row],[Range2_Low]]</f>
        <v>9.9550099999999997</v>
      </c>
      <c r="AJ1663" s="94"/>
      <c r="AK1663"/>
    </row>
    <row r="1664" spans="1:37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10</v>
      </c>
      <c r="I1664">
        <v>20.010000000000002</v>
      </c>
      <c r="J1664" t="s">
        <v>10</v>
      </c>
      <c r="K1664">
        <v>57.426000000000002</v>
      </c>
      <c r="L1664">
        <v>0.20355000000000001</v>
      </c>
      <c r="M1664">
        <v>57.426000000000002</v>
      </c>
      <c r="N1664">
        <v>0.20351</v>
      </c>
      <c r="O1664" t="s">
        <v>2643</v>
      </c>
      <c r="P1664" t="s">
        <v>2643</v>
      </c>
      <c r="Q1664" t="s">
        <v>2643</v>
      </c>
      <c r="R1664" t="s">
        <v>5196</v>
      </c>
      <c r="S1664">
        <f ca="1">$AK$2*Validation[[#This Row],[Range1_Range]]+Validation[[#This Row],[Range1_Low]]</f>
        <v>13.281967095711547</v>
      </c>
      <c r="T1664">
        <f ca="1">$AK$2*Validation[[#This Row],[Range2_Range]]+Validation[[#This Row],[Range2_Low]]</f>
        <v>13.364179341708113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60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4" t="b">
        <f ca="1">Validation[[#This Row],[Desired Result]]=Validation[[#This Row],[Result]]</f>
        <v>1</v>
      </c>
      <c r="X1664" t="b">
        <v>1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v>0</v>
      </c>
      <c r="AB1664" t="s">
        <v>5935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4" t="b">
        <f ca="1">AND(Validation[[#This Row],[Test Reading]]&gt;=Validation[[#This Row],[Range1_Low]],Validation[[#This Row],[Test Reading]]&lt;=Validation[[#This Row],[Range1_High]])</f>
        <v>1</v>
      </c>
      <c r="AE16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4">
        <f>Validation[[#This Row],[Range1_High]]-Validation[[#This Row],[Range1_Low]]</f>
        <v>29.700999999999997</v>
      </c>
      <c r="AG1664">
        <f>Validation[[#This Row],[Range2_High]]-Validation[[#This Row],[Range2_Low]]</f>
        <v>10.010000000000002</v>
      </c>
      <c r="AK1664"/>
    </row>
    <row r="1665" spans="1:37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20</v>
      </c>
      <c r="I1665">
        <v>50.01</v>
      </c>
      <c r="J1665" t="s">
        <v>10</v>
      </c>
      <c r="K1665">
        <v>56.883000000000003</v>
      </c>
      <c r="L1665">
        <v>0.39190000000000003</v>
      </c>
      <c r="M1665">
        <v>56.881999999999998</v>
      </c>
      <c r="N1665">
        <v>0.39182</v>
      </c>
      <c r="O1665" t="s">
        <v>2643</v>
      </c>
      <c r="P1665" t="s">
        <v>2643</v>
      </c>
      <c r="Q1665" t="s">
        <v>2643</v>
      </c>
      <c r="R1665" t="s">
        <v>1932</v>
      </c>
      <c r="S1665">
        <f ca="1">$AK$2*Validation[[#This Row],[Range1_Range]]+Validation[[#This Row],[Range1_Low]]</f>
        <v>13.281967095711547</v>
      </c>
      <c r="T1665">
        <f ca="1">$AK$2*Validation[[#This Row],[Range2_Range]]+Validation[[#This Row],[Range2_Low]]</f>
        <v>30.085816388077966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62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665" t="b">
        <f ca="1">Validation[[#This Row],[Desired Result]]=Validation[[#This Row],[Result]]</f>
        <v>1</v>
      </c>
      <c r="X1665" t="b">
        <v>1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v>0</v>
      </c>
      <c r="AB1665" t="s">
        <v>5936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5" t="b">
        <f ca="1">AND(Validation[[#This Row],[Test Reading]]&gt;=Validation[[#This Row],[Range1_Low]],Validation[[#This Row],[Test Reading]]&lt;=Validation[[#This Row],[Range1_High]])</f>
        <v>1</v>
      </c>
      <c r="AE16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5">
        <f>Validation[[#This Row],[Range1_High]]-Validation[[#This Row],[Range1_Low]]</f>
        <v>29.700999999999997</v>
      </c>
      <c r="AG1665">
        <f>Validation[[#This Row],[Range2_High]]-Validation[[#This Row],[Range2_Low]]</f>
        <v>30.009999999999998</v>
      </c>
      <c r="AK1665"/>
    </row>
    <row r="1666" spans="1:37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50</v>
      </c>
      <c r="I1666">
        <v>100.01</v>
      </c>
      <c r="J1666" t="s">
        <v>10</v>
      </c>
      <c r="K1666">
        <v>53.719000000000001</v>
      </c>
      <c r="L1666">
        <v>1.6172</v>
      </c>
      <c r="M1666">
        <v>53.713000000000001</v>
      </c>
      <c r="N1666">
        <v>1.6172</v>
      </c>
      <c r="O1666" t="s">
        <v>2643</v>
      </c>
      <c r="P1666" t="s">
        <v>2643</v>
      </c>
      <c r="Q1666" t="s">
        <v>2643</v>
      </c>
      <c r="R1666" t="s">
        <v>1930</v>
      </c>
      <c r="S1666">
        <f ca="1">$AK$2*Validation[[#This Row],[Range1_Range]]+Validation[[#This Row],[Range1_Low]]</f>
        <v>13.281967095711547</v>
      </c>
      <c r="T1666">
        <f ca="1">$AK$2*Validation[[#This Row],[Range2_Range]]+Validation[[#This Row],[Range2_Low]]</f>
        <v>66.807453434447822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75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mV</v>
      </c>
      <c r="W1666" t="b">
        <f ca="1">Validation[[#This Row],[Desired Result]]=Validation[[#This Row],[Result]]</f>
        <v>1</v>
      </c>
      <c r="X1666" t="b">
        <v>1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v>0</v>
      </c>
      <c r="AB1666" t="s">
        <v>1912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6" t="b">
        <f ca="1">AND(Validation[[#This Row],[Test Reading]]&gt;=Validation[[#This Row],[Range1_Low]],Validation[[#This Row],[Test Reading]]&lt;=Validation[[#This Row],[Range1_High]])</f>
        <v>1</v>
      </c>
      <c r="AE16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6">
        <f>Validation[[#This Row],[Range1_High]]-Validation[[#This Row],[Range1_Low]]</f>
        <v>29.700999999999997</v>
      </c>
      <c r="AG1666">
        <f>Validation[[#This Row],[Range2_High]]-Validation[[#This Row],[Range2_Low]]</f>
        <v>50.010000000000005</v>
      </c>
      <c r="AK1666"/>
    </row>
    <row r="1667" spans="1:37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100</v>
      </c>
      <c r="I1667">
        <v>500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2643</v>
      </c>
      <c r="P1667" t="s">
        <v>2643</v>
      </c>
      <c r="Q1667" t="s">
        <v>2643</v>
      </c>
      <c r="R1667" t="s">
        <v>1933</v>
      </c>
      <c r="S1667">
        <f ca="1">$AK$2*Validation[[#This Row],[Range1_Range]]+Validation[[#This Row],[Range1_Low]]</f>
        <v>13.281967095711547</v>
      </c>
      <c r="T1667">
        <f ca="1">$AK$2*Validation[[#This Row],[Range2_Range]]+Validation[[#This Row],[Range2_Low]]</f>
        <v>234.43274092739705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95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1667" t="b">
        <f ca="1">Validation[[#This Row],[Desired Result]]=Validation[[#This Row],[Result]]</f>
        <v>1</v>
      </c>
      <c r="X1667" t="b">
        <v>0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v>0</v>
      </c>
      <c r="AB1667" t="s">
        <v>1913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7" t="b">
        <f ca="1">AND(Validation[[#This Row],[Test Reading]]&gt;=Validation[[#This Row],[Range1_Low]],Validation[[#This Row],[Test Reading]]&lt;=Validation[[#This Row],[Range1_High]])</f>
        <v>1</v>
      </c>
      <c r="AE16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7">
        <f>Validation[[#This Row],[Range1_High]]-Validation[[#This Row],[Range1_Low]]</f>
        <v>29.700999999999997</v>
      </c>
      <c r="AG1667">
        <f>Validation[[#This Row],[Range2_High]]-Validation[[#This Row],[Range2_Low]]</f>
        <v>400</v>
      </c>
      <c r="AK1667"/>
    </row>
    <row r="1668" spans="1:37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500</v>
      </c>
      <c r="I1668">
        <v>501</v>
      </c>
      <c r="J1668" t="s">
        <v>10</v>
      </c>
      <c r="K1668">
        <v>47.329000000000001</v>
      </c>
      <c r="L1668">
        <v>3.5596999999999999</v>
      </c>
      <c r="M1668">
        <v>53.607999999999997</v>
      </c>
      <c r="N1668">
        <v>1.6549</v>
      </c>
      <c r="O1668" t="s">
        <v>2643</v>
      </c>
      <c r="P1668" t="s">
        <v>2643</v>
      </c>
      <c r="Q1668" t="s">
        <v>2643</v>
      </c>
      <c r="R1668" t="s">
        <v>5200</v>
      </c>
      <c r="S1668">
        <f ca="1">$AK$2*Validation[[#This Row],[Range1_Range]]+Validation[[#This Row],[Range1_Low]]</f>
        <v>13.281967095711547</v>
      </c>
      <c r="T1668">
        <f ca="1">$AK$2*Validation[[#This Row],[Range2_Range]]+Validation[[#This Row],[Range2_Low]]</f>
        <v>500.3360818523185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95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1668" t="b">
        <f ca="1">Validation[[#This Row],[Desired Result]]=Validation[[#This Row],[Result]]</f>
        <v>1</v>
      </c>
      <c r="X1668" t="b">
        <v>0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v>0</v>
      </c>
      <c r="AB1668" t="s">
        <v>1910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8" t="b">
        <f ca="1">AND(Validation[[#This Row],[Test Reading]]&gt;=Validation[[#This Row],[Range1_Low]],Validation[[#This Row],[Test Reading]]&lt;=Validation[[#This Row],[Range1_High]])</f>
        <v>1</v>
      </c>
      <c r="AE16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8">
        <f>Validation[[#This Row],[Range1_High]]-Validation[[#This Row],[Range1_Low]]</f>
        <v>29.700999999999997</v>
      </c>
      <c r="AG1668">
        <f>Validation[[#This Row],[Range2_High]]-Validation[[#This Row],[Range2_Low]]</f>
        <v>1</v>
      </c>
      <c r="AK1668"/>
    </row>
    <row r="1669" spans="1:37" x14ac:dyDescent="0.25">
      <c r="A1669" t="s">
        <v>52</v>
      </c>
      <c r="B1669" t="s">
        <v>8</v>
      </c>
      <c r="C1669">
        <v>33</v>
      </c>
      <c r="D1669">
        <v>330.01</v>
      </c>
      <c r="E1669">
        <v>0.1</v>
      </c>
      <c r="F1669" t="s">
        <v>6</v>
      </c>
      <c r="G1669" t="s">
        <v>4</v>
      </c>
      <c r="H1669">
        <v>0.01</v>
      </c>
      <c r="I1669">
        <v>4.5010000000000001E-2</v>
      </c>
      <c r="J1669" t="s">
        <v>10</v>
      </c>
      <c r="K1669">
        <v>46.640999999999998</v>
      </c>
      <c r="L1669">
        <v>0.47359000000000001</v>
      </c>
      <c r="M1669">
        <v>46.601999999999997</v>
      </c>
      <c r="N1669">
        <v>0.47360999999999998</v>
      </c>
      <c r="O1669" t="s">
        <v>2643</v>
      </c>
      <c r="P1669" t="s">
        <v>2643</v>
      </c>
      <c r="Q1669" t="s">
        <v>2643</v>
      </c>
      <c r="R1669" t="s">
        <v>1952</v>
      </c>
      <c r="S1669">
        <f ca="1">$AK$2*Validation[[#This Row],[Range1_Range]]+Validation[[#This Row],[Range1_Low]]</f>
        <v>132.81967095711548</v>
      </c>
      <c r="T1669">
        <f ca="1">$AK$2*Validation[[#This Row],[Range2_Range]]+Validation[[#This Row],[Range2_Low]]</f>
        <v>2.1766225649670429E-2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110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v>0</v>
      </c>
      <c r="AB1669" t="s">
        <v>1931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9" t="b">
        <f ca="1">AND(Validation[[#This Row],[Test Reading]]&gt;=Validation[[#This Row],[Range1_Low]],Validation[[#This Row],[Test Reading]]&lt;=Validation[[#This Row],[Range1_High]])</f>
        <v>1</v>
      </c>
      <c r="AE16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9">
        <f>Validation[[#This Row],[Range1_High]]-Validation[[#This Row],[Range1_Low]]</f>
        <v>297.01</v>
      </c>
      <c r="AG1669">
        <f>Validation[[#This Row],[Range2_High]]-Validation[[#This Row],[Range2_Low]]</f>
        <v>3.5009999999999999E-2</v>
      </c>
      <c r="AK1669"/>
    </row>
    <row r="1670" spans="1:37" x14ac:dyDescent="0.25">
      <c r="A1670" t="s">
        <v>52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4.4999999999999998E-2</v>
      </c>
      <c r="I1670">
        <v>10.00001</v>
      </c>
      <c r="J1670" t="s">
        <v>10</v>
      </c>
      <c r="K1670">
        <v>43.308999999999997</v>
      </c>
      <c r="L1670">
        <v>0.84099999999999997</v>
      </c>
      <c r="M1670">
        <v>43.21</v>
      </c>
      <c r="N1670">
        <v>0.84114999999999995</v>
      </c>
      <c r="O1670" t="s">
        <v>2643</v>
      </c>
      <c r="P1670" t="s">
        <v>2643</v>
      </c>
      <c r="Q1670" t="s">
        <v>2643</v>
      </c>
      <c r="R1670" t="s">
        <v>5854</v>
      </c>
      <c r="S1670">
        <f ca="1">$AK$2*Validation[[#This Row],[Range1_Range]]+Validation[[#This Row],[Range1_Low]]</f>
        <v>132.81967095711548</v>
      </c>
      <c r="T1670">
        <f ca="1">$AK$2*Validation[[#This Row],[Range2_Range]]+Validation[[#This Row],[Range2_Low]]</f>
        <v>3.3906982006491173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160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v>0</v>
      </c>
      <c r="AB1670" t="s">
        <v>1934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0" t="b">
        <f ca="1">AND(Validation[[#This Row],[Test Reading]]&gt;=Validation[[#This Row],[Range1_Low]],Validation[[#This Row],[Test Reading]]&lt;=Validation[[#This Row],[Range1_High]])</f>
        <v>1</v>
      </c>
      <c r="AE16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0">
        <f>Validation[[#This Row],[Range1_High]]-Validation[[#This Row],[Range1_Low]]</f>
        <v>297.01</v>
      </c>
      <c r="AG1670">
        <f>Validation[[#This Row],[Range2_High]]-Validation[[#This Row],[Range2_Low]]</f>
        <v>9.9550099999999997</v>
      </c>
      <c r="AK1670"/>
    </row>
    <row r="1671" spans="1:37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10</v>
      </c>
      <c r="I1671">
        <v>20.010000000000002</v>
      </c>
      <c r="J1671" t="s">
        <v>10</v>
      </c>
      <c r="K1671">
        <v>41.651000000000003</v>
      </c>
      <c r="L1671">
        <v>0.95969000000000004</v>
      </c>
      <c r="M1671">
        <v>41.554000000000002</v>
      </c>
      <c r="N1671">
        <v>0.95984999999999998</v>
      </c>
      <c r="O1671" t="s">
        <v>2643</v>
      </c>
      <c r="P1671" t="s">
        <v>2643</v>
      </c>
      <c r="Q1671" t="s">
        <v>2643</v>
      </c>
      <c r="R1671" t="s">
        <v>1951</v>
      </c>
      <c r="S1671">
        <f ca="1">$AK$2*Validation[[#This Row],[Range1_Range]]+Validation[[#This Row],[Range1_Low]]</f>
        <v>132.81967095711548</v>
      </c>
      <c r="T1671">
        <f ca="1">$AK$2*Validation[[#This Row],[Range2_Range]]+Validation[[#This Row],[Range2_Low]]</f>
        <v>13.364179341708113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170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1671" t="b">
        <f ca="1">Validation[[#This Row],[Desired Result]]=Validation[[#This Row],[Result]]</f>
        <v>1</v>
      </c>
      <c r="X1671" t="b">
        <v>1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v>0</v>
      </c>
      <c r="AB1671" t="s">
        <v>5196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1" t="b">
        <f ca="1">AND(Validation[[#This Row],[Test Reading]]&gt;=Validation[[#This Row],[Range1_Low]],Validation[[#This Row],[Test Reading]]&lt;=Validation[[#This Row],[Range1_High]])</f>
        <v>1</v>
      </c>
      <c r="AE16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1">
        <f>Validation[[#This Row],[Range1_High]]-Validation[[#This Row],[Range1_Low]]</f>
        <v>297.01</v>
      </c>
      <c r="AG1671">
        <f>Validation[[#This Row],[Range2_High]]-Validation[[#This Row],[Range2_Low]]</f>
        <v>10.010000000000002</v>
      </c>
      <c r="AK1671"/>
    </row>
    <row r="1672" spans="1:37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20</v>
      </c>
      <c r="I1672">
        <v>50.01</v>
      </c>
      <c r="J1672" t="s">
        <v>10</v>
      </c>
      <c r="K1672">
        <v>36.020000000000003</v>
      </c>
      <c r="L1672">
        <v>1.3574999999999999</v>
      </c>
      <c r="M1672">
        <v>37.167000000000002</v>
      </c>
      <c r="N1672">
        <v>1.3205</v>
      </c>
      <c r="O1672" t="s">
        <v>2643</v>
      </c>
      <c r="P1672" t="s">
        <v>2643</v>
      </c>
      <c r="Q1672" t="s">
        <v>2643</v>
      </c>
      <c r="R1672" t="s">
        <v>5202</v>
      </c>
      <c r="S1672">
        <f ca="1">$AK$2*Validation[[#This Row],[Range1_Range]]+Validation[[#This Row],[Range1_Low]]</f>
        <v>132.81967095711548</v>
      </c>
      <c r="T1672">
        <f ca="1">$AK$2*Validation[[#This Row],[Range2_Range]]+Validation[[#This Row],[Range2_Low]]</f>
        <v>30.085816388077966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220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v>0</v>
      </c>
      <c r="AB1672" t="s">
        <v>1932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2" t="b">
        <f ca="1">AND(Validation[[#This Row],[Test Reading]]&gt;=Validation[[#This Row],[Range1_Low]],Validation[[#This Row],[Test Reading]]&lt;=Validation[[#This Row],[Range1_High]])</f>
        <v>1</v>
      </c>
      <c r="AE16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2">
        <f>Validation[[#This Row],[Range1_High]]-Validation[[#This Row],[Range1_Low]]</f>
        <v>297.01</v>
      </c>
      <c r="AG1672">
        <f>Validation[[#This Row],[Range2_High]]-Validation[[#This Row],[Range2_Low]]</f>
        <v>30.009999999999998</v>
      </c>
      <c r="AK1672"/>
    </row>
    <row r="1673" spans="1:37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50</v>
      </c>
      <c r="I1673">
        <v>100</v>
      </c>
      <c r="J1673" t="s">
        <v>10</v>
      </c>
      <c r="K1673">
        <v>101.77</v>
      </c>
      <c r="L1673">
        <v>2.7610000000000001</v>
      </c>
      <c r="M1673">
        <v>101.69</v>
      </c>
      <c r="N1673">
        <v>2.7610999999999999</v>
      </c>
      <c r="O1673" t="s">
        <v>2643</v>
      </c>
      <c r="P1673" t="s">
        <v>2643</v>
      </c>
      <c r="Q1673" t="s">
        <v>2643</v>
      </c>
      <c r="R1673" t="s">
        <v>5203</v>
      </c>
      <c r="S1673">
        <f ca="1">$AK$2*Validation[[#This Row],[Range1_Range]]+Validation[[#This Row],[Range1_Low]]</f>
        <v>132.81967095711548</v>
      </c>
      <c r="T1673">
        <f ca="1">$AK$2*Validation[[#This Row],[Range2_Range]]+Validation[[#This Row],[Range2_Low]]</f>
        <v>66.804092615924631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470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1673" t="b">
        <f ca="1">Validation[[#This Row],[Desired Result]]=Validation[[#This Row],[Result]]</f>
        <v>1</v>
      </c>
      <c r="X1673" t="b">
        <v>1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v>0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3" t="b">
        <f ca="1">AND(Validation[[#This Row],[Test Reading]]&gt;=Validation[[#This Row],[Range1_Low]],Validation[[#This Row],[Test Reading]]&lt;=Validation[[#This Row],[Range1_High]])</f>
        <v>1</v>
      </c>
      <c r="AE16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3">
        <f>Validation[[#This Row],[Range1_High]]-Validation[[#This Row],[Range1_Low]]</f>
        <v>297.01</v>
      </c>
      <c r="AG1673">
        <f>Validation[[#This Row],[Range2_High]]-Validation[[#This Row],[Range2_Low]]</f>
        <v>50</v>
      </c>
      <c r="AK1673"/>
    </row>
    <row r="1674" spans="1:37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100</v>
      </c>
      <c r="I1674">
        <v>100.1</v>
      </c>
      <c r="J1674" t="s">
        <v>10</v>
      </c>
      <c r="K1674">
        <v>101.77</v>
      </c>
      <c r="L1674">
        <v>2.7610000000000001</v>
      </c>
      <c r="M1674">
        <v>101.69</v>
      </c>
      <c r="N1674">
        <v>2.7610999999999999</v>
      </c>
      <c r="O1674" t="s">
        <v>2643</v>
      </c>
      <c r="P1674" t="s">
        <v>2643</v>
      </c>
      <c r="Q1674" t="s">
        <v>2643</v>
      </c>
      <c r="R1674" t="s">
        <v>5204</v>
      </c>
      <c r="S1674">
        <f ca="1">$AK$2*Validation[[#This Row],[Range1_Range]]+Validation[[#This Row],[Range1_Low]]</f>
        <v>132.81967095711548</v>
      </c>
      <c r="T1674">
        <f ca="1">$AK$2*Validation[[#This Row],[Range2_Range]]+Validation[[#This Row],[Range2_Low]]</f>
        <v>100.03360818523184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470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1674" t="b">
        <f ca="1">Validation[[#This Row],[Desired Result]]=Validation[[#This Row],[Result]]</f>
        <v>1</v>
      </c>
      <c r="X1674" t="b">
        <v>1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v>0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4" t="b">
        <f ca="1">AND(Validation[[#This Row],[Test Reading]]&gt;=Validation[[#This Row],[Range1_Low]],Validation[[#This Row],[Test Reading]]&lt;=Validation[[#This Row],[Range1_High]])</f>
        <v>1</v>
      </c>
      <c r="AE16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4">
        <f>Validation[[#This Row],[Range1_High]]-Validation[[#This Row],[Range1_Low]]</f>
        <v>297.01</v>
      </c>
      <c r="AG1674">
        <f>Validation[[#This Row],[Range2_High]]-Validation[[#This Row],[Range2_Low]]</f>
        <v>9.9999999999994316E-2</v>
      </c>
      <c r="AK1674"/>
    </row>
    <row r="1675" spans="1:37" x14ac:dyDescent="0.25">
      <c r="A1675" t="s">
        <v>52</v>
      </c>
      <c r="B1675" t="s">
        <v>8</v>
      </c>
      <c r="C1675">
        <v>330</v>
      </c>
      <c r="D1675">
        <v>1020.01</v>
      </c>
      <c r="E1675">
        <v>0.1</v>
      </c>
      <c r="F1675" t="s">
        <v>6</v>
      </c>
      <c r="G1675" t="s">
        <v>4</v>
      </c>
      <c r="H1675">
        <v>4.4999999999999998E-2</v>
      </c>
      <c r="I1675">
        <v>1.0000100000000001</v>
      </c>
      <c r="J1675" t="s">
        <v>10</v>
      </c>
      <c r="K1675">
        <v>510.18</v>
      </c>
      <c r="L1675">
        <v>0.32784999999999997</v>
      </c>
      <c r="M1675">
        <v>510.26</v>
      </c>
      <c r="N1675">
        <v>0.32723999999999998</v>
      </c>
      <c r="O1675" t="s">
        <v>2643</v>
      </c>
      <c r="P1675" t="s">
        <v>2643</v>
      </c>
      <c r="Q1675" t="s">
        <v>2643</v>
      </c>
      <c r="R1675" t="s">
        <v>5845</v>
      </c>
      <c r="S1675">
        <f ca="1">$AK$2*Validation[[#This Row],[Range1_Range]]+Validation[[#This Row],[Range1_Low]]</f>
        <v>561.89983891828308</v>
      </c>
      <c r="T1675">
        <f ca="1">$AK$2*Validation[[#This Row],[Range2_Range]]+Validation[[#This Row],[Range2_Low]]</f>
        <v>0.36596152978268365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690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1675" t="b">
        <f ca="1">Validation[[#This Row],[Desired Result]]=Validation[[#This Row],[Result]]</f>
        <v>1</v>
      </c>
      <c r="X1675" t="b">
        <v>1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v>0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5" t="b">
        <f ca="1">AND(Validation[[#This Row],[Test Reading]]&gt;=Validation[[#This Row],[Range1_Low]],Validation[[#This Row],[Test Reading]]&lt;=Validation[[#This Row],[Range1_High]])</f>
        <v>1</v>
      </c>
      <c r="AE16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5">
        <f>Validation[[#This Row],[Range1_High]]-Validation[[#This Row],[Range1_Low]]</f>
        <v>690.01</v>
      </c>
      <c r="AG1675">
        <f>Validation[[#This Row],[Range2_High]]-Validation[[#This Row],[Range2_Low]]</f>
        <v>0.95501000000000003</v>
      </c>
      <c r="AK1675"/>
    </row>
    <row r="1676" spans="1:37" x14ac:dyDescent="0.25">
      <c r="A1676" t="s">
        <v>52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</v>
      </c>
      <c r="I1676">
        <v>5.01</v>
      </c>
      <c r="J1676" t="s">
        <v>10</v>
      </c>
      <c r="K1676">
        <v>446.23</v>
      </c>
      <c r="L1676">
        <v>0.66766000000000003</v>
      </c>
      <c r="M1676">
        <v>446.26</v>
      </c>
      <c r="N1676">
        <v>0.66722999999999999</v>
      </c>
      <c r="O1676" t="s">
        <v>2643</v>
      </c>
      <c r="P1676" t="s">
        <v>2643</v>
      </c>
      <c r="Q1676" t="s">
        <v>2643</v>
      </c>
      <c r="R1676" t="s">
        <v>1971</v>
      </c>
      <c r="S1676">
        <f ca="1">$AK$2*Validation[[#This Row],[Range1_Range]]+Validation[[#This Row],[Range1_Low]]</f>
        <v>561.89983891828308</v>
      </c>
      <c r="T1676">
        <f ca="1">$AK$2*Validation[[#This Row],[Range2_Range]]+Validation[[#This Row],[Range2_Low]]</f>
        <v>2.3476882277971551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820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1676" t="b">
        <f ca="1">Validation[[#This Row],[Desired Result]]=Validation[[#This Row],[Result]]</f>
        <v>1</v>
      </c>
      <c r="X1676" t="b">
        <v>1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6" t="b">
        <f ca="1">AND(Validation[[#This Row],[Test Reading]]&gt;=Validation[[#This Row],[Range1_Low]],Validation[[#This Row],[Test Reading]]&lt;=Validation[[#This Row],[Range1_High]])</f>
        <v>1</v>
      </c>
      <c r="AE16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6">
        <f>Validation[[#This Row],[Range1_High]]-Validation[[#This Row],[Range1_Low]]</f>
        <v>690.01</v>
      </c>
      <c r="AG1676">
        <f>Validation[[#This Row],[Range2_High]]-Validation[[#This Row],[Range2_Low]]</f>
        <v>4.01</v>
      </c>
      <c r="AJ1676" s="94"/>
      <c r="AK1676"/>
    </row>
    <row r="1677" spans="1:37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5</v>
      </c>
      <c r="I1677">
        <v>10.01</v>
      </c>
      <c r="J1677" t="s">
        <v>10</v>
      </c>
      <c r="K1677">
        <v>426.17</v>
      </c>
      <c r="L1677">
        <v>0.78768000000000005</v>
      </c>
      <c r="M1677">
        <v>426.19</v>
      </c>
      <c r="N1677">
        <v>0.7873</v>
      </c>
      <c r="O1677" t="s">
        <v>2643</v>
      </c>
      <c r="P1677" t="s">
        <v>2643</v>
      </c>
      <c r="Q1677" t="s">
        <v>2643</v>
      </c>
      <c r="R1677" t="s">
        <v>5206</v>
      </c>
      <c r="S1677">
        <f ca="1">$AK$2*Validation[[#This Row],[Range1_Range]]+Validation[[#This Row],[Range1_Low]]</f>
        <v>561.89983891828308</v>
      </c>
      <c r="T1677">
        <f ca="1">$AK$2*Validation[[#This Row],[Range2_Range]]+Validation[[#This Row],[Range2_Low]]</f>
        <v>6.6837700801156483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870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7" t="b">
        <f ca="1">AND(Validation[[#This Row],[Test Reading]]&gt;=Validation[[#This Row],[Range1_Low]],Validation[[#This Row],[Test Reading]]&lt;=Validation[[#This Row],[Range1_High]])</f>
        <v>1</v>
      </c>
      <c r="AE16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7">
        <f>Validation[[#This Row],[Range1_High]]-Validation[[#This Row],[Range1_Low]]</f>
        <v>690.01</v>
      </c>
      <c r="AG1677">
        <f>Validation[[#This Row],[Range2_High]]-Validation[[#This Row],[Range2_Low]]</f>
        <v>5.01</v>
      </c>
      <c r="AK1677"/>
    </row>
    <row r="1678" spans="1:37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10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2643</v>
      </c>
      <c r="P1678" t="s">
        <v>2643</v>
      </c>
      <c r="Q1678" t="s">
        <v>2643</v>
      </c>
      <c r="R1678" t="s">
        <v>1970</v>
      </c>
      <c r="S1678">
        <f ca="1">$AK$2*Validation[[#This Row],[Range1_Range]]+Validation[[#This Row],[Range1_Low]]</f>
        <v>561.89983891828308</v>
      </c>
      <c r="T1678">
        <f ca="1">$AK$2*Validation[[#This Row],[Range2_Range]]+Validation[[#This Row],[Range2_Low]]</f>
        <v>10.003360818523184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870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8" t="b">
        <f ca="1">AND(Validation[[#This Row],[Test Reading]]&gt;=Validation[[#This Row],[Range1_Low]],Validation[[#This Row],[Test Reading]]&lt;=Validation[[#This Row],[Range1_High]])</f>
        <v>1</v>
      </c>
      <c r="AE16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8">
        <f>Validation[[#This Row],[Range1_High]]-Validation[[#This Row],[Range1_Low]]</f>
        <v>690.01</v>
      </c>
      <c r="AG1678">
        <f>Validation[[#This Row],[Range2_High]]-Validation[[#This Row],[Range2_Low]]</f>
        <v>9.9999999999997868E-3</v>
      </c>
      <c r="AK1678"/>
    </row>
    <row r="1679" spans="1:37" x14ac:dyDescent="0.25">
      <c r="A1679" t="s">
        <v>52</v>
      </c>
      <c r="B1679" t="s">
        <v>8</v>
      </c>
      <c r="C1679">
        <v>0</v>
      </c>
      <c r="D1679">
        <v>3.3009999999999998E-2</v>
      </c>
      <c r="E1679">
        <v>1</v>
      </c>
      <c r="F1679" t="s">
        <v>6</v>
      </c>
      <c r="G1679" t="s">
        <v>5</v>
      </c>
      <c r="H1679">
        <v>0.01</v>
      </c>
      <c r="I1679">
        <v>4.5010000000000001E-2</v>
      </c>
      <c r="J1679" t="s">
        <v>10</v>
      </c>
      <c r="K1679">
        <v>580000</v>
      </c>
      <c r="L1679">
        <v>0.23513999999999999</v>
      </c>
      <c r="M1679">
        <v>580000</v>
      </c>
      <c r="N1679">
        <v>0.15715000000000001</v>
      </c>
      <c r="O1679" t="s">
        <v>2643</v>
      </c>
      <c r="P1679" t="s">
        <v>2643</v>
      </c>
      <c r="Q1679" t="s">
        <v>2643</v>
      </c>
      <c r="R1679" t="s">
        <v>1854</v>
      </c>
      <c r="S1679">
        <f ca="1">$AK$2*Validation[[#This Row],[Range1_Range]]+Validation[[#This Row],[Range1_Low]]</f>
        <v>1.1094061945033441E-2</v>
      </c>
      <c r="T1679">
        <f ca="1">$AK$2*Validation[[#This Row],[Range2_Range]]+Validation[[#This Row],[Range2_Low]]</f>
        <v>2.1766225649670429E-2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580000 µV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79" t="b">
        <f ca="1">Validation[[#This Row],[Desired Result]]=Validation[[#This Row],[Result]]</f>
        <v>1</v>
      </c>
      <c r="X1679" t="b">
        <v>0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1</v>
      </c>
      <c r="AA1679" t="b"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79" t="b">
        <f ca="1">AND(Validation[[#This Row],[Test Reading]]&gt;=Validation[[#This Row],[Range1_Low]],Validation[[#This Row],[Test Reading]]&lt;=Validation[[#This Row],[Range1_High]])</f>
        <v>1</v>
      </c>
      <c r="AE16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9">
        <f>Validation[[#This Row],[Range1_High]]-Validation[[#This Row],[Range1_Low]]</f>
        <v>3.3009999999999998E-2</v>
      </c>
      <c r="AG1679">
        <f>Validation[[#This Row],[Range2_High]]-Validation[[#This Row],[Range2_Low]]</f>
        <v>3.5009999999999999E-2</v>
      </c>
      <c r="AK1679"/>
    </row>
    <row r="1680" spans="1:37" x14ac:dyDescent="0.25">
      <c r="A1680" t="s">
        <v>52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4.4999999999999998E-2</v>
      </c>
      <c r="I1680">
        <v>10.00001</v>
      </c>
      <c r="J1680" t="s">
        <v>10</v>
      </c>
      <c r="K1680">
        <v>580000</v>
      </c>
      <c r="L1680">
        <v>0.1633</v>
      </c>
      <c r="M1680">
        <v>580000</v>
      </c>
      <c r="N1680">
        <v>8.5309999999999997E-2</v>
      </c>
      <c r="O1680" t="s">
        <v>2643</v>
      </c>
      <c r="P1680" t="s">
        <v>2643</v>
      </c>
      <c r="Q1680" t="s">
        <v>2643</v>
      </c>
      <c r="R1680" t="s">
        <v>1850</v>
      </c>
      <c r="S1680">
        <f ca="1">$AK$2*Validation[[#This Row],[Range1_Range]]+Validation[[#This Row],[Range1_Low]]</f>
        <v>1.1094061945033441E-2</v>
      </c>
      <c r="T1680">
        <f ca="1">$AK$2*Validation[[#This Row],[Range2_Range]]+Validation[[#This Row],[Range2_Low]]</f>
        <v>3.3906982006491173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1</v>
      </c>
      <c r="AA1680" t="b"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0" t="b">
        <f ca="1">AND(Validation[[#This Row],[Test Reading]]&gt;=Validation[[#This Row],[Range1_Low]],Validation[[#This Row],[Test Reading]]&lt;=Validation[[#This Row],[Range1_High]])</f>
        <v>1</v>
      </c>
      <c r="AE16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0">
        <f>Validation[[#This Row],[Range1_High]]-Validation[[#This Row],[Range1_Low]]</f>
        <v>3.3009999999999998E-2</v>
      </c>
      <c r="AG1680">
        <f>Validation[[#This Row],[Range2_High]]-Validation[[#This Row],[Range2_Low]]</f>
        <v>9.9550099999999997</v>
      </c>
      <c r="AK1680"/>
    </row>
    <row r="1681" spans="1:37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10</v>
      </c>
      <c r="I1681">
        <v>20.010000000000002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2643</v>
      </c>
      <c r="P1681" t="s">
        <v>2643</v>
      </c>
      <c r="Q1681" t="s">
        <v>2643</v>
      </c>
      <c r="R1681" t="s">
        <v>1853</v>
      </c>
      <c r="S1681">
        <f ca="1">$AK$2*Validation[[#This Row],[Range1_Range]]+Validation[[#This Row],[Range1_Low]]</f>
        <v>1.1094061945033441E-2</v>
      </c>
      <c r="T1681">
        <f ca="1">$AK$2*Validation[[#This Row],[Range2_Range]]+Validation[[#This Row],[Range2_Low]]</f>
        <v>13.364179341708113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1" t="b">
        <f ca="1">AND(Validation[[#This Row],[Test Reading]]&gt;=Validation[[#This Row],[Range1_Low]],Validation[[#This Row],[Test Reading]]&lt;=Validation[[#This Row],[Range1_High]])</f>
        <v>1</v>
      </c>
      <c r="AE16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1">
        <f>Validation[[#This Row],[Range1_High]]-Validation[[#This Row],[Range1_Low]]</f>
        <v>3.3009999999999998E-2</v>
      </c>
      <c r="AG1681">
        <f>Validation[[#This Row],[Range2_High]]-Validation[[#This Row],[Range2_Low]]</f>
        <v>10.010000000000002</v>
      </c>
      <c r="AK1681"/>
    </row>
    <row r="1682" spans="1:37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2643</v>
      </c>
      <c r="P1682" t="s">
        <v>2643</v>
      </c>
      <c r="Q1682" t="s">
        <v>2643</v>
      </c>
      <c r="R1682" t="s">
        <v>1852</v>
      </c>
      <c r="S1682">
        <f ca="1">$AK$2*Validation[[#This Row],[Range1_Range]]+Validation[[#This Row],[Range1_Low]]</f>
        <v>1.1094061945033441E-2</v>
      </c>
      <c r="T1682">
        <f ca="1">$AK$2*Validation[[#This Row],[Range2_Range]]+Validation[[#This Row],[Range2_Low]]</f>
        <v>30.085816388077966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2" t="b">
        <f ca="1">AND(Validation[[#This Row],[Test Reading]]&gt;=Validation[[#This Row],[Range1_Low]],Validation[[#This Row],[Test Reading]]&lt;=Validation[[#This Row],[Range1_High]])</f>
        <v>1</v>
      </c>
      <c r="AE16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2">
        <f>Validation[[#This Row],[Range1_High]]-Validation[[#This Row],[Range1_Low]]</f>
        <v>3.3009999999999998E-2</v>
      </c>
      <c r="AG1682">
        <f>Validation[[#This Row],[Range2_High]]-Validation[[#This Row],[Range2_Low]]</f>
        <v>30.009999999999998</v>
      </c>
      <c r="AK1682"/>
    </row>
    <row r="1683" spans="1:37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50</v>
      </c>
      <c r="I1683">
        <v>100.01</v>
      </c>
      <c r="J1683" t="s">
        <v>10</v>
      </c>
      <c r="K1683">
        <v>580000</v>
      </c>
      <c r="L1683">
        <v>0.86197000000000001</v>
      </c>
      <c r="M1683">
        <v>580000</v>
      </c>
      <c r="N1683">
        <v>0.74565999999999999</v>
      </c>
      <c r="O1683" t="s">
        <v>2643</v>
      </c>
      <c r="P1683" t="s">
        <v>2643</v>
      </c>
      <c r="Q1683" t="s">
        <v>2643</v>
      </c>
      <c r="R1683" t="s">
        <v>5176</v>
      </c>
      <c r="S1683">
        <f ca="1">$AK$2*Validation[[#This Row],[Range1_Range]]+Validation[[#This Row],[Range1_Low]]</f>
        <v>1.1094061945033441E-2</v>
      </c>
      <c r="T1683">
        <f ca="1">$AK$2*Validation[[#This Row],[Range2_Range]]+Validation[[#This Row],[Range2_Low]]</f>
        <v>66.807453434447822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3" t="b">
        <f ca="1">AND(Validation[[#This Row],[Test Reading]]&gt;=Validation[[#This Row],[Range1_Low]],Validation[[#This Row],[Test Reading]]&lt;=Validation[[#This Row],[Range1_High]])</f>
        <v>1</v>
      </c>
      <c r="AE16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3">
        <f>Validation[[#This Row],[Range1_High]]-Validation[[#This Row],[Range1_Low]]</f>
        <v>3.3009999999999998E-2</v>
      </c>
      <c r="AG1683">
        <f>Validation[[#This Row],[Range2_High]]-Validation[[#This Row],[Range2_Low]]</f>
        <v>50.010000000000005</v>
      </c>
      <c r="AK1683"/>
    </row>
    <row r="1684" spans="1:37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100</v>
      </c>
      <c r="I1684">
        <v>500</v>
      </c>
      <c r="J1684" t="s">
        <v>10</v>
      </c>
      <c r="K1684">
        <v>580000</v>
      </c>
      <c r="L1684">
        <v>5.5656999999999996</v>
      </c>
      <c r="M1684">
        <v>580000</v>
      </c>
      <c r="N1684">
        <v>5.2995000000000001</v>
      </c>
      <c r="O1684" t="s">
        <v>2643</v>
      </c>
      <c r="P1684" t="s">
        <v>2643</v>
      </c>
      <c r="Q1684" t="s">
        <v>2643</v>
      </c>
      <c r="R1684" t="s">
        <v>1851</v>
      </c>
      <c r="S1684">
        <f ca="1">$AK$2*Validation[[#This Row],[Range1_Range]]+Validation[[#This Row],[Range1_Low]]</f>
        <v>1.1094061945033441E-2</v>
      </c>
      <c r="T1684">
        <f ca="1">$AK$2*Validation[[#This Row],[Range2_Range]]+Validation[[#This Row],[Range2_Low]]</f>
        <v>234.43274092739705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4" t="b">
        <f ca="1">AND(Validation[[#This Row],[Test Reading]]&gt;=Validation[[#This Row],[Range1_Low]],Validation[[#This Row],[Test Reading]]&lt;=Validation[[#This Row],[Range1_High]])</f>
        <v>1</v>
      </c>
      <c r="AE16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4">
        <f>Validation[[#This Row],[Range1_High]]-Validation[[#This Row],[Range1_Low]]</f>
        <v>3.3009999999999998E-2</v>
      </c>
      <c r="AG1684">
        <f>Validation[[#This Row],[Range2_High]]-Validation[[#This Row],[Range2_Low]]</f>
        <v>400</v>
      </c>
      <c r="AK1684"/>
    </row>
    <row r="1685" spans="1:37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2643</v>
      </c>
      <c r="P1685" t="s">
        <v>2643</v>
      </c>
      <c r="Q1685" t="s">
        <v>2643</v>
      </c>
      <c r="R1685" t="s">
        <v>5179</v>
      </c>
      <c r="S1685">
        <f ca="1">$AK$2*Validation[[#This Row],[Range1_Range]]+Validation[[#This Row],[Range1_Low]]</f>
        <v>1.1094061945033441E-2</v>
      </c>
      <c r="T1685">
        <f ca="1">$AK$2*Validation[[#This Row],[Range2_Range]]+Validation[[#This Row],[Range2_Low]]</f>
        <v>500.3360818523185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5" t="b">
        <f ca="1">AND(Validation[[#This Row],[Test Reading]]&gt;=Validation[[#This Row],[Range1_Low]],Validation[[#This Row],[Test Reading]]&lt;=Validation[[#This Row],[Range1_High]])</f>
        <v>1</v>
      </c>
      <c r="AE16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5">
        <f>Validation[[#This Row],[Range1_High]]-Validation[[#This Row],[Range1_Low]]</f>
        <v>3.3009999999999998E-2</v>
      </c>
      <c r="AG1685">
        <f>Validation[[#This Row],[Range2_High]]-Validation[[#This Row],[Range2_Low]]</f>
        <v>1</v>
      </c>
      <c r="AK1685"/>
    </row>
    <row r="1686" spans="1:37" x14ac:dyDescent="0.25">
      <c r="A1686" t="s">
        <v>52</v>
      </c>
      <c r="B1686" t="s">
        <v>8</v>
      </c>
      <c r="C1686">
        <v>3.3</v>
      </c>
      <c r="D1686">
        <v>33.000999999999998</v>
      </c>
      <c r="E1686">
        <v>1</v>
      </c>
      <c r="F1686" t="s">
        <v>6</v>
      </c>
      <c r="G1686" t="s">
        <v>4</v>
      </c>
      <c r="H1686">
        <v>0.01</v>
      </c>
      <c r="I1686">
        <v>4.5010000000000001E-2</v>
      </c>
      <c r="J1686" t="s">
        <v>10</v>
      </c>
      <c r="K1686">
        <v>579.97</v>
      </c>
      <c r="L1686">
        <v>1.1401E-2</v>
      </c>
      <c r="M1686">
        <v>579.97</v>
      </c>
      <c r="N1686">
        <v>1.1382E-2</v>
      </c>
      <c r="O1686" t="s">
        <v>2643</v>
      </c>
      <c r="P1686" t="s">
        <v>2643</v>
      </c>
      <c r="Q1686" t="s">
        <v>2643</v>
      </c>
      <c r="R1686" t="s">
        <v>5851</v>
      </c>
      <c r="S1686">
        <f ca="1">$AK$2*Validation[[#This Row],[Range1_Range]]+Validation[[#This Row],[Range1_Low]]</f>
        <v>13.281967095711547</v>
      </c>
      <c r="T1686">
        <f ca="1">$AK$2*Validation[[#This Row],[Range2_Range]]+Validation[[#This Row],[Range2_Low]]</f>
        <v>2.1766225649670429E-2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 mV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0</v>
      </c>
      <c r="AA1686" t="b">
        <v>0</v>
      </c>
      <c r="AB1686" t="s">
        <v>1956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6" t="b">
        <f ca="1">AND(Validation[[#This Row],[Test Reading]]&gt;=Validation[[#This Row],[Range1_Low]],Validation[[#This Row],[Test Reading]]&lt;=Validation[[#This Row],[Range1_High]])</f>
        <v>1</v>
      </c>
      <c r="AE16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6">
        <f>Validation[[#This Row],[Range1_High]]-Validation[[#This Row],[Range1_Low]]</f>
        <v>29.700999999999997</v>
      </c>
      <c r="AG1686">
        <f>Validation[[#This Row],[Range2_High]]-Validation[[#This Row],[Range2_Low]]</f>
        <v>3.5009999999999999E-2</v>
      </c>
      <c r="AK1686"/>
    </row>
    <row r="1687" spans="1:37" x14ac:dyDescent="0.25">
      <c r="A1687" t="s">
        <v>52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4.4999999999999998E-2</v>
      </c>
      <c r="I1687">
        <v>10.00001</v>
      </c>
      <c r="J1687" t="s">
        <v>10</v>
      </c>
      <c r="K1687">
        <v>579.99</v>
      </c>
      <c r="L1687">
        <v>4.2218999999999998E-3</v>
      </c>
      <c r="M1687">
        <v>579.99</v>
      </c>
      <c r="N1687">
        <v>4.2034000000000004E-3</v>
      </c>
      <c r="O1687" t="s">
        <v>2643</v>
      </c>
      <c r="P1687" t="s">
        <v>2643</v>
      </c>
      <c r="Q1687" t="s">
        <v>2643</v>
      </c>
      <c r="R1687" t="s">
        <v>1935</v>
      </c>
      <c r="S1687">
        <f ca="1">$AK$2*Validation[[#This Row],[Range1_Range]]+Validation[[#This Row],[Range1_Low]]</f>
        <v>13.281967095711547</v>
      </c>
      <c r="T1687">
        <f ca="1">$AK$2*Validation[[#This Row],[Range2_Range]]+Validation[[#This Row],[Range2_Low]]</f>
        <v>3.3906982006491173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7" t="b">
        <f ca="1">Validation[[#This Row],[Desired Result]]=Validation[[#This Row],[Result]]</f>
        <v>1</v>
      </c>
      <c r="X1687" t="b">
        <v>0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0</v>
      </c>
      <c r="AA1687" t="b">
        <v>0</v>
      </c>
      <c r="AB1687" t="s">
        <v>1953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7" t="b">
        <f ca="1">AND(Validation[[#This Row],[Test Reading]]&gt;=Validation[[#This Row],[Range1_Low]],Validation[[#This Row],[Test Reading]]&lt;=Validation[[#This Row],[Range1_High]])</f>
        <v>1</v>
      </c>
      <c r="AE16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7">
        <f>Validation[[#This Row],[Range1_High]]-Validation[[#This Row],[Range1_Low]]</f>
        <v>29.700999999999997</v>
      </c>
      <c r="AG1687">
        <f>Validation[[#This Row],[Range2_High]]-Validation[[#This Row],[Range2_Low]]</f>
        <v>9.9550099999999997</v>
      </c>
      <c r="AK1687"/>
    </row>
    <row r="1688" spans="1:37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10</v>
      </c>
      <c r="I1688">
        <v>20.010000000000002</v>
      </c>
      <c r="J1688" t="s">
        <v>10</v>
      </c>
      <c r="K1688">
        <v>579.94000000000005</v>
      </c>
      <c r="L1688">
        <v>2.1451999999999999E-2</v>
      </c>
      <c r="M1688">
        <v>579.94000000000005</v>
      </c>
      <c r="N1688">
        <v>2.1433000000000001E-2</v>
      </c>
      <c r="O1688" t="s">
        <v>2643</v>
      </c>
      <c r="P1688" t="s">
        <v>2643</v>
      </c>
      <c r="Q1688" t="s">
        <v>2643</v>
      </c>
      <c r="R1688" t="s">
        <v>1938</v>
      </c>
      <c r="S1688">
        <f ca="1">$AK$2*Validation[[#This Row],[Range1_Range]]+Validation[[#This Row],[Range1_Low]]</f>
        <v>13.281967095711547</v>
      </c>
      <c r="T1688">
        <f ca="1">$AK$2*Validation[[#This Row],[Range2_Range]]+Validation[[#This Row],[Range2_Low]]</f>
        <v>13.364179341708113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v>0</v>
      </c>
      <c r="AB1688" t="s">
        <v>1955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8" t="b">
        <f ca="1">AND(Validation[[#This Row],[Test Reading]]&gt;=Validation[[#This Row],[Range1_Low]],Validation[[#This Row],[Test Reading]]&lt;=Validation[[#This Row],[Range1_High]])</f>
        <v>1</v>
      </c>
      <c r="AE16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8">
        <f>Validation[[#This Row],[Range1_High]]-Validation[[#This Row],[Range1_Low]]</f>
        <v>29.700999999999997</v>
      </c>
      <c r="AG1688">
        <f>Validation[[#This Row],[Range2_High]]-Validation[[#This Row],[Range2_Low]]</f>
        <v>10.010000000000002</v>
      </c>
      <c r="AK1688"/>
    </row>
    <row r="1689" spans="1:37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20</v>
      </c>
      <c r="I1689">
        <v>50.01</v>
      </c>
      <c r="J1689" t="s">
        <v>10</v>
      </c>
      <c r="K1689">
        <v>579.88</v>
      </c>
      <c r="L1689">
        <v>4.3222999999999998E-2</v>
      </c>
      <c r="M1689">
        <v>579.88</v>
      </c>
      <c r="N1689">
        <v>4.3181999999999998E-2</v>
      </c>
      <c r="O1689" t="s">
        <v>2643</v>
      </c>
      <c r="P1689" t="s">
        <v>2643</v>
      </c>
      <c r="Q1689" t="s">
        <v>2643</v>
      </c>
      <c r="R1689" t="s">
        <v>1939</v>
      </c>
      <c r="S1689">
        <f ca="1">$AK$2*Validation[[#This Row],[Range1_Range]]+Validation[[#This Row],[Range1_Low]]</f>
        <v>13.281967095711547</v>
      </c>
      <c r="T1689">
        <f ca="1">$AK$2*Validation[[#This Row],[Range2_Range]]+Validation[[#This Row],[Range2_Low]]</f>
        <v>30.085816388077966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0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v>0</v>
      </c>
      <c r="AB1689" t="s">
        <v>1957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9" t="b">
        <f ca="1">AND(Validation[[#This Row],[Test Reading]]&gt;=Validation[[#This Row],[Range1_Low]],Validation[[#This Row],[Test Reading]]&lt;=Validation[[#This Row],[Range1_High]])</f>
        <v>1</v>
      </c>
      <c r="AE16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9">
        <f>Validation[[#This Row],[Range1_High]]-Validation[[#This Row],[Range1_Low]]</f>
        <v>29.700999999999997</v>
      </c>
      <c r="AG1689">
        <f>Validation[[#This Row],[Range2_High]]-Validation[[#This Row],[Range2_Low]]</f>
        <v>30.009999999999998</v>
      </c>
      <c r="AK1689"/>
    </row>
    <row r="1690" spans="1:37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2643</v>
      </c>
      <c r="P1690" t="s">
        <v>2643</v>
      </c>
      <c r="Q1690" t="s">
        <v>2643</v>
      </c>
      <c r="R1690" t="s">
        <v>5198</v>
      </c>
      <c r="S1690">
        <f ca="1">$AK$2*Validation[[#This Row],[Range1_Range]]+Validation[[#This Row],[Range1_Low]]</f>
        <v>13.281967095711547</v>
      </c>
      <c r="T1690">
        <f ca="1">$AK$2*Validation[[#This Row],[Range2_Range]]+Validation[[#This Row],[Range2_Low]]</f>
        <v>66.807453434447822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0" t="b">
        <f ca="1">AND(Validation[[#This Row],[Test Reading]]&gt;=Validation[[#This Row],[Range1_Low]],Validation[[#This Row],[Test Reading]]&lt;=Validation[[#This Row],[Range1_High]])</f>
        <v>1</v>
      </c>
      <c r="AE16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0">
        <f>Validation[[#This Row],[Range1_High]]-Validation[[#This Row],[Range1_Low]]</f>
        <v>29.700999999999997</v>
      </c>
      <c r="AG1690">
        <f>Validation[[#This Row],[Range2_High]]-Validation[[#This Row],[Range2_Low]]</f>
        <v>50.010000000000005</v>
      </c>
      <c r="AK1690"/>
    </row>
    <row r="1691" spans="1:37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100</v>
      </c>
      <c r="I1691">
        <v>500</v>
      </c>
      <c r="J1691" t="s">
        <v>10</v>
      </c>
      <c r="K1691">
        <v>579.33000000000004</v>
      </c>
      <c r="L1691">
        <v>0.23723</v>
      </c>
      <c r="M1691">
        <v>579.33000000000004</v>
      </c>
      <c r="N1691">
        <v>0.23716999999999999</v>
      </c>
      <c r="O1691" t="s">
        <v>2643</v>
      </c>
      <c r="P1691" t="s">
        <v>2643</v>
      </c>
      <c r="Q1691" t="s">
        <v>2643</v>
      </c>
      <c r="R1691" t="s">
        <v>1936</v>
      </c>
      <c r="S1691">
        <f ca="1">$AK$2*Validation[[#This Row],[Range1_Range]]+Validation[[#This Row],[Range1_Low]]</f>
        <v>13.281967095711547</v>
      </c>
      <c r="T1691">
        <f ca="1">$AK$2*Validation[[#This Row],[Range2_Range]]+Validation[[#This Row],[Range2_Low]]</f>
        <v>234.43274092739705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0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v>0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1" t="b">
        <f ca="1">AND(Validation[[#This Row],[Test Reading]]&gt;=Validation[[#This Row],[Range1_Low]],Validation[[#This Row],[Test Reading]]&lt;=Validation[[#This Row],[Range1_High]])</f>
        <v>1</v>
      </c>
      <c r="AE16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1">
        <f>Validation[[#This Row],[Range1_High]]-Validation[[#This Row],[Range1_Low]]</f>
        <v>29.700999999999997</v>
      </c>
      <c r="AG1691">
        <f>Validation[[#This Row],[Range2_High]]-Validation[[#This Row],[Range2_Low]]</f>
        <v>400</v>
      </c>
      <c r="AK1691"/>
    </row>
    <row r="1692" spans="1:37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500</v>
      </c>
      <c r="I1692">
        <v>501</v>
      </c>
      <c r="J1692" t="s">
        <v>10</v>
      </c>
      <c r="K1692">
        <v>579.33000000000004</v>
      </c>
      <c r="L1692">
        <v>0.23723</v>
      </c>
      <c r="M1692">
        <v>579.33000000000004</v>
      </c>
      <c r="N1692">
        <v>0.23716999999999999</v>
      </c>
      <c r="O1692" t="s">
        <v>2643</v>
      </c>
      <c r="P1692" t="s">
        <v>2643</v>
      </c>
      <c r="Q1692" t="s">
        <v>2643</v>
      </c>
      <c r="R1692" t="s">
        <v>1937</v>
      </c>
      <c r="S1692">
        <f ca="1">$AK$2*Validation[[#This Row],[Range1_Range]]+Validation[[#This Row],[Range1_Low]]</f>
        <v>13.281967095711547</v>
      </c>
      <c r="T1692">
        <f ca="1">$AK$2*Validation[[#This Row],[Range2_Range]]+Validation[[#This Row],[Range2_Low]]</f>
        <v>500.3360818523185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0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v>0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2" t="b">
        <f ca="1">AND(Validation[[#This Row],[Test Reading]]&gt;=Validation[[#This Row],[Range1_Low]],Validation[[#This Row],[Test Reading]]&lt;=Validation[[#This Row],[Range1_High]])</f>
        <v>1</v>
      </c>
      <c r="AE16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2">
        <f>Validation[[#This Row],[Range1_High]]-Validation[[#This Row],[Range1_Low]]</f>
        <v>29.700999999999997</v>
      </c>
      <c r="AG1692">
        <f>Validation[[#This Row],[Range2_High]]-Validation[[#This Row],[Range2_Low]]</f>
        <v>1</v>
      </c>
      <c r="AJ1692" s="94"/>
      <c r="AK1692"/>
    </row>
    <row r="1693" spans="1:37" x14ac:dyDescent="0.25">
      <c r="A1693" t="s">
        <v>52</v>
      </c>
      <c r="B1693" t="s">
        <v>8</v>
      </c>
      <c r="C1693">
        <v>33</v>
      </c>
      <c r="D1693">
        <v>330.01</v>
      </c>
      <c r="E1693">
        <v>1</v>
      </c>
      <c r="F1693" t="s">
        <v>6</v>
      </c>
      <c r="G1693" t="s">
        <v>4</v>
      </c>
      <c r="H1693">
        <v>0.01</v>
      </c>
      <c r="I1693">
        <v>4.5010000000000001E-2</v>
      </c>
      <c r="J1693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t="s">
        <v>2643</v>
      </c>
      <c r="P1693" t="s">
        <v>2643</v>
      </c>
      <c r="Q1693" t="s">
        <v>2643</v>
      </c>
      <c r="R1693" t="s">
        <v>1956</v>
      </c>
      <c r="S1693">
        <f ca="1">$AK$2*Validation[[#This Row],[Range1_Range]]+Validation[[#This Row],[Range1_Low]]</f>
        <v>132.81967095711548</v>
      </c>
      <c r="T1693">
        <f ca="1">$AK$2*Validation[[#This Row],[Range2_Range]]+Validation[[#This Row],[Range2_Low]]</f>
        <v>2.1766225649670429E-2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590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v>0</v>
      </c>
      <c r="AB1693" t="s">
        <v>5851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3" t="b">
        <f ca="1">AND(Validation[[#This Row],[Test Reading]]&gt;=Validation[[#This Row],[Range1_Low]],Validation[[#This Row],[Test Reading]]&lt;=Validation[[#This Row],[Range1_High]])</f>
        <v>1</v>
      </c>
      <c r="AE16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3">
        <f>Validation[[#This Row],[Range1_High]]-Validation[[#This Row],[Range1_Low]]</f>
        <v>297.01</v>
      </c>
      <c r="AG1693">
        <f>Validation[[#This Row],[Range2_High]]-Validation[[#This Row],[Range2_Low]]</f>
        <v>3.5009999999999999E-2</v>
      </c>
      <c r="AK1693"/>
    </row>
    <row r="1694" spans="1:37" x14ac:dyDescent="0.25">
      <c r="A1694" t="s">
        <v>52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4.4999999999999998E-2</v>
      </c>
      <c r="I1694">
        <v>10.00001</v>
      </c>
      <c r="J1694" t="s">
        <v>10</v>
      </c>
      <c r="K1694">
        <v>572.72</v>
      </c>
      <c r="L1694">
        <v>0.26556000000000002</v>
      </c>
      <c r="M1694">
        <v>572.67999999999995</v>
      </c>
      <c r="N1694">
        <v>0.26538</v>
      </c>
      <c r="O1694" t="s">
        <v>2643</v>
      </c>
      <c r="P1694" t="s">
        <v>2643</v>
      </c>
      <c r="Q1694" t="s">
        <v>2643</v>
      </c>
      <c r="R1694" t="s">
        <v>1953</v>
      </c>
      <c r="S1694">
        <f ca="1">$AK$2*Validation[[#This Row],[Range1_Range]]+Validation[[#This Row],[Range1_Low]]</f>
        <v>132.81967095711548</v>
      </c>
      <c r="T1694">
        <f ca="1">$AK$2*Validation[[#This Row],[Range2_Range]]+Validation[[#This Row],[Range2_Low]]</f>
        <v>3.3906982006491173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610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4" t="b">
        <f ca="1">Validation[[#This Row],[Desired Result]]=Validation[[#This Row],[Result]]</f>
        <v>1</v>
      </c>
      <c r="X1694" t="b">
        <v>1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v>0</v>
      </c>
      <c r="AB1694" t="s">
        <v>1935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4" t="b">
        <f ca="1">AND(Validation[[#This Row],[Test Reading]]&gt;=Validation[[#This Row],[Range1_Low]],Validation[[#This Row],[Test Reading]]&lt;=Validation[[#This Row],[Range1_High]])</f>
        <v>1</v>
      </c>
      <c r="AE16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4">
        <f>Validation[[#This Row],[Range1_High]]-Validation[[#This Row],[Range1_Low]]</f>
        <v>297.01</v>
      </c>
      <c r="AG1694">
        <f>Validation[[#This Row],[Range2_High]]-Validation[[#This Row],[Range2_Low]]</f>
        <v>9.9550099999999997</v>
      </c>
      <c r="AK1694"/>
    </row>
    <row r="1695" spans="1:37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10</v>
      </c>
      <c r="I1695">
        <v>20.010000000000002</v>
      </c>
      <c r="J1695" t="s">
        <v>10</v>
      </c>
      <c r="K1695">
        <v>570.91999999999996</v>
      </c>
      <c r="L1695">
        <v>0.32863999999999999</v>
      </c>
      <c r="M1695">
        <v>570.88</v>
      </c>
      <c r="N1695">
        <v>0.32847999999999999</v>
      </c>
      <c r="O1695" t="s">
        <v>2643</v>
      </c>
      <c r="P1695" t="s">
        <v>2643</v>
      </c>
      <c r="Q1695" t="s">
        <v>2643</v>
      </c>
      <c r="R1695" t="s">
        <v>1955</v>
      </c>
      <c r="S1695">
        <f ca="1">$AK$2*Validation[[#This Row],[Range1_Range]]+Validation[[#This Row],[Range1_Low]]</f>
        <v>132.81967095711548</v>
      </c>
      <c r="T1695">
        <f ca="1">$AK$2*Validation[[#This Row],[Range2_Range]]+Validation[[#This Row],[Range2_Low]]</f>
        <v>13.364179341708113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610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5" t="b">
        <f ca="1">Validation[[#This Row],[Desired Result]]=Validation[[#This Row],[Result]]</f>
        <v>1</v>
      </c>
      <c r="X1695" t="b">
        <v>1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v>0</v>
      </c>
      <c r="AB1695" t="s">
        <v>1938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5" t="b">
        <f ca="1">AND(Validation[[#This Row],[Test Reading]]&gt;=Validation[[#This Row],[Range1_Low]],Validation[[#This Row],[Test Reading]]&lt;=Validation[[#This Row],[Range1_High]])</f>
        <v>1</v>
      </c>
      <c r="AE16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5">
        <f>Validation[[#This Row],[Range1_High]]-Validation[[#This Row],[Range1_Low]]</f>
        <v>297.01</v>
      </c>
      <c r="AG1695">
        <f>Validation[[#This Row],[Range2_High]]-Validation[[#This Row],[Range2_Low]]</f>
        <v>10.010000000000002</v>
      </c>
      <c r="AK1695"/>
    </row>
    <row r="1696" spans="1:37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20</v>
      </c>
      <c r="I1696">
        <v>50.01</v>
      </c>
      <c r="J1696" t="s">
        <v>10</v>
      </c>
      <c r="K1696">
        <v>564.6</v>
      </c>
      <c r="L1696">
        <v>0.55034000000000005</v>
      </c>
      <c r="M1696">
        <v>564.55999999999995</v>
      </c>
      <c r="N1696">
        <v>0.55020999999999998</v>
      </c>
      <c r="O1696" t="s">
        <v>2643</v>
      </c>
      <c r="P1696" t="s">
        <v>2643</v>
      </c>
      <c r="Q1696" t="s">
        <v>2643</v>
      </c>
      <c r="R1696" t="s">
        <v>1957</v>
      </c>
      <c r="S1696">
        <f ca="1">$AK$2*Validation[[#This Row],[Range1_Range]]+Validation[[#This Row],[Range1_Low]]</f>
        <v>132.81967095711548</v>
      </c>
      <c r="T1696">
        <f ca="1">$AK$2*Validation[[#This Row],[Range2_Range]]+Validation[[#This Row],[Range2_Low]]</f>
        <v>30.085816388077966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640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v>0</v>
      </c>
      <c r="AB1696" t="s">
        <v>1939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6" t="b">
        <f ca="1">AND(Validation[[#This Row],[Test Reading]]&gt;=Validation[[#This Row],[Range1_Low]],Validation[[#This Row],[Test Reading]]&lt;=Validation[[#This Row],[Range1_High]])</f>
        <v>1</v>
      </c>
      <c r="AE16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6">
        <f>Validation[[#This Row],[Range1_High]]-Validation[[#This Row],[Range1_Low]]</f>
        <v>297.01</v>
      </c>
      <c r="AG1696">
        <f>Validation[[#This Row],[Range2_High]]-Validation[[#This Row],[Range2_Low]]</f>
        <v>30.009999999999998</v>
      </c>
      <c r="AJ1696" s="94"/>
      <c r="AK1696"/>
    </row>
    <row r="1697" spans="1:37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50</v>
      </c>
      <c r="I1697">
        <v>100</v>
      </c>
      <c r="J1697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t="s">
        <v>2643</v>
      </c>
      <c r="P1697" t="s">
        <v>2643</v>
      </c>
      <c r="Q1697" t="s">
        <v>2643</v>
      </c>
      <c r="R1697" t="s">
        <v>1954</v>
      </c>
      <c r="S1697">
        <f ca="1">$AK$2*Validation[[#This Row],[Range1_Range]]+Validation[[#This Row],[Range1_Low]]</f>
        <v>132.81967095711548</v>
      </c>
      <c r="T1697">
        <f ca="1">$AK$2*Validation[[#This Row],[Range2_Range]]+Validation[[#This Row],[Range2_Low]]</f>
        <v>66.804092615924631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800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1697" t="b">
        <f ca="1">Validation[[#This Row],[Desired Result]]=Validation[[#This Row],[Result]]</f>
        <v>1</v>
      </c>
      <c r="X1697" t="b">
        <v>1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v>0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7" t="b">
        <f ca="1">AND(Validation[[#This Row],[Test Reading]]&gt;=Validation[[#This Row],[Range1_Low]],Validation[[#This Row],[Test Reading]]&lt;=Validation[[#This Row],[Range1_High]])</f>
        <v>1</v>
      </c>
      <c r="AE16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7">
        <f>Validation[[#This Row],[Range1_High]]-Validation[[#This Row],[Range1_Low]]</f>
        <v>297.01</v>
      </c>
      <c r="AG1697">
        <f>Validation[[#This Row],[Range2_High]]-Validation[[#This Row],[Range2_Low]]</f>
        <v>50</v>
      </c>
      <c r="AJ1697" s="94"/>
      <c r="AK1697"/>
    </row>
    <row r="1698" spans="1:37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100</v>
      </c>
      <c r="I1698">
        <v>100.1</v>
      </c>
      <c r="J1698" t="s">
        <v>10</v>
      </c>
      <c r="K1698">
        <v>546.63</v>
      </c>
      <c r="L1698">
        <v>1.8765000000000001</v>
      </c>
      <c r="M1698">
        <v>546.54</v>
      </c>
      <c r="N1698">
        <v>1.8763000000000001</v>
      </c>
      <c r="O1698" t="s">
        <v>2643</v>
      </c>
      <c r="P1698" t="s">
        <v>2643</v>
      </c>
      <c r="Q1698" t="s">
        <v>2643</v>
      </c>
      <c r="R1698" t="s">
        <v>1958</v>
      </c>
      <c r="S1698">
        <f ca="1">$AK$2*Validation[[#This Row],[Range1_Range]]+Validation[[#This Row],[Range1_Low]]</f>
        <v>132.81967095711548</v>
      </c>
      <c r="T1698">
        <f ca="1">$AK$2*Validation[[#This Row],[Range2_Range]]+Validation[[#This Row],[Range2_Low]]</f>
        <v>100.03360818523184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800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v>0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8" t="b">
        <f ca="1">AND(Validation[[#This Row],[Test Reading]]&gt;=Validation[[#This Row],[Range1_Low]],Validation[[#This Row],[Test Reading]]&lt;=Validation[[#This Row],[Range1_High]])</f>
        <v>1</v>
      </c>
      <c r="AE16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8">
        <f>Validation[[#This Row],[Range1_High]]-Validation[[#This Row],[Range1_Low]]</f>
        <v>297.01</v>
      </c>
      <c r="AG1698">
        <f>Validation[[#This Row],[Range2_High]]-Validation[[#This Row],[Range2_Low]]</f>
        <v>9.9999999999994316E-2</v>
      </c>
      <c r="AK1698"/>
    </row>
    <row r="1699" spans="1:37" x14ac:dyDescent="0.25">
      <c r="A1699" t="s">
        <v>52</v>
      </c>
      <c r="B1699" t="s">
        <v>8</v>
      </c>
      <c r="C1699">
        <v>330</v>
      </c>
      <c r="D1699">
        <v>1020.01</v>
      </c>
      <c r="E1699">
        <v>1</v>
      </c>
      <c r="F1699" t="s">
        <v>6</v>
      </c>
      <c r="G1699" t="s">
        <v>4</v>
      </c>
      <c r="H1699">
        <v>4.4999999999999998E-2</v>
      </c>
      <c r="I1699">
        <v>1.0000100000000001</v>
      </c>
      <c r="J1699" t="s">
        <v>10</v>
      </c>
      <c r="K1699">
        <v>5790.3</v>
      </c>
      <c r="L1699">
        <v>4.1506000000000001E-2</v>
      </c>
      <c r="M1699">
        <v>5790.4</v>
      </c>
      <c r="N1699">
        <v>4.1123E-2</v>
      </c>
      <c r="O1699" t="s">
        <v>2643</v>
      </c>
      <c r="P1699" t="s">
        <v>2643</v>
      </c>
      <c r="Q1699" t="s">
        <v>2643</v>
      </c>
      <c r="R1699" t="s">
        <v>1975</v>
      </c>
      <c r="S1699">
        <f ca="1">$AK$2*Validation[[#This Row],[Range1_Range]]+Validation[[#This Row],[Range1_Low]]</f>
        <v>561.89983891828308</v>
      </c>
      <c r="T1699">
        <f ca="1">$AK$2*Validation[[#This Row],[Range2_Range]]+Validation[[#This Row],[Range2_Low]]</f>
        <v>0.36596152978268365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5800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v>0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9" t="b">
        <f ca="1">AND(Validation[[#This Row],[Test Reading]]&gt;=Validation[[#This Row],[Range1_Low]],Validation[[#This Row],[Test Reading]]&lt;=Validation[[#This Row],[Range1_High]])</f>
        <v>1</v>
      </c>
      <c r="AE16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9">
        <f>Validation[[#This Row],[Range1_High]]-Validation[[#This Row],[Range1_Low]]</f>
        <v>690.01</v>
      </c>
      <c r="AG1699">
        <f>Validation[[#This Row],[Range2_High]]-Validation[[#This Row],[Range2_Low]]</f>
        <v>0.95501000000000003</v>
      </c>
      <c r="AK1699"/>
    </row>
    <row r="1700" spans="1:37" x14ac:dyDescent="0.25">
      <c r="A1700" t="s">
        <v>52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2643</v>
      </c>
      <c r="P1700" t="s">
        <v>2643</v>
      </c>
      <c r="Q1700" t="s">
        <v>2643</v>
      </c>
      <c r="R1700" t="s">
        <v>1974</v>
      </c>
      <c r="S1700">
        <f ca="1">$AK$2*Validation[[#This Row],[Range1_Range]]+Validation[[#This Row],[Range1_Low]]</f>
        <v>561.89983891828308</v>
      </c>
      <c r="T1700">
        <f ca="1">$AK$2*Validation[[#This Row],[Range2_Range]]+Validation[[#This Row],[Range2_Low]]</f>
        <v>2.3476882277971551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t="b">
        <f ca="1">Validation[[#This Row],[Desired Result]]=Validation[[#This Row],[Result]]</f>
        <v>1</v>
      </c>
      <c r="X1700" t="b">
        <v>0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v>0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0" t="b">
        <f ca="1">AND(Validation[[#This Row],[Test Reading]]&gt;=Validation[[#This Row],[Range1_Low]],Validation[[#This Row],[Test Reading]]&lt;=Validation[[#This Row],[Range1_High]])</f>
        <v>1</v>
      </c>
      <c r="AE17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0">
        <f>Validation[[#This Row],[Range1_High]]-Validation[[#This Row],[Range1_Low]]</f>
        <v>690.01</v>
      </c>
      <c r="AG1700">
        <f>Validation[[#This Row],[Range2_High]]-Validation[[#This Row],[Range2_Low]]</f>
        <v>4.01</v>
      </c>
      <c r="AK1700"/>
    </row>
    <row r="1701" spans="1:37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5</v>
      </c>
      <c r="I1701">
        <v>10.01</v>
      </c>
      <c r="J1701" t="s">
        <v>10</v>
      </c>
      <c r="K1701">
        <v>5769</v>
      </c>
      <c r="L1701">
        <v>0.12912000000000001</v>
      </c>
      <c r="M1701">
        <v>5769.1</v>
      </c>
      <c r="N1701">
        <v>0.12875</v>
      </c>
      <c r="O1701" t="s">
        <v>2643</v>
      </c>
      <c r="P1701" t="s">
        <v>2643</v>
      </c>
      <c r="Q1701" t="s">
        <v>2643</v>
      </c>
      <c r="R1701" t="s">
        <v>1973</v>
      </c>
      <c r="S1701">
        <f ca="1">$AK$2*Validation[[#This Row],[Range1_Range]]+Validation[[#This Row],[Range1_Low]]</f>
        <v>561.89983891828308</v>
      </c>
      <c r="T1701">
        <f ca="1">$AK$2*Validation[[#This Row],[Range2_Range]]+Validation[[#This Row],[Range2_Low]]</f>
        <v>6.6837700801156483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1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1" t="b">
        <f ca="1">AND(Validation[[#This Row],[Test Reading]]&gt;=Validation[[#This Row],[Range1_Low]],Validation[[#This Row],[Test Reading]]&lt;=Validation[[#This Row],[Range1_High]])</f>
        <v>1</v>
      </c>
      <c r="AE17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1">
        <f>Validation[[#This Row],[Range1_High]]-Validation[[#This Row],[Range1_Low]]</f>
        <v>690.01</v>
      </c>
      <c r="AG1701">
        <f>Validation[[#This Row],[Range2_High]]-Validation[[#This Row],[Range2_Low]]</f>
        <v>5.01</v>
      </c>
      <c r="AK1701"/>
    </row>
    <row r="1702" spans="1:37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2643</v>
      </c>
      <c r="P1702" t="s">
        <v>2643</v>
      </c>
      <c r="Q1702" t="s">
        <v>2643</v>
      </c>
      <c r="R1702" t="s">
        <v>1972</v>
      </c>
      <c r="S1702">
        <f ca="1">$AK$2*Validation[[#This Row],[Range1_Range]]+Validation[[#This Row],[Range1_Low]]</f>
        <v>561.89983891828308</v>
      </c>
      <c r="T1702">
        <f ca="1">$AK$2*Validation[[#This Row],[Range2_Range]]+Validation[[#This Row],[Range2_Low]]</f>
        <v>10.003360818523184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2" t="b">
        <f ca="1">Validation[[#This Row],[Desired Result]]=Validation[[#This Row],[Result]]</f>
        <v>1</v>
      </c>
      <c r="X1702" t="b">
        <v>1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2" t="b">
        <f ca="1">AND(Validation[[#This Row],[Test Reading]]&gt;=Validation[[#This Row],[Range1_Low]],Validation[[#This Row],[Test Reading]]&lt;=Validation[[#This Row],[Range1_High]])</f>
        <v>1</v>
      </c>
      <c r="AE17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2">
        <f>Validation[[#This Row],[Range1_High]]-Validation[[#This Row],[Range1_Low]]</f>
        <v>690.01</v>
      </c>
      <c r="AG1702">
        <f>Validation[[#This Row],[Range2_High]]-Validation[[#This Row],[Range2_Low]]</f>
        <v>9.9999999999997868E-3</v>
      </c>
      <c r="AK1702"/>
    </row>
    <row r="1703" spans="1:37" x14ac:dyDescent="0.25">
      <c r="A1703" t="s">
        <v>52</v>
      </c>
      <c r="B1703" t="s">
        <v>8</v>
      </c>
      <c r="C1703">
        <v>0</v>
      </c>
      <c r="D1703">
        <v>3.3009999999999998E-2</v>
      </c>
      <c r="E1703">
        <v>10</v>
      </c>
      <c r="F1703" t="s">
        <v>6</v>
      </c>
      <c r="G1703" t="s">
        <v>5</v>
      </c>
      <c r="H1703">
        <v>0.01</v>
      </c>
      <c r="I1703">
        <v>4.5010000000000001E-2</v>
      </c>
      <c r="J1703" t="s">
        <v>10</v>
      </c>
      <c r="K1703">
        <v>5800000</v>
      </c>
      <c r="L1703">
        <v>4.6912000000000002E-2</v>
      </c>
      <c r="M1703">
        <v>5800000</v>
      </c>
      <c r="N1703">
        <v>1.5715E-2</v>
      </c>
      <c r="O1703" t="s">
        <v>2643</v>
      </c>
      <c r="P1703" t="s">
        <v>2643</v>
      </c>
      <c r="Q1703" t="s">
        <v>2643</v>
      </c>
      <c r="R1703" t="s">
        <v>1859</v>
      </c>
      <c r="S1703">
        <f ca="1">$AK$2*Validation[[#This Row],[Range1_Range]]+Validation[[#This Row],[Range1_Low]]</f>
        <v>1.1094061945033441E-2</v>
      </c>
      <c r="T1703">
        <f ca="1">$AK$2*Validation[[#This Row],[Range2_Range]]+Validation[[#This Row],[Range2_Low]]</f>
        <v>2.1766225649670429E-2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5800000 µV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3" t="b">
        <f ca="1">Validation[[#This Row],[Desired Result]]=Validation[[#This Row],[Result]]</f>
        <v>1</v>
      </c>
      <c r="X1703" t="b">
        <v>0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1</v>
      </c>
      <c r="AA1703" t="b"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3" t="b">
        <f ca="1">AND(Validation[[#This Row],[Test Reading]]&gt;=Validation[[#This Row],[Range1_Low]],Validation[[#This Row],[Test Reading]]&lt;=Validation[[#This Row],[Range1_High]])</f>
        <v>1</v>
      </c>
      <c r="AE17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3">
        <f>Validation[[#This Row],[Range1_High]]-Validation[[#This Row],[Range1_Low]]</f>
        <v>3.3009999999999998E-2</v>
      </c>
      <c r="AG1703">
        <f>Validation[[#This Row],[Range2_High]]-Validation[[#This Row],[Range2_Low]]</f>
        <v>3.5009999999999999E-2</v>
      </c>
      <c r="AK1703"/>
    </row>
    <row r="1704" spans="1:37" x14ac:dyDescent="0.25">
      <c r="A1704" t="s">
        <v>52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2643</v>
      </c>
      <c r="P1704" t="s">
        <v>2643</v>
      </c>
      <c r="Q1704" t="s">
        <v>2643</v>
      </c>
      <c r="R1704" t="s">
        <v>1856</v>
      </c>
      <c r="S1704">
        <f ca="1">$AK$2*Validation[[#This Row],[Range1_Range]]+Validation[[#This Row],[Range1_Low]]</f>
        <v>1.1094061945033441E-2</v>
      </c>
      <c r="T1704">
        <f ca="1">$AK$2*Validation[[#This Row],[Range2_Range]]+Validation[[#This Row],[Range2_Low]]</f>
        <v>3.3906982006491173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1</v>
      </c>
      <c r="AA1704" t="b"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4" t="b">
        <f ca="1">AND(Validation[[#This Row],[Test Reading]]&gt;=Validation[[#This Row],[Range1_Low]],Validation[[#This Row],[Test Reading]]&lt;=Validation[[#This Row],[Range1_High]])</f>
        <v>1</v>
      </c>
      <c r="AE17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4">
        <f>Validation[[#This Row],[Range1_High]]-Validation[[#This Row],[Range1_Low]]</f>
        <v>3.3009999999999998E-2</v>
      </c>
      <c r="AG1704">
        <f>Validation[[#This Row],[Range2_High]]-Validation[[#This Row],[Range2_Low]]</f>
        <v>9.9550099999999997</v>
      </c>
      <c r="AK1704"/>
    </row>
    <row r="1705" spans="1:37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10</v>
      </c>
      <c r="I1705">
        <v>20.010000000000002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2643</v>
      </c>
      <c r="P1705" t="s">
        <v>2643</v>
      </c>
      <c r="Q1705" t="s">
        <v>2643</v>
      </c>
      <c r="R1705" t="s">
        <v>1855</v>
      </c>
      <c r="S1705">
        <f ca="1">$AK$2*Validation[[#This Row],[Range1_Range]]+Validation[[#This Row],[Range1_Low]]</f>
        <v>1.1094061945033441E-2</v>
      </c>
      <c r="T1705">
        <f ca="1">$AK$2*Validation[[#This Row],[Range2_Range]]+Validation[[#This Row],[Range2_Low]]</f>
        <v>13.364179341708113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5" t="b">
        <f ca="1">AND(Validation[[#This Row],[Test Reading]]&gt;=Validation[[#This Row],[Range1_Low]],Validation[[#This Row],[Test Reading]]&lt;=Validation[[#This Row],[Range1_High]])</f>
        <v>1</v>
      </c>
      <c r="AE17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5">
        <f>Validation[[#This Row],[Range1_High]]-Validation[[#This Row],[Range1_Low]]</f>
        <v>3.3009999999999998E-2</v>
      </c>
      <c r="AG1705">
        <f>Validation[[#This Row],[Range2_High]]-Validation[[#This Row],[Range2_Low]]</f>
        <v>10.010000000000002</v>
      </c>
      <c r="AK1705"/>
    </row>
    <row r="1706" spans="1:37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20</v>
      </c>
      <c r="I1706">
        <v>50.01</v>
      </c>
      <c r="J1706" t="s">
        <v>10</v>
      </c>
      <c r="K1706">
        <v>5800000</v>
      </c>
      <c r="L1706">
        <v>5.6063000000000002E-2</v>
      </c>
      <c r="M1706">
        <v>5800000</v>
      </c>
      <c r="N1706">
        <v>2.4865999999999999E-2</v>
      </c>
      <c r="O1706" t="s">
        <v>2643</v>
      </c>
      <c r="P1706" t="s">
        <v>2643</v>
      </c>
      <c r="Q1706" t="s">
        <v>2643</v>
      </c>
      <c r="R1706" t="s">
        <v>1858</v>
      </c>
      <c r="S1706">
        <f ca="1">$AK$2*Validation[[#This Row],[Range1_Range]]+Validation[[#This Row],[Range1_Low]]</f>
        <v>1.1094061945033441E-2</v>
      </c>
      <c r="T1706">
        <f ca="1">$AK$2*Validation[[#This Row],[Range2_Range]]+Validation[[#This Row],[Range2_Low]]</f>
        <v>30.085816388077966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6" t="b">
        <f ca="1">AND(Validation[[#This Row],[Test Reading]]&gt;=Validation[[#This Row],[Range1_Low]],Validation[[#This Row],[Test Reading]]&lt;=Validation[[#This Row],[Range1_High]])</f>
        <v>1</v>
      </c>
      <c r="AE17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6">
        <f>Validation[[#This Row],[Range1_High]]-Validation[[#This Row],[Range1_Low]]</f>
        <v>3.3009999999999998E-2</v>
      </c>
      <c r="AG1706">
        <f>Validation[[#This Row],[Range2_High]]-Validation[[#This Row],[Range2_Low]]</f>
        <v>30.009999999999998</v>
      </c>
      <c r="AK1706"/>
    </row>
    <row r="1707" spans="1:37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50</v>
      </c>
      <c r="I1707">
        <v>100.01</v>
      </c>
      <c r="J1707" t="s">
        <v>10</v>
      </c>
      <c r="K1707">
        <v>5800000</v>
      </c>
      <c r="L1707">
        <v>0.12109</v>
      </c>
      <c r="M1707">
        <v>5800000</v>
      </c>
      <c r="N1707">
        <v>7.4565999999999993E-2</v>
      </c>
      <c r="O1707" t="s">
        <v>2643</v>
      </c>
      <c r="P1707" t="s">
        <v>2643</v>
      </c>
      <c r="Q1707" t="s">
        <v>2643</v>
      </c>
      <c r="R1707" t="s">
        <v>1857</v>
      </c>
      <c r="S1707">
        <f ca="1">$AK$2*Validation[[#This Row],[Range1_Range]]+Validation[[#This Row],[Range1_Low]]</f>
        <v>1.1094061945033441E-2</v>
      </c>
      <c r="T1707">
        <f ca="1">$AK$2*Validation[[#This Row],[Range2_Range]]+Validation[[#This Row],[Range2_Low]]</f>
        <v>66.807453434447822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7" t="b">
        <f ca="1">AND(Validation[[#This Row],[Test Reading]]&gt;=Validation[[#This Row],[Range1_Low]],Validation[[#This Row],[Test Reading]]&lt;=Validation[[#This Row],[Range1_High]])</f>
        <v>1</v>
      </c>
      <c r="AE17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7">
        <f>Validation[[#This Row],[Range1_High]]-Validation[[#This Row],[Range1_Low]]</f>
        <v>3.3009999999999998E-2</v>
      </c>
      <c r="AG1707">
        <f>Validation[[#This Row],[Range2_High]]-Validation[[#This Row],[Range2_Low]]</f>
        <v>50.010000000000005</v>
      </c>
      <c r="AK1707"/>
    </row>
    <row r="1708" spans="1:37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100</v>
      </c>
      <c r="I1708">
        <v>500.01</v>
      </c>
      <c r="J1708" t="s">
        <v>10</v>
      </c>
      <c r="K1708">
        <v>5800000</v>
      </c>
      <c r="L1708">
        <v>0.63641999999999999</v>
      </c>
      <c r="M1708">
        <v>5800000</v>
      </c>
      <c r="N1708">
        <v>0.52995000000000003</v>
      </c>
      <c r="O1708" t="s">
        <v>2643</v>
      </c>
      <c r="P1708" t="s">
        <v>2643</v>
      </c>
      <c r="Q1708" t="s">
        <v>2643</v>
      </c>
      <c r="R1708" t="s">
        <v>1860</v>
      </c>
      <c r="S1708">
        <f ca="1">$AK$2*Validation[[#This Row],[Range1_Range]]+Validation[[#This Row],[Range1_Low]]</f>
        <v>1.1094061945033441E-2</v>
      </c>
      <c r="T1708">
        <f ca="1">$AK$2*Validation[[#This Row],[Range2_Range]]+Validation[[#This Row],[Range2_Low]]</f>
        <v>234.43610174592024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8" t="b">
        <f ca="1">AND(Validation[[#This Row],[Test Reading]]&gt;=Validation[[#This Row],[Range1_Low]],Validation[[#This Row],[Test Reading]]&lt;=Validation[[#This Row],[Range1_High]])</f>
        <v>1</v>
      </c>
      <c r="AE17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8">
        <f>Validation[[#This Row],[Range1_High]]-Validation[[#This Row],[Range1_Low]]</f>
        <v>3.3009999999999998E-2</v>
      </c>
      <c r="AG1708">
        <f>Validation[[#This Row],[Range2_High]]-Validation[[#This Row],[Range2_Low]]</f>
        <v>400.01</v>
      </c>
      <c r="AK1708"/>
    </row>
    <row r="1709" spans="1:37" x14ac:dyDescent="0.25">
      <c r="A1709" t="s">
        <v>52</v>
      </c>
      <c r="B1709" t="s">
        <v>8</v>
      </c>
      <c r="C1709">
        <v>33</v>
      </c>
      <c r="D1709">
        <v>330.01</v>
      </c>
      <c r="E1709">
        <v>10</v>
      </c>
      <c r="F1709" t="s">
        <v>6</v>
      </c>
      <c r="G1709" t="s">
        <v>4</v>
      </c>
      <c r="H1709">
        <v>0.01</v>
      </c>
      <c r="I1709">
        <v>4.5010000000000001E-2</v>
      </c>
      <c r="J1709" t="s">
        <v>10</v>
      </c>
      <c r="K1709">
        <v>5799.7</v>
      </c>
      <c r="L1709">
        <v>1.0862E-2</v>
      </c>
      <c r="M1709">
        <v>5799.7</v>
      </c>
      <c r="N1709">
        <v>1.0822E-2</v>
      </c>
      <c r="O1709" t="s">
        <v>2643</v>
      </c>
      <c r="P1709" t="s">
        <v>2643</v>
      </c>
      <c r="Q1709" t="s">
        <v>2643</v>
      </c>
      <c r="R1709" t="s">
        <v>1961</v>
      </c>
      <c r="S1709">
        <f ca="1">$AK$2*Validation[[#This Row],[Range1_Range]]+Validation[[#This Row],[Range1_Low]]</f>
        <v>132.81967095711548</v>
      </c>
      <c r="T1709">
        <f ca="1">$AK$2*Validation[[#This Row],[Range2_Range]]+Validation[[#This Row],[Range2_Low]]</f>
        <v>2.1766225649670429E-2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 mV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9" t="b">
        <f ca="1">Validation[[#This Row],[Desired Result]]=Validation[[#This Row],[Result]]</f>
        <v>1</v>
      </c>
      <c r="X1709" t="b">
        <v>1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0</v>
      </c>
      <c r="AA1709" t="b"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09" t="b">
        <f ca="1">AND(Validation[[#This Row],[Test Reading]]&gt;=Validation[[#This Row],[Range1_Low]],Validation[[#This Row],[Test Reading]]&lt;=Validation[[#This Row],[Range1_High]])</f>
        <v>1</v>
      </c>
      <c r="AE17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09">
        <f>Validation[[#This Row],[Range1_High]]-Validation[[#This Row],[Range1_Low]]</f>
        <v>297.01</v>
      </c>
      <c r="AG1709">
        <f>Validation[[#This Row],[Range2_High]]-Validation[[#This Row],[Range2_Low]]</f>
        <v>3.5009999999999999E-2</v>
      </c>
      <c r="AK1709"/>
    </row>
    <row r="1710" spans="1:37" x14ac:dyDescent="0.25">
      <c r="A1710" t="s">
        <v>52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4.4999999999999998E-2</v>
      </c>
      <c r="I1710">
        <v>10.00001</v>
      </c>
      <c r="J1710" t="s">
        <v>10</v>
      </c>
      <c r="K1710">
        <v>5799.2</v>
      </c>
      <c r="L1710">
        <v>2.8473999999999999E-2</v>
      </c>
      <c r="M1710">
        <v>5799.2</v>
      </c>
      <c r="N1710">
        <v>2.8386000000000002E-2</v>
      </c>
      <c r="O1710" t="s">
        <v>2643</v>
      </c>
      <c r="P1710" t="s">
        <v>2643</v>
      </c>
      <c r="Q1710" t="s">
        <v>2643</v>
      </c>
      <c r="R1710" t="s">
        <v>5849</v>
      </c>
      <c r="S1710">
        <f ca="1">$AK$2*Validation[[#This Row],[Range1_Range]]+Validation[[#This Row],[Range1_Low]]</f>
        <v>132.81967095711548</v>
      </c>
      <c r="T1710">
        <f ca="1">$AK$2*Validation[[#This Row],[Range2_Range]]+Validation[[#This Row],[Range2_Low]]</f>
        <v>3.3906982006491173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 mV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0</v>
      </c>
      <c r="AA1710" t="b"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0" t="b">
        <f ca="1">AND(Validation[[#This Row],[Test Reading]]&gt;=Validation[[#This Row],[Range1_Low]],Validation[[#This Row],[Test Reading]]&lt;=Validation[[#This Row],[Range1_High]])</f>
        <v>1</v>
      </c>
      <c r="AE17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0">
        <f>Validation[[#This Row],[Range1_High]]-Validation[[#This Row],[Range1_Low]]</f>
        <v>297.01</v>
      </c>
      <c r="AG1710">
        <f>Validation[[#This Row],[Range2_High]]-Validation[[#This Row],[Range2_Low]]</f>
        <v>9.9550099999999997</v>
      </c>
      <c r="AJ1710" s="94"/>
      <c r="AK1710"/>
    </row>
    <row r="1711" spans="1:37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10</v>
      </c>
      <c r="I1711">
        <v>20.010000000000002</v>
      </c>
      <c r="J1711" t="s">
        <v>10</v>
      </c>
      <c r="K1711">
        <v>5799</v>
      </c>
      <c r="L1711">
        <v>3.5762000000000002E-2</v>
      </c>
      <c r="M1711">
        <v>5799</v>
      </c>
      <c r="N1711">
        <v>3.5673999999999997E-2</v>
      </c>
      <c r="O1711" t="s">
        <v>2643</v>
      </c>
      <c r="P1711" t="s">
        <v>2643</v>
      </c>
      <c r="Q1711" t="s">
        <v>2643</v>
      </c>
      <c r="R1711" t="s">
        <v>1963</v>
      </c>
      <c r="S1711">
        <f ca="1">$AK$2*Validation[[#This Row],[Range1_Range]]+Validation[[#This Row],[Range1_Low]]</f>
        <v>132.81967095711548</v>
      </c>
      <c r="T1711">
        <f ca="1">$AK$2*Validation[[#This Row],[Range2_Range]]+Validation[[#This Row],[Range2_Low]]</f>
        <v>13.364179341708113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1" t="b">
        <f ca="1">AND(Validation[[#This Row],[Test Reading]]&gt;=Validation[[#This Row],[Range1_Low]],Validation[[#This Row],[Test Reading]]&lt;=Validation[[#This Row],[Range1_High]])</f>
        <v>1</v>
      </c>
      <c r="AE17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1">
        <f>Validation[[#This Row],[Range1_High]]-Validation[[#This Row],[Range1_Low]]</f>
        <v>297.01</v>
      </c>
      <c r="AG1711">
        <f>Validation[[#This Row],[Range2_High]]-Validation[[#This Row],[Range2_Low]]</f>
        <v>10.010000000000002</v>
      </c>
      <c r="AK1711"/>
    </row>
    <row r="1712" spans="1:37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2643</v>
      </c>
      <c r="P1712" t="s">
        <v>2643</v>
      </c>
      <c r="Q1712" t="s">
        <v>2643</v>
      </c>
      <c r="R1712" t="s">
        <v>1960</v>
      </c>
      <c r="S1712">
        <f ca="1">$AK$2*Validation[[#This Row],[Range1_Range]]+Validation[[#This Row],[Range1_Low]]</f>
        <v>132.81967095711548</v>
      </c>
      <c r="T1712">
        <f ca="1">$AK$2*Validation[[#This Row],[Range2_Range]]+Validation[[#This Row],[Range2_Low]]</f>
        <v>30.085816388077966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2" t="b">
        <f ca="1">AND(Validation[[#This Row],[Test Reading]]&gt;=Validation[[#This Row],[Range1_Low]],Validation[[#This Row],[Test Reading]]&lt;=Validation[[#This Row],[Range1_High]])</f>
        <v>1</v>
      </c>
      <c r="AE17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2">
        <f>Validation[[#This Row],[Range1_High]]-Validation[[#This Row],[Range1_Low]]</f>
        <v>297.01</v>
      </c>
      <c r="AG1712">
        <f>Validation[[#This Row],[Range2_High]]-Validation[[#This Row],[Range2_Low]]</f>
        <v>30.009999999999998</v>
      </c>
      <c r="AK1712"/>
    </row>
    <row r="1713" spans="1:37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50</v>
      </c>
      <c r="I1713">
        <v>100</v>
      </c>
      <c r="J1713" t="s">
        <v>10</v>
      </c>
      <c r="K1713">
        <v>5793.6</v>
      </c>
      <c r="L1713">
        <v>0.28499000000000002</v>
      </c>
      <c r="M1713">
        <v>5793.5</v>
      </c>
      <c r="N1713">
        <v>0.28476000000000001</v>
      </c>
      <c r="O1713" t="s">
        <v>2643</v>
      </c>
      <c r="P1713" t="s">
        <v>2643</v>
      </c>
      <c r="Q1713" t="s">
        <v>2643</v>
      </c>
      <c r="R1713" t="s">
        <v>1962</v>
      </c>
      <c r="S1713">
        <f ca="1">$AK$2*Validation[[#This Row],[Range1_Range]]+Validation[[#This Row],[Range1_Low]]</f>
        <v>132.81967095711548</v>
      </c>
      <c r="T1713">
        <f ca="1">$AK$2*Validation[[#This Row],[Range2_Range]]+Validation[[#This Row],[Range2_Low]]</f>
        <v>66.804092615924631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0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3" t="b">
        <f ca="1">AND(Validation[[#This Row],[Test Reading]]&gt;=Validation[[#This Row],[Range1_Low]],Validation[[#This Row],[Test Reading]]&lt;=Validation[[#This Row],[Range1_High]])</f>
        <v>1</v>
      </c>
      <c r="AE17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3">
        <f>Validation[[#This Row],[Range1_High]]-Validation[[#This Row],[Range1_Low]]</f>
        <v>297.01</v>
      </c>
      <c r="AG1713">
        <f>Validation[[#This Row],[Range2_High]]-Validation[[#This Row],[Range2_Low]]</f>
        <v>50</v>
      </c>
      <c r="AK1713"/>
    </row>
    <row r="1714" spans="1:37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100</v>
      </c>
      <c r="I1714">
        <v>100.1</v>
      </c>
      <c r="J1714" t="s">
        <v>10</v>
      </c>
      <c r="K1714">
        <v>5793.6</v>
      </c>
      <c r="L1714">
        <v>0.28499000000000002</v>
      </c>
      <c r="M1714">
        <v>5793.5</v>
      </c>
      <c r="N1714">
        <v>0.28476000000000001</v>
      </c>
      <c r="O1714" t="s">
        <v>2643</v>
      </c>
      <c r="P1714" t="s">
        <v>2643</v>
      </c>
      <c r="Q1714" t="s">
        <v>2643</v>
      </c>
      <c r="R1714" t="s">
        <v>1959</v>
      </c>
      <c r="S1714">
        <f ca="1">$AK$2*Validation[[#This Row],[Range1_Range]]+Validation[[#This Row],[Range1_Low]]</f>
        <v>132.81967095711548</v>
      </c>
      <c r="T1714">
        <f ca="1">$AK$2*Validation[[#This Row],[Range2_Range]]+Validation[[#This Row],[Range2_Low]]</f>
        <v>100.03360818523184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4" t="b">
        <f ca="1">AND(Validation[[#This Row],[Test Reading]]&gt;=Validation[[#This Row],[Range1_Low]],Validation[[#This Row],[Test Reading]]&lt;=Validation[[#This Row],[Range1_High]])</f>
        <v>1</v>
      </c>
      <c r="AE17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4">
        <f>Validation[[#This Row],[Range1_High]]-Validation[[#This Row],[Range1_Low]]</f>
        <v>297.01</v>
      </c>
      <c r="AG1714">
        <f>Validation[[#This Row],[Range2_High]]-Validation[[#This Row],[Range2_Low]]</f>
        <v>9.9999999999994316E-2</v>
      </c>
      <c r="AK1714"/>
    </row>
    <row r="1715" spans="1:37" x14ac:dyDescent="0.25">
      <c r="A1715" t="s">
        <v>52</v>
      </c>
      <c r="B1715" t="s">
        <v>8</v>
      </c>
      <c r="C1715">
        <v>330</v>
      </c>
      <c r="D1715">
        <v>1020.01</v>
      </c>
      <c r="E1715">
        <v>10</v>
      </c>
      <c r="F1715" t="s">
        <v>6</v>
      </c>
      <c r="G1715" t="s">
        <v>4</v>
      </c>
      <c r="H1715">
        <v>4.4999999999999998E-2</v>
      </c>
      <c r="I1715">
        <v>1.0000100000000001</v>
      </c>
      <c r="J1715" t="s">
        <v>10</v>
      </c>
      <c r="K1715">
        <v>57999</v>
      </c>
      <c r="L1715">
        <v>4.2792999999999998E-3</v>
      </c>
      <c r="M1715">
        <v>57999</v>
      </c>
      <c r="N1715">
        <v>4.1250000000000002E-3</v>
      </c>
      <c r="O1715" t="s">
        <v>2643</v>
      </c>
      <c r="P1715" t="s">
        <v>2643</v>
      </c>
      <c r="Q1715" t="s">
        <v>2643</v>
      </c>
      <c r="R1715" t="s">
        <v>5844</v>
      </c>
      <c r="S1715">
        <f ca="1">$AK$2*Validation[[#This Row],[Range1_Range]]+Validation[[#This Row],[Range1_Low]]</f>
        <v>561.89983891828308</v>
      </c>
      <c r="T1715">
        <f ca="1">$AK$2*Validation[[#This Row],[Range2_Range]]+Validation[[#This Row],[Range2_Low]]</f>
        <v>0.36596152978268365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5" t="b">
        <f ca="1">Validation[[#This Row],[Desired Result]]=Validation[[#This Row],[Result]]</f>
        <v>1</v>
      </c>
      <c r="X1715" t="b">
        <v>0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5" t="b">
        <f ca="1">AND(Validation[[#This Row],[Test Reading]]&gt;=Validation[[#This Row],[Range1_Low]],Validation[[#This Row],[Test Reading]]&lt;=Validation[[#This Row],[Range1_High]])</f>
        <v>1</v>
      </c>
      <c r="AE17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5">
        <f>Validation[[#This Row],[Range1_High]]-Validation[[#This Row],[Range1_Low]]</f>
        <v>690.01</v>
      </c>
      <c r="AG1715">
        <f>Validation[[#This Row],[Range2_High]]-Validation[[#This Row],[Range2_Low]]</f>
        <v>0.95501000000000003</v>
      </c>
      <c r="AK1715"/>
    </row>
    <row r="1716" spans="1:37" x14ac:dyDescent="0.25">
      <c r="A1716" t="s">
        <v>52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2643</v>
      </c>
      <c r="P1716" t="s">
        <v>2643</v>
      </c>
      <c r="Q1716" t="s">
        <v>2643</v>
      </c>
      <c r="R1716" t="s">
        <v>1978</v>
      </c>
      <c r="S1716">
        <f ca="1">$AK$2*Validation[[#This Row],[Range1_Range]]+Validation[[#This Row],[Range1_Low]]</f>
        <v>561.89983891828308</v>
      </c>
      <c r="T1716">
        <f ca="1">$AK$2*Validation[[#This Row],[Range2_Range]]+Validation[[#This Row],[Range2_Low]]</f>
        <v>2.3476882277971551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0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6" t="b">
        <f ca="1">AND(Validation[[#This Row],[Test Reading]]&gt;=Validation[[#This Row],[Range1_Low]],Validation[[#This Row],[Test Reading]]&lt;=Validation[[#This Row],[Range1_High]])</f>
        <v>1</v>
      </c>
      <c r="AE17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6">
        <f>Validation[[#This Row],[Range1_High]]-Validation[[#This Row],[Range1_Low]]</f>
        <v>690.01</v>
      </c>
      <c r="AG1716">
        <f>Validation[[#This Row],[Range2_High]]-Validation[[#This Row],[Range2_Low]]</f>
        <v>4.01</v>
      </c>
      <c r="AK1716"/>
    </row>
    <row r="1717" spans="1:37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5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2643</v>
      </c>
      <c r="P1717" t="s">
        <v>2643</v>
      </c>
      <c r="Q1717" t="s">
        <v>2643</v>
      </c>
      <c r="R1717" t="s">
        <v>1976</v>
      </c>
      <c r="S1717">
        <f ca="1">$AK$2*Validation[[#This Row],[Range1_Range]]+Validation[[#This Row],[Range1_Low]]</f>
        <v>561.89983891828308</v>
      </c>
      <c r="T1717">
        <f ca="1">$AK$2*Validation[[#This Row],[Range2_Range]]+Validation[[#This Row],[Range2_Low]]</f>
        <v>6.6837700801156483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0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7" t="b">
        <f ca="1">AND(Validation[[#This Row],[Test Reading]]&gt;=Validation[[#This Row],[Range1_Low]],Validation[[#This Row],[Test Reading]]&lt;=Validation[[#This Row],[Range1_High]])</f>
        <v>1</v>
      </c>
      <c r="AE17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7">
        <f>Validation[[#This Row],[Range1_High]]-Validation[[#This Row],[Range1_Low]]</f>
        <v>690.01</v>
      </c>
      <c r="AG1717">
        <f>Validation[[#This Row],[Range2_High]]-Validation[[#This Row],[Range2_Low]]</f>
        <v>5.01</v>
      </c>
      <c r="AK1717"/>
    </row>
    <row r="1718" spans="1:37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10</v>
      </c>
      <c r="I1718">
        <v>10.01</v>
      </c>
      <c r="J1718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t="s">
        <v>2643</v>
      </c>
      <c r="P1718" t="s">
        <v>2643</v>
      </c>
      <c r="Q1718" t="s">
        <v>2643</v>
      </c>
      <c r="R1718" t="s">
        <v>1977</v>
      </c>
      <c r="S1718">
        <f ca="1">$AK$2*Validation[[#This Row],[Range1_Range]]+Validation[[#This Row],[Range1_Low]]</f>
        <v>561.89983891828308</v>
      </c>
      <c r="T1718">
        <f ca="1">$AK$2*Validation[[#This Row],[Range2_Range]]+Validation[[#This Row],[Range2_Low]]</f>
        <v>10.003360818523184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0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8" t="b">
        <f ca="1">AND(Validation[[#This Row],[Test Reading]]&gt;=Validation[[#This Row],[Range1_Low]],Validation[[#This Row],[Test Reading]]&lt;=Validation[[#This Row],[Range1_High]])</f>
        <v>1</v>
      </c>
      <c r="AE17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8">
        <f>Validation[[#This Row],[Range1_High]]-Validation[[#This Row],[Range1_Low]]</f>
        <v>690.01</v>
      </c>
      <c r="AG1718">
        <f>Validation[[#This Row],[Range2_High]]-Validation[[#This Row],[Range2_Low]]</f>
        <v>9.9999999999997868E-3</v>
      </c>
      <c r="AK1718"/>
    </row>
    <row r="1719" spans="1:37" x14ac:dyDescent="0.25">
      <c r="A1719" t="s">
        <v>52</v>
      </c>
      <c r="B1719" t="s">
        <v>97</v>
      </c>
      <c r="C1719">
        <v>0</v>
      </c>
      <c r="D1719">
        <v>1.0900099999999999E-5</v>
      </c>
      <c r="E1719">
        <v>1E-10</v>
      </c>
      <c r="F1719" t="s">
        <v>98</v>
      </c>
      <c r="G1719" t="s">
        <v>98</v>
      </c>
      <c r="H1719">
        <v>0</v>
      </c>
      <c r="I1719">
        <v>0</v>
      </c>
      <c r="J1719" t="s">
        <v>2643</v>
      </c>
      <c r="K1719">
        <v>0</v>
      </c>
      <c r="L1719">
        <v>2.5000000000000001E-2</v>
      </c>
      <c r="M1719">
        <v>0</v>
      </c>
      <c r="N1719">
        <v>0</v>
      </c>
      <c r="O1719" t="s">
        <v>2643</v>
      </c>
      <c r="P1719" t="s">
        <v>2643</v>
      </c>
      <c r="Q1719" t="s">
        <v>2643</v>
      </c>
      <c r="R1719" t="s">
        <v>1118</v>
      </c>
      <c r="S1719">
        <f ca="1">$AK$2*Validation[[#This Row],[Range1_Range]]+Validation[[#This Row],[Range1_Low]]</f>
        <v>3.6633257984568014E-6</v>
      </c>
      <c r="T1719">
        <f ca="1">$AK$2*Validation[[#This Row],[Range2_Range]]+Validation[[#This Row],[Range2_Low]]</f>
        <v>0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0.000000092 WAC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0.000000092 WAC</v>
      </c>
      <c r="W1719" t="b">
        <f ca="1">Validation[[#This Row],[Desired Result]]=Validation[[#This Row],[Result]]</f>
        <v>1</v>
      </c>
      <c r="X1719" t="b">
        <v>0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9" t="b">
        <f ca="1">AND(Validation[[#This Row],[Test Reading]]&gt;=Validation[[#This Row],[Range1_Low]],Validation[[#This Row],[Test Reading]]&lt;=Validation[[#This Row],[Range1_High]])</f>
        <v>1</v>
      </c>
      <c r="AE17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9">
        <f>Validation[[#This Row],[Range1_High]]-Validation[[#This Row],[Range1_Low]]</f>
        <v>1.0900099999999999E-5</v>
      </c>
      <c r="AG1719">
        <f>Validation[[#This Row],[Range2_High]]-Validation[[#This Row],[Range2_Low]]</f>
        <v>0</v>
      </c>
      <c r="AK1719"/>
    </row>
    <row r="1720" spans="1:37" x14ac:dyDescent="0.25">
      <c r="A1720" t="s">
        <v>52</v>
      </c>
      <c r="B1720" t="s">
        <v>97</v>
      </c>
      <c r="C1720">
        <v>0</v>
      </c>
      <c r="D1720">
        <v>1.0900099999999999E-5</v>
      </c>
      <c r="E1720">
        <v>1.0000000000000001E-9</v>
      </c>
      <c r="F1720" t="s">
        <v>98</v>
      </c>
      <c r="G1720" t="s">
        <v>98</v>
      </c>
      <c r="H1720">
        <v>0</v>
      </c>
      <c r="I1720">
        <v>0</v>
      </c>
      <c r="J1720" t="s">
        <v>2643</v>
      </c>
      <c r="K1720">
        <v>0</v>
      </c>
      <c r="L1720">
        <v>2.5177999999999999E-2</v>
      </c>
      <c r="M1720">
        <v>0</v>
      </c>
      <c r="N1720">
        <v>0</v>
      </c>
      <c r="O1720" t="s">
        <v>2643</v>
      </c>
      <c r="P1720" t="s">
        <v>2643</v>
      </c>
      <c r="Q1720" t="s">
        <v>2643</v>
      </c>
      <c r="R1720" t="s">
        <v>1119</v>
      </c>
      <c r="S1720">
        <f ca="1">$AK$2*Validation[[#This Row],[Range1_Range]]+Validation[[#This Row],[Range1_Low]]</f>
        <v>3.6633257984568014E-6</v>
      </c>
      <c r="T1720">
        <f ca="1">$AK$2*Validation[[#This Row],[Range2_Range]]+Validation[[#This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0.000000092 WAC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0.000000092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v>0</v>
      </c>
      <c r="AB1720" t="s">
        <v>5459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0" t="b">
        <f ca="1">AND(Validation[[#This Row],[Test Reading]]&gt;=Validation[[#This Row],[Range1_Low]],Validation[[#This Row],[Test Reading]]&lt;=Validation[[#This Row],[Range1_High]])</f>
        <v>1</v>
      </c>
      <c r="AE17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0">
        <f>Validation[[#This Row],[Range1_High]]-Validation[[#This Row],[Range1_Low]]</f>
        <v>1.0900099999999999E-5</v>
      </c>
      <c r="AG1720">
        <f>Validation[[#This Row],[Range2_High]]-Validation[[#This Row],[Range2_Low]]</f>
        <v>0</v>
      </c>
      <c r="AK1720"/>
    </row>
    <row r="1721" spans="1:37" x14ac:dyDescent="0.25">
      <c r="A1721" t="s">
        <v>52</v>
      </c>
      <c r="B1721" t="s">
        <v>97</v>
      </c>
      <c r="C1721">
        <v>1.0900000000000001E-5</v>
      </c>
      <c r="D1721">
        <v>1.090001E-4</v>
      </c>
      <c r="E1721">
        <v>1.0000000000000001E-9</v>
      </c>
      <c r="F1721" t="s">
        <v>98</v>
      </c>
      <c r="G1721" t="s">
        <v>98</v>
      </c>
      <c r="H1721">
        <v>0</v>
      </c>
      <c r="I1721">
        <v>0</v>
      </c>
      <c r="J1721" t="s">
        <v>2643</v>
      </c>
      <c r="K1721">
        <v>0</v>
      </c>
      <c r="L1721">
        <v>2.5999999999999999E-3</v>
      </c>
      <c r="M1721">
        <v>0</v>
      </c>
      <c r="N1721">
        <v>0</v>
      </c>
      <c r="O1721" t="s">
        <v>2643</v>
      </c>
      <c r="P1721" t="s">
        <v>2643</v>
      </c>
      <c r="Q1721" t="s">
        <v>2643</v>
      </c>
      <c r="R1721" t="s">
        <v>5459</v>
      </c>
      <c r="S1721">
        <f ca="1">$AK$2*Validation[[#This Row],[Range1_Range]]+Validation[[#This Row],[Range1_Low]]</f>
        <v>4.3869663320629363E-5</v>
      </c>
      <c r="T1721">
        <f ca="1">$AK$2*Validation[[#This Row],[Range2_Range]]+Validation[[#This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0.00000011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0.00000011 WAC</v>
      </c>
      <c r="W1721" t="b">
        <f ca="1">Validation[[#This Row],[Desired Result]]=Validation[[#This Row],[Result]]</f>
        <v>1</v>
      </c>
      <c r="X1721" t="b">
        <v>1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v>0</v>
      </c>
      <c r="AB1721" t="s">
        <v>1119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1" t="b">
        <f ca="1">AND(Validation[[#This Row],[Test Reading]]&gt;=Validation[[#This Row],[Range1_Low]],Validation[[#This Row],[Test Reading]]&lt;=Validation[[#This Row],[Range1_High]])</f>
        <v>1</v>
      </c>
      <c r="AE17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1">
        <f>Validation[[#This Row],[Range1_High]]-Validation[[#This Row],[Range1_Low]]</f>
        <v>9.8100100000000006E-5</v>
      </c>
      <c r="AG1721">
        <f>Validation[[#This Row],[Range2_High]]-Validation[[#This Row],[Range2_Low]]</f>
        <v>0</v>
      </c>
      <c r="AK1721"/>
    </row>
    <row r="1722" spans="1:37" x14ac:dyDescent="0.25">
      <c r="A1722" t="s">
        <v>52</v>
      </c>
      <c r="B1722" t="s">
        <v>97</v>
      </c>
      <c r="C1722">
        <v>0</v>
      </c>
      <c r="D1722">
        <v>1.0900099999999999E-5</v>
      </c>
      <c r="E1722">
        <v>1E-8</v>
      </c>
      <c r="F1722" t="s">
        <v>98</v>
      </c>
      <c r="G1722" t="s">
        <v>98</v>
      </c>
      <c r="H1722">
        <v>0</v>
      </c>
      <c r="I1722">
        <v>0</v>
      </c>
      <c r="J1722" t="s">
        <v>2643</v>
      </c>
      <c r="K1722">
        <v>0</v>
      </c>
      <c r="L1722">
        <v>6.2989000000000003E-2</v>
      </c>
      <c r="M1722">
        <v>0</v>
      </c>
      <c r="N1722">
        <v>0</v>
      </c>
      <c r="O1722" t="s">
        <v>2643</v>
      </c>
      <c r="P1722" t="s">
        <v>2643</v>
      </c>
      <c r="Q1722" t="s">
        <v>2643</v>
      </c>
      <c r="R1722" t="s">
        <v>1120</v>
      </c>
      <c r="S1722">
        <f ca="1">$AK$2*Validation[[#This Row],[Range1_Range]]+Validation[[#This Row],[Range1_Low]]</f>
        <v>3.6633257984568014E-6</v>
      </c>
      <c r="T1722">
        <f ca="1">$AK$2*Validation[[#This Row],[Range2_Range]]+Validation[[#This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0.00000023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v>0</v>
      </c>
      <c r="AB1722" t="s">
        <v>5460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2" t="b">
        <f ca="1">AND(Validation[[#This Row],[Test Reading]]&gt;=Validation[[#This Row],[Range1_Low]],Validation[[#This Row],[Test Reading]]&lt;=Validation[[#This Row],[Range1_High]])</f>
        <v>1</v>
      </c>
      <c r="AE17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2">
        <f>Validation[[#This Row],[Range1_High]]-Validation[[#This Row],[Range1_Low]]</f>
        <v>1.0900099999999999E-5</v>
      </c>
      <c r="AG1722">
        <f>Validation[[#This Row],[Range2_High]]-Validation[[#This Row],[Range2_Low]]</f>
        <v>0</v>
      </c>
      <c r="AK1722"/>
    </row>
    <row r="1723" spans="1:37" x14ac:dyDescent="0.25">
      <c r="A1723" t="s">
        <v>52</v>
      </c>
      <c r="B1723" t="s">
        <v>97</v>
      </c>
      <c r="C1723">
        <v>1.0900000000000001E-5</v>
      </c>
      <c r="D1723">
        <v>1.090001E-4</v>
      </c>
      <c r="E1723">
        <v>1E-8</v>
      </c>
      <c r="F1723" t="s">
        <v>98</v>
      </c>
      <c r="G1723" t="s">
        <v>98</v>
      </c>
      <c r="H1723">
        <v>0</v>
      </c>
      <c r="I1723">
        <v>0</v>
      </c>
      <c r="J1723" t="s">
        <v>2643</v>
      </c>
      <c r="K1723">
        <v>0</v>
      </c>
      <c r="L1723">
        <v>2.5999999999999999E-3</v>
      </c>
      <c r="M1723">
        <v>0</v>
      </c>
      <c r="N1723">
        <v>0</v>
      </c>
      <c r="O1723" t="s">
        <v>2643</v>
      </c>
      <c r="P1723" t="s">
        <v>2643</v>
      </c>
      <c r="Q1723" t="s">
        <v>2643</v>
      </c>
      <c r="R1723" t="s">
        <v>5460</v>
      </c>
      <c r="S1723">
        <f ca="1">$AK$2*Validation[[#This Row],[Range1_Range]]+Validation[[#This Row],[Range1_Low]]</f>
        <v>4.3869663320629363E-5</v>
      </c>
      <c r="T1723">
        <f ca="1">$AK$2*Validation[[#This Row],[Range2_Range]]+Validation[[#This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0.00000011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0.00000011 WAC</v>
      </c>
      <c r="W1723" t="b">
        <f ca="1">Validation[[#This Row],[Desired Result]]=Validation[[#This Row],[Result]]</f>
        <v>1</v>
      </c>
      <c r="X1723" t="b">
        <v>1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v>0</v>
      </c>
      <c r="AB1723" t="s">
        <v>6323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3" t="b">
        <f ca="1">AND(Validation[[#This Row],[Test Reading]]&gt;=Validation[[#This Row],[Range1_Low]],Validation[[#This Row],[Test Reading]]&lt;=Validation[[#This Row],[Range1_High]])</f>
        <v>1</v>
      </c>
      <c r="AE17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3">
        <f>Validation[[#This Row],[Range1_High]]-Validation[[#This Row],[Range1_Low]]</f>
        <v>9.8100100000000006E-5</v>
      </c>
      <c r="AG1723">
        <f>Validation[[#This Row],[Range2_High]]-Validation[[#This Row],[Range2_Low]]</f>
        <v>0</v>
      </c>
      <c r="AK1723"/>
    </row>
    <row r="1724" spans="1:37" x14ac:dyDescent="0.25">
      <c r="A1724" t="s">
        <v>52</v>
      </c>
      <c r="B1724" t="s">
        <v>97</v>
      </c>
      <c r="C1724">
        <v>1.0900000000000001E-4</v>
      </c>
      <c r="D1724">
        <v>1.0901000000000001E-3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2643</v>
      </c>
      <c r="K1724">
        <v>0</v>
      </c>
      <c r="L1724">
        <v>1.6999999999999999E-3</v>
      </c>
      <c r="M1724">
        <v>0</v>
      </c>
      <c r="N1724">
        <v>0</v>
      </c>
      <c r="O1724" t="s">
        <v>2643</v>
      </c>
      <c r="P1724" t="s">
        <v>2643</v>
      </c>
      <c r="Q1724" t="s">
        <v>2643</v>
      </c>
      <c r="R1724" t="s">
        <v>1123</v>
      </c>
      <c r="S1724">
        <f ca="1">$AK$2*Validation[[#This Row],[Range1_Range]]+Validation[[#This Row],[Range1_Low]]</f>
        <v>4.3872990530967315E-4</v>
      </c>
      <c r="T1724">
        <f ca="1">$AK$2*Validation[[#This Row],[Range2_Range]]+Validation[[#This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0.00000075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0.00000075 WAC</v>
      </c>
      <c r="W1724" t="b">
        <f ca="1">Validation[[#This Row],[Desired Result]]=Validation[[#This Row],[Result]]</f>
        <v>1</v>
      </c>
      <c r="X1724" t="b">
        <v>1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v>0</v>
      </c>
      <c r="AB1724" t="s">
        <v>5460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4" t="b">
        <f ca="1">AND(Validation[[#This Row],[Test Reading]]&gt;=Validation[[#This Row],[Range1_Low]],Validation[[#This Row],[Test Reading]]&lt;=Validation[[#This Row],[Range1_High]])</f>
        <v>1</v>
      </c>
      <c r="AE17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4">
        <f>Validation[[#This Row],[Range1_High]]-Validation[[#This Row],[Range1_Low]]</f>
        <v>9.8110000000000016E-4</v>
      </c>
      <c r="AG1724">
        <f>Validation[[#This Row],[Range2_High]]-Validation[[#This Row],[Range2_Low]]</f>
        <v>0</v>
      </c>
      <c r="AK1724"/>
    </row>
    <row r="1725" spans="1:37" x14ac:dyDescent="0.25">
      <c r="A1725" t="s">
        <v>52</v>
      </c>
      <c r="B1725" t="s">
        <v>97</v>
      </c>
      <c r="C1725">
        <v>0</v>
      </c>
      <c r="D1725">
        <v>1.0900099999999999E-5</v>
      </c>
      <c r="E1725">
        <v>9.9999999999999995E-8</v>
      </c>
      <c r="F1725" t="s">
        <v>98</v>
      </c>
      <c r="G1725" t="s">
        <v>98</v>
      </c>
      <c r="H1725">
        <v>0</v>
      </c>
      <c r="I1725">
        <v>0</v>
      </c>
      <c r="J1725" t="s">
        <v>2643</v>
      </c>
      <c r="K1725">
        <v>0</v>
      </c>
      <c r="L1725">
        <v>0.58052999999999999</v>
      </c>
      <c r="M1725">
        <v>0</v>
      </c>
      <c r="N1725">
        <v>0</v>
      </c>
      <c r="O1725" t="s">
        <v>2643</v>
      </c>
      <c r="P1725" t="s">
        <v>2643</v>
      </c>
      <c r="Q1725" t="s">
        <v>2643</v>
      </c>
      <c r="R1725" t="s">
        <v>1121</v>
      </c>
      <c r="S1725">
        <f ca="1">$AK$2*Validation[[#This Row],[Range1_Range]]+Validation[[#This Row],[Range1_Low]]</f>
        <v>3.6633257984568014E-6</v>
      </c>
      <c r="T1725">
        <f ca="1">$AK$2*Validation[[#This Row],[Range2_Range]]+Validation[[#This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0.0000021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0.0000021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v>0</v>
      </c>
      <c r="AB1725" t="s">
        <v>5461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5" t="b">
        <f ca="1">AND(Validation[[#This Row],[Test Reading]]&gt;=Validation[[#This Row],[Range1_Low]],Validation[[#This Row],[Test Reading]]&lt;=Validation[[#This Row],[Range1_High]])</f>
        <v>1</v>
      </c>
      <c r="AE17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5">
        <f>Validation[[#This Row],[Range1_High]]-Validation[[#This Row],[Range1_Low]]</f>
        <v>1.0900099999999999E-5</v>
      </c>
      <c r="AG1725">
        <f>Validation[[#This Row],[Range2_High]]-Validation[[#This Row],[Range2_Low]]</f>
        <v>0</v>
      </c>
      <c r="AK1725"/>
    </row>
    <row r="1726" spans="1:37" x14ac:dyDescent="0.25">
      <c r="A1726" t="s">
        <v>52</v>
      </c>
      <c r="B1726" t="s">
        <v>97</v>
      </c>
      <c r="C1726">
        <v>1.0900000000000001E-5</v>
      </c>
      <c r="D1726">
        <v>1.090001E-4</v>
      </c>
      <c r="E1726">
        <v>9.9999999999999995E-8</v>
      </c>
      <c r="F1726" t="s">
        <v>98</v>
      </c>
      <c r="G1726" t="s">
        <v>98</v>
      </c>
      <c r="H1726">
        <v>0</v>
      </c>
      <c r="I1726">
        <v>0</v>
      </c>
      <c r="J1726" t="s">
        <v>2643</v>
      </c>
      <c r="K1726">
        <v>0</v>
      </c>
      <c r="L1726">
        <v>5.8884000000000002E-3</v>
      </c>
      <c r="M1726">
        <v>0</v>
      </c>
      <c r="N1726">
        <v>0</v>
      </c>
      <c r="O1726" t="s">
        <v>2643</v>
      </c>
      <c r="P1726" t="s">
        <v>2643</v>
      </c>
      <c r="Q1726" t="s">
        <v>2643</v>
      </c>
      <c r="R1726" t="s">
        <v>5461</v>
      </c>
      <c r="S1726">
        <f ca="1">$AK$2*Validation[[#This Row],[Range1_Range]]+Validation[[#This Row],[Range1_Low]]</f>
        <v>4.3869663320629363E-5</v>
      </c>
      <c r="T1726">
        <f ca="1">$AK$2*Validation[[#This Row],[Range2_Range]]+Validation[[#This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0.00000026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0.00000026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v>0</v>
      </c>
      <c r="AB1726" t="s">
        <v>6324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6" t="b">
        <f ca="1">AND(Validation[[#This Row],[Test Reading]]&gt;=Validation[[#This Row],[Range1_Low]],Validation[[#This Row],[Test Reading]]&lt;=Validation[[#This Row],[Range1_High]])</f>
        <v>1</v>
      </c>
      <c r="AE17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6">
        <f>Validation[[#This Row],[Range1_High]]-Validation[[#This Row],[Range1_Low]]</f>
        <v>9.8100100000000006E-5</v>
      </c>
      <c r="AG1726">
        <f>Validation[[#This Row],[Range2_High]]-Validation[[#This Row],[Range2_Low]]</f>
        <v>0</v>
      </c>
      <c r="AK1726"/>
    </row>
    <row r="1727" spans="1:37" x14ac:dyDescent="0.25">
      <c r="A1727" t="s">
        <v>52</v>
      </c>
      <c r="B1727" t="s">
        <v>97</v>
      </c>
      <c r="C1727">
        <v>1.0900000000000001E-4</v>
      </c>
      <c r="D1727">
        <v>1.0901000000000001E-3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2643</v>
      </c>
      <c r="K1727">
        <v>0</v>
      </c>
      <c r="L1727">
        <v>1.6999999999999999E-3</v>
      </c>
      <c r="M1727">
        <v>0</v>
      </c>
      <c r="N1727">
        <v>0</v>
      </c>
      <c r="O1727" t="s">
        <v>2643</v>
      </c>
      <c r="P1727" t="s">
        <v>2643</v>
      </c>
      <c r="Q1727" t="s">
        <v>2643</v>
      </c>
      <c r="R1727" t="s">
        <v>1124</v>
      </c>
      <c r="S1727">
        <f ca="1">$AK$2*Validation[[#This Row],[Range1_Range]]+Validation[[#This Row],[Range1_Low]]</f>
        <v>4.3872990530967315E-4</v>
      </c>
      <c r="T1727">
        <f ca="1">$AK$2*Validation[[#This Row],[Range2_Range]]+Validation[[#This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0.00000075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0.00000075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v>0</v>
      </c>
      <c r="AB1727" t="s">
        <v>6325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7" t="b">
        <f ca="1">AND(Validation[[#This Row],[Test Reading]]&gt;=Validation[[#This Row],[Range1_Low]],Validation[[#This Row],[Test Reading]]&lt;=Validation[[#This Row],[Range1_High]])</f>
        <v>1</v>
      </c>
      <c r="AE17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7">
        <f>Validation[[#This Row],[Range1_High]]-Validation[[#This Row],[Range1_Low]]</f>
        <v>9.8110000000000016E-4</v>
      </c>
      <c r="AG1727">
        <f>Validation[[#This Row],[Range2_High]]-Validation[[#This Row],[Range2_Low]]</f>
        <v>0</v>
      </c>
      <c r="AJ1727" s="93"/>
      <c r="AK1727"/>
    </row>
    <row r="1728" spans="1:37" x14ac:dyDescent="0.25">
      <c r="A1728" t="s">
        <v>52</v>
      </c>
      <c r="B1728" t="s">
        <v>97</v>
      </c>
      <c r="C1728">
        <v>1.09E-3</v>
      </c>
      <c r="D1728">
        <v>1.0900099999999999E-2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2643</v>
      </c>
      <c r="K1728">
        <v>0</v>
      </c>
      <c r="L1728">
        <v>1.2999999999999999E-3</v>
      </c>
      <c r="M1728">
        <v>0</v>
      </c>
      <c r="N1728">
        <v>0</v>
      </c>
      <c r="O1728" t="s">
        <v>2643</v>
      </c>
      <c r="P1728" t="s">
        <v>2643</v>
      </c>
      <c r="Q1728" t="s">
        <v>2643</v>
      </c>
      <c r="R1728" t="s">
        <v>1128</v>
      </c>
      <c r="S1728">
        <f ca="1">$AK$2*Validation[[#This Row],[Range1_Range]]+Validation[[#This Row],[Range1_Low]]</f>
        <v>4.3869965794296438E-3</v>
      </c>
      <c r="T1728">
        <f ca="1">$AK$2*Validation[[#This Row],[Range2_Range]]+Validation[[#This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0.0000057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0.0000057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v>0</v>
      </c>
      <c r="AB1728" t="s">
        <v>1124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8" t="b">
        <f ca="1">AND(Validation[[#This Row],[Test Reading]]&gt;=Validation[[#This Row],[Range1_Low]],Validation[[#This Row],[Test Reading]]&lt;=Validation[[#This Row],[Range1_High]])</f>
        <v>1</v>
      </c>
      <c r="AE17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8">
        <f>Validation[[#This Row],[Range1_High]]-Validation[[#This Row],[Range1_Low]]</f>
        <v>9.8100999999999987E-3</v>
      </c>
      <c r="AG1728">
        <f>Validation[[#This Row],[Range2_High]]-Validation[[#This Row],[Range2_Low]]</f>
        <v>0</v>
      </c>
      <c r="AK1728"/>
    </row>
    <row r="1729" spans="1:37" x14ac:dyDescent="0.25">
      <c r="A1729" t="s">
        <v>52</v>
      </c>
      <c r="B1729" t="s">
        <v>97</v>
      </c>
      <c r="C1729">
        <v>0</v>
      </c>
      <c r="D1729">
        <v>1.0900099999999999E-5</v>
      </c>
      <c r="E1729">
        <v>9.9999999999999995E-7</v>
      </c>
      <c r="F1729" t="s">
        <v>98</v>
      </c>
      <c r="G1729" t="s">
        <v>98</v>
      </c>
      <c r="H1729">
        <v>0</v>
      </c>
      <c r="I1729">
        <v>0</v>
      </c>
      <c r="J1729" t="s">
        <v>2643</v>
      </c>
      <c r="K1729">
        <v>0</v>
      </c>
      <c r="L1729">
        <v>5.8000999999999996</v>
      </c>
      <c r="M1729">
        <v>0</v>
      </c>
      <c r="N1729">
        <v>0</v>
      </c>
      <c r="O1729" t="s">
        <v>2643</v>
      </c>
      <c r="P1729" t="s">
        <v>2643</v>
      </c>
      <c r="Q1729" t="s">
        <v>2643</v>
      </c>
      <c r="R1729" t="s">
        <v>5458</v>
      </c>
      <c r="S1729">
        <f ca="1">$AK$2*Validation[[#This Row],[Range1_Range]]+Validation[[#This Row],[Range1_Low]]</f>
        <v>3.6633257984568014E-6</v>
      </c>
      <c r="T1729">
        <f ca="1">$AK$2*Validation[[#This Row],[Range2_Range]]+Validation[[#This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0.000021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29" t="b">
        <f ca="1">Validation[[#This Row],[Desired Result]]=Validation[[#This Row],[Result]]</f>
        <v>1</v>
      </c>
      <c r="X1729" t="b">
        <v>1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v>0</v>
      </c>
      <c r="AB1729" t="s">
        <v>5462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29" t="b">
        <f ca="1">AND(Validation[[#This Row],[Test Reading]]&gt;=Validation[[#This Row],[Range1_Low]],Validation[[#This Row],[Test Reading]]&lt;=Validation[[#This Row],[Range1_High]])</f>
        <v>1</v>
      </c>
      <c r="AE17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29">
        <f>Validation[[#This Row],[Range1_High]]-Validation[[#This Row],[Range1_Low]]</f>
        <v>1.0900099999999999E-5</v>
      </c>
      <c r="AG1729">
        <f>Validation[[#This Row],[Range2_High]]-Validation[[#This Row],[Range2_Low]]</f>
        <v>0</v>
      </c>
      <c r="AK1729"/>
    </row>
    <row r="1730" spans="1:37" x14ac:dyDescent="0.25">
      <c r="A1730" t="s">
        <v>52</v>
      </c>
      <c r="B1730" t="s">
        <v>97</v>
      </c>
      <c r="C1730">
        <v>1.0900000000000001E-5</v>
      </c>
      <c r="D1730">
        <v>1.090001E-4</v>
      </c>
      <c r="E1730">
        <v>9.9999999999999995E-7</v>
      </c>
      <c r="F1730" t="s">
        <v>98</v>
      </c>
      <c r="G1730" t="s">
        <v>98</v>
      </c>
      <c r="H1730">
        <v>0</v>
      </c>
      <c r="I1730">
        <v>0</v>
      </c>
      <c r="J1730" t="s">
        <v>2643</v>
      </c>
      <c r="K1730">
        <v>0</v>
      </c>
      <c r="L1730">
        <v>5.3319999999999999E-2</v>
      </c>
      <c r="M1730">
        <v>0</v>
      </c>
      <c r="N1730">
        <v>0</v>
      </c>
      <c r="O1730" t="s">
        <v>2643</v>
      </c>
      <c r="P1730" t="s">
        <v>2643</v>
      </c>
      <c r="Q1730" t="s">
        <v>2643</v>
      </c>
      <c r="R1730" t="s">
        <v>5462</v>
      </c>
      <c r="S1730">
        <f ca="1">$AK$2*Validation[[#This Row],[Range1_Range]]+Validation[[#This Row],[Range1_Low]]</f>
        <v>4.3869663320629363E-5</v>
      </c>
      <c r="T1730">
        <f ca="1">$AK$2*Validation[[#This Row],[Range2_Range]]+Validation[[#This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0.0000023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0.0000023 WAC</v>
      </c>
      <c r="W1730" t="b">
        <f ca="1">Validation[[#This Row],[Desired Result]]=Validation[[#This Row],[Result]]</f>
        <v>1</v>
      </c>
      <c r="X1730" t="b">
        <v>0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v>0</v>
      </c>
      <c r="AB1730" t="s">
        <v>6326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0" t="b">
        <f ca="1">AND(Validation[[#This Row],[Test Reading]]&gt;=Validation[[#This Row],[Range1_Low]],Validation[[#This Row],[Test Reading]]&lt;=Validation[[#This Row],[Range1_High]])</f>
        <v>1</v>
      </c>
      <c r="AE17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0">
        <f>Validation[[#This Row],[Range1_High]]-Validation[[#This Row],[Range1_Low]]</f>
        <v>9.8100100000000006E-5</v>
      </c>
      <c r="AG1730">
        <f>Validation[[#This Row],[Range2_High]]-Validation[[#This Row],[Range2_Low]]</f>
        <v>0</v>
      </c>
      <c r="AK1730"/>
    </row>
    <row r="1731" spans="1:37" x14ac:dyDescent="0.25">
      <c r="A1731" t="s">
        <v>52</v>
      </c>
      <c r="B1731" t="s">
        <v>97</v>
      </c>
      <c r="C1731">
        <v>1.0900000000000001E-4</v>
      </c>
      <c r="D1731">
        <v>1.0901000000000001E-3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2643</v>
      </c>
      <c r="K1731">
        <v>0</v>
      </c>
      <c r="L1731">
        <v>5.5645E-3</v>
      </c>
      <c r="M1731">
        <v>0</v>
      </c>
      <c r="N1731">
        <v>0</v>
      </c>
      <c r="O1731" t="s">
        <v>2643</v>
      </c>
      <c r="P1731" t="s">
        <v>2643</v>
      </c>
      <c r="Q1731" t="s">
        <v>2643</v>
      </c>
      <c r="R1731" t="s">
        <v>1125</v>
      </c>
      <c r="S1731">
        <f ca="1">$AK$2*Validation[[#This Row],[Range1_Range]]+Validation[[#This Row],[Range1_Low]]</f>
        <v>4.3872990530967315E-4</v>
      </c>
      <c r="T1731">
        <f ca="1">$AK$2*Validation[[#This Row],[Range2_Range]]+Validation[[#This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0.0000024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0.0000024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v>0</v>
      </c>
      <c r="AB1731" t="s">
        <v>6327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1" t="b">
        <f ca="1">AND(Validation[[#This Row],[Test Reading]]&gt;=Validation[[#This Row],[Range1_Low]],Validation[[#This Row],[Test Reading]]&lt;=Validation[[#This Row],[Range1_High]])</f>
        <v>1</v>
      </c>
      <c r="AE17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1">
        <f>Validation[[#This Row],[Range1_High]]-Validation[[#This Row],[Range1_Low]]</f>
        <v>9.8110000000000016E-4</v>
      </c>
      <c r="AG1731">
        <f>Validation[[#This Row],[Range2_High]]-Validation[[#This Row],[Range2_Low]]</f>
        <v>0</v>
      </c>
      <c r="AK1731"/>
    </row>
    <row r="1732" spans="1:37" x14ac:dyDescent="0.25">
      <c r="A1732" t="s">
        <v>52</v>
      </c>
      <c r="B1732" t="s">
        <v>97</v>
      </c>
      <c r="C1732">
        <v>1.09E-3</v>
      </c>
      <c r="D1732">
        <v>1.0900099999999999E-2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2643</v>
      </c>
      <c r="K1732">
        <v>0</v>
      </c>
      <c r="L1732">
        <v>1.3483E-3</v>
      </c>
      <c r="M1732">
        <v>0</v>
      </c>
      <c r="N1732">
        <v>0</v>
      </c>
      <c r="O1732" t="s">
        <v>2643</v>
      </c>
      <c r="P1732" t="s">
        <v>2643</v>
      </c>
      <c r="Q1732" t="s">
        <v>2643</v>
      </c>
      <c r="R1732" t="s">
        <v>5465</v>
      </c>
      <c r="S1732">
        <f ca="1">$AK$2*Validation[[#This Row],[Range1_Range]]+Validation[[#This Row],[Range1_Low]]</f>
        <v>4.3869965794296438E-3</v>
      </c>
      <c r="T1732">
        <f ca="1">$AK$2*Validation[[#This Row],[Range2_Range]]+Validation[[#This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0.0000059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0.0000059 WAC</v>
      </c>
      <c r="W1732" t="b">
        <f ca="1">Validation[[#This Row],[Desired Result]]=Validation[[#This Row],[Result]]</f>
        <v>1</v>
      </c>
      <c r="X1732" t="b">
        <v>1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v>0</v>
      </c>
      <c r="AB1732" t="s">
        <v>6025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2" t="b">
        <f ca="1">AND(Validation[[#This Row],[Test Reading]]&gt;=Validation[[#This Row],[Range1_Low]],Validation[[#This Row],[Test Reading]]&lt;=Validation[[#This Row],[Range1_High]])</f>
        <v>1</v>
      </c>
      <c r="AE17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2">
        <f>Validation[[#This Row],[Range1_High]]-Validation[[#This Row],[Range1_Low]]</f>
        <v>9.8100999999999987E-3</v>
      </c>
      <c r="AG1732">
        <f>Validation[[#This Row],[Range2_High]]-Validation[[#This Row],[Range2_Low]]</f>
        <v>0</v>
      </c>
      <c r="AK1732"/>
    </row>
    <row r="1733" spans="1:37" x14ac:dyDescent="0.25">
      <c r="A1733" t="s">
        <v>52</v>
      </c>
      <c r="B1733" t="s">
        <v>97</v>
      </c>
      <c r="C1733">
        <v>1.09E-2</v>
      </c>
      <c r="D1733">
        <v>0.1090001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2643</v>
      </c>
      <c r="K1733">
        <v>0</v>
      </c>
      <c r="L1733">
        <v>7.7999999999999999E-4</v>
      </c>
      <c r="M1733">
        <v>0</v>
      </c>
      <c r="N1733">
        <v>0</v>
      </c>
      <c r="O1733" t="s">
        <v>2643</v>
      </c>
      <c r="P1733" t="s">
        <v>2643</v>
      </c>
      <c r="Q1733" t="s">
        <v>2643</v>
      </c>
      <c r="R1733" t="s">
        <v>1133</v>
      </c>
      <c r="S1733">
        <f ca="1">$AK$2*Validation[[#This Row],[Range1_Range]]+Validation[[#This Row],[Range1_Low]]</f>
        <v>4.386966332062936E-2</v>
      </c>
      <c r="T1733">
        <f ca="1">$AK$2*Validation[[#This Row],[Range2_Range]]+Validation[[#This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0.000034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0.000034 WAC</v>
      </c>
      <c r="W1733" t="b">
        <f ca="1">Validation[[#This Row],[Desired Result]]=Validation[[#This Row],[Result]]</f>
        <v>1</v>
      </c>
      <c r="X1733" t="b">
        <v>1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v>0</v>
      </c>
      <c r="AB1733" t="s">
        <v>5465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3" t="b">
        <f ca="1">AND(Validation[[#This Row],[Test Reading]]&gt;=Validation[[#This Row],[Range1_Low]],Validation[[#This Row],[Test Reading]]&lt;=Validation[[#This Row],[Range1_High]])</f>
        <v>1</v>
      </c>
      <c r="AE17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3">
        <f>Validation[[#This Row],[Range1_High]]-Validation[[#This Row],[Range1_Low]]</f>
        <v>9.8100099999999996E-2</v>
      </c>
      <c r="AG1733">
        <f>Validation[[#This Row],[Range2_High]]-Validation[[#This Row],[Range2_Low]]</f>
        <v>0</v>
      </c>
      <c r="AK1733"/>
    </row>
    <row r="1734" spans="1:37" x14ac:dyDescent="0.25">
      <c r="A1734" t="s">
        <v>52</v>
      </c>
      <c r="B1734" t="s">
        <v>97</v>
      </c>
      <c r="C1734">
        <v>1.0900000000000001E-5</v>
      </c>
      <c r="D1734">
        <v>1.090001E-4</v>
      </c>
      <c r="E1734">
        <v>1.0000000000000001E-5</v>
      </c>
      <c r="F1734" t="s">
        <v>98</v>
      </c>
      <c r="G1734" t="s">
        <v>98</v>
      </c>
      <c r="H1734">
        <v>0</v>
      </c>
      <c r="I1734">
        <v>0</v>
      </c>
      <c r="J1734" t="s">
        <v>2643</v>
      </c>
      <c r="K1734">
        <v>0</v>
      </c>
      <c r="L1734">
        <v>0.53261000000000003</v>
      </c>
      <c r="M1734">
        <v>0</v>
      </c>
      <c r="N1734">
        <v>0</v>
      </c>
      <c r="O1734" t="s">
        <v>2643</v>
      </c>
      <c r="P1734" t="s">
        <v>2643</v>
      </c>
      <c r="Q1734" t="s">
        <v>2643</v>
      </c>
      <c r="R1734" t="s">
        <v>5463</v>
      </c>
      <c r="S1734">
        <f ca="1">$AK$2*Validation[[#This Row],[Range1_Range]]+Validation[[#This Row],[Range1_Low]]</f>
        <v>4.3869663320629363E-5</v>
      </c>
      <c r="T1734">
        <f ca="1">$AK$2*Validation[[#This Row],[Range2_Range]]+Validation[[#This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0.000023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0.000023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v>0</v>
      </c>
      <c r="AB1734" t="s">
        <v>1126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4" t="b">
        <f ca="1">AND(Validation[[#This Row],[Test Reading]]&gt;=Validation[[#This Row],[Range1_Low]],Validation[[#This Row],[Test Reading]]&lt;=Validation[[#This Row],[Range1_High]])</f>
        <v>1</v>
      </c>
      <c r="AE17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34">
        <f>Validation[[#This Row],[Range1_High]]-Validation[[#This Row],[Range1_Low]]</f>
        <v>9.8100100000000006E-5</v>
      </c>
      <c r="AG1734">
        <f>Validation[[#This Row],[Range2_High]]-Validation[[#This Row],[Range2_Low]]</f>
        <v>0</v>
      </c>
      <c r="AK1734"/>
    </row>
    <row r="1735" spans="1:37" x14ac:dyDescent="0.25">
      <c r="A1735" t="s">
        <v>52</v>
      </c>
      <c r="B1735" t="s">
        <v>97</v>
      </c>
      <c r="C1735">
        <v>1.0900000000000001E-4</v>
      </c>
      <c r="D1735">
        <v>1.0901000000000001E-3</v>
      </c>
      <c r="E1735">
        <v>1.0000000000000001E-5</v>
      </c>
      <c r="F1735" t="s">
        <v>98</v>
      </c>
      <c r="G1735" t="s">
        <v>98</v>
      </c>
      <c r="H1735">
        <v>0</v>
      </c>
      <c r="I1735">
        <v>0</v>
      </c>
      <c r="J1735" t="s">
        <v>2643</v>
      </c>
      <c r="K1735">
        <v>0</v>
      </c>
      <c r="L1735">
        <v>5.3284999999999999E-2</v>
      </c>
      <c r="M1735">
        <v>0</v>
      </c>
      <c r="N1735">
        <v>0</v>
      </c>
      <c r="O1735" t="s">
        <v>2643</v>
      </c>
      <c r="P1735" t="s">
        <v>2643</v>
      </c>
      <c r="Q1735" t="s">
        <v>2643</v>
      </c>
      <c r="R1735" t="s">
        <v>1126</v>
      </c>
      <c r="S1735">
        <f ca="1">$AK$2*Validation[[#This Row],[Range1_Range]]+Validation[[#This Row],[Range1_Low]]</f>
        <v>4.3872990530967315E-4</v>
      </c>
      <c r="T1735">
        <f ca="1">$AK$2*Validation[[#This Row],[Range2_Range]]+Validation[[#This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0.000023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0.000023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v>0</v>
      </c>
      <c r="AB1735" t="s">
        <v>6328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5" t="b">
        <f ca="1">AND(Validation[[#This Row],[Test Reading]]&gt;=Validation[[#This Row],[Range1_Low]],Validation[[#This Row],[Test Reading]]&lt;=Validation[[#This Row],[Range1_High]])</f>
        <v>1</v>
      </c>
      <c r="AE17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5">
        <f>Validation[[#This Row],[Range1_High]]-Validation[[#This Row],[Range1_Low]]</f>
        <v>9.8110000000000016E-4</v>
      </c>
      <c r="AG1735">
        <f>Validation[[#This Row],[Range2_High]]-Validation[[#This Row],[Range2_Low]]</f>
        <v>0</v>
      </c>
      <c r="AK1735"/>
    </row>
    <row r="1736" spans="1:37" x14ac:dyDescent="0.25">
      <c r="A1736" t="s">
        <v>52</v>
      </c>
      <c r="B1736" t="s">
        <v>97</v>
      </c>
      <c r="C1736">
        <v>1.09E-3</v>
      </c>
      <c r="D1736">
        <v>1.0900099999999999E-2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2643</v>
      </c>
      <c r="K1736">
        <v>0</v>
      </c>
      <c r="L1736">
        <v>5.4701999999999997E-3</v>
      </c>
      <c r="M1736">
        <v>0</v>
      </c>
      <c r="N1736">
        <v>0</v>
      </c>
      <c r="O1736" t="s">
        <v>2643</v>
      </c>
      <c r="P1736" t="s">
        <v>2643</v>
      </c>
      <c r="Q1736" t="s">
        <v>2643</v>
      </c>
      <c r="R1736" t="s">
        <v>1130</v>
      </c>
      <c r="S1736">
        <f ca="1">$AK$2*Validation[[#This Row],[Range1_Range]]+Validation[[#This Row],[Range1_Low]]</f>
        <v>4.3869965794296438E-3</v>
      </c>
      <c r="T1736">
        <f ca="1">$AK$2*Validation[[#This Row],[Range2_Range]]+Validation[[#This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0.000024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0.000024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v>0</v>
      </c>
      <c r="AB1736" t="s">
        <v>5975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6" t="b">
        <f ca="1">AND(Validation[[#This Row],[Test Reading]]&gt;=Validation[[#This Row],[Range1_Low]],Validation[[#This Row],[Test Reading]]&lt;=Validation[[#This Row],[Range1_High]])</f>
        <v>1</v>
      </c>
      <c r="AE17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6">
        <f>Validation[[#This Row],[Range1_High]]-Validation[[#This Row],[Range1_Low]]</f>
        <v>9.8100999999999987E-3</v>
      </c>
      <c r="AG1736">
        <f>Validation[[#This Row],[Range2_High]]-Validation[[#This Row],[Range2_Low]]</f>
        <v>0</v>
      </c>
      <c r="AK1736"/>
    </row>
    <row r="1737" spans="1:37" x14ac:dyDescent="0.25">
      <c r="A1737" t="s">
        <v>52</v>
      </c>
      <c r="B1737" t="s">
        <v>97</v>
      </c>
      <c r="C1737">
        <v>1.09E-2</v>
      </c>
      <c r="D1737">
        <v>0.1090001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2643</v>
      </c>
      <c r="K1737">
        <v>0</v>
      </c>
      <c r="L1737">
        <v>9.4315999999999996E-4</v>
      </c>
      <c r="M1737">
        <v>0</v>
      </c>
      <c r="N1737">
        <v>0</v>
      </c>
      <c r="O1737" t="s">
        <v>2643</v>
      </c>
      <c r="P1737" t="s">
        <v>2643</v>
      </c>
      <c r="Q1737" t="s">
        <v>2643</v>
      </c>
      <c r="R1737" t="s">
        <v>1134</v>
      </c>
      <c r="S1737">
        <f ca="1">$AK$2*Validation[[#This Row],[Range1_Range]]+Validation[[#This Row],[Range1_Low]]</f>
        <v>4.386966332062936E-2</v>
      </c>
      <c r="T1737">
        <f ca="1">$AK$2*Validation[[#This Row],[Range2_Range]]+Validation[[#This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0.000041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0.000041 WAC</v>
      </c>
      <c r="W1737" t="b">
        <f ca="1">Validation[[#This Row],[Desired Result]]=Validation[[#This Row],[Result]]</f>
        <v>1</v>
      </c>
      <c r="X1737" t="b">
        <v>1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v>0</v>
      </c>
      <c r="AB1737" t="s">
        <v>6026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7" t="b">
        <f ca="1">AND(Validation[[#This Row],[Test Reading]]&gt;=Validation[[#This Row],[Range1_Low]],Validation[[#This Row],[Test Reading]]&lt;=Validation[[#This Row],[Range1_High]])</f>
        <v>1</v>
      </c>
      <c r="AE17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7">
        <f>Validation[[#This Row],[Range1_High]]-Validation[[#This Row],[Range1_Low]]</f>
        <v>9.8100099999999996E-2</v>
      </c>
      <c r="AG1737">
        <f>Validation[[#This Row],[Range2_High]]-Validation[[#This Row],[Range2_Low]]</f>
        <v>0</v>
      </c>
      <c r="AK1737"/>
    </row>
    <row r="1738" spans="1:37" x14ac:dyDescent="0.25">
      <c r="A1738" t="s">
        <v>52</v>
      </c>
      <c r="B1738" t="s">
        <v>97</v>
      </c>
      <c r="C1738">
        <v>0.109</v>
      </c>
      <c r="D1738">
        <v>1.0901000000000001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2643</v>
      </c>
      <c r="K1738">
        <v>0</v>
      </c>
      <c r="L1738">
        <v>7.7999999999999999E-4</v>
      </c>
      <c r="M1738">
        <v>0</v>
      </c>
      <c r="N1738">
        <v>0</v>
      </c>
      <c r="O1738" t="s">
        <v>2643</v>
      </c>
      <c r="P1738" t="s">
        <v>2643</v>
      </c>
      <c r="Q1738" t="s">
        <v>2643</v>
      </c>
      <c r="R1738" t="s">
        <v>1138</v>
      </c>
      <c r="S1738">
        <f ca="1">$AK$2*Validation[[#This Row],[Range1_Range]]+Validation[[#This Row],[Range1_Low]]</f>
        <v>0.43872990530967315</v>
      </c>
      <c r="T1738">
        <f ca="1">$AK$2*Validation[[#This Row],[Range2_Range]]+Validation[[#This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0.00034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0.00034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v>0</v>
      </c>
      <c r="AB1738" t="s">
        <v>1134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8" t="b">
        <f ca="1">AND(Validation[[#This Row],[Test Reading]]&gt;=Validation[[#This Row],[Range1_Low]],Validation[[#This Row],[Test Reading]]&lt;=Validation[[#This Row],[Range1_High]])</f>
        <v>1</v>
      </c>
      <c r="AE17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8">
        <f>Validation[[#This Row],[Range1_High]]-Validation[[#This Row],[Range1_Low]]</f>
        <v>0.98110000000000008</v>
      </c>
      <c r="AG1738">
        <f>Validation[[#This Row],[Range2_High]]-Validation[[#This Row],[Range2_Low]]</f>
        <v>0</v>
      </c>
      <c r="AK1738"/>
    </row>
    <row r="1739" spans="1:37" x14ac:dyDescent="0.25">
      <c r="A1739" t="s">
        <v>52</v>
      </c>
      <c r="B1739" t="s">
        <v>97</v>
      </c>
      <c r="C1739">
        <v>1.0900000000000001E-4</v>
      </c>
      <c r="D1739">
        <v>1.0901000000000001E-3</v>
      </c>
      <c r="E1739">
        <v>1E-4</v>
      </c>
      <c r="F1739" t="s">
        <v>98</v>
      </c>
      <c r="G1739" t="s">
        <v>98</v>
      </c>
      <c r="H1739">
        <v>0</v>
      </c>
      <c r="I1739">
        <v>0</v>
      </c>
      <c r="J1739" t="s">
        <v>2643</v>
      </c>
      <c r="K1739">
        <v>0</v>
      </c>
      <c r="L1739">
        <v>0.53259999999999996</v>
      </c>
      <c r="M1739">
        <v>0</v>
      </c>
      <c r="N1739">
        <v>0</v>
      </c>
      <c r="O1739" t="s">
        <v>2643</v>
      </c>
      <c r="P1739" t="s">
        <v>2643</v>
      </c>
      <c r="Q1739" t="s">
        <v>2643</v>
      </c>
      <c r="R1739" t="s">
        <v>5464</v>
      </c>
      <c r="S1739">
        <f ca="1">$AK$2*Validation[[#This Row],[Range1_Range]]+Validation[[#This Row],[Range1_Low]]</f>
        <v>4.3872990530967315E-4</v>
      </c>
      <c r="T1739">
        <f ca="1">$AK$2*Validation[[#This Row],[Range2_Range]]+Validation[[#This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0.00023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v>0</v>
      </c>
      <c r="AB1739" t="s">
        <v>1131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9" t="b">
        <f ca="1">AND(Validation[[#This Row],[Test Reading]]&gt;=Validation[[#This Row],[Range1_Low]],Validation[[#This Row],[Test Reading]]&lt;=Validation[[#This Row],[Range1_High]])</f>
        <v>1</v>
      </c>
      <c r="AE17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39">
        <f>Validation[[#This Row],[Range1_High]]-Validation[[#This Row],[Range1_Low]]</f>
        <v>9.8110000000000016E-4</v>
      </c>
      <c r="AG1739">
        <f>Validation[[#This Row],[Range2_High]]-Validation[[#This Row],[Range2_Low]]</f>
        <v>0</v>
      </c>
      <c r="AK1739"/>
    </row>
    <row r="1740" spans="1:37" x14ac:dyDescent="0.25">
      <c r="A1740" t="s">
        <v>52</v>
      </c>
      <c r="B1740" t="s">
        <v>97</v>
      </c>
      <c r="C1740">
        <v>1.09E-3</v>
      </c>
      <c r="D1740">
        <v>1.0900099999999999E-2</v>
      </c>
      <c r="E1740">
        <v>1E-4</v>
      </c>
      <c r="F1740" t="s">
        <v>98</v>
      </c>
      <c r="G1740" t="s">
        <v>98</v>
      </c>
      <c r="H1740">
        <v>0</v>
      </c>
      <c r="I1740">
        <v>0</v>
      </c>
      <c r="J1740" t="s">
        <v>2643</v>
      </c>
      <c r="K1740">
        <v>0</v>
      </c>
      <c r="L1740">
        <v>5.3275000000000003E-2</v>
      </c>
      <c r="M1740">
        <v>0</v>
      </c>
      <c r="N1740">
        <v>0</v>
      </c>
      <c r="O1740" t="s">
        <v>2643</v>
      </c>
      <c r="P1740" t="s">
        <v>2643</v>
      </c>
      <c r="Q1740" t="s">
        <v>2643</v>
      </c>
      <c r="R1740" t="s">
        <v>1131</v>
      </c>
      <c r="S1740">
        <f ca="1">$AK$2*Validation[[#This Row],[Range1_Range]]+Validation[[#This Row],[Range1_Low]]</f>
        <v>4.3869965794296438E-3</v>
      </c>
      <c r="T1740">
        <f ca="1">$AK$2*Validation[[#This Row],[Range2_Range]]+Validation[[#This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0.00023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v>0</v>
      </c>
      <c r="AB1740" t="s">
        <v>6027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0" t="b">
        <f ca="1">AND(Validation[[#This Row],[Test Reading]]&gt;=Validation[[#This Row],[Range1_Low]],Validation[[#This Row],[Test Reading]]&lt;=Validation[[#This Row],[Range1_High]])</f>
        <v>1</v>
      </c>
      <c r="AE17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0">
        <f>Validation[[#This Row],[Range1_High]]-Validation[[#This Row],[Range1_Low]]</f>
        <v>9.8100999999999987E-3</v>
      </c>
      <c r="AG1740">
        <f>Validation[[#This Row],[Range2_High]]-Validation[[#This Row],[Range2_Low]]</f>
        <v>0</v>
      </c>
      <c r="AK1740"/>
    </row>
    <row r="1741" spans="1:37" x14ac:dyDescent="0.25">
      <c r="A1741" t="s">
        <v>52</v>
      </c>
      <c r="B1741" t="s">
        <v>97</v>
      </c>
      <c r="C1741">
        <v>1.09E-2</v>
      </c>
      <c r="D1741">
        <v>0.1090001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2643</v>
      </c>
      <c r="K1741">
        <v>0</v>
      </c>
      <c r="L1741">
        <v>5.3847000000000001E-3</v>
      </c>
      <c r="M1741">
        <v>0</v>
      </c>
      <c r="N1741">
        <v>0</v>
      </c>
      <c r="O1741" t="s">
        <v>2643</v>
      </c>
      <c r="P1741" t="s">
        <v>2643</v>
      </c>
      <c r="Q1741" t="s">
        <v>2643</v>
      </c>
      <c r="R1741" t="s">
        <v>5466</v>
      </c>
      <c r="S1741">
        <f ca="1">$AK$2*Validation[[#This Row],[Range1_Range]]+Validation[[#This Row],[Range1_Low]]</f>
        <v>4.386966332062936E-2</v>
      </c>
      <c r="T1741">
        <f ca="1">$AK$2*Validation[[#This Row],[Range2_Range]]+Validation[[#This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0.00024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0.00024 WAC</v>
      </c>
      <c r="W1741" t="b">
        <f ca="1">Validation[[#This Row],[Desired Result]]=Validation[[#This Row],[Result]]</f>
        <v>1</v>
      </c>
      <c r="X1741" t="b">
        <v>1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v>0</v>
      </c>
      <c r="AB1741" t="s">
        <v>5976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1" t="b">
        <f ca="1">AND(Validation[[#This Row],[Test Reading]]&gt;=Validation[[#This Row],[Range1_Low]],Validation[[#This Row],[Test Reading]]&lt;=Validation[[#This Row],[Range1_High]])</f>
        <v>1</v>
      </c>
      <c r="AE17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1">
        <f>Validation[[#This Row],[Range1_High]]-Validation[[#This Row],[Range1_Low]]</f>
        <v>9.8100099999999996E-2</v>
      </c>
      <c r="AG1741">
        <f>Validation[[#This Row],[Range2_High]]-Validation[[#This Row],[Range2_Low]]</f>
        <v>0</v>
      </c>
      <c r="AK1741"/>
    </row>
    <row r="1742" spans="1:37" x14ac:dyDescent="0.25">
      <c r="A1742" t="s">
        <v>52</v>
      </c>
      <c r="B1742" t="s">
        <v>97</v>
      </c>
      <c r="C1742">
        <v>0.109</v>
      </c>
      <c r="D1742">
        <v>1.0901000000000001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2643</v>
      </c>
      <c r="K1742">
        <v>0</v>
      </c>
      <c r="L1742">
        <v>9.4282999999999997E-4</v>
      </c>
      <c r="M1742">
        <v>0</v>
      </c>
      <c r="N1742">
        <v>0</v>
      </c>
      <c r="O1742" t="s">
        <v>2643</v>
      </c>
      <c r="P1742" t="s">
        <v>2643</v>
      </c>
      <c r="Q1742" t="s">
        <v>2643</v>
      </c>
      <c r="R1742" t="s">
        <v>1139</v>
      </c>
      <c r="S1742">
        <f ca="1">$AK$2*Validation[[#This Row],[Range1_Range]]+Validation[[#This Row],[Range1_Low]]</f>
        <v>0.43872990530967315</v>
      </c>
      <c r="T1742">
        <f ca="1">$AK$2*Validation[[#This Row],[Range2_Range]]+Validation[[#This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0.00041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0.00041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v>0</v>
      </c>
      <c r="AB1742" t="s">
        <v>6028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2" t="b">
        <f ca="1">AND(Validation[[#This Row],[Test Reading]]&gt;=Validation[[#This Row],[Range1_Low]],Validation[[#This Row],[Test Reading]]&lt;=Validation[[#This Row],[Range1_High]])</f>
        <v>1</v>
      </c>
      <c r="AE17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2">
        <f>Validation[[#This Row],[Range1_High]]-Validation[[#This Row],[Range1_Low]]</f>
        <v>0.98110000000000008</v>
      </c>
      <c r="AG1742">
        <f>Validation[[#This Row],[Range2_High]]-Validation[[#This Row],[Range2_Low]]</f>
        <v>0</v>
      </c>
      <c r="AK1742"/>
    </row>
    <row r="1743" spans="1:37" x14ac:dyDescent="0.25">
      <c r="A1743" t="s">
        <v>52</v>
      </c>
      <c r="B1743" t="s">
        <v>97</v>
      </c>
      <c r="C1743">
        <v>1.0900000000000001</v>
      </c>
      <c r="D1743">
        <v>10.9001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2643</v>
      </c>
      <c r="K1743">
        <v>0</v>
      </c>
      <c r="L1743">
        <v>1.2999999999999999E-3</v>
      </c>
      <c r="M1743">
        <v>0</v>
      </c>
      <c r="N1743">
        <v>0</v>
      </c>
      <c r="O1743" t="s">
        <v>2643</v>
      </c>
      <c r="P1743" t="s">
        <v>2643</v>
      </c>
      <c r="Q1743" t="s">
        <v>2643</v>
      </c>
      <c r="R1743" t="s">
        <v>5469</v>
      </c>
      <c r="S1743">
        <f ca="1">$AK$2*Validation[[#This Row],[Range1_Range]]+Validation[[#This Row],[Range1_Low]]</f>
        <v>4.3869965794296446</v>
      </c>
      <c r="T1743">
        <f ca="1">$AK$2*Validation[[#This Row],[Range2_Range]]+Validation[[#This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0.0057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0.0057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v>0</v>
      </c>
      <c r="AB1743" t="s">
        <v>1139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3" t="b">
        <f ca="1">AND(Validation[[#This Row],[Test Reading]]&gt;=Validation[[#This Row],[Range1_Low]],Validation[[#This Row],[Test Reading]]&lt;=Validation[[#This Row],[Range1_High]])</f>
        <v>1</v>
      </c>
      <c r="AE17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3">
        <f>Validation[[#This Row],[Range1_High]]-Validation[[#This Row],[Range1_Low]]</f>
        <v>9.8101000000000003</v>
      </c>
      <c r="AG1743">
        <f>Validation[[#This Row],[Range2_High]]-Validation[[#This Row],[Range2_Low]]</f>
        <v>0</v>
      </c>
      <c r="AK1743"/>
    </row>
    <row r="1744" spans="1:37" x14ac:dyDescent="0.25">
      <c r="A1744" t="s">
        <v>52</v>
      </c>
      <c r="B1744" t="s">
        <v>97</v>
      </c>
      <c r="C1744">
        <v>1.09E-3</v>
      </c>
      <c r="D1744">
        <v>1.0900099999999999E-2</v>
      </c>
      <c r="E1744">
        <v>1E-3</v>
      </c>
      <c r="F1744" t="s">
        <v>98</v>
      </c>
      <c r="G1744" t="s">
        <v>98</v>
      </c>
      <c r="H1744">
        <v>0</v>
      </c>
      <c r="I1744">
        <v>0</v>
      </c>
      <c r="J1744" t="s">
        <v>2643</v>
      </c>
      <c r="K1744">
        <v>0</v>
      </c>
      <c r="L1744">
        <v>0.53259999999999996</v>
      </c>
      <c r="M1744">
        <v>0</v>
      </c>
      <c r="N1744">
        <v>0</v>
      </c>
      <c r="O1744" t="s">
        <v>2643</v>
      </c>
      <c r="P1744" t="s">
        <v>2643</v>
      </c>
      <c r="Q1744" t="s">
        <v>2643</v>
      </c>
      <c r="R1744" t="s">
        <v>1132</v>
      </c>
      <c r="S1744">
        <f ca="1">$AK$2*Validation[[#This Row],[Range1_Range]]+Validation[[#This Row],[Range1_Low]]</f>
        <v>4.3869965794296438E-3</v>
      </c>
      <c r="T1744">
        <f ca="1">$AK$2*Validation[[#This Row],[Range2_Range]]+Validation[[#This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0.0023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WAC</v>
      </c>
      <c r="W1744" t="b">
        <f ca="1">Validation[[#This Row],[Desired Result]]=Validation[[#This Row],[Result]]</f>
        <v>1</v>
      </c>
      <c r="X1744" t="b">
        <v>1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v>0</v>
      </c>
      <c r="AB1744" t="s">
        <v>1136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4" t="b">
        <f ca="1">AND(Validation[[#This Row],[Test Reading]]&gt;=Validation[[#This Row],[Range1_Low]],Validation[[#This Row],[Test Reading]]&lt;=Validation[[#This Row],[Range1_High]])</f>
        <v>1</v>
      </c>
      <c r="AE17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44">
        <f>Validation[[#This Row],[Range1_High]]-Validation[[#This Row],[Range1_Low]]</f>
        <v>9.8100999999999987E-3</v>
      </c>
      <c r="AG1744">
        <f>Validation[[#This Row],[Range2_High]]-Validation[[#This Row],[Range2_Low]]</f>
        <v>0</v>
      </c>
      <c r="AK1744"/>
    </row>
    <row r="1745" spans="1:37" x14ac:dyDescent="0.25">
      <c r="A1745" t="s">
        <v>52</v>
      </c>
      <c r="B1745" t="s">
        <v>97</v>
      </c>
      <c r="C1745">
        <v>1.09E-2</v>
      </c>
      <c r="D1745">
        <v>0.1090001</v>
      </c>
      <c r="E1745">
        <v>1E-3</v>
      </c>
      <c r="F1745" t="s">
        <v>98</v>
      </c>
      <c r="G1745" t="s">
        <v>98</v>
      </c>
      <c r="H1745">
        <v>0</v>
      </c>
      <c r="I1745">
        <v>0</v>
      </c>
      <c r="J1745" t="s">
        <v>2643</v>
      </c>
      <c r="K1745">
        <v>0</v>
      </c>
      <c r="L1745">
        <v>5.3267000000000002E-2</v>
      </c>
      <c r="M1745">
        <v>0</v>
      </c>
      <c r="N1745">
        <v>0</v>
      </c>
      <c r="O1745" t="s">
        <v>2643</v>
      </c>
      <c r="P1745" t="s">
        <v>2643</v>
      </c>
      <c r="Q1745" t="s">
        <v>2643</v>
      </c>
      <c r="R1745" t="s">
        <v>1136</v>
      </c>
      <c r="S1745">
        <f ca="1">$AK$2*Validation[[#This Row],[Range1_Range]]+Validation[[#This Row],[Range1_Low]]</f>
        <v>4.386966332062936E-2</v>
      </c>
      <c r="T1745">
        <f ca="1">$AK$2*Validation[[#This Row],[Range2_Range]]+Validation[[#This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0.0023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v>0</v>
      </c>
      <c r="AB1745" t="s">
        <v>6001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5" t="b">
        <f ca="1">AND(Validation[[#This Row],[Test Reading]]&gt;=Validation[[#This Row],[Range1_Low]],Validation[[#This Row],[Test Reading]]&lt;=Validation[[#This Row],[Range1_High]])</f>
        <v>1</v>
      </c>
      <c r="AE17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5">
        <f>Validation[[#This Row],[Range1_High]]-Validation[[#This Row],[Range1_Low]]</f>
        <v>9.8100099999999996E-2</v>
      </c>
      <c r="AG1745">
        <f>Validation[[#This Row],[Range2_High]]-Validation[[#This Row],[Range2_Low]]</f>
        <v>0</v>
      </c>
      <c r="AK1745"/>
    </row>
    <row r="1746" spans="1:37" x14ac:dyDescent="0.25">
      <c r="A1746" t="s">
        <v>52</v>
      </c>
      <c r="B1746" t="s">
        <v>97</v>
      </c>
      <c r="C1746">
        <v>0.109</v>
      </c>
      <c r="D1746">
        <v>1.0901000000000001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2643</v>
      </c>
      <c r="K1746">
        <v>0</v>
      </c>
      <c r="L1746">
        <v>5.3845999999999998E-3</v>
      </c>
      <c r="M1746">
        <v>0</v>
      </c>
      <c r="N1746">
        <v>0</v>
      </c>
      <c r="O1746" t="s">
        <v>2643</v>
      </c>
      <c r="P1746" t="s">
        <v>2643</v>
      </c>
      <c r="Q1746" t="s">
        <v>2643</v>
      </c>
      <c r="R1746" t="s">
        <v>1140</v>
      </c>
      <c r="S1746">
        <f ca="1">$AK$2*Validation[[#This Row],[Range1_Range]]+Validation[[#This Row],[Range1_Low]]</f>
        <v>0.43872990530967315</v>
      </c>
      <c r="T1746">
        <f ca="1">$AK$2*Validation[[#This Row],[Range2_Range]]+Validation[[#This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0.0024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0.0024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v>0</v>
      </c>
      <c r="AB1746" t="s">
        <v>6029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6" t="b">
        <f ca="1">AND(Validation[[#This Row],[Test Reading]]&gt;=Validation[[#This Row],[Range1_Low]],Validation[[#This Row],[Test Reading]]&lt;=Validation[[#This Row],[Range1_High]])</f>
        <v>1</v>
      </c>
      <c r="AE17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6">
        <f>Validation[[#This Row],[Range1_High]]-Validation[[#This Row],[Range1_Low]]</f>
        <v>0.98110000000000008</v>
      </c>
      <c r="AG1746">
        <f>Validation[[#This Row],[Range2_High]]-Validation[[#This Row],[Range2_Low]]</f>
        <v>0</v>
      </c>
      <c r="AK1746"/>
    </row>
    <row r="1747" spans="1:37" x14ac:dyDescent="0.25">
      <c r="A1747" t="s">
        <v>52</v>
      </c>
      <c r="B1747" t="s">
        <v>97</v>
      </c>
      <c r="C1747">
        <v>1.0900000000000001</v>
      </c>
      <c r="D1747">
        <v>10.9001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2643</v>
      </c>
      <c r="K1747">
        <v>0</v>
      </c>
      <c r="L1747">
        <v>1.3347000000000001E-3</v>
      </c>
      <c r="M1747">
        <v>0</v>
      </c>
      <c r="N1747">
        <v>0</v>
      </c>
      <c r="O1747" t="s">
        <v>2643</v>
      </c>
      <c r="P1747" t="s">
        <v>2643</v>
      </c>
      <c r="Q1747" t="s">
        <v>2643</v>
      </c>
      <c r="R1747" t="s">
        <v>1144</v>
      </c>
      <c r="S1747">
        <f ca="1">$AK$2*Validation[[#This Row],[Range1_Range]]+Validation[[#This Row],[Range1_Low]]</f>
        <v>4.3869965794296446</v>
      </c>
      <c r="T1747">
        <f ca="1">$AK$2*Validation[[#This Row],[Range2_Range]]+Validation[[#This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0.0059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0.0059 WAC</v>
      </c>
      <c r="W1747" t="b">
        <f ca="1">Validation[[#This Row],[Desired Result]]=Validation[[#This Row],[Result]]</f>
        <v>1</v>
      </c>
      <c r="X1747" t="b">
        <v>1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v>0</v>
      </c>
      <c r="AB1747" t="s">
        <v>6030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7" t="b">
        <f ca="1">AND(Validation[[#This Row],[Test Reading]]&gt;=Validation[[#This Row],[Range1_Low]],Validation[[#This Row],[Test Reading]]&lt;=Validation[[#This Row],[Range1_High]])</f>
        <v>1</v>
      </c>
      <c r="AE17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7">
        <f>Validation[[#This Row],[Range1_High]]-Validation[[#This Row],[Range1_Low]]</f>
        <v>9.8101000000000003</v>
      </c>
      <c r="AG1747">
        <f>Validation[[#This Row],[Range2_High]]-Validation[[#This Row],[Range2_Low]]</f>
        <v>0</v>
      </c>
      <c r="AK1747"/>
    </row>
    <row r="1748" spans="1:37" x14ac:dyDescent="0.25">
      <c r="A1748" t="s">
        <v>52</v>
      </c>
      <c r="B1748" t="s">
        <v>97</v>
      </c>
      <c r="C1748">
        <v>10.9</v>
      </c>
      <c r="D1748">
        <v>109.0001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2643</v>
      </c>
      <c r="K1748">
        <v>0</v>
      </c>
      <c r="L1748">
        <v>8.8000000000000003E-4</v>
      </c>
      <c r="M1748">
        <v>0</v>
      </c>
      <c r="N1748">
        <v>0</v>
      </c>
      <c r="O1748" t="s">
        <v>2643</v>
      </c>
      <c r="P1748" t="s">
        <v>2643</v>
      </c>
      <c r="Q1748" t="s">
        <v>2643</v>
      </c>
      <c r="R1748" t="s">
        <v>1148</v>
      </c>
      <c r="S1748">
        <f ca="1">$AK$2*Validation[[#This Row],[Range1_Range]]+Validation[[#This Row],[Range1_Low]]</f>
        <v>43.869663320629357</v>
      </c>
      <c r="T1748">
        <f ca="1">$AK$2*Validation[[#This Row],[Range2_Range]]+Validation[[#This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0.039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0.039 WAC</v>
      </c>
      <c r="W1748" t="b">
        <f ca="1">Validation[[#This Row],[Desired Result]]=Validation[[#This Row],[Result]]</f>
        <v>1</v>
      </c>
      <c r="X1748" t="b">
        <v>1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v>0</v>
      </c>
      <c r="AB1748" t="s">
        <v>1144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8" t="b">
        <f ca="1">AND(Validation[[#This Row],[Test Reading]]&gt;=Validation[[#This Row],[Range1_Low]],Validation[[#This Row],[Test Reading]]&lt;=Validation[[#This Row],[Range1_High]])</f>
        <v>1</v>
      </c>
      <c r="AE17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8">
        <f>Validation[[#This Row],[Range1_High]]-Validation[[#This Row],[Range1_Low]]</f>
        <v>98.100099999999998</v>
      </c>
      <c r="AG1748">
        <f>Validation[[#This Row],[Range2_High]]-Validation[[#This Row],[Range2_Low]]</f>
        <v>0</v>
      </c>
      <c r="AK1748"/>
    </row>
    <row r="1749" spans="1:37" x14ac:dyDescent="0.25">
      <c r="A1749" t="s">
        <v>52</v>
      </c>
      <c r="B1749" t="s">
        <v>97</v>
      </c>
      <c r="C1749">
        <v>1.09E-2</v>
      </c>
      <c r="D1749">
        <v>0.1090001</v>
      </c>
      <c r="E1749">
        <v>0.01</v>
      </c>
      <c r="F1749" t="s">
        <v>98</v>
      </c>
      <c r="G1749" t="s">
        <v>98</v>
      </c>
      <c r="H1749">
        <v>0</v>
      </c>
      <c r="I1749">
        <v>0</v>
      </c>
      <c r="J1749" t="s">
        <v>2643</v>
      </c>
      <c r="K1749">
        <v>0</v>
      </c>
      <c r="L1749">
        <v>0.53259999999999996</v>
      </c>
      <c r="M1749">
        <v>0</v>
      </c>
      <c r="N1749">
        <v>0</v>
      </c>
      <c r="O1749" t="s">
        <v>2643</v>
      </c>
      <c r="P1749" t="s">
        <v>2643</v>
      </c>
      <c r="Q1749" t="s">
        <v>2643</v>
      </c>
      <c r="R1749" t="s">
        <v>5467</v>
      </c>
      <c r="S1749">
        <f ca="1">$AK$2*Validation[[#This Row],[Range1_Range]]+Validation[[#This Row],[Range1_Low]]</f>
        <v>4.386966332062936E-2</v>
      </c>
      <c r="T1749">
        <f ca="1">$AK$2*Validation[[#This Row],[Range2_Range]]+Validation[[#This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0.023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v>0</v>
      </c>
      <c r="AB1749" t="s">
        <v>5468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9" t="b">
        <f ca="1">AND(Validation[[#This Row],[Test Reading]]&gt;=Validation[[#This Row],[Range1_Low]],Validation[[#This Row],[Test Reading]]&lt;=Validation[[#This Row],[Range1_High]])</f>
        <v>1</v>
      </c>
      <c r="AE17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49">
        <f>Validation[[#This Row],[Range1_High]]-Validation[[#This Row],[Range1_Low]]</f>
        <v>9.8100099999999996E-2</v>
      </c>
      <c r="AG1749">
        <f>Validation[[#This Row],[Range2_High]]-Validation[[#This Row],[Range2_Low]]</f>
        <v>0</v>
      </c>
      <c r="AK1749"/>
    </row>
    <row r="1750" spans="1:37" x14ac:dyDescent="0.25">
      <c r="A1750" t="s">
        <v>52</v>
      </c>
      <c r="B1750" t="s">
        <v>97</v>
      </c>
      <c r="C1750">
        <v>0.109</v>
      </c>
      <c r="D1750">
        <v>1.0901000000000001</v>
      </c>
      <c r="E1750">
        <v>0.01</v>
      </c>
      <c r="F1750" t="s">
        <v>98</v>
      </c>
      <c r="G1750" t="s">
        <v>98</v>
      </c>
      <c r="H1750">
        <v>0</v>
      </c>
      <c r="I1750">
        <v>0</v>
      </c>
      <c r="J1750" t="s">
        <v>2643</v>
      </c>
      <c r="K1750">
        <v>0</v>
      </c>
      <c r="L1750">
        <v>5.3267000000000002E-2</v>
      </c>
      <c r="M1750">
        <v>0</v>
      </c>
      <c r="N1750">
        <v>0</v>
      </c>
      <c r="O1750" t="s">
        <v>2643</v>
      </c>
      <c r="P1750" t="s">
        <v>2643</v>
      </c>
      <c r="Q1750" t="s">
        <v>2643</v>
      </c>
      <c r="R1750" t="s">
        <v>5468</v>
      </c>
      <c r="S1750">
        <f ca="1">$AK$2*Validation[[#This Row],[Range1_Range]]+Validation[[#This Row],[Range1_Low]]</f>
        <v>0.43872990530967315</v>
      </c>
      <c r="T1750">
        <f ca="1">$AK$2*Validation[[#This Row],[Range2_Range]]+Validation[[#This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0.023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v>0</v>
      </c>
      <c r="AB1750" t="s">
        <v>5978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0" t="b">
        <f ca="1">AND(Validation[[#This Row],[Test Reading]]&gt;=Validation[[#This Row],[Range1_Low]],Validation[[#This Row],[Test Reading]]&lt;=Validation[[#This Row],[Range1_High]])</f>
        <v>1</v>
      </c>
      <c r="AE17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0">
        <f>Validation[[#This Row],[Range1_High]]-Validation[[#This Row],[Range1_Low]]</f>
        <v>0.98110000000000008</v>
      </c>
      <c r="AG1750">
        <f>Validation[[#This Row],[Range2_High]]-Validation[[#This Row],[Range2_Low]]</f>
        <v>0</v>
      </c>
      <c r="AK1750"/>
    </row>
    <row r="1751" spans="1:37" x14ac:dyDescent="0.25">
      <c r="A1751" t="s">
        <v>52</v>
      </c>
      <c r="B1751" t="s">
        <v>97</v>
      </c>
      <c r="C1751">
        <v>1.0900000000000001</v>
      </c>
      <c r="D1751">
        <v>10.9001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2643</v>
      </c>
      <c r="K1751">
        <v>0</v>
      </c>
      <c r="L1751">
        <v>5.4669000000000002E-3</v>
      </c>
      <c r="M1751">
        <v>0</v>
      </c>
      <c r="N1751">
        <v>0</v>
      </c>
      <c r="O1751" t="s">
        <v>2643</v>
      </c>
      <c r="P1751" t="s">
        <v>2643</v>
      </c>
      <c r="Q1751" t="s">
        <v>2643</v>
      </c>
      <c r="R1751" t="s">
        <v>5470</v>
      </c>
      <c r="S1751">
        <f ca="1">$AK$2*Validation[[#This Row],[Range1_Range]]+Validation[[#This Row],[Range1_Low]]</f>
        <v>4.3869965794296446</v>
      </c>
      <c r="T1751">
        <f ca="1">$AK$2*Validation[[#This Row],[Range2_Range]]+Validation[[#This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0.024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0.024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v>0</v>
      </c>
      <c r="AB1751" t="s">
        <v>6031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1" t="b">
        <f ca="1">AND(Validation[[#This Row],[Test Reading]]&gt;=Validation[[#This Row],[Range1_Low]],Validation[[#This Row],[Test Reading]]&lt;=Validation[[#This Row],[Range1_High]])</f>
        <v>1</v>
      </c>
      <c r="AE17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1">
        <f>Validation[[#This Row],[Range1_High]]-Validation[[#This Row],[Range1_Low]]</f>
        <v>9.8101000000000003</v>
      </c>
      <c r="AG1751">
        <f>Validation[[#This Row],[Range2_High]]-Validation[[#This Row],[Range2_Low]]</f>
        <v>0</v>
      </c>
      <c r="AK1751"/>
    </row>
    <row r="1752" spans="1:37" x14ac:dyDescent="0.25">
      <c r="A1752" t="s">
        <v>52</v>
      </c>
      <c r="B1752" t="s">
        <v>97</v>
      </c>
      <c r="C1752">
        <v>10.9</v>
      </c>
      <c r="D1752">
        <v>109.0001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2643</v>
      </c>
      <c r="K1752">
        <v>0</v>
      </c>
      <c r="L1752">
        <v>1.0256E-3</v>
      </c>
      <c r="M1752">
        <v>0</v>
      </c>
      <c r="N1752">
        <v>0</v>
      </c>
      <c r="O1752" t="s">
        <v>2643</v>
      </c>
      <c r="P1752" t="s">
        <v>2643</v>
      </c>
      <c r="Q1752" t="s">
        <v>2643</v>
      </c>
      <c r="R1752" t="s">
        <v>1149</v>
      </c>
      <c r="S1752">
        <f ca="1">$AK$2*Validation[[#This Row],[Range1_Range]]+Validation[[#This Row],[Range1_Low]]</f>
        <v>43.869663320629357</v>
      </c>
      <c r="T1752">
        <f ca="1">$AK$2*Validation[[#This Row],[Range2_Range]]+Validation[[#This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0.045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v>0</v>
      </c>
      <c r="AB1752" t="s">
        <v>6032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2" t="b">
        <f ca="1">AND(Validation[[#This Row],[Test Reading]]&gt;=Validation[[#This Row],[Range1_Low]],Validation[[#This Row],[Test Reading]]&lt;=Validation[[#This Row],[Range1_High]])</f>
        <v>1</v>
      </c>
      <c r="AE17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2">
        <f>Validation[[#This Row],[Range1_High]]-Validation[[#This Row],[Range1_Low]]</f>
        <v>98.100099999999998</v>
      </c>
      <c r="AG1752">
        <f>Validation[[#This Row],[Range2_High]]-Validation[[#This Row],[Range2_Low]]</f>
        <v>0</v>
      </c>
      <c r="AK1752"/>
    </row>
    <row r="1753" spans="1:37" x14ac:dyDescent="0.25">
      <c r="A1753" t="s">
        <v>52</v>
      </c>
      <c r="B1753" t="s">
        <v>97</v>
      </c>
      <c r="C1753">
        <v>109</v>
      </c>
      <c r="D1753">
        <v>363.00009999999997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2643</v>
      </c>
      <c r="K1753">
        <v>0</v>
      </c>
      <c r="L1753">
        <v>1.1999999999999999E-3</v>
      </c>
      <c r="M1753">
        <v>0</v>
      </c>
      <c r="N1753">
        <v>0</v>
      </c>
      <c r="O1753" t="s">
        <v>2643</v>
      </c>
      <c r="P1753" t="s">
        <v>2643</v>
      </c>
      <c r="Q1753" t="s">
        <v>2643</v>
      </c>
      <c r="R1753" t="s">
        <v>1153</v>
      </c>
      <c r="S1753">
        <f ca="1">$AK$2*Validation[[#This Row],[Range1_Range]]+Validation[[#This Row],[Range1_Low]]</f>
        <v>194.36482409708236</v>
      </c>
      <c r="T1753">
        <f ca="1">$AK$2*Validation[[#This Row],[Range2_Range]]+Validation[[#This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0.23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v>0</v>
      </c>
      <c r="AB1753" t="s">
        <v>5887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3" t="b">
        <f ca="1">AND(Validation[[#This Row],[Test Reading]]&gt;=Validation[[#This Row],[Range1_Low]],Validation[[#This Row],[Test Reading]]&lt;=Validation[[#This Row],[Range1_High]])</f>
        <v>1</v>
      </c>
      <c r="AE17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3">
        <f>Validation[[#This Row],[Range1_High]]-Validation[[#This Row],[Range1_Low]]</f>
        <v>254.00009999999997</v>
      </c>
      <c r="AG1753">
        <f>Validation[[#This Row],[Range2_High]]-Validation[[#This Row],[Range2_Low]]</f>
        <v>0</v>
      </c>
      <c r="AK1753"/>
    </row>
    <row r="1754" spans="1:37" x14ac:dyDescent="0.25">
      <c r="A1754" t="s">
        <v>52</v>
      </c>
      <c r="B1754" t="s">
        <v>97</v>
      </c>
      <c r="C1754">
        <v>363</v>
      </c>
      <c r="D1754">
        <v>990.00009999999997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2643</v>
      </c>
      <c r="K1754">
        <v>0</v>
      </c>
      <c r="L1754">
        <v>1E-3</v>
      </c>
      <c r="M1754">
        <v>0</v>
      </c>
      <c r="N1754">
        <v>0</v>
      </c>
      <c r="O1754" t="s">
        <v>2643</v>
      </c>
      <c r="P1754" t="s">
        <v>2643</v>
      </c>
      <c r="Q1754" t="s">
        <v>2643</v>
      </c>
      <c r="R1754" t="s">
        <v>1157</v>
      </c>
      <c r="S1754">
        <f ca="1">$AK$2*Validation[[#This Row],[Range1_Range]]+Validation[[#This Row],[Range1_Low]]</f>
        <v>573.72335501188013</v>
      </c>
      <c r="T1754">
        <f ca="1">$AK$2*Validation[[#This Row],[Range2_Range]]+Validation[[#This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0.57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WAC</v>
      </c>
      <c r="W1754" t="b">
        <f ca="1">Validation[[#This Row],[Desired Result]]=Validation[[#This Row],[Result]]</f>
        <v>1</v>
      </c>
      <c r="X1754" t="b">
        <v>1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v>0</v>
      </c>
      <c r="AB1754" t="s">
        <v>1153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4" t="b">
        <f ca="1">AND(Validation[[#This Row],[Test Reading]]&gt;=Validation[[#This Row],[Range1_Low]],Validation[[#This Row],[Test Reading]]&lt;=Validation[[#This Row],[Range1_High]])</f>
        <v>1</v>
      </c>
      <c r="AE17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4">
        <f>Validation[[#This Row],[Range1_High]]-Validation[[#This Row],[Range1_Low]]</f>
        <v>627.00009999999997</v>
      </c>
      <c r="AG1754">
        <f>Validation[[#This Row],[Range2_High]]-Validation[[#This Row],[Range2_Low]]</f>
        <v>0</v>
      </c>
      <c r="AJ1754" s="94"/>
      <c r="AK1754"/>
    </row>
    <row r="1755" spans="1:37" x14ac:dyDescent="0.25">
      <c r="A1755" t="s">
        <v>52</v>
      </c>
      <c r="B1755" t="s">
        <v>97</v>
      </c>
      <c r="C1755">
        <v>0.109</v>
      </c>
      <c r="D1755">
        <v>1.0901000000000001</v>
      </c>
      <c r="E1755">
        <v>0.1</v>
      </c>
      <c r="F1755" t="s">
        <v>98</v>
      </c>
      <c r="G1755" t="s">
        <v>98</v>
      </c>
      <c r="H1755">
        <v>0</v>
      </c>
      <c r="I1755">
        <v>0</v>
      </c>
      <c r="J1755" t="s">
        <v>2643</v>
      </c>
      <c r="K1755">
        <v>0</v>
      </c>
      <c r="L1755">
        <v>0.53259999999999996</v>
      </c>
      <c r="M1755">
        <v>0</v>
      </c>
      <c r="N1755">
        <v>0</v>
      </c>
      <c r="O1755" t="s">
        <v>2643</v>
      </c>
      <c r="P1755" t="s">
        <v>2643</v>
      </c>
      <c r="Q1755" t="s">
        <v>2643</v>
      </c>
      <c r="R1755" t="s">
        <v>1142</v>
      </c>
      <c r="S1755">
        <f ca="1">$AK$2*Validation[[#This Row],[Range1_Range]]+Validation[[#This Row],[Range1_Low]]</f>
        <v>0.43872990530967315</v>
      </c>
      <c r="T1755">
        <f ca="1">$AK$2*Validation[[#This Row],[Range2_Range]]+Validation[[#This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0.23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v>0</v>
      </c>
      <c r="AB1755" t="s">
        <v>1146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55" t="b">
        <f ca="1">AND(Validation[[#This Row],[Test Reading]]&gt;=Validation[[#This Row],[Range1_Low]],Validation[[#This Row],[Test Reading]]&lt;=Validation[[#This Row],[Range1_High]])</f>
        <v>1</v>
      </c>
      <c r="AE17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55">
        <f>Validation[[#This Row],[Range1_High]]-Validation[[#This Row],[Range1_Low]]</f>
        <v>0.98110000000000008</v>
      </c>
      <c r="AG1755">
        <f>Validation[[#This Row],[Range2_High]]-Validation[[#This Row],[Range2_Low]]</f>
        <v>0</v>
      </c>
      <c r="AK1755"/>
    </row>
    <row r="1756" spans="1:37" x14ac:dyDescent="0.25">
      <c r="A1756" t="s">
        <v>52</v>
      </c>
      <c r="B1756" t="s">
        <v>97</v>
      </c>
      <c r="C1756">
        <v>1.0900000000000001</v>
      </c>
      <c r="D1756">
        <v>10.9001</v>
      </c>
      <c r="E1756">
        <v>0.1</v>
      </c>
      <c r="F1756" t="s">
        <v>98</v>
      </c>
      <c r="G1756" t="s">
        <v>98</v>
      </c>
      <c r="H1756">
        <v>0</v>
      </c>
      <c r="I1756">
        <v>0</v>
      </c>
      <c r="J1756" t="s">
        <v>2643</v>
      </c>
      <c r="K1756">
        <v>0</v>
      </c>
      <c r="L1756">
        <v>5.3275000000000003E-2</v>
      </c>
      <c r="M1756">
        <v>0</v>
      </c>
      <c r="N1756">
        <v>0</v>
      </c>
      <c r="O1756" t="s">
        <v>2643</v>
      </c>
      <c r="P1756" t="s">
        <v>2643</v>
      </c>
      <c r="Q1756" t="s">
        <v>2643</v>
      </c>
      <c r="R1756" t="s">
        <v>1146</v>
      </c>
      <c r="S1756">
        <f ca="1">$AK$2*Validation[[#This Row],[Range1_Range]]+Validation[[#This Row],[Range1_Low]]</f>
        <v>4.3869965794296446</v>
      </c>
      <c r="T1756">
        <f ca="1">$AK$2*Validation[[#This Row],[Range2_Range]]+Validation[[#This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0.23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v>0</v>
      </c>
      <c r="AB1756" t="s">
        <v>5886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6" t="b">
        <f ca="1">AND(Validation[[#This Row],[Test Reading]]&gt;=Validation[[#This Row],[Range1_Low]],Validation[[#This Row],[Test Reading]]&lt;=Validation[[#This Row],[Range1_High]])</f>
        <v>1</v>
      </c>
      <c r="AE17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6">
        <f>Validation[[#This Row],[Range1_High]]-Validation[[#This Row],[Range1_Low]]</f>
        <v>9.8101000000000003</v>
      </c>
      <c r="AG1756">
        <f>Validation[[#This Row],[Range2_High]]-Validation[[#This Row],[Range2_Low]]</f>
        <v>0</v>
      </c>
      <c r="AK1756"/>
    </row>
    <row r="1757" spans="1:37" x14ac:dyDescent="0.25">
      <c r="A1757" t="s">
        <v>52</v>
      </c>
      <c r="B1757" t="s">
        <v>97</v>
      </c>
      <c r="C1757">
        <v>10.9</v>
      </c>
      <c r="D1757">
        <v>109.0001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2643</v>
      </c>
      <c r="K1757">
        <v>0</v>
      </c>
      <c r="L1757">
        <v>5.3997000000000003E-3</v>
      </c>
      <c r="M1757">
        <v>0</v>
      </c>
      <c r="N1757">
        <v>0</v>
      </c>
      <c r="O1757" t="s">
        <v>2643</v>
      </c>
      <c r="P1757" t="s">
        <v>2643</v>
      </c>
      <c r="Q1757" t="s">
        <v>2643</v>
      </c>
      <c r="R1757" t="s">
        <v>1150</v>
      </c>
      <c r="S1757">
        <f ca="1">$AK$2*Validation[[#This Row],[Range1_Range]]+Validation[[#This Row],[Range1_Low]]</f>
        <v>43.869663320629357</v>
      </c>
      <c r="T1757">
        <f ca="1">$AK$2*Validation[[#This Row],[Range2_Range]]+Validation[[#This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0.24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WAC</v>
      </c>
      <c r="W1757" t="b">
        <f ca="1">Validation[[#This Row],[Desired Result]]=Validation[[#This Row],[Result]]</f>
        <v>1</v>
      </c>
      <c r="X1757" t="b">
        <v>1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v>0</v>
      </c>
      <c r="AB1757" t="s">
        <v>6002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7" t="b">
        <f ca="1">AND(Validation[[#This Row],[Test Reading]]&gt;=Validation[[#This Row],[Range1_Low]],Validation[[#This Row],[Test Reading]]&lt;=Validation[[#This Row],[Range1_High]])</f>
        <v>1</v>
      </c>
      <c r="AE17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7">
        <f>Validation[[#This Row],[Range1_High]]-Validation[[#This Row],[Range1_Low]]</f>
        <v>98.100099999999998</v>
      </c>
      <c r="AG1757">
        <f>Validation[[#This Row],[Range2_High]]-Validation[[#This Row],[Range2_Low]]</f>
        <v>0</v>
      </c>
      <c r="AK1757"/>
    </row>
    <row r="1758" spans="1:37" x14ac:dyDescent="0.25">
      <c r="A1758" t="s">
        <v>52</v>
      </c>
      <c r="B1758" t="s">
        <v>97</v>
      </c>
      <c r="C1758">
        <v>109</v>
      </c>
      <c r="D1758">
        <v>363.00009999999997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2643</v>
      </c>
      <c r="K1758">
        <v>0</v>
      </c>
      <c r="L1758">
        <v>1.2283999999999999E-3</v>
      </c>
      <c r="M1758">
        <v>0</v>
      </c>
      <c r="N1758">
        <v>0</v>
      </c>
      <c r="O1758" t="s">
        <v>2643</v>
      </c>
      <c r="P1758" t="s">
        <v>2643</v>
      </c>
      <c r="Q1758" t="s">
        <v>2643</v>
      </c>
      <c r="R1758" t="s">
        <v>1154</v>
      </c>
      <c r="S1758">
        <f ca="1">$AK$2*Validation[[#This Row],[Range1_Range]]+Validation[[#This Row],[Range1_Low]]</f>
        <v>194.36482409708236</v>
      </c>
      <c r="T1758">
        <f ca="1">$AK$2*Validation[[#This Row],[Range2_Range]]+Validation[[#This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0.24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v>0</v>
      </c>
      <c r="AB1758" t="s">
        <v>6033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8" t="b">
        <f ca="1">AND(Validation[[#This Row],[Test Reading]]&gt;=Validation[[#This Row],[Range1_Low]],Validation[[#This Row],[Test Reading]]&lt;=Validation[[#This Row],[Range1_High]])</f>
        <v>1</v>
      </c>
      <c r="AE17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8">
        <f>Validation[[#This Row],[Range1_High]]-Validation[[#This Row],[Range1_Low]]</f>
        <v>254.00009999999997</v>
      </c>
      <c r="AG1758">
        <f>Validation[[#This Row],[Range2_High]]-Validation[[#This Row],[Range2_Low]]</f>
        <v>0</v>
      </c>
      <c r="AK1758"/>
    </row>
    <row r="1759" spans="1:37" x14ac:dyDescent="0.25">
      <c r="A1759" t="s">
        <v>52</v>
      </c>
      <c r="B1759" t="s">
        <v>97</v>
      </c>
      <c r="C1759">
        <v>363</v>
      </c>
      <c r="D1759">
        <v>990.00009999999997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2643</v>
      </c>
      <c r="K1759">
        <v>0</v>
      </c>
      <c r="L1759">
        <v>1.0070000000000001E-3</v>
      </c>
      <c r="M1759">
        <v>0</v>
      </c>
      <c r="N1759">
        <v>0</v>
      </c>
      <c r="O1759" t="s">
        <v>2643</v>
      </c>
      <c r="P1759" t="s">
        <v>2643</v>
      </c>
      <c r="Q1759" t="s">
        <v>2643</v>
      </c>
      <c r="R1759" t="s">
        <v>1158</v>
      </c>
      <c r="S1759">
        <f ca="1">$AK$2*Validation[[#This Row],[Range1_Range]]+Validation[[#This Row],[Range1_Low]]</f>
        <v>573.72335501188013</v>
      </c>
      <c r="T1759">
        <f ca="1">$AK$2*Validation[[#This Row],[Range2_Range]]+Validation[[#This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0.58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WAC</v>
      </c>
      <c r="W1759" t="b">
        <f ca="1">Validation[[#This Row],[Desired Result]]=Validation[[#This Row],[Result]]</f>
        <v>1</v>
      </c>
      <c r="X1759" t="b">
        <v>1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v>0</v>
      </c>
      <c r="AB1759" t="s">
        <v>6034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9" t="b">
        <f ca="1">AND(Validation[[#This Row],[Test Reading]]&gt;=Validation[[#This Row],[Range1_Low]],Validation[[#This Row],[Test Reading]]&lt;=Validation[[#This Row],[Range1_High]])</f>
        <v>1</v>
      </c>
      <c r="AE17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9">
        <f>Validation[[#This Row],[Range1_High]]-Validation[[#This Row],[Range1_Low]]</f>
        <v>627.00009999999997</v>
      </c>
      <c r="AG1759">
        <f>Validation[[#This Row],[Range2_High]]-Validation[[#This Row],[Range2_Low]]</f>
        <v>0</v>
      </c>
      <c r="AK1759"/>
    </row>
    <row r="1760" spans="1:37" x14ac:dyDescent="0.25">
      <c r="A1760" t="s">
        <v>52</v>
      </c>
      <c r="B1760" t="s">
        <v>97</v>
      </c>
      <c r="C1760">
        <v>990</v>
      </c>
      <c r="D1760">
        <v>3630.1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2643</v>
      </c>
      <c r="K1760">
        <v>0</v>
      </c>
      <c r="L1760">
        <v>2.0999999999999999E-3</v>
      </c>
      <c r="M1760">
        <v>0</v>
      </c>
      <c r="N1760">
        <v>0</v>
      </c>
      <c r="O1760" t="s">
        <v>2643</v>
      </c>
      <c r="P1760" t="s">
        <v>2643</v>
      </c>
      <c r="Q1760" t="s">
        <v>2643</v>
      </c>
      <c r="R1760" t="s">
        <v>5472</v>
      </c>
      <c r="S1760">
        <f ca="1">$AK$2*Validation[[#This Row],[Range1_Range]]+Validation[[#This Row],[Range1_Low]]</f>
        <v>1877.2896983060523</v>
      </c>
      <c r="T1760">
        <f ca="1">$AK$2*Validation[[#This Row],[Range2_Range]]+Validation[[#This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3.9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WAC</v>
      </c>
      <c r="W1760" t="b">
        <f ca="1">Validation[[#This Row],[Desired Result]]=Validation[[#This Row],[Result]]</f>
        <v>1</v>
      </c>
      <c r="X1760" t="b">
        <v>1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v>0</v>
      </c>
      <c r="AB1760" t="s">
        <v>6035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0" t="b">
        <f ca="1">AND(Validation[[#This Row],[Test Reading]]&gt;=Validation[[#This Row],[Range1_Low]],Validation[[#This Row],[Test Reading]]&lt;=Validation[[#This Row],[Range1_High]])</f>
        <v>1</v>
      </c>
      <c r="AE17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0">
        <f>Validation[[#This Row],[Range1_High]]-Validation[[#This Row],[Range1_Low]]</f>
        <v>2640.1</v>
      </c>
      <c r="AG1760">
        <f>Validation[[#This Row],[Range2_High]]-Validation[[#This Row],[Range2_Low]]</f>
        <v>0</v>
      </c>
      <c r="AK1760"/>
    </row>
    <row r="1761" spans="1:37" x14ac:dyDescent="0.25">
      <c r="A1761" t="s">
        <v>52</v>
      </c>
      <c r="B1761" t="s">
        <v>97</v>
      </c>
      <c r="C1761">
        <v>3630</v>
      </c>
      <c r="D1761">
        <v>11200.1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2643</v>
      </c>
      <c r="K1761">
        <v>0</v>
      </c>
      <c r="L1761">
        <v>1.6000000000000001E-3</v>
      </c>
      <c r="M1761">
        <v>0</v>
      </c>
      <c r="N1761">
        <v>0</v>
      </c>
      <c r="O1761" t="s">
        <v>2643</v>
      </c>
      <c r="P1761" t="s">
        <v>2643</v>
      </c>
      <c r="Q1761" t="s">
        <v>2643</v>
      </c>
      <c r="R1761" t="s">
        <v>5474</v>
      </c>
      <c r="S1761">
        <f ca="1">$AK$2*Validation[[#This Row],[Range1_Range]]+Validation[[#This Row],[Range1_Low]]</f>
        <v>6174.1732302362216</v>
      </c>
      <c r="T1761">
        <f ca="1">$AK$2*Validation[[#This Row],[Range2_Range]]+Validation[[#This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9.9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v>0</v>
      </c>
      <c r="AB1761" t="s">
        <v>6036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1" t="b">
        <f ca="1">AND(Validation[[#This Row],[Test Reading]]&gt;=Validation[[#This Row],[Range1_Low]],Validation[[#This Row],[Test Reading]]&lt;=Validation[[#This Row],[Range1_High]])</f>
        <v>1</v>
      </c>
      <c r="AE17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1">
        <f>Validation[[#This Row],[Range1_High]]-Validation[[#This Row],[Range1_Low]]</f>
        <v>7570.1</v>
      </c>
      <c r="AG1761">
        <f>Validation[[#This Row],[Range2_High]]-Validation[[#This Row],[Range2_Low]]</f>
        <v>0</v>
      </c>
      <c r="AJ1761" s="94"/>
      <c r="AK1761"/>
    </row>
    <row r="1762" spans="1:37" x14ac:dyDescent="0.25">
      <c r="A1762" t="s">
        <v>52</v>
      </c>
      <c r="B1762" t="s">
        <v>97</v>
      </c>
      <c r="C1762">
        <v>11200</v>
      </c>
      <c r="D1762">
        <v>20900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2643</v>
      </c>
      <c r="K1762">
        <v>0</v>
      </c>
      <c r="L1762">
        <v>0.15978999999999999</v>
      </c>
      <c r="M1762">
        <v>0</v>
      </c>
      <c r="N1762">
        <v>0</v>
      </c>
      <c r="O1762" t="s">
        <v>2643</v>
      </c>
      <c r="P1762" t="s">
        <v>2643</v>
      </c>
      <c r="Q1762" t="s">
        <v>2643</v>
      </c>
      <c r="R1762" t="s">
        <v>1172</v>
      </c>
      <c r="S1762">
        <f ca="1">$AK$2*Validation[[#This Row],[Range1_Range]]+Validation[[#This Row],[Range1_Low]]</f>
        <v>14459.993967489379</v>
      </c>
      <c r="T1762">
        <f ca="1">$AK$2*Validation[[#This Row],[Range2_Range]]+Validation[[#This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2300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v>0</v>
      </c>
      <c r="AB1762" t="s">
        <v>5474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2" t="b">
        <f ca="1">AND(Validation[[#This Row],[Test Reading]]&gt;=Validation[[#This Row],[Range1_Low]],Validation[[#This Row],[Test Reading]]&lt;=Validation[[#This Row],[Range1_High]])</f>
        <v>1</v>
      </c>
      <c r="AE17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2">
        <f>Validation[[#This Row],[Range1_High]]-Validation[[#This Row],[Range1_Low]]</f>
        <v>9700</v>
      </c>
      <c r="AG1762">
        <f>Validation[[#This Row],[Range2_High]]-Validation[[#This Row],[Range2_Low]]</f>
        <v>0</v>
      </c>
      <c r="AK1762"/>
    </row>
    <row r="1763" spans="1:37" x14ac:dyDescent="0.25">
      <c r="A1763" t="s">
        <v>52</v>
      </c>
      <c r="B1763" t="s">
        <v>97</v>
      </c>
      <c r="C1763">
        <v>20900</v>
      </c>
      <c r="D1763">
        <v>20901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2643</v>
      </c>
      <c r="K1763">
        <v>0</v>
      </c>
      <c r="L1763">
        <v>0.15978999999999999</v>
      </c>
      <c r="M1763">
        <v>0</v>
      </c>
      <c r="N1763">
        <v>0</v>
      </c>
      <c r="O1763" t="s">
        <v>2643</v>
      </c>
      <c r="P1763" t="s">
        <v>2643</v>
      </c>
      <c r="Q1763" t="s">
        <v>2643</v>
      </c>
      <c r="R1763" t="s">
        <v>1177</v>
      </c>
      <c r="S1763">
        <f ca="1">$AK$2*Validation[[#This Row],[Range1_Range]]+Validation[[#This Row],[Range1_Low]]</f>
        <v>20900.336081852318</v>
      </c>
      <c r="T1763">
        <f ca="1">$AK$2*Validation[[#This Row],[Range2_Range]]+Validation[[#This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3300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v>0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3" t="b">
        <f ca="1">AND(Validation[[#This Row],[Test Reading]]&gt;=Validation[[#This Row],[Range1_Low]],Validation[[#This Row],[Test Reading]]&lt;=Validation[[#This Row],[Range1_High]])</f>
        <v>1</v>
      </c>
      <c r="AE17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3">
        <f>Validation[[#This Row],[Range1_High]]-Validation[[#This Row],[Range1_Low]]</f>
        <v>1</v>
      </c>
      <c r="AG1763">
        <f>Validation[[#This Row],[Range2_High]]-Validation[[#This Row],[Range2_Low]]</f>
        <v>0</v>
      </c>
      <c r="AK1763"/>
    </row>
    <row r="1764" spans="1:37" x14ac:dyDescent="0.25">
      <c r="A1764" t="s">
        <v>52</v>
      </c>
      <c r="B1764" t="s">
        <v>97</v>
      </c>
      <c r="C1764">
        <v>1.0900000000000001</v>
      </c>
      <c r="D1764">
        <v>10.9001</v>
      </c>
      <c r="E1764">
        <v>1</v>
      </c>
      <c r="F1764" t="s">
        <v>98</v>
      </c>
      <c r="G1764" t="s">
        <v>98</v>
      </c>
      <c r="H1764">
        <v>0</v>
      </c>
      <c r="I1764">
        <v>0</v>
      </c>
      <c r="J1764" t="s">
        <v>2643</v>
      </c>
      <c r="K1764">
        <v>0</v>
      </c>
      <c r="L1764">
        <v>0.53259999999999996</v>
      </c>
      <c r="M1764">
        <v>0</v>
      </c>
      <c r="N1764">
        <v>0</v>
      </c>
      <c r="O1764" t="s">
        <v>2643</v>
      </c>
      <c r="P1764" t="s">
        <v>2643</v>
      </c>
      <c r="Q1764" t="s">
        <v>2643</v>
      </c>
      <c r="R1764" t="s">
        <v>1147</v>
      </c>
      <c r="S1764">
        <f ca="1">$AK$2*Validation[[#This Row],[Range1_Range]]+Validation[[#This Row],[Range1_Low]]</f>
        <v>4.3869965794296446</v>
      </c>
      <c r="T1764">
        <f ca="1">$AK$2*Validation[[#This Row],[Range2_Range]]+Validation[[#This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2.3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v>0</v>
      </c>
      <c r="AB1764" t="s">
        <v>1151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64" t="b">
        <f ca="1">AND(Validation[[#This Row],[Test Reading]]&gt;=Validation[[#This Row],[Range1_Low]],Validation[[#This Row],[Test Reading]]&lt;=Validation[[#This Row],[Range1_High]])</f>
        <v>1</v>
      </c>
      <c r="AE17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64">
        <f>Validation[[#This Row],[Range1_High]]-Validation[[#This Row],[Range1_Low]]</f>
        <v>9.8101000000000003</v>
      </c>
      <c r="AG1764">
        <f>Validation[[#This Row],[Range2_High]]-Validation[[#This Row],[Range2_Low]]</f>
        <v>0</v>
      </c>
      <c r="AK1764"/>
    </row>
    <row r="1765" spans="1:37" x14ac:dyDescent="0.25">
      <c r="A1765" t="s">
        <v>52</v>
      </c>
      <c r="B1765" t="s">
        <v>97</v>
      </c>
      <c r="C1765">
        <v>10.9</v>
      </c>
      <c r="D1765">
        <v>109.0001</v>
      </c>
      <c r="E1765">
        <v>1</v>
      </c>
      <c r="F1765" t="s">
        <v>98</v>
      </c>
      <c r="G1765" t="s">
        <v>98</v>
      </c>
      <c r="H1765">
        <v>0</v>
      </c>
      <c r="I1765">
        <v>0</v>
      </c>
      <c r="J1765" t="s">
        <v>2643</v>
      </c>
      <c r="K1765">
        <v>0</v>
      </c>
      <c r="L1765">
        <v>5.3268000000000003E-2</v>
      </c>
      <c r="M1765">
        <v>0</v>
      </c>
      <c r="N1765">
        <v>0</v>
      </c>
      <c r="O1765" t="s">
        <v>2643</v>
      </c>
      <c r="P1765" t="s">
        <v>2643</v>
      </c>
      <c r="Q1765" t="s">
        <v>2643</v>
      </c>
      <c r="R1765" t="s">
        <v>1151</v>
      </c>
      <c r="S1765">
        <f ca="1">$AK$2*Validation[[#This Row],[Range1_Range]]+Validation[[#This Row],[Range1_Low]]</f>
        <v>43.869663320629357</v>
      </c>
      <c r="T1765">
        <f ca="1">$AK$2*Validation[[#This Row],[Range2_Range]]+Validation[[#This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2.3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v>0</v>
      </c>
      <c r="AB1765" t="s">
        <v>6037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5" t="b">
        <f ca="1">AND(Validation[[#This Row],[Test Reading]]&gt;=Validation[[#This Row],[Range1_Low]],Validation[[#This Row],[Test Reading]]&lt;=Validation[[#This Row],[Range1_High]])</f>
        <v>1</v>
      </c>
      <c r="AE17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5">
        <f>Validation[[#This Row],[Range1_High]]-Validation[[#This Row],[Range1_Low]]</f>
        <v>98.100099999999998</v>
      </c>
      <c r="AG1765">
        <f>Validation[[#This Row],[Range2_High]]-Validation[[#This Row],[Range2_Low]]</f>
        <v>0</v>
      </c>
      <c r="AK1765"/>
    </row>
    <row r="1766" spans="1:37" x14ac:dyDescent="0.25">
      <c r="A1766" t="s">
        <v>52</v>
      </c>
      <c r="B1766" t="s">
        <v>97</v>
      </c>
      <c r="C1766">
        <v>109</v>
      </c>
      <c r="D1766">
        <v>363.00009999999997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2643</v>
      </c>
      <c r="K1766">
        <v>0</v>
      </c>
      <c r="L1766">
        <v>5.4419000000000004E-3</v>
      </c>
      <c r="M1766">
        <v>0</v>
      </c>
      <c r="N1766">
        <v>0</v>
      </c>
      <c r="O1766" t="s">
        <v>2643</v>
      </c>
      <c r="P1766" t="s">
        <v>2643</v>
      </c>
      <c r="Q1766" t="s">
        <v>2643</v>
      </c>
      <c r="R1766" t="s">
        <v>1155</v>
      </c>
      <c r="S1766">
        <f ca="1">$AK$2*Validation[[#This Row],[Range1_Range]]+Validation[[#This Row],[Range1_Low]]</f>
        <v>194.36482409708236</v>
      </c>
      <c r="T1766">
        <f ca="1">$AK$2*Validation[[#This Row],[Range2_Range]]+Validation[[#This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1.1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WAC</v>
      </c>
      <c r="W1766" t="b">
        <f ca="1">Validation[[#This Row],[Desired Result]]=Validation[[#This Row],[Result]]</f>
        <v>1</v>
      </c>
      <c r="X1766" t="b">
        <v>1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v>0</v>
      </c>
      <c r="AB1766" t="s">
        <v>6038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6" t="b">
        <f ca="1">AND(Validation[[#This Row],[Test Reading]]&gt;=Validation[[#This Row],[Range1_Low]],Validation[[#This Row],[Test Reading]]&lt;=Validation[[#This Row],[Range1_High]])</f>
        <v>1</v>
      </c>
      <c r="AE17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6">
        <f>Validation[[#This Row],[Range1_High]]-Validation[[#This Row],[Range1_Low]]</f>
        <v>254.00009999999997</v>
      </c>
      <c r="AG1766">
        <f>Validation[[#This Row],[Range2_High]]-Validation[[#This Row],[Range2_Low]]</f>
        <v>0</v>
      </c>
      <c r="AK1766"/>
    </row>
    <row r="1767" spans="1:37" x14ac:dyDescent="0.25">
      <c r="A1767" t="s">
        <v>52</v>
      </c>
      <c r="B1767" t="s">
        <v>97</v>
      </c>
      <c r="C1767">
        <v>363</v>
      </c>
      <c r="D1767">
        <v>990.00009999999997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2643</v>
      </c>
      <c r="K1767">
        <v>0</v>
      </c>
      <c r="L1767">
        <v>1.8832E-3</v>
      </c>
      <c r="M1767">
        <v>0</v>
      </c>
      <c r="N1767">
        <v>0</v>
      </c>
      <c r="O1767" t="s">
        <v>2643</v>
      </c>
      <c r="P1767" t="s">
        <v>2643</v>
      </c>
      <c r="Q1767" t="s">
        <v>2643</v>
      </c>
      <c r="R1767" t="s">
        <v>1159</v>
      </c>
      <c r="S1767">
        <f ca="1">$AK$2*Validation[[#This Row],[Range1_Range]]+Validation[[#This Row],[Range1_Low]]</f>
        <v>573.72335501188013</v>
      </c>
      <c r="T1767">
        <f ca="1">$AK$2*Validation[[#This Row],[Range2_Range]]+Validation[[#This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1.1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v>0</v>
      </c>
      <c r="AB1767" t="s">
        <v>6039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7" t="b">
        <f ca="1">AND(Validation[[#This Row],[Test Reading]]&gt;=Validation[[#This Row],[Range1_Low]],Validation[[#This Row],[Test Reading]]&lt;=Validation[[#This Row],[Range1_High]])</f>
        <v>1</v>
      </c>
      <c r="AE17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7">
        <f>Validation[[#This Row],[Range1_High]]-Validation[[#This Row],[Range1_Low]]</f>
        <v>627.00009999999997</v>
      </c>
      <c r="AG1767">
        <f>Validation[[#This Row],[Range2_High]]-Validation[[#This Row],[Range2_Low]]</f>
        <v>0</v>
      </c>
      <c r="AJ1767" s="94"/>
      <c r="AK1767"/>
    </row>
    <row r="1768" spans="1:37" x14ac:dyDescent="0.25">
      <c r="A1768" t="s">
        <v>52</v>
      </c>
      <c r="B1768" t="s">
        <v>97</v>
      </c>
      <c r="C1768">
        <v>990</v>
      </c>
      <c r="D1768">
        <v>3630.1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2643</v>
      </c>
      <c r="K1768">
        <v>0</v>
      </c>
      <c r="L1768">
        <v>2.0999999999999999E-3</v>
      </c>
      <c r="M1768">
        <v>0</v>
      </c>
      <c r="N1768">
        <v>0</v>
      </c>
      <c r="O1768" t="s">
        <v>2643</v>
      </c>
      <c r="P1768" t="s">
        <v>2643</v>
      </c>
      <c r="Q1768" t="s">
        <v>2643</v>
      </c>
      <c r="R1768" t="s">
        <v>1163</v>
      </c>
      <c r="S1768">
        <f ca="1">$AK$2*Validation[[#This Row],[Range1_Range]]+Validation[[#This Row],[Range1_Low]]</f>
        <v>1877.2896983060523</v>
      </c>
      <c r="T1768">
        <f ca="1">$AK$2*Validation[[#This Row],[Range2_Range]]+Validation[[#This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3.9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v>0</v>
      </c>
      <c r="AB1768" t="s">
        <v>5917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8" t="b">
        <f ca="1">AND(Validation[[#This Row],[Test Reading]]&gt;=Validation[[#This Row],[Range1_Low]],Validation[[#This Row],[Test Reading]]&lt;=Validation[[#This Row],[Range1_High]])</f>
        <v>1</v>
      </c>
      <c r="AE17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8">
        <f>Validation[[#This Row],[Range1_High]]-Validation[[#This Row],[Range1_Low]]</f>
        <v>2640.1</v>
      </c>
      <c r="AG1768">
        <f>Validation[[#This Row],[Range2_High]]-Validation[[#This Row],[Range2_Low]]</f>
        <v>0</v>
      </c>
      <c r="AK1768"/>
    </row>
    <row r="1769" spans="1:37" x14ac:dyDescent="0.25">
      <c r="A1769" t="s">
        <v>52</v>
      </c>
      <c r="B1769" t="s">
        <v>97</v>
      </c>
      <c r="C1769">
        <v>3630</v>
      </c>
      <c r="D1769">
        <v>11200.1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2643</v>
      </c>
      <c r="K1769">
        <v>0</v>
      </c>
      <c r="L1769">
        <v>1.6000000000000001E-3</v>
      </c>
      <c r="M1769">
        <v>0</v>
      </c>
      <c r="N1769">
        <v>0</v>
      </c>
      <c r="O1769" t="s">
        <v>2643</v>
      </c>
      <c r="P1769" t="s">
        <v>2643</v>
      </c>
      <c r="Q1769" t="s">
        <v>2643</v>
      </c>
      <c r="R1769" t="s">
        <v>1168</v>
      </c>
      <c r="S1769">
        <f ca="1">$AK$2*Validation[[#This Row],[Range1_Range]]+Validation[[#This Row],[Range1_Low]]</f>
        <v>6174.1732302362216</v>
      </c>
      <c r="T1769">
        <f ca="1">$AK$2*Validation[[#This Row],[Range2_Range]]+Validation[[#This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9.9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v>0</v>
      </c>
      <c r="AB1769" t="s">
        <v>5973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9" t="b">
        <f ca="1">AND(Validation[[#This Row],[Test Reading]]&gt;=Validation[[#This Row],[Range1_Low]],Validation[[#This Row],[Test Reading]]&lt;=Validation[[#This Row],[Range1_High]])</f>
        <v>1</v>
      </c>
      <c r="AE17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9">
        <f>Validation[[#This Row],[Range1_High]]-Validation[[#This Row],[Range1_Low]]</f>
        <v>7570.1</v>
      </c>
      <c r="AG1769">
        <f>Validation[[#This Row],[Range2_High]]-Validation[[#This Row],[Range2_Low]]</f>
        <v>0</v>
      </c>
      <c r="AJ1769" s="94"/>
      <c r="AK1769"/>
    </row>
    <row r="1770" spans="1:37" x14ac:dyDescent="0.25">
      <c r="A1770" t="s">
        <v>52</v>
      </c>
      <c r="B1770" t="s">
        <v>97</v>
      </c>
      <c r="C1770">
        <v>11200</v>
      </c>
      <c r="D1770">
        <v>20900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2643</v>
      </c>
      <c r="K1770">
        <v>0</v>
      </c>
      <c r="L1770">
        <v>2.0999999999999999E-3</v>
      </c>
      <c r="M1770">
        <v>0</v>
      </c>
      <c r="N1770">
        <v>0</v>
      </c>
      <c r="O1770" t="s">
        <v>2643</v>
      </c>
      <c r="P1770" t="s">
        <v>2643</v>
      </c>
      <c r="Q1770" t="s">
        <v>2643</v>
      </c>
      <c r="R1770" t="s">
        <v>5476</v>
      </c>
      <c r="S1770">
        <f ca="1">$AK$2*Validation[[#This Row],[Range1_Range]]+Validation[[#This Row],[Range1_Low]]</f>
        <v>14459.993967489379</v>
      </c>
      <c r="T1770">
        <f ca="1">$AK$2*Validation[[#This Row],[Range2_Range]]+Validation[[#This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30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WAC</v>
      </c>
      <c r="W1770" t="b">
        <f ca="1">Validation[[#This Row],[Desired Result]]=Validation[[#This Row],[Result]]</f>
        <v>1</v>
      </c>
      <c r="X1770" t="b">
        <v>1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v>0</v>
      </c>
      <c r="AB1770" t="s">
        <v>1168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0" t="b">
        <f ca="1">AND(Validation[[#This Row],[Test Reading]]&gt;=Validation[[#This Row],[Range1_Low]],Validation[[#This Row],[Test Reading]]&lt;=Validation[[#This Row],[Range1_High]])</f>
        <v>1</v>
      </c>
      <c r="AE17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0">
        <f>Validation[[#This Row],[Range1_High]]-Validation[[#This Row],[Range1_Low]]</f>
        <v>9700</v>
      </c>
      <c r="AG1770">
        <f>Validation[[#This Row],[Range2_High]]-Validation[[#This Row],[Range2_Low]]</f>
        <v>0</v>
      </c>
      <c r="AK1770"/>
    </row>
    <row r="1771" spans="1:37" x14ac:dyDescent="0.25">
      <c r="A1771" t="s">
        <v>52</v>
      </c>
      <c r="B1771" t="s">
        <v>97</v>
      </c>
      <c r="C1771">
        <v>20900</v>
      </c>
      <c r="D1771">
        <v>20901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2643</v>
      </c>
      <c r="K1771">
        <v>0</v>
      </c>
      <c r="L1771">
        <v>2.0999999999999999E-3</v>
      </c>
      <c r="M1771">
        <v>0</v>
      </c>
      <c r="N1771">
        <v>0</v>
      </c>
      <c r="O1771" t="s">
        <v>2643</v>
      </c>
      <c r="P1771" t="s">
        <v>2643</v>
      </c>
      <c r="Q1771" t="s">
        <v>2643</v>
      </c>
      <c r="R1771" t="s">
        <v>1178</v>
      </c>
      <c r="S1771">
        <f ca="1">$AK$2*Validation[[#This Row],[Range1_Range]]+Validation[[#This Row],[Range1_Low]]</f>
        <v>20900.336081852318</v>
      </c>
      <c r="T1771">
        <f ca="1">$AK$2*Validation[[#This Row],[Range2_Range]]+Validation[[#This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44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1</v>
      </c>
      <c r="AA1771" t="b">
        <v>0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71" t="b">
        <f ca="1">AND(Validation[[#This Row],[Test Reading]]&gt;=Validation[[#This Row],[Range1_Low]],Validation[[#This Row],[Test Reading]]&lt;=Validation[[#This Row],[Range1_High]])</f>
        <v>1</v>
      </c>
      <c r="AE17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1">
        <f>Validation[[#This Row],[Range1_High]]-Validation[[#This Row],[Range1_Low]]</f>
        <v>1</v>
      </c>
      <c r="AG1771">
        <f>Validation[[#This Row],[Range2_High]]-Validation[[#This Row],[Range2_Low]]</f>
        <v>0</v>
      </c>
      <c r="AK1771"/>
    </row>
    <row r="1772" spans="1:37" x14ac:dyDescent="0.25">
      <c r="A1772" t="s">
        <v>52</v>
      </c>
      <c r="B1772" t="s">
        <v>97</v>
      </c>
      <c r="C1772">
        <v>10.9</v>
      </c>
      <c r="D1772">
        <v>109.0001</v>
      </c>
      <c r="E1772">
        <v>10</v>
      </c>
      <c r="F1772" t="s">
        <v>98</v>
      </c>
      <c r="G1772" t="s">
        <v>98</v>
      </c>
      <c r="H1772">
        <v>0</v>
      </c>
      <c r="I1772">
        <v>0</v>
      </c>
      <c r="J1772" t="s">
        <v>2643</v>
      </c>
      <c r="K1772">
        <v>0</v>
      </c>
      <c r="L1772">
        <v>0.53259999999999996</v>
      </c>
      <c r="M1772">
        <v>0</v>
      </c>
      <c r="N1772">
        <v>0</v>
      </c>
      <c r="O1772" t="s">
        <v>2643</v>
      </c>
      <c r="P1772" t="s">
        <v>2643</v>
      </c>
      <c r="Q1772" t="s">
        <v>2643</v>
      </c>
      <c r="R1772" t="s">
        <v>1152</v>
      </c>
      <c r="S1772">
        <f ca="1">$AK$2*Validation[[#This Row],[Range1_Range]]+Validation[[#This Row],[Range1_Low]]</f>
        <v>43.869663320629357</v>
      </c>
      <c r="T1772">
        <f ca="1">$AK$2*Validation[[#This Row],[Range2_Range]]+Validation[[#This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23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0</v>
      </c>
      <c r="AA1772" t="b">
        <v>0</v>
      </c>
      <c r="AB1772" t="s">
        <v>1156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2" t="b">
        <f ca="1">AND(Validation[[#This Row],[Test Reading]]&gt;=Validation[[#This Row],[Range1_Low]],Validation[[#This Row],[Test Reading]]&lt;=Validation[[#This Row],[Range1_High]])</f>
        <v>1</v>
      </c>
      <c r="AE17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2">
        <f>Validation[[#This Row],[Range1_High]]-Validation[[#This Row],[Range1_Low]]</f>
        <v>98.100099999999998</v>
      </c>
      <c r="AG1772">
        <f>Validation[[#This Row],[Range2_High]]-Validation[[#This Row],[Range2_Low]]</f>
        <v>0</v>
      </c>
      <c r="AJ1772" s="94"/>
      <c r="AK1772"/>
    </row>
    <row r="1773" spans="1:37" x14ac:dyDescent="0.25">
      <c r="A1773" t="s">
        <v>52</v>
      </c>
      <c r="B1773" t="s">
        <v>97</v>
      </c>
      <c r="C1773">
        <v>109</v>
      </c>
      <c r="D1773">
        <v>363.00009999999997</v>
      </c>
      <c r="E1773">
        <v>10</v>
      </c>
      <c r="F1773" t="s">
        <v>98</v>
      </c>
      <c r="G1773" t="s">
        <v>98</v>
      </c>
      <c r="H1773">
        <v>0</v>
      </c>
      <c r="I1773">
        <v>0</v>
      </c>
      <c r="J1773" t="s">
        <v>2643</v>
      </c>
      <c r="K1773">
        <v>0</v>
      </c>
      <c r="L1773">
        <v>5.3273000000000001E-2</v>
      </c>
      <c r="M1773">
        <v>0</v>
      </c>
      <c r="N1773">
        <v>0</v>
      </c>
      <c r="O1773" t="s">
        <v>2643</v>
      </c>
      <c r="P1773" t="s">
        <v>2643</v>
      </c>
      <c r="Q1773" t="s">
        <v>2643</v>
      </c>
      <c r="R1773" t="s">
        <v>1156</v>
      </c>
      <c r="S1773">
        <f ca="1">$AK$2*Validation[[#This Row],[Range1_Range]]+Validation[[#This Row],[Range1_Low]]</f>
        <v>194.36482409708236</v>
      </c>
      <c r="T1773">
        <f ca="1">$AK$2*Validation[[#This Row],[Range2_Range]]+Validation[[#This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10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0</v>
      </c>
      <c r="AA1773" t="b">
        <v>0</v>
      </c>
      <c r="AB1773" t="s">
        <v>5888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3" t="b">
        <f ca="1">AND(Validation[[#This Row],[Test Reading]]&gt;=Validation[[#This Row],[Range1_Low]],Validation[[#This Row],[Test Reading]]&lt;=Validation[[#This Row],[Range1_High]])</f>
        <v>1</v>
      </c>
      <c r="AE17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3">
        <f>Validation[[#This Row],[Range1_High]]-Validation[[#This Row],[Range1_Low]]</f>
        <v>254.00009999999997</v>
      </c>
      <c r="AG1773">
        <f>Validation[[#This Row],[Range2_High]]-Validation[[#This Row],[Range2_Low]]</f>
        <v>0</v>
      </c>
      <c r="AK1773"/>
    </row>
    <row r="1774" spans="1:37" x14ac:dyDescent="0.25">
      <c r="A1774" t="s">
        <v>52</v>
      </c>
      <c r="B1774" t="s">
        <v>97</v>
      </c>
      <c r="C1774">
        <v>363</v>
      </c>
      <c r="D1774">
        <v>990.00009999999997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2643</v>
      </c>
      <c r="K1774">
        <v>0</v>
      </c>
      <c r="L1774">
        <v>1.601E-2</v>
      </c>
      <c r="M1774">
        <v>0</v>
      </c>
      <c r="N1774">
        <v>0</v>
      </c>
      <c r="O1774" t="s">
        <v>2643</v>
      </c>
      <c r="P1774" t="s">
        <v>2643</v>
      </c>
      <c r="Q1774" t="s">
        <v>2643</v>
      </c>
      <c r="R1774" t="s">
        <v>1160</v>
      </c>
      <c r="S1774">
        <f ca="1">$AK$2*Validation[[#This Row],[Range1_Range]]+Validation[[#This Row],[Range1_Low]]</f>
        <v>573.72335501188013</v>
      </c>
      <c r="T1774">
        <f ca="1">$AK$2*Validation[[#This Row],[Range2_Range]]+Validation[[#This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9.2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v>0</v>
      </c>
      <c r="AB1774" t="s">
        <v>5974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4" t="b">
        <f ca="1">AND(Validation[[#This Row],[Test Reading]]&gt;=Validation[[#This Row],[Range1_Low]],Validation[[#This Row],[Test Reading]]&lt;=Validation[[#This Row],[Range1_High]])</f>
        <v>1</v>
      </c>
      <c r="AE17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4">
        <f>Validation[[#This Row],[Range1_High]]-Validation[[#This Row],[Range1_Low]]</f>
        <v>627.00009999999997</v>
      </c>
      <c r="AG1774">
        <f>Validation[[#This Row],[Range2_High]]-Validation[[#This Row],[Range2_Low]]</f>
        <v>0</v>
      </c>
      <c r="AK1774"/>
    </row>
    <row r="1775" spans="1:37" x14ac:dyDescent="0.25">
      <c r="A1775" t="s">
        <v>52</v>
      </c>
      <c r="B1775" t="s">
        <v>97</v>
      </c>
      <c r="C1775">
        <v>990</v>
      </c>
      <c r="D1775">
        <v>3630.1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2643</v>
      </c>
      <c r="K1775">
        <v>0</v>
      </c>
      <c r="L1775">
        <v>6.1979000000000001E-3</v>
      </c>
      <c r="M1775">
        <v>0</v>
      </c>
      <c r="N1775">
        <v>0</v>
      </c>
      <c r="O1775" t="s">
        <v>2643</v>
      </c>
      <c r="P1775" t="s">
        <v>2643</v>
      </c>
      <c r="Q1775" t="s">
        <v>2643</v>
      </c>
      <c r="R1775" t="s">
        <v>1164</v>
      </c>
      <c r="S1775">
        <f ca="1">$AK$2*Validation[[#This Row],[Range1_Range]]+Validation[[#This Row],[Range1_Low]]</f>
        <v>1877.2896983060523</v>
      </c>
      <c r="T1775">
        <f ca="1">$AK$2*Validation[[#This Row],[Range2_Range]]+Validation[[#This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12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WAC</v>
      </c>
      <c r="W1775" t="b">
        <f ca="1">Validation[[#This Row],[Desired Result]]=Validation[[#This Row],[Result]]</f>
        <v>1</v>
      </c>
      <c r="X1775" t="b">
        <v>0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v>0</v>
      </c>
      <c r="AB1775" t="s">
        <v>6040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5" t="b">
        <f ca="1">AND(Validation[[#This Row],[Test Reading]]&gt;=Validation[[#This Row],[Range1_Low]],Validation[[#This Row],[Test Reading]]&lt;=Validation[[#This Row],[Range1_High]])</f>
        <v>1</v>
      </c>
      <c r="AE17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5">
        <f>Validation[[#This Row],[Range1_High]]-Validation[[#This Row],[Range1_Low]]</f>
        <v>2640.1</v>
      </c>
      <c r="AG1775">
        <f>Validation[[#This Row],[Range2_High]]-Validation[[#This Row],[Range2_Low]]</f>
        <v>0</v>
      </c>
      <c r="AK1775"/>
    </row>
    <row r="1776" spans="1:37" x14ac:dyDescent="0.25">
      <c r="A1776" t="s">
        <v>52</v>
      </c>
      <c r="B1776" t="s">
        <v>97</v>
      </c>
      <c r="C1776">
        <v>3630</v>
      </c>
      <c r="D1776">
        <v>11200.1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2643</v>
      </c>
      <c r="K1776">
        <v>0</v>
      </c>
      <c r="L1776">
        <v>2.2011999999999999E-3</v>
      </c>
      <c r="M1776">
        <v>0</v>
      </c>
      <c r="N1776">
        <v>0</v>
      </c>
      <c r="O1776" t="s">
        <v>2643</v>
      </c>
      <c r="P1776" t="s">
        <v>2643</v>
      </c>
      <c r="Q1776" t="s">
        <v>2643</v>
      </c>
      <c r="R1776" t="s">
        <v>1169</v>
      </c>
      <c r="S1776">
        <f ca="1">$AK$2*Validation[[#This Row],[Range1_Range]]+Validation[[#This Row],[Range1_Low]]</f>
        <v>6174.1732302362216</v>
      </c>
      <c r="T1776">
        <f ca="1">$AK$2*Validation[[#This Row],[Range2_Range]]+Validation[[#This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14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WAC</v>
      </c>
      <c r="W1776" t="b">
        <f ca="1">Validation[[#This Row],[Desired Result]]=Validation[[#This Row],[Result]]</f>
        <v>1</v>
      </c>
      <c r="X1776" t="b">
        <v>0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v>0</v>
      </c>
      <c r="AB1776" t="s">
        <v>6041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6" t="b">
        <f ca="1">AND(Validation[[#This Row],[Test Reading]]&gt;=Validation[[#This Row],[Range1_Low]],Validation[[#This Row],[Test Reading]]&lt;=Validation[[#This Row],[Range1_High]])</f>
        <v>1</v>
      </c>
      <c r="AE17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6">
        <f>Validation[[#This Row],[Range1_High]]-Validation[[#This Row],[Range1_Low]]</f>
        <v>7570.1</v>
      </c>
      <c r="AG1776">
        <f>Validation[[#This Row],[Range2_High]]-Validation[[#This Row],[Range2_Low]]</f>
        <v>0</v>
      </c>
      <c r="AK1776"/>
    </row>
    <row r="1777" spans="1:37" x14ac:dyDescent="0.25">
      <c r="A1777" t="s">
        <v>52</v>
      </c>
      <c r="B1777" t="s">
        <v>97</v>
      </c>
      <c r="C1777">
        <v>11200</v>
      </c>
      <c r="D1777">
        <v>20900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2643</v>
      </c>
      <c r="K1777">
        <v>0</v>
      </c>
      <c r="L1777">
        <v>2.0999999999999999E-3</v>
      </c>
      <c r="M1777">
        <v>0</v>
      </c>
      <c r="N1777">
        <v>0</v>
      </c>
      <c r="O1777" t="s">
        <v>2643</v>
      </c>
      <c r="P1777" t="s">
        <v>2643</v>
      </c>
      <c r="Q1777" t="s">
        <v>2643</v>
      </c>
      <c r="R1777" t="s">
        <v>1174</v>
      </c>
      <c r="S1777">
        <f ca="1">$AK$2*Validation[[#This Row],[Range1_Range]]+Validation[[#This Row],[Range1_Low]]</f>
        <v>14459.993967489379</v>
      </c>
      <c r="T1777">
        <f ca="1">$AK$2*Validation[[#This Row],[Range2_Range]]+Validation[[#This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30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WAC</v>
      </c>
      <c r="W1777" t="b">
        <f ca="1">Validation[[#This Row],[Desired Result]]=Validation[[#This Row],[Result]]</f>
        <v>1</v>
      </c>
      <c r="X1777" t="b">
        <v>1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v>0</v>
      </c>
      <c r="AB1777" t="s">
        <v>1169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7" t="b">
        <f ca="1">AND(Validation[[#This Row],[Test Reading]]&gt;=Validation[[#This Row],[Range1_Low]],Validation[[#This Row],[Test Reading]]&lt;=Validation[[#This Row],[Range1_High]])</f>
        <v>1</v>
      </c>
      <c r="AE17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7">
        <f>Validation[[#This Row],[Range1_High]]-Validation[[#This Row],[Range1_Low]]</f>
        <v>9700</v>
      </c>
      <c r="AG1777">
        <f>Validation[[#This Row],[Range2_High]]-Validation[[#This Row],[Range2_Low]]</f>
        <v>0</v>
      </c>
      <c r="AK1777"/>
    </row>
    <row r="1778" spans="1:37" x14ac:dyDescent="0.25">
      <c r="A1778" t="s">
        <v>52</v>
      </c>
      <c r="B1778" t="s">
        <v>97</v>
      </c>
      <c r="C1778">
        <v>20900</v>
      </c>
      <c r="D1778">
        <v>20901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2643</v>
      </c>
      <c r="K1778">
        <v>0</v>
      </c>
      <c r="L1778">
        <v>2.0999999999999999E-3</v>
      </c>
      <c r="M1778">
        <v>0</v>
      </c>
      <c r="N1778">
        <v>0</v>
      </c>
      <c r="O1778" t="s">
        <v>2643</v>
      </c>
      <c r="P1778" t="s">
        <v>2643</v>
      </c>
      <c r="Q1778" t="s">
        <v>2643</v>
      </c>
      <c r="R1778" t="s">
        <v>5477</v>
      </c>
      <c r="S1778">
        <f ca="1">$AK$2*Validation[[#This Row],[Range1_Range]]+Validation[[#This Row],[Range1_Low]]</f>
        <v>20900.336081852318</v>
      </c>
      <c r="T1778">
        <f ca="1">$AK$2*Validation[[#This Row],[Range2_Range]]+Validation[[#This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44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8" t="b">
        <f ca="1">Validation[[#This Row],[Desired Result]]=Validation[[#This Row],[Result]]</f>
        <v>1</v>
      </c>
      <c r="X1778" t="b">
        <v>0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1</v>
      </c>
      <c r="AA1778" t="b">
        <v>0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78" t="b">
        <f ca="1">AND(Validation[[#This Row],[Test Reading]]&gt;=Validation[[#This Row],[Range1_Low]],Validation[[#This Row],[Test Reading]]&lt;=Validation[[#This Row],[Range1_High]])</f>
        <v>1</v>
      </c>
      <c r="AE17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8">
        <f>Validation[[#This Row],[Range1_High]]-Validation[[#This Row],[Range1_Low]]</f>
        <v>1</v>
      </c>
      <c r="AG1778">
        <f>Validation[[#This Row],[Range2_High]]-Validation[[#This Row],[Range2_Low]]</f>
        <v>0</v>
      </c>
      <c r="AK1778"/>
    </row>
    <row r="1779" spans="1:37" x14ac:dyDescent="0.25">
      <c r="A1779" t="s">
        <v>52</v>
      </c>
      <c r="B1779" t="s">
        <v>97</v>
      </c>
      <c r="C1779">
        <v>363</v>
      </c>
      <c r="D1779">
        <v>990.00009999999997</v>
      </c>
      <c r="E1779">
        <v>100</v>
      </c>
      <c r="F1779" t="s">
        <v>98</v>
      </c>
      <c r="G1779" t="s">
        <v>98</v>
      </c>
      <c r="H1779">
        <v>0</v>
      </c>
      <c r="I1779">
        <v>0</v>
      </c>
      <c r="J1779" t="s">
        <v>2643</v>
      </c>
      <c r="K1779">
        <v>0</v>
      </c>
      <c r="L1779">
        <v>0.15978999999999999</v>
      </c>
      <c r="M1779">
        <v>0</v>
      </c>
      <c r="N1779">
        <v>0</v>
      </c>
      <c r="O1779" t="s">
        <v>2643</v>
      </c>
      <c r="P1779" t="s">
        <v>2643</v>
      </c>
      <c r="Q1779" t="s">
        <v>2643</v>
      </c>
      <c r="R1779" t="s">
        <v>5471</v>
      </c>
      <c r="S1779">
        <f ca="1">$AK$2*Validation[[#This Row],[Range1_Range]]+Validation[[#This Row],[Range1_Low]]</f>
        <v>573.72335501188013</v>
      </c>
      <c r="T1779">
        <f ca="1">$AK$2*Validation[[#This Row],[Range2_Range]]+Validation[[#This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92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0</v>
      </c>
      <c r="AA1779" t="b">
        <v>0</v>
      </c>
      <c r="AB1779" t="s">
        <v>5473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9" t="b">
        <f ca="1">AND(Validation[[#This Row],[Test Reading]]&gt;=Validation[[#This Row],[Range1_Low]],Validation[[#This Row],[Test Reading]]&lt;=Validation[[#This Row],[Range1_High]])</f>
        <v>1</v>
      </c>
      <c r="AE17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9">
        <f>Validation[[#This Row],[Range1_High]]-Validation[[#This Row],[Range1_Low]]</f>
        <v>627.00009999999997</v>
      </c>
      <c r="AG1779">
        <f>Validation[[#This Row],[Range2_High]]-Validation[[#This Row],[Range2_Low]]</f>
        <v>0</v>
      </c>
      <c r="AK1779"/>
    </row>
    <row r="1780" spans="1:37" x14ac:dyDescent="0.25">
      <c r="A1780" t="s">
        <v>52</v>
      </c>
      <c r="B1780" t="s">
        <v>97</v>
      </c>
      <c r="C1780">
        <v>990</v>
      </c>
      <c r="D1780">
        <v>3630.1</v>
      </c>
      <c r="E1780">
        <v>100</v>
      </c>
      <c r="F1780" t="s">
        <v>98</v>
      </c>
      <c r="G1780" t="s">
        <v>98</v>
      </c>
      <c r="H1780">
        <v>0</v>
      </c>
      <c r="I1780">
        <v>0</v>
      </c>
      <c r="J1780" t="s">
        <v>2643</v>
      </c>
      <c r="K1780">
        <v>0</v>
      </c>
      <c r="L1780">
        <v>5.8622E-2</v>
      </c>
      <c r="M1780">
        <v>0</v>
      </c>
      <c r="N1780">
        <v>0</v>
      </c>
      <c r="O1780" t="s">
        <v>2643</v>
      </c>
      <c r="P1780" t="s">
        <v>2643</v>
      </c>
      <c r="Q1780" t="s">
        <v>2643</v>
      </c>
      <c r="R1780" t="s">
        <v>5473</v>
      </c>
      <c r="S1780">
        <f ca="1">$AK$2*Validation[[#This Row],[Range1_Range]]+Validation[[#This Row],[Range1_Low]]</f>
        <v>1877.2896983060523</v>
      </c>
      <c r="T1780">
        <f ca="1">$AK$2*Validation[[#This Row],[Range2_Range]]+Validation[[#This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110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0</v>
      </c>
      <c r="AA1780" t="b">
        <v>0</v>
      </c>
      <c r="AB1780" t="s">
        <v>5977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0" t="b">
        <f ca="1">AND(Validation[[#This Row],[Test Reading]]&gt;=Validation[[#This Row],[Range1_Low]],Validation[[#This Row],[Test Reading]]&lt;=Validation[[#This Row],[Range1_High]])</f>
        <v>1</v>
      </c>
      <c r="AE17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0">
        <f>Validation[[#This Row],[Range1_High]]-Validation[[#This Row],[Range1_Low]]</f>
        <v>2640.1</v>
      </c>
      <c r="AG1780">
        <f>Validation[[#This Row],[Range2_High]]-Validation[[#This Row],[Range2_Low]]</f>
        <v>0</v>
      </c>
      <c r="AK1780"/>
    </row>
    <row r="1781" spans="1:37" x14ac:dyDescent="0.25">
      <c r="A1781" t="s">
        <v>52</v>
      </c>
      <c r="B1781" t="s">
        <v>97</v>
      </c>
      <c r="C1781">
        <v>3630</v>
      </c>
      <c r="D1781">
        <v>11200.1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2643</v>
      </c>
      <c r="K1781">
        <v>0</v>
      </c>
      <c r="L1781">
        <v>1.6050999999999999E-2</v>
      </c>
      <c r="M1781">
        <v>0</v>
      </c>
      <c r="N1781">
        <v>0</v>
      </c>
      <c r="O1781" t="s">
        <v>2643</v>
      </c>
      <c r="P1781" t="s">
        <v>2643</v>
      </c>
      <c r="Q1781" t="s">
        <v>2643</v>
      </c>
      <c r="R1781" t="s">
        <v>5475</v>
      </c>
      <c r="S1781">
        <f ca="1">$AK$2*Validation[[#This Row],[Range1_Range]]+Validation[[#This Row],[Range1_Low]]</f>
        <v>6174.1732302362216</v>
      </c>
      <c r="T1781">
        <f ca="1">$AK$2*Validation[[#This Row],[Range2_Range]]+Validation[[#This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99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WAC</v>
      </c>
      <c r="W1781" t="b">
        <f ca="1">Validation[[#This Row],[Desired Result]]=Validation[[#This Row],[Result]]</f>
        <v>1</v>
      </c>
      <c r="X1781" t="b">
        <v>1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v>0</v>
      </c>
      <c r="AB1781" t="s">
        <v>6042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1" t="b">
        <f ca="1">AND(Validation[[#This Row],[Test Reading]]&gt;=Validation[[#This Row],[Range1_Low]],Validation[[#This Row],[Test Reading]]&lt;=Validation[[#This Row],[Range1_High]])</f>
        <v>1</v>
      </c>
      <c r="AE17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1">
        <f>Validation[[#This Row],[Range1_High]]-Validation[[#This Row],[Range1_Low]]</f>
        <v>7570.1</v>
      </c>
      <c r="AG1781">
        <f>Validation[[#This Row],[Range2_High]]-Validation[[#This Row],[Range2_Low]]</f>
        <v>0</v>
      </c>
      <c r="AK1781"/>
    </row>
    <row r="1782" spans="1:37" x14ac:dyDescent="0.25">
      <c r="A1782" t="s">
        <v>52</v>
      </c>
      <c r="B1782" t="s">
        <v>97</v>
      </c>
      <c r="C1782">
        <v>11200</v>
      </c>
      <c r="D1782">
        <v>20900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2643</v>
      </c>
      <c r="K1782">
        <v>0</v>
      </c>
      <c r="L1782">
        <v>5.5465999999999996E-3</v>
      </c>
      <c r="M1782">
        <v>0</v>
      </c>
      <c r="N1782">
        <v>0</v>
      </c>
      <c r="O1782" t="s">
        <v>2643</v>
      </c>
      <c r="P1782" t="s">
        <v>2643</v>
      </c>
      <c r="Q1782" t="s">
        <v>2643</v>
      </c>
      <c r="R1782" t="s">
        <v>1175</v>
      </c>
      <c r="S1782">
        <f ca="1">$AK$2*Validation[[#This Row],[Range1_Range]]+Validation[[#This Row],[Range1_Low]]</f>
        <v>14459.993967489379</v>
      </c>
      <c r="T1782">
        <f ca="1">$AK$2*Validation[[#This Row],[Range2_Range]]+Validation[[#This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80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WAC</v>
      </c>
      <c r="W1782" t="b">
        <f ca="1">Validation[[#This Row],[Desired Result]]=Validation[[#This Row],[Result]]</f>
        <v>1</v>
      </c>
      <c r="X1782" t="b">
        <v>0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v>0</v>
      </c>
      <c r="AB1782" t="s">
        <v>5475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2" t="b">
        <f ca="1">AND(Validation[[#This Row],[Test Reading]]&gt;=Validation[[#This Row],[Range1_Low]],Validation[[#This Row],[Test Reading]]&lt;=Validation[[#This Row],[Range1_High]])</f>
        <v>1</v>
      </c>
      <c r="AE17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2">
        <f>Validation[[#This Row],[Range1_High]]-Validation[[#This Row],[Range1_Low]]</f>
        <v>9700</v>
      </c>
      <c r="AG1782">
        <f>Validation[[#This Row],[Range2_High]]-Validation[[#This Row],[Range2_Low]]</f>
        <v>0</v>
      </c>
      <c r="AK1782"/>
    </row>
    <row r="1783" spans="1:37" x14ac:dyDescent="0.25">
      <c r="A1783" t="s">
        <v>52</v>
      </c>
      <c r="B1783" t="s">
        <v>97</v>
      </c>
      <c r="C1783">
        <v>20900</v>
      </c>
      <c r="D1783">
        <v>20901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2643</v>
      </c>
      <c r="K1783">
        <v>0</v>
      </c>
      <c r="L1783">
        <v>5.5465999999999996E-3</v>
      </c>
      <c r="M1783">
        <v>0</v>
      </c>
      <c r="N1783">
        <v>0</v>
      </c>
      <c r="O1783" t="s">
        <v>2643</v>
      </c>
      <c r="P1783" t="s">
        <v>2643</v>
      </c>
      <c r="Q1783" t="s">
        <v>2643</v>
      </c>
      <c r="R1783" t="s">
        <v>1180</v>
      </c>
      <c r="S1783">
        <f ca="1">$AK$2*Validation[[#This Row],[Range1_Range]]+Validation[[#This Row],[Range1_Low]]</f>
        <v>20900.336081852318</v>
      </c>
      <c r="T1783">
        <f ca="1">$AK$2*Validation[[#This Row],[Range2_Range]]+Validation[[#This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120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3" t="b">
        <f ca="1">Validation[[#This Row],[Desired Result]]=Validation[[#This Row],[Result]]</f>
        <v>1</v>
      </c>
      <c r="X1783" t="b">
        <v>0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1</v>
      </c>
      <c r="AA1783" t="b">
        <v>0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83" t="b">
        <f ca="1">AND(Validation[[#This Row],[Test Reading]]&gt;=Validation[[#This Row],[Range1_Low]],Validation[[#This Row],[Test Reading]]&lt;=Validation[[#This Row],[Range1_High]])</f>
        <v>1</v>
      </c>
      <c r="AE17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3">
        <f>Validation[[#This Row],[Range1_High]]-Validation[[#This Row],[Range1_Low]]</f>
        <v>1</v>
      </c>
      <c r="AG1783">
        <f>Validation[[#This Row],[Range2_High]]-Validation[[#This Row],[Range2_Low]]</f>
        <v>0</v>
      </c>
      <c r="AK1783"/>
    </row>
    <row r="1784" spans="1:37" x14ac:dyDescent="0.25">
      <c r="A1784" t="s">
        <v>52</v>
      </c>
      <c r="B1784" t="s">
        <v>97</v>
      </c>
      <c r="C1784">
        <v>990</v>
      </c>
      <c r="D1784">
        <v>3630.1</v>
      </c>
      <c r="E1784">
        <v>1000</v>
      </c>
      <c r="F1784" t="s">
        <v>98</v>
      </c>
      <c r="G1784" t="s">
        <v>98</v>
      </c>
      <c r="H1784">
        <v>0</v>
      </c>
      <c r="I1784">
        <v>0</v>
      </c>
      <c r="J1784" t="s">
        <v>2643</v>
      </c>
      <c r="K1784">
        <v>0</v>
      </c>
      <c r="L1784">
        <v>0.58586000000000005</v>
      </c>
      <c r="M1784">
        <v>0</v>
      </c>
      <c r="N1784">
        <v>0</v>
      </c>
      <c r="O1784" t="s">
        <v>2643</v>
      </c>
      <c r="P1784" t="s">
        <v>2643</v>
      </c>
      <c r="Q1784" t="s">
        <v>2643</v>
      </c>
      <c r="R1784" t="s">
        <v>1166</v>
      </c>
      <c r="S1784">
        <f ca="1">$AK$2*Validation[[#This Row],[Range1_Range]]+Validation[[#This Row],[Range1_Low]]</f>
        <v>1877.2896983060523</v>
      </c>
      <c r="T1784">
        <f ca="1">$AK$2*Validation[[#This Row],[Range2_Range]]+Validation[[#This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1100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0</v>
      </c>
      <c r="AA1784" t="b">
        <v>0</v>
      </c>
      <c r="AB1784" t="s">
        <v>1171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4" t="b">
        <f ca="1">AND(Validation[[#This Row],[Test Reading]]&gt;=Validation[[#This Row],[Range1_Low]],Validation[[#This Row],[Test Reading]]&lt;=Validation[[#This Row],[Range1_High]])</f>
        <v>1</v>
      </c>
      <c r="AE17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4">
        <f>Validation[[#This Row],[Range1_High]]-Validation[[#This Row],[Range1_Low]]</f>
        <v>2640.1</v>
      </c>
      <c r="AG1784">
        <f>Validation[[#This Row],[Range2_High]]-Validation[[#This Row],[Range2_Low]]</f>
        <v>0</v>
      </c>
      <c r="AK1784"/>
    </row>
    <row r="1785" spans="1:37" x14ac:dyDescent="0.25">
      <c r="A1785" t="s">
        <v>52</v>
      </c>
      <c r="B1785" t="s">
        <v>97</v>
      </c>
      <c r="C1785">
        <v>3630</v>
      </c>
      <c r="D1785">
        <v>11200.1</v>
      </c>
      <c r="E1785">
        <v>1000</v>
      </c>
      <c r="F1785" t="s">
        <v>98</v>
      </c>
      <c r="G1785" t="s">
        <v>98</v>
      </c>
      <c r="H1785">
        <v>0</v>
      </c>
      <c r="I1785">
        <v>0</v>
      </c>
      <c r="J1785" t="s">
        <v>2643</v>
      </c>
      <c r="K1785">
        <v>0</v>
      </c>
      <c r="L1785">
        <v>0.15978999999999999</v>
      </c>
      <c r="M1785">
        <v>0</v>
      </c>
      <c r="N1785">
        <v>0</v>
      </c>
      <c r="O1785" t="s">
        <v>2643</v>
      </c>
      <c r="P1785" t="s">
        <v>2643</v>
      </c>
      <c r="Q1785" t="s">
        <v>2643</v>
      </c>
      <c r="R1785" t="s">
        <v>1171</v>
      </c>
      <c r="S1785">
        <f ca="1">$AK$2*Validation[[#This Row],[Range1_Range]]+Validation[[#This Row],[Range1_Low]]</f>
        <v>6174.1732302362216</v>
      </c>
      <c r="T1785">
        <f ca="1">$AK$2*Validation[[#This Row],[Range2_Range]]+Validation[[#This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990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0</v>
      </c>
      <c r="AA1785" t="b">
        <v>0</v>
      </c>
      <c r="AB1785" t="s">
        <v>6043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5" t="b">
        <f ca="1">AND(Validation[[#This Row],[Test Reading]]&gt;=Validation[[#This Row],[Range1_Low]],Validation[[#This Row],[Test Reading]]&lt;=Validation[[#This Row],[Range1_High]])</f>
        <v>1</v>
      </c>
      <c r="AE17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5">
        <f>Validation[[#This Row],[Range1_High]]-Validation[[#This Row],[Range1_Low]]</f>
        <v>7570.1</v>
      </c>
      <c r="AG1785">
        <f>Validation[[#This Row],[Range2_High]]-Validation[[#This Row],[Range2_Low]]</f>
        <v>0</v>
      </c>
      <c r="AK1785"/>
    </row>
    <row r="1786" spans="1:37" x14ac:dyDescent="0.25">
      <c r="A1786" t="s">
        <v>52</v>
      </c>
      <c r="B1786" t="s">
        <v>97</v>
      </c>
      <c r="C1786">
        <v>11200</v>
      </c>
      <c r="D1786">
        <v>20900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2643</v>
      </c>
      <c r="K1786">
        <v>0</v>
      </c>
      <c r="L1786">
        <v>5.1733000000000001E-2</v>
      </c>
      <c r="M1786">
        <v>0</v>
      </c>
      <c r="N1786">
        <v>0</v>
      </c>
      <c r="O1786" t="s">
        <v>2643</v>
      </c>
      <c r="P1786" t="s">
        <v>2643</v>
      </c>
      <c r="Q1786" t="s">
        <v>2643</v>
      </c>
      <c r="R1786" t="s">
        <v>1176</v>
      </c>
      <c r="S1786">
        <f ca="1">$AK$2*Validation[[#This Row],[Range1_Range]]+Validation[[#This Row],[Range1_Low]]</f>
        <v>14459.993967489379</v>
      </c>
      <c r="T1786">
        <f ca="1">$AK$2*Validation[[#This Row],[Range2_Range]]+Validation[[#This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750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WAC</v>
      </c>
      <c r="W1786" t="b">
        <f ca="1">Validation[[#This Row],[Desired Result]]=Validation[[#This Row],[Result]]</f>
        <v>1</v>
      </c>
      <c r="X1786" t="b">
        <v>1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v>0</v>
      </c>
      <c r="AB1786" t="s">
        <v>1171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6" t="b">
        <f ca="1">AND(Validation[[#This Row],[Test Reading]]&gt;=Validation[[#This Row],[Range1_Low]],Validation[[#This Row],[Test Reading]]&lt;=Validation[[#This Row],[Range1_High]])</f>
        <v>1</v>
      </c>
      <c r="AE17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6">
        <f>Validation[[#This Row],[Range1_High]]-Validation[[#This Row],[Range1_Low]]</f>
        <v>9700</v>
      </c>
      <c r="AG1786">
        <f>Validation[[#This Row],[Range2_High]]-Validation[[#This Row],[Range2_Low]]</f>
        <v>0</v>
      </c>
      <c r="AK1786"/>
    </row>
    <row r="1787" spans="1:37" x14ac:dyDescent="0.25">
      <c r="A1787" t="s">
        <v>52</v>
      </c>
      <c r="B1787" t="s">
        <v>97</v>
      </c>
      <c r="C1787">
        <v>20900</v>
      </c>
      <c r="D1787">
        <v>20901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2643</v>
      </c>
      <c r="K1787">
        <v>0</v>
      </c>
      <c r="L1787">
        <v>5.1733000000000001E-2</v>
      </c>
      <c r="M1787">
        <v>0</v>
      </c>
      <c r="N1787">
        <v>0</v>
      </c>
      <c r="O1787" t="s">
        <v>2643</v>
      </c>
      <c r="P1787" t="s">
        <v>2643</v>
      </c>
      <c r="Q1787" t="s">
        <v>2643</v>
      </c>
      <c r="R1787" t="s">
        <v>1181</v>
      </c>
      <c r="S1787">
        <f ca="1">$AK$2*Validation[[#This Row],[Range1_Range]]+Validation[[#This Row],[Range1_Low]]</f>
        <v>20900.336081852318</v>
      </c>
      <c r="T1787">
        <f ca="1">$AK$2*Validation[[#This Row],[Range2_Range]]+Validation[[#This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1100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1</v>
      </c>
      <c r="AA1787" t="b">
        <v>0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787" t="b">
        <f ca="1">AND(Validation[[#This Row],[Test Reading]]&gt;=Validation[[#This Row],[Range1_Low]],Validation[[#This Row],[Test Reading]]&lt;=Validation[[#This Row],[Range1_High]])</f>
        <v>1</v>
      </c>
      <c r="AE17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7">
        <f>Validation[[#This Row],[Range1_High]]-Validation[[#This Row],[Range1_Low]]</f>
        <v>1</v>
      </c>
      <c r="AG1787">
        <f>Validation[[#This Row],[Range2_High]]-Validation[[#This Row],[Range2_Low]]</f>
        <v>0</v>
      </c>
      <c r="AK1787"/>
    </row>
    <row r="1788" spans="1:37" x14ac:dyDescent="0.25">
      <c r="A1788" t="s">
        <v>52</v>
      </c>
      <c r="B1788" t="s">
        <v>14</v>
      </c>
      <c r="C1788">
        <v>2.1999999999999999E-10</v>
      </c>
      <c r="D1788">
        <v>3.3000000000000002E-9</v>
      </c>
      <c r="E1788">
        <v>1E-13</v>
      </c>
      <c r="F1788" t="s">
        <v>138</v>
      </c>
      <c r="G1788" t="s">
        <v>15</v>
      </c>
      <c r="H1788">
        <v>0</v>
      </c>
      <c r="I1788">
        <v>0</v>
      </c>
      <c r="J1788" t="s">
        <v>2643</v>
      </c>
      <c r="K1788">
        <v>1.2E-2</v>
      </c>
      <c r="L1788">
        <v>5800000</v>
      </c>
      <c r="M1788">
        <v>1.155E-2</v>
      </c>
      <c r="N1788">
        <v>5775200</v>
      </c>
      <c r="O1788" t="s">
        <v>2643</v>
      </c>
      <c r="P1788" t="s">
        <v>2643</v>
      </c>
      <c r="Q1788" t="s">
        <v>2643</v>
      </c>
      <c r="R1788" t="s">
        <v>5331</v>
      </c>
      <c r="S1788">
        <f ca="1">$AK$2*Validation[[#This Row],[Range1_Range]]+Validation[[#This Row],[Range1_Low]]</f>
        <v>1.2551321051409573E-9</v>
      </c>
      <c r="T1788">
        <f ca="1">$AK$2*Validation[[#This Row],[Range2_Range]]+Validation[[#This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0.019 nF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88" t="b">
        <f ca="1">Validation[[#This Row],[Desired Result]]=Validation[[#This Row],[Result]]</f>
        <v>1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0</v>
      </c>
      <c r="AA1788" t="b">
        <v>0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8" t="b">
        <f ca="1">AND(Validation[[#This Row],[Test Reading]]&gt;=Validation[[#This Row],[Range1_Low]],Validation[[#This Row],[Test Reading]]&lt;=Validation[[#This Row],[Range1_High]])</f>
        <v>1</v>
      </c>
      <c r="AE17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8">
        <f>Validation[[#This Row],[Range1_High]]-Validation[[#This Row],[Range1_Low]]</f>
        <v>3.0800000000000001E-9</v>
      </c>
      <c r="AG1788">
        <f>Validation[[#This Row],[Range2_High]]-Validation[[#This Row],[Range2_Low]]</f>
        <v>0</v>
      </c>
      <c r="AK1788"/>
    </row>
    <row r="1789" spans="1:37" x14ac:dyDescent="0.25">
      <c r="A1789" t="s">
        <v>52</v>
      </c>
      <c r="B1789" t="s">
        <v>14</v>
      </c>
      <c r="C1789">
        <v>2.1999999999999999E-10</v>
      </c>
      <c r="D1789">
        <v>3.3000000000000002E-9</v>
      </c>
      <c r="E1789">
        <v>9.9999999999999998E-13</v>
      </c>
      <c r="F1789" t="s">
        <v>138</v>
      </c>
      <c r="G1789" t="s">
        <v>15</v>
      </c>
      <c r="H1789">
        <v>0</v>
      </c>
      <c r="I1789">
        <v>0</v>
      </c>
      <c r="J1789" t="s">
        <v>2643</v>
      </c>
      <c r="K1789">
        <v>1.2E-2</v>
      </c>
      <c r="L1789">
        <v>5800000</v>
      </c>
      <c r="M1789">
        <v>1.1563E-2</v>
      </c>
      <c r="N1789">
        <v>5772800</v>
      </c>
      <c r="O1789" t="s">
        <v>2643</v>
      </c>
      <c r="P1789" t="s">
        <v>2643</v>
      </c>
      <c r="Q1789" t="s">
        <v>2643</v>
      </c>
      <c r="R1789" t="s">
        <v>5332</v>
      </c>
      <c r="S1789">
        <f ca="1">$AK$2*Validation[[#This Row],[Range1_Range]]+Validation[[#This Row],[Range1_Low]]</f>
        <v>1.2551321051409573E-9</v>
      </c>
      <c r="T1789">
        <f ca="1">$AK$2*Validation[[#This Row],[Range2_Range]]+Validation[[#This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0.019 nF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0</v>
      </c>
      <c r="AA1789" t="b"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9" t="b">
        <f ca="1">AND(Validation[[#This Row],[Test Reading]]&gt;=Validation[[#This Row],[Range1_Low]],Validation[[#This Row],[Test Reading]]&lt;=Validation[[#This Row],[Range1_High]])</f>
        <v>1</v>
      </c>
      <c r="AE17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9">
        <f>Validation[[#This Row],[Range1_High]]-Validation[[#This Row],[Range1_Low]]</f>
        <v>3.0800000000000001E-9</v>
      </c>
      <c r="AG1789">
        <f>Validation[[#This Row],[Range2_High]]-Validation[[#This Row],[Range2_Low]]</f>
        <v>0</v>
      </c>
      <c r="AK1789"/>
    </row>
    <row r="1790" spans="1:37" x14ac:dyDescent="0.25">
      <c r="A1790" t="s">
        <v>52</v>
      </c>
      <c r="B1790" t="s">
        <v>14</v>
      </c>
      <c r="C1790">
        <v>3.3000000000000002E-9</v>
      </c>
      <c r="D1790">
        <v>1.1001E-8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2643</v>
      </c>
      <c r="K1790">
        <v>1.2E-2</v>
      </c>
      <c r="L1790">
        <v>2900000</v>
      </c>
      <c r="M1790">
        <v>1.1575999999999999E-2</v>
      </c>
      <c r="N1790">
        <v>2885200</v>
      </c>
      <c r="O1790" t="s">
        <v>2643</v>
      </c>
      <c r="P1790" t="s">
        <v>2643</v>
      </c>
      <c r="Q1790" t="s">
        <v>2643</v>
      </c>
      <c r="R1790" t="s">
        <v>5336</v>
      </c>
      <c r="S1790">
        <f ca="1">$AK$2*Validation[[#This Row],[Range1_Range]]+Validation[[#This Row],[Range1_Low]]</f>
        <v>5.8881663447047128E-9</v>
      </c>
      <c r="T1790">
        <f ca="1">$AK$2*Validation[[#This Row],[Range2_Range]]+Validation[[#This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0.029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0.029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v>0</v>
      </c>
      <c r="AB1790" t="s">
        <v>5340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0" t="b">
        <f ca="1">AND(Validation[[#This Row],[Test Reading]]&gt;=Validation[[#This Row],[Range1_Low]],Validation[[#This Row],[Test Reading]]&lt;=Validation[[#This Row],[Range1_High]])</f>
        <v>1</v>
      </c>
      <c r="AE17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0">
        <f>Validation[[#This Row],[Range1_High]]-Validation[[#This Row],[Range1_Low]]</f>
        <v>7.7010000000000006E-9</v>
      </c>
      <c r="AG1790">
        <f>Validation[[#This Row],[Range2_High]]-Validation[[#This Row],[Range2_Low]]</f>
        <v>0</v>
      </c>
      <c r="AK1790"/>
    </row>
    <row r="1791" spans="1:37" x14ac:dyDescent="0.25">
      <c r="A1791" t="s">
        <v>52</v>
      </c>
      <c r="B1791" t="s">
        <v>14</v>
      </c>
      <c r="C1791">
        <v>1.0999999999999999E-8</v>
      </c>
      <c r="D1791">
        <v>3.3000999999999999E-8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2643</v>
      </c>
      <c r="K1791">
        <v>0.12</v>
      </c>
      <c r="L1791">
        <v>2900000</v>
      </c>
      <c r="M1791">
        <v>0.11547</v>
      </c>
      <c r="N1791">
        <v>2886700</v>
      </c>
      <c r="O1791" t="s">
        <v>2643</v>
      </c>
      <c r="P1791" t="s">
        <v>2643</v>
      </c>
      <c r="Q1791" t="s">
        <v>2643</v>
      </c>
      <c r="R1791" t="s">
        <v>5340</v>
      </c>
      <c r="S1791">
        <f ca="1">$AK$2*Validation[[#This Row],[Range1_Range]]+Validation[[#This Row],[Range1_Low]]</f>
        <v>1.8394136832859157E-8</v>
      </c>
      <c r="T1791">
        <f ca="1">$AK$2*Validation[[#This Row],[Range2_Range]]+Validation[[#This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0.17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v>0</v>
      </c>
      <c r="AB1791" t="s">
        <v>5336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1" t="b">
        <f ca="1">AND(Validation[[#This Row],[Test Reading]]&gt;=Validation[[#This Row],[Range1_Low]],Validation[[#This Row],[Test Reading]]&lt;=Validation[[#This Row],[Range1_High]])</f>
        <v>1</v>
      </c>
      <c r="AE17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1">
        <f>Validation[[#This Row],[Range1_High]]-Validation[[#This Row],[Range1_Low]]</f>
        <v>2.2001E-8</v>
      </c>
      <c r="AG1791">
        <f>Validation[[#This Row],[Range2_High]]-Validation[[#This Row],[Range2_Low]]</f>
        <v>0</v>
      </c>
      <c r="AK1791"/>
    </row>
    <row r="1792" spans="1:37" x14ac:dyDescent="0.25">
      <c r="A1792" t="s">
        <v>52</v>
      </c>
      <c r="B1792" t="s">
        <v>14</v>
      </c>
      <c r="C1792">
        <v>2.1999999999999999E-10</v>
      </c>
      <c r="D1792">
        <v>3.3000000000000002E-9</v>
      </c>
      <c r="E1792">
        <v>9.9999999999999994E-12</v>
      </c>
      <c r="F1792" t="s">
        <v>138</v>
      </c>
      <c r="G1792" t="s">
        <v>15</v>
      </c>
      <c r="H1792">
        <v>0</v>
      </c>
      <c r="I1792">
        <v>0</v>
      </c>
      <c r="J1792" t="s">
        <v>2643</v>
      </c>
      <c r="K1792">
        <v>1.2845000000000001E-2</v>
      </c>
      <c r="L1792">
        <v>5547800</v>
      </c>
      <c r="M1792">
        <v>1.2838E-2</v>
      </c>
      <c r="N1792">
        <v>5547800</v>
      </c>
      <c r="O1792" t="s">
        <v>2643</v>
      </c>
      <c r="P1792" t="s">
        <v>2643</v>
      </c>
      <c r="Q1792" t="s">
        <v>2643</v>
      </c>
      <c r="R1792" t="s">
        <v>5333</v>
      </c>
      <c r="S1792">
        <f ca="1">$AK$2*Validation[[#This Row],[Range1_Range]]+Validation[[#This Row],[Range1_Low]]</f>
        <v>1.2551321051409573E-9</v>
      </c>
      <c r="T1792">
        <f ca="1">$AK$2*Validation[[#This Row],[Range2_Range]]+Validation[[#This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0.02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v>0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92" t="b">
        <f ca="1">AND(Validation[[#This Row],[Test Reading]]&gt;=Validation[[#This Row],[Range1_Low]],Validation[[#This Row],[Test Reading]]&lt;=Validation[[#This Row],[Range1_High]])</f>
        <v>1</v>
      </c>
      <c r="AE17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2">
        <f>Validation[[#This Row],[Range1_High]]-Validation[[#This Row],[Range1_Low]]</f>
        <v>3.0800000000000001E-9</v>
      </c>
      <c r="AG1792">
        <f>Validation[[#This Row],[Range2_High]]-Validation[[#This Row],[Range2_Low]]</f>
        <v>0</v>
      </c>
      <c r="AK1792"/>
    </row>
    <row r="1793" spans="1:37" x14ac:dyDescent="0.25">
      <c r="A1793" t="s">
        <v>52</v>
      </c>
      <c r="B1793" t="s">
        <v>14</v>
      </c>
      <c r="C1793">
        <v>3.3000000000000002E-9</v>
      </c>
      <c r="D1793">
        <v>1.1001E-8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2643</v>
      </c>
      <c r="K1793">
        <v>1.2482E-2</v>
      </c>
      <c r="L1793">
        <v>2856200</v>
      </c>
      <c r="M1793">
        <v>1.2511E-2</v>
      </c>
      <c r="N1793">
        <v>2834700</v>
      </c>
      <c r="O1793" t="s">
        <v>2643</v>
      </c>
      <c r="P1793" t="s">
        <v>2643</v>
      </c>
      <c r="Q1793" t="s">
        <v>2643</v>
      </c>
      <c r="R1793" t="s">
        <v>5337</v>
      </c>
      <c r="S1793">
        <f ca="1">$AK$2*Validation[[#This Row],[Range1_Range]]+Validation[[#This Row],[Range1_Low]]</f>
        <v>5.8881663447047128E-9</v>
      </c>
      <c r="T1793">
        <f ca="1">$AK$2*Validation[[#This Row],[Range2_Range]]+Validation[[#This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0.029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0.029 nF</v>
      </c>
      <c r="W1793" t="b">
        <f ca="1">Validation[[#This Row],[Desired Result]]=Validation[[#This Row],[Result]]</f>
        <v>1</v>
      </c>
      <c r="X1793" t="b">
        <v>1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v>0</v>
      </c>
      <c r="AB1793" t="s">
        <v>5341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3" t="b">
        <f ca="1">AND(Validation[[#This Row],[Test Reading]]&gt;=Validation[[#This Row],[Range1_Low]],Validation[[#This Row],[Test Reading]]&lt;=Validation[[#This Row],[Range1_High]])</f>
        <v>1</v>
      </c>
      <c r="AE17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3">
        <f>Validation[[#This Row],[Range1_High]]-Validation[[#This Row],[Range1_Low]]</f>
        <v>7.7010000000000006E-9</v>
      </c>
      <c r="AG1793">
        <f>Validation[[#This Row],[Range2_High]]-Validation[[#This Row],[Range2_Low]]</f>
        <v>0</v>
      </c>
      <c r="AK1793"/>
    </row>
    <row r="1794" spans="1:37" x14ac:dyDescent="0.25">
      <c r="A1794" t="s">
        <v>52</v>
      </c>
      <c r="B1794" t="s">
        <v>14</v>
      </c>
      <c r="C1794">
        <v>1.0999999999999999E-8</v>
      </c>
      <c r="D1794">
        <v>3.3000999999999999E-8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2643</v>
      </c>
      <c r="K1794">
        <v>0.12</v>
      </c>
      <c r="L1794">
        <v>2900000</v>
      </c>
      <c r="M1794">
        <v>0.11561</v>
      </c>
      <c r="N1794">
        <v>2885200</v>
      </c>
      <c r="O1794" t="s">
        <v>2643</v>
      </c>
      <c r="P1794" t="s">
        <v>2643</v>
      </c>
      <c r="Q1794" t="s">
        <v>2643</v>
      </c>
      <c r="R1794" t="s">
        <v>5341</v>
      </c>
      <c r="S1794">
        <f ca="1">$AK$2*Validation[[#This Row],[Range1_Range]]+Validation[[#This Row],[Range1_Low]]</f>
        <v>1.8394136832859157E-8</v>
      </c>
      <c r="T1794">
        <f ca="1">$AK$2*Validation[[#This Row],[Range2_Range]]+Validation[[#This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0.17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4" t="b">
        <f ca="1">Validation[[#This Row],[Desired Result]]=Validation[[#This Row],[Result]]</f>
        <v>1</v>
      </c>
      <c r="X1794" t="b">
        <v>1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v>0</v>
      </c>
      <c r="AB1794" t="s">
        <v>6329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4" t="b">
        <f ca="1">AND(Validation[[#This Row],[Test Reading]]&gt;=Validation[[#This Row],[Range1_Low]],Validation[[#This Row],[Test Reading]]&lt;=Validation[[#This Row],[Range1_High]])</f>
        <v>1</v>
      </c>
      <c r="AE17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4">
        <f>Validation[[#This Row],[Range1_High]]-Validation[[#This Row],[Range1_Low]]</f>
        <v>2.2001E-8</v>
      </c>
      <c r="AG1794">
        <f>Validation[[#This Row],[Range2_High]]-Validation[[#This Row],[Range2_Low]]</f>
        <v>0</v>
      </c>
      <c r="AK1794"/>
    </row>
    <row r="1795" spans="1:37" x14ac:dyDescent="0.25">
      <c r="A1795" t="s">
        <v>52</v>
      </c>
      <c r="B1795" t="s">
        <v>14</v>
      </c>
      <c r="C1795">
        <v>3.2999999999999998E-8</v>
      </c>
      <c r="D1795">
        <v>1.1001E-7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2643</v>
      </c>
      <c r="K1795">
        <v>0.12</v>
      </c>
      <c r="L1795">
        <v>2900000</v>
      </c>
      <c r="M1795">
        <v>0.11565</v>
      </c>
      <c r="N1795">
        <v>2886200</v>
      </c>
      <c r="O1795" t="s">
        <v>2643</v>
      </c>
      <c r="P1795" t="s">
        <v>2643</v>
      </c>
      <c r="Q1795" t="s">
        <v>2643</v>
      </c>
      <c r="R1795" t="s">
        <v>5345</v>
      </c>
      <c r="S1795">
        <f ca="1">$AK$2*Validation[[#This Row],[Range1_Range]]+Validation[[#This Row],[Range1_Low]]</f>
        <v>5.8881663447047114E-8</v>
      </c>
      <c r="T1795">
        <f ca="1">$AK$2*Validation[[#This Row],[Range2_Range]]+Validation[[#This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0.29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nF</v>
      </c>
      <c r="W1795" t="b">
        <f ca="1">Validation[[#This Row],[Desired Result]]=Validation[[#This Row],[Result]]</f>
        <v>1</v>
      </c>
      <c r="X1795" t="b">
        <v>0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v>0</v>
      </c>
      <c r="AB1795" t="s">
        <v>6330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5" t="b">
        <f ca="1">AND(Validation[[#This Row],[Test Reading]]&gt;=Validation[[#This Row],[Range1_Low]],Validation[[#This Row],[Test Reading]]&lt;=Validation[[#This Row],[Range1_High]])</f>
        <v>1</v>
      </c>
      <c r="AE17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5">
        <f>Validation[[#This Row],[Range1_High]]-Validation[[#This Row],[Range1_Low]]</f>
        <v>7.7009999999999999E-8</v>
      </c>
      <c r="AG1795">
        <f>Validation[[#This Row],[Range2_High]]-Validation[[#This Row],[Range2_Low]]</f>
        <v>0</v>
      </c>
      <c r="AK1795"/>
    </row>
    <row r="1796" spans="1:37" x14ac:dyDescent="0.25">
      <c r="A1796" t="s">
        <v>52</v>
      </c>
      <c r="B1796" t="s">
        <v>14</v>
      </c>
      <c r="C1796">
        <v>1.1000000000000001E-7</v>
      </c>
      <c r="D1796">
        <v>3.3000999999999998E-7</v>
      </c>
      <c r="E1796">
        <v>9.9999999999999994E-12</v>
      </c>
      <c r="F1796" t="s">
        <v>138</v>
      </c>
      <c r="G1796" t="s">
        <v>15</v>
      </c>
      <c r="H1796">
        <v>0</v>
      </c>
      <c r="I1796">
        <v>0</v>
      </c>
      <c r="J1796" t="s">
        <v>2643</v>
      </c>
      <c r="K1796">
        <v>0.35</v>
      </c>
      <c r="L1796">
        <v>2900000</v>
      </c>
      <c r="M1796">
        <v>0.34649000000000002</v>
      </c>
      <c r="N1796">
        <v>2886700</v>
      </c>
      <c r="O1796" t="s">
        <v>2643</v>
      </c>
      <c r="P1796" t="s">
        <v>2643</v>
      </c>
      <c r="Q1796" t="s">
        <v>2643</v>
      </c>
      <c r="R1796" t="s">
        <v>5349</v>
      </c>
      <c r="S1796">
        <f ca="1">$AK$2*Validation[[#This Row],[Range1_Range]]+Validation[[#This Row],[Range1_Low]]</f>
        <v>1.8394136832859156E-7</v>
      </c>
      <c r="T1796">
        <f ca="1">$AK$2*Validation[[#This Row],[Range2_Range]]+Validation[[#This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0.88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nF</v>
      </c>
      <c r="W1796" t="b">
        <f ca="1">Validation[[#This Row],[Desired Result]]=Validation[[#This Row],[Result]]</f>
        <v>1</v>
      </c>
      <c r="X1796" t="b">
        <v>1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v>0</v>
      </c>
      <c r="AB1796" t="s">
        <v>5345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6" t="b">
        <f ca="1">AND(Validation[[#This Row],[Test Reading]]&gt;=Validation[[#This Row],[Range1_Low]],Validation[[#This Row],[Test Reading]]&lt;=Validation[[#This Row],[Range1_High]])</f>
        <v>1</v>
      </c>
      <c r="AE17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6">
        <f>Validation[[#This Row],[Range1_High]]-Validation[[#This Row],[Range1_Low]]</f>
        <v>2.2000999999999997E-7</v>
      </c>
      <c r="AG1796">
        <f>Validation[[#This Row],[Range2_High]]-Validation[[#This Row],[Range2_Low]]</f>
        <v>0</v>
      </c>
      <c r="AK1796"/>
    </row>
    <row r="1797" spans="1:37" x14ac:dyDescent="0.25">
      <c r="A1797" t="s">
        <v>52</v>
      </c>
      <c r="B1797" t="s">
        <v>14</v>
      </c>
      <c r="C1797">
        <v>2.1999999999999999E-10</v>
      </c>
      <c r="D1797">
        <v>3.3000000000000002E-9</v>
      </c>
      <c r="E1797">
        <v>1E-10</v>
      </c>
      <c r="F1797" t="s">
        <v>138</v>
      </c>
      <c r="G1797" t="s">
        <v>15</v>
      </c>
      <c r="H1797">
        <v>0</v>
      </c>
      <c r="I1797">
        <v>0</v>
      </c>
      <c r="J1797" t="s">
        <v>2643</v>
      </c>
      <c r="K1797">
        <v>5.8705E-2</v>
      </c>
      <c r="L1797">
        <v>2016900</v>
      </c>
      <c r="M1797">
        <v>5.8698E-2</v>
      </c>
      <c r="N1797">
        <v>2014500</v>
      </c>
      <c r="O1797" t="s">
        <v>2643</v>
      </c>
      <c r="P1797" t="s">
        <v>2643</v>
      </c>
      <c r="Q1797" t="s">
        <v>2643</v>
      </c>
      <c r="R1797" t="s">
        <v>5334</v>
      </c>
      <c r="S1797">
        <f ca="1">$AK$2*Validation[[#This Row],[Range1_Range]]+Validation[[#This Row],[Range1_Low]]</f>
        <v>1.2551321051409573E-9</v>
      </c>
      <c r="T1797">
        <f ca="1">$AK$2*Validation[[#This Row],[Range2_Range]]+Validation[[#This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0.061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v>0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97" t="b">
        <f ca="1">AND(Validation[[#This Row],[Test Reading]]&gt;=Validation[[#This Row],[Range1_Low]],Validation[[#This Row],[Test Reading]]&lt;=Validation[[#This Row],[Range1_High]])</f>
        <v>1</v>
      </c>
      <c r="AE17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97">
        <f>Validation[[#This Row],[Range1_High]]-Validation[[#This Row],[Range1_Low]]</f>
        <v>3.0800000000000001E-9</v>
      </c>
      <c r="AG1797">
        <f>Validation[[#This Row],[Range2_High]]-Validation[[#This Row],[Range2_Low]]</f>
        <v>0</v>
      </c>
      <c r="AK1797"/>
    </row>
    <row r="1798" spans="1:37" x14ac:dyDescent="0.25">
      <c r="A1798" t="s">
        <v>52</v>
      </c>
      <c r="B1798" t="s">
        <v>14</v>
      </c>
      <c r="C1798">
        <v>3.3000000000000002E-9</v>
      </c>
      <c r="D1798">
        <v>1.1001E-8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2643</v>
      </c>
      <c r="K1798">
        <v>5.6911000000000003E-2</v>
      </c>
      <c r="L1798">
        <v>1398700</v>
      </c>
      <c r="M1798">
        <v>5.6877999999999998E-2</v>
      </c>
      <c r="N1798">
        <v>1390600</v>
      </c>
      <c r="O1798" t="s">
        <v>2643</v>
      </c>
      <c r="P1798" t="s">
        <v>2643</v>
      </c>
      <c r="Q1798" t="s">
        <v>2643</v>
      </c>
      <c r="R1798" t="s">
        <v>5338</v>
      </c>
      <c r="S1798">
        <f ca="1">$AK$2*Validation[[#This Row],[Range1_Range]]+Validation[[#This Row],[Range1_Low]]</f>
        <v>5.8881663447047128E-9</v>
      </c>
      <c r="T1798">
        <f ca="1">$AK$2*Validation[[#This Row],[Range2_Range]]+Validation[[#This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0.065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v>0</v>
      </c>
      <c r="AB1798" t="s">
        <v>5342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8" t="b">
        <f ca="1">AND(Validation[[#This Row],[Test Reading]]&gt;=Validation[[#This Row],[Range1_Low]],Validation[[#This Row],[Test Reading]]&lt;=Validation[[#This Row],[Range1_High]])</f>
        <v>1</v>
      </c>
      <c r="AE17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8">
        <f>Validation[[#This Row],[Range1_High]]-Validation[[#This Row],[Range1_Low]]</f>
        <v>7.7010000000000006E-9</v>
      </c>
      <c r="AG1798">
        <f>Validation[[#This Row],[Range2_High]]-Validation[[#This Row],[Range2_Low]]</f>
        <v>0</v>
      </c>
      <c r="AK1798"/>
    </row>
    <row r="1799" spans="1:37" x14ac:dyDescent="0.25">
      <c r="A1799" t="s">
        <v>52</v>
      </c>
      <c r="B1799" t="s">
        <v>14</v>
      </c>
      <c r="C1799">
        <v>1.0999999999999999E-8</v>
      </c>
      <c r="D1799">
        <v>3.3000999999999999E-8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2643</v>
      </c>
      <c r="K1799">
        <v>0.12801000000000001</v>
      </c>
      <c r="L1799">
        <v>2745100</v>
      </c>
      <c r="M1799">
        <v>0.12797</v>
      </c>
      <c r="N1799">
        <v>2743500</v>
      </c>
      <c r="O1799" t="s">
        <v>2643</v>
      </c>
      <c r="P1799" t="s">
        <v>2643</v>
      </c>
      <c r="Q1799" t="s">
        <v>2643</v>
      </c>
      <c r="R1799" t="s">
        <v>5342</v>
      </c>
      <c r="S1799">
        <f ca="1">$AK$2*Validation[[#This Row],[Range1_Range]]+Validation[[#This Row],[Range1_Low]]</f>
        <v>1.8394136832859157E-8</v>
      </c>
      <c r="T1799">
        <f ca="1">$AK$2*Validation[[#This Row],[Range2_Range]]+Validation[[#This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0.18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v>0</v>
      </c>
      <c r="AB1799" t="s">
        <v>6331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9" t="b">
        <f ca="1">AND(Validation[[#This Row],[Test Reading]]&gt;=Validation[[#This Row],[Range1_Low]],Validation[[#This Row],[Test Reading]]&lt;=Validation[[#This Row],[Range1_High]])</f>
        <v>1</v>
      </c>
      <c r="AE17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9">
        <f>Validation[[#This Row],[Range1_High]]-Validation[[#This Row],[Range1_Low]]</f>
        <v>2.2001E-8</v>
      </c>
      <c r="AG1799">
        <f>Validation[[#This Row],[Range2_High]]-Validation[[#This Row],[Range2_Low]]</f>
        <v>0</v>
      </c>
      <c r="AK1799"/>
    </row>
    <row r="1800" spans="1:37" x14ac:dyDescent="0.25">
      <c r="A1800" t="s">
        <v>52</v>
      </c>
      <c r="B1800" t="s">
        <v>14</v>
      </c>
      <c r="C1800">
        <v>3.2999999999999998E-8</v>
      </c>
      <c r="D1800">
        <v>1.1001E-7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2643</v>
      </c>
      <c r="K1800">
        <v>0.12459000000000001</v>
      </c>
      <c r="L1800">
        <v>2858300</v>
      </c>
      <c r="M1800">
        <v>0.125</v>
      </c>
      <c r="N1800">
        <v>2835700</v>
      </c>
      <c r="O1800" t="s">
        <v>2643</v>
      </c>
      <c r="P1800" t="s">
        <v>2643</v>
      </c>
      <c r="Q1800" t="s">
        <v>2643</v>
      </c>
      <c r="R1800" t="s">
        <v>5346</v>
      </c>
      <c r="S1800">
        <f ca="1">$AK$2*Validation[[#This Row],[Range1_Range]]+Validation[[#This Row],[Range1_Low]]</f>
        <v>5.8881663447047114E-8</v>
      </c>
      <c r="T1800">
        <f ca="1">$AK$2*Validation[[#This Row],[Range2_Range]]+Validation[[#This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0.29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nF</v>
      </c>
      <c r="W1800" t="b">
        <f ca="1">Validation[[#This Row],[Desired Result]]=Validation[[#This Row],[Result]]</f>
        <v>1</v>
      </c>
      <c r="X1800" t="b">
        <v>0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v>0</v>
      </c>
      <c r="AB1800" t="s">
        <v>6332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0" t="b">
        <f ca="1">AND(Validation[[#This Row],[Test Reading]]&gt;=Validation[[#This Row],[Range1_Low]],Validation[[#This Row],[Test Reading]]&lt;=Validation[[#This Row],[Range1_High]])</f>
        <v>1</v>
      </c>
      <c r="AE18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0">
        <f>Validation[[#This Row],[Range1_High]]-Validation[[#This Row],[Range1_Low]]</f>
        <v>7.7009999999999999E-8</v>
      </c>
      <c r="AG1800">
        <f>Validation[[#This Row],[Range2_High]]-Validation[[#This Row],[Range2_Low]]</f>
        <v>0</v>
      </c>
      <c r="AJ1800" s="93"/>
      <c r="AK1800"/>
    </row>
    <row r="1801" spans="1:37" x14ac:dyDescent="0.25">
      <c r="A1801" t="s">
        <v>52</v>
      </c>
      <c r="B1801" t="s">
        <v>14</v>
      </c>
      <c r="C1801">
        <v>1.1000000000000001E-7</v>
      </c>
      <c r="D1801">
        <v>3.3000999999999998E-7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2643</v>
      </c>
      <c r="K1801">
        <v>0.35</v>
      </c>
      <c r="L1801">
        <v>2900000</v>
      </c>
      <c r="M1801">
        <v>0.34958</v>
      </c>
      <c r="N1801">
        <v>2881200</v>
      </c>
      <c r="O1801" t="s">
        <v>2643</v>
      </c>
      <c r="P1801" t="s">
        <v>2643</v>
      </c>
      <c r="Q1801" t="s">
        <v>2643</v>
      </c>
      <c r="R1801" t="s">
        <v>5350</v>
      </c>
      <c r="S1801">
        <f ca="1">$AK$2*Validation[[#This Row],[Range1_Range]]+Validation[[#This Row],[Range1_Low]]</f>
        <v>1.8394136832859156E-7</v>
      </c>
      <c r="T1801">
        <f ca="1">$AK$2*Validation[[#This Row],[Range2_Range]]+Validation[[#This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0.88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v>0</v>
      </c>
      <c r="AB1801" t="s">
        <v>6333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1" t="b">
        <f ca="1">AND(Validation[[#This Row],[Test Reading]]&gt;=Validation[[#This Row],[Range1_Low]],Validation[[#This Row],[Test Reading]]&lt;=Validation[[#This Row],[Range1_High]])</f>
        <v>1</v>
      </c>
      <c r="AE18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1">
        <f>Validation[[#This Row],[Range1_High]]-Validation[[#This Row],[Range1_Low]]</f>
        <v>2.2000999999999997E-7</v>
      </c>
      <c r="AG1801">
        <f>Validation[[#This Row],[Range2_High]]-Validation[[#This Row],[Range2_Low]]</f>
        <v>0</v>
      </c>
      <c r="AK1801"/>
    </row>
    <row r="1802" spans="1:37" x14ac:dyDescent="0.25">
      <c r="A1802" t="s">
        <v>52</v>
      </c>
      <c r="B1802" t="s">
        <v>14</v>
      </c>
      <c r="C1802">
        <v>3.3000000000000002E-7</v>
      </c>
      <c r="D1802">
        <v>1.1001000000000001E-6</v>
      </c>
      <c r="E1802">
        <v>1E-10</v>
      </c>
      <c r="F1802" t="s">
        <v>138</v>
      </c>
      <c r="G1802" t="s">
        <v>15</v>
      </c>
      <c r="H1802">
        <v>0</v>
      </c>
      <c r="I1802">
        <v>0</v>
      </c>
      <c r="J1802" t="s">
        <v>2643</v>
      </c>
      <c r="K1802">
        <v>1.2</v>
      </c>
      <c r="L1802">
        <v>2900000</v>
      </c>
      <c r="M1802">
        <v>1.1566000000000001</v>
      </c>
      <c r="N1802">
        <v>2886200</v>
      </c>
      <c r="O1802" t="s">
        <v>2643</v>
      </c>
      <c r="P1802" t="s">
        <v>2643</v>
      </c>
      <c r="Q1802" t="s">
        <v>2643</v>
      </c>
      <c r="R1802" t="s">
        <v>5353</v>
      </c>
      <c r="S1802">
        <f ca="1">$AK$2*Validation[[#This Row],[Range1_Range]]+Validation[[#This Row],[Range1_Low]]</f>
        <v>5.8881663447047129E-7</v>
      </c>
      <c r="T1802">
        <f ca="1">$AK$2*Validation[[#This Row],[Range2_Range]]+Validation[[#This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2.9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v>0</v>
      </c>
      <c r="AB1802" t="s">
        <v>6334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2" t="b">
        <f ca="1">AND(Validation[[#This Row],[Test Reading]]&gt;=Validation[[#This Row],[Range1_Low]],Validation[[#This Row],[Test Reading]]&lt;=Validation[[#This Row],[Range1_High]])</f>
        <v>1</v>
      </c>
      <c r="AE18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2">
        <f>Validation[[#This Row],[Range1_High]]-Validation[[#This Row],[Range1_Low]]</f>
        <v>7.7010000000000005E-7</v>
      </c>
      <c r="AG1802">
        <f>Validation[[#This Row],[Range2_High]]-Validation[[#This Row],[Range2_Low]]</f>
        <v>0</v>
      </c>
      <c r="AK1802"/>
    </row>
    <row r="1803" spans="1:37" x14ac:dyDescent="0.25">
      <c r="A1803" t="s">
        <v>52</v>
      </c>
      <c r="B1803" t="s">
        <v>14</v>
      </c>
      <c r="C1803">
        <v>1.1000000000000001E-6</v>
      </c>
      <c r="D1803">
        <v>3.3001E-6</v>
      </c>
      <c r="E1803">
        <v>1E-10</v>
      </c>
      <c r="F1803" t="s">
        <v>138</v>
      </c>
      <c r="G1803" t="s">
        <v>15</v>
      </c>
      <c r="H1803">
        <v>0</v>
      </c>
      <c r="I1803">
        <v>0</v>
      </c>
      <c r="J1803" t="s">
        <v>2643</v>
      </c>
      <c r="K1803">
        <v>3.5</v>
      </c>
      <c r="L1803">
        <v>2900000</v>
      </c>
      <c r="M1803">
        <v>3.4649000000000001</v>
      </c>
      <c r="N1803">
        <v>2886700</v>
      </c>
      <c r="O1803" t="s">
        <v>2643</v>
      </c>
      <c r="P1803" t="s">
        <v>2643</v>
      </c>
      <c r="Q1803" t="s">
        <v>2643</v>
      </c>
      <c r="R1803" t="s">
        <v>5356</v>
      </c>
      <c r="S1803">
        <f ca="1">$AK$2*Validation[[#This Row],[Range1_Range]]+Validation[[#This Row],[Range1_Low]]</f>
        <v>1.8394136832859157E-6</v>
      </c>
      <c r="T1803">
        <f ca="1">$AK$2*Validation[[#This Row],[Range2_Range]]+Validation[[#This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8.8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v>0</v>
      </c>
      <c r="AB1803" t="s">
        <v>5353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3" t="b">
        <f ca="1">AND(Validation[[#This Row],[Test Reading]]&gt;=Validation[[#This Row],[Range1_Low]],Validation[[#This Row],[Test Reading]]&lt;=Validation[[#This Row],[Range1_High]])</f>
        <v>1</v>
      </c>
      <c r="AE18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3">
        <f>Validation[[#This Row],[Range1_High]]-Validation[[#This Row],[Range1_Low]]</f>
        <v>2.2000999999999999E-6</v>
      </c>
      <c r="AG1803">
        <f>Validation[[#This Row],[Range2_High]]-Validation[[#This Row],[Range2_Low]]</f>
        <v>0</v>
      </c>
      <c r="AK1803"/>
    </row>
    <row r="1804" spans="1:37" x14ac:dyDescent="0.25">
      <c r="A1804" t="s">
        <v>52</v>
      </c>
      <c r="B1804" t="s">
        <v>14</v>
      </c>
      <c r="C1804">
        <v>2.1999999999999999E-10</v>
      </c>
      <c r="D1804">
        <v>3.3000000000000002E-9</v>
      </c>
      <c r="E1804">
        <v>1.0000000000000001E-9</v>
      </c>
      <c r="F1804" t="s">
        <v>138</v>
      </c>
      <c r="G1804" t="s">
        <v>15</v>
      </c>
      <c r="H1804">
        <v>0</v>
      </c>
      <c r="I1804">
        <v>0</v>
      </c>
      <c r="J1804" t="s">
        <v>2643</v>
      </c>
      <c r="K1804">
        <v>0.57745000000000002</v>
      </c>
      <c r="L1804">
        <v>218190</v>
      </c>
      <c r="M1804">
        <v>0.57745000000000002</v>
      </c>
      <c r="N1804">
        <v>217000</v>
      </c>
      <c r="O1804" t="s">
        <v>2643</v>
      </c>
      <c r="P1804" t="s">
        <v>2643</v>
      </c>
      <c r="Q1804" t="s">
        <v>2643</v>
      </c>
      <c r="R1804" t="s">
        <v>5335</v>
      </c>
      <c r="S1804">
        <f ca="1">$AK$2*Validation[[#This Row],[Range1_Range]]+Validation[[#This Row],[Range1_Low]]</f>
        <v>1.2551321051409573E-9</v>
      </c>
      <c r="T1804">
        <f ca="1">$AK$2*Validation[[#This Row],[Range2_Range]]+Validation[[#This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0.58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4" t="b">
        <f ca="1">Validation[[#This Row],[Desired Result]]=Validation[[#This Row],[Result]]</f>
        <v>1</v>
      </c>
      <c r="X1804" t="b">
        <v>1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v>0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804" t="b">
        <f ca="1">AND(Validation[[#This Row],[Test Reading]]&gt;=Validation[[#This Row],[Range1_Low]],Validation[[#This Row],[Test Reading]]&lt;=Validation[[#This Row],[Range1_High]])</f>
        <v>1</v>
      </c>
      <c r="AE18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04">
        <f>Validation[[#This Row],[Range1_High]]-Validation[[#This Row],[Range1_Low]]</f>
        <v>3.0800000000000001E-9</v>
      </c>
      <c r="AG1804">
        <f>Validation[[#This Row],[Range2_High]]-Validation[[#This Row],[Range2_Low]]</f>
        <v>0</v>
      </c>
      <c r="AK1804"/>
    </row>
    <row r="1805" spans="1:37" x14ac:dyDescent="0.25">
      <c r="A1805" t="s">
        <v>52</v>
      </c>
      <c r="B1805" t="s">
        <v>14</v>
      </c>
      <c r="C1805">
        <v>3.3000000000000002E-9</v>
      </c>
      <c r="D1805">
        <v>1.1001E-8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2643</v>
      </c>
      <c r="K1805">
        <v>0.57721999999999996</v>
      </c>
      <c r="L1805">
        <v>165280</v>
      </c>
      <c r="M1805">
        <v>0.57721</v>
      </c>
      <c r="N1805">
        <v>160660</v>
      </c>
      <c r="O1805" t="s">
        <v>2643</v>
      </c>
      <c r="P1805" t="s">
        <v>2643</v>
      </c>
      <c r="Q1805" t="s">
        <v>2643</v>
      </c>
      <c r="R1805" t="s">
        <v>5339</v>
      </c>
      <c r="S1805">
        <f ca="1">$AK$2*Validation[[#This Row],[Range1_Range]]+Validation[[#This Row],[Range1_Low]]</f>
        <v>5.8881663447047128E-9</v>
      </c>
      <c r="T1805">
        <f ca="1">$AK$2*Validation[[#This Row],[Range2_Range]]+Validation[[#This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0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v>0</v>
      </c>
      <c r="AB1805" t="s">
        <v>5343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05" t="b">
        <f ca="1">AND(Validation[[#This Row],[Test Reading]]&gt;=Validation[[#This Row],[Range1_Low]],Validation[[#This Row],[Test Reading]]&lt;=Validation[[#This Row],[Range1_High]])</f>
        <v>1</v>
      </c>
      <c r="AE18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05">
        <f>Validation[[#This Row],[Range1_High]]-Validation[[#This Row],[Range1_Low]]</f>
        <v>7.7010000000000006E-9</v>
      </c>
      <c r="AG1805">
        <f>Validation[[#This Row],[Range2_High]]-Validation[[#This Row],[Range2_Low]]</f>
        <v>0</v>
      </c>
      <c r="AK1805"/>
    </row>
    <row r="1806" spans="1:37" x14ac:dyDescent="0.25">
      <c r="A1806" t="s">
        <v>52</v>
      </c>
      <c r="B1806" t="s">
        <v>14</v>
      </c>
      <c r="C1806">
        <v>1.0999999999999999E-8</v>
      </c>
      <c r="D1806">
        <v>3.3000999999999999E-8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2643</v>
      </c>
      <c r="K1806">
        <v>0.58647000000000005</v>
      </c>
      <c r="L1806">
        <v>856770</v>
      </c>
      <c r="M1806">
        <v>0.58643999999999996</v>
      </c>
      <c r="N1806">
        <v>853690</v>
      </c>
      <c r="O1806" t="s">
        <v>2643</v>
      </c>
      <c r="P1806" t="s">
        <v>2643</v>
      </c>
      <c r="Q1806" t="s">
        <v>2643</v>
      </c>
      <c r="R1806" t="s">
        <v>5343</v>
      </c>
      <c r="S1806">
        <f ca="1">$AK$2*Validation[[#This Row],[Range1_Range]]+Validation[[#This Row],[Range1_Low]]</f>
        <v>1.8394136832859157E-8</v>
      </c>
      <c r="T1806">
        <f ca="1">$AK$2*Validation[[#This Row],[Range2_Range]]+Validation[[#This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0.6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nF</v>
      </c>
      <c r="W1806" t="b">
        <f ca="1">Validation[[#This Row],[Desired Result]]=Validation[[#This Row],[Result]]</f>
        <v>1</v>
      </c>
      <c r="X1806" t="b">
        <v>1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v>0</v>
      </c>
      <c r="AB1806" t="s">
        <v>6335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6" t="b">
        <f ca="1">AND(Validation[[#This Row],[Test Reading]]&gt;=Validation[[#This Row],[Range1_Low]],Validation[[#This Row],[Test Reading]]&lt;=Validation[[#This Row],[Range1_High]])</f>
        <v>1</v>
      </c>
      <c r="AE18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6">
        <f>Validation[[#This Row],[Range1_High]]-Validation[[#This Row],[Range1_Low]]</f>
        <v>2.2001E-8</v>
      </c>
      <c r="AG1806">
        <f>Validation[[#This Row],[Range2_High]]-Validation[[#This Row],[Range2_Low]]</f>
        <v>0</v>
      </c>
      <c r="AK1806"/>
    </row>
    <row r="1807" spans="1:37" x14ac:dyDescent="0.25">
      <c r="A1807" t="s">
        <v>52</v>
      </c>
      <c r="B1807" t="s">
        <v>14</v>
      </c>
      <c r="C1807">
        <v>3.2999999999999998E-8</v>
      </c>
      <c r="D1807">
        <v>1.1001E-7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2643</v>
      </c>
      <c r="K1807">
        <v>0.56898000000000004</v>
      </c>
      <c r="L1807">
        <v>1398000</v>
      </c>
      <c r="M1807">
        <v>0.56874000000000002</v>
      </c>
      <c r="N1807">
        <v>1390900</v>
      </c>
      <c r="O1807" t="s">
        <v>2643</v>
      </c>
      <c r="P1807" t="s">
        <v>2643</v>
      </c>
      <c r="Q1807" t="s">
        <v>2643</v>
      </c>
      <c r="R1807" t="s">
        <v>5347</v>
      </c>
      <c r="S1807">
        <f ca="1">$AK$2*Validation[[#This Row],[Range1_Range]]+Validation[[#This Row],[Range1_Low]]</f>
        <v>5.8881663447047114E-8</v>
      </c>
      <c r="T1807">
        <f ca="1">$AK$2*Validation[[#This Row],[Range2_Range]]+Validation[[#This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0.65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v>0</v>
      </c>
      <c r="AB1807" t="s">
        <v>6336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7" t="b">
        <f ca="1">AND(Validation[[#This Row],[Test Reading]]&gt;=Validation[[#This Row],[Range1_Low]],Validation[[#This Row],[Test Reading]]&lt;=Validation[[#This Row],[Range1_High]])</f>
        <v>1</v>
      </c>
      <c r="AE18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7">
        <f>Validation[[#This Row],[Range1_High]]-Validation[[#This Row],[Range1_Low]]</f>
        <v>7.7009999999999999E-8</v>
      </c>
      <c r="AG1807">
        <f>Validation[[#This Row],[Range2_High]]-Validation[[#This Row],[Range2_Low]]</f>
        <v>0</v>
      </c>
      <c r="AK1807"/>
    </row>
    <row r="1808" spans="1:37" x14ac:dyDescent="0.25">
      <c r="A1808" t="s">
        <v>52</v>
      </c>
      <c r="B1808" t="s">
        <v>14</v>
      </c>
      <c r="C1808">
        <v>1.1000000000000001E-7</v>
      </c>
      <c r="D1808">
        <v>3.3000999999999998E-7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2643</v>
      </c>
      <c r="K1808">
        <v>0.60931000000000002</v>
      </c>
      <c r="L1808">
        <v>2463100</v>
      </c>
      <c r="M1808">
        <v>0.60906000000000005</v>
      </c>
      <c r="N1808">
        <v>2462300</v>
      </c>
      <c r="O1808" t="s">
        <v>2643</v>
      </c>
      <c r="P1808" t="s">
        <v>2643</v>
      </c>
      <c r="Q1808" t="s">
        <v>2643</v>
      </c>
      <c r="R1808" t="s">
        <v>5351</v>
      </c>
      <c r="S1808">
        <f ca="1">$AK$2*Validation[[#This Row],[Range1_Range]]+Validation[[#This Row],[Range1_Low]]</f>
        <v>1.8394136832859156E-7</v>
      </c>
      <c r="T1808">
        <f ca="1">$AK$2*Validation[[#This Row],[Range2_Range]]+Validation[[#This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1.1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v>0</v>
      </c>
      <c r="AB1808" t="s">
        <v>6337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8" t="b">
        <f ca="1">AND(Validation[[#This Row],[Test Reading]]&gt;=Validation[[#This Row],[Range1_Low]],Validation[[#This Row],[Test Reading]]&lt;=Validation[[#This Row],[Range1_High]])</f>
        <v>1</v>
      </c>
      <c r="AE18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8">
        <f>Validation[[#This Row],[Range1_High]]-Validation[[#This Row],[Range1_Low]]</f>
        <v>2.2000999999999997E-7</v>
      </c>
      <c r="AG1808">
        <f>Validation[[#This Row],[Range2_High]]-Validation[[#This Row],[Range2_Low]]</f>
        <v>0</v>
      </c>
      <c r="AK1808"/>
    </row>
    <row r="1809" spans="1:37" x14ac:dyDescent="0.25">
      <c r="A1809" t="s">
        <v>52</v>
      </c>
      <c r="B1809" t="s">
        <v>14</v>
      </c>
      <c r="C1809">
        <v>3.3000000000000002E-7</v>
      </c>
      <c r="D1809">
        <v>1.1001000000000001E-6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2643</v>
      </c>
      <c r="K1809">
        <v>1.2438</v>
      </c>
      <c r="L1809">
        <v>2860200</v>
      </c>
      <c r="M1809">
        <v>1.2501</v>
      </c>
      <c r="N1809">
        <v>2835600</v>
      </c>
      <c r="O1809" t="s">
        <v>2643</v>
      </c>
      <c r="P1809" t="s">
        <v>2643</v>
      </c>
      <c r="Q1809" t="s">
        <v>2643</v>
      </c>
      <c r="R1809" t="s">
        <v>5354</v>
      </c>
      <c r="S1809">
        <f ca="1">$AK$2*Validation[[#This Row],[Range1_Range]]+Validation[[#This Row],[Range1_Low]]</f>
        <v>5.8881663447047129E-7</v>
      </c>
      <c r="T1809">
        <f ca="1">$AK$2*Validation[[#This Row],[Range2_Range]]+Validation[[#This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2.9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nF</v>
      </c>
      <c r="W1809" t="b">
        <f ca="1">Validation[[#This Row],[Desired Result]]=Validation[[#This Row],[Result]]</f>
        <v>1</v>
      </c>
      <c r="X1809" t="b">
        <v>0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v>0</v>
      </c>
      <c r="AB1809" t="s">
        <v>6338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9" t="b">
        <f ca="1">AND(Validation[[#This Row],[Test Reading]]&gt;=Validation[[#This Row],[Range1_Low]],Validation[[#This Row],[Test Reading]]&lt;=Validation[[#This Row],[Range1_High]])</f>
        <v>1</v>
      </c>
      <c r="AE18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9">
        <f>Validation[[#This Row],[Range1_High]]-Validation[[#This Row],[Range1_Low]]</f>
        <v>7.7010000000000005E-7</v>
      </c>
      <c r="AG1809">
        <f>Validation[[#This Row],[Range2_High]]-Validation[[#This Row],[Range2_Low]]</f>
        <v>0</v>
      </c>
      <c r="AK1809"/>
    </row>
    <row r="1810" spans="1:37" x14ac:dyDescent="0.25">
      <c r="A1810" t="s">
        <v>52</v>
      </c>
      <c r="B1810" t="s">
        <v>14</v>
      </c>
      <c r="C1810">
        <v>1.1000000000000001E-6</v>
      </c>
      <c r="D1810">
        <v>3.3001E-6</v>
      </c>
      <c r="E1810">
        <v>1.0000000000000001E-9</v>
      </c>
      <c r="F1810" t="s">
        <v>138</v>
      </c>
      <c r="G1810" t="s">
        <v>15</v>
      </c>
      <c r="H1810">
        <v>0</v>
      </c>
      <c r="I1810">
        <v>0</v>
      </c>
      <c r="J1810" t="s">
        <v>2643</v>
      </c>
      <c r="K1810">
        <v>3.5</v>
      </c>
      <c r="L1810">
        <v>2900000</v>
      </c>
      <c r="M1810">
        <v>3.4958</v>
      </c>
      <c r="N1810">
        <v>2881200</v>
      </c>
      <c r="O1810" t="s">
        <v>2643</v>
      </c>
      <c r="P1810" t="s">
        <v>2643</v>
      </c>
      <c r="Q1810" t="s">
        <v>2643</v>
      </c>
      <c r="R1810" t="s">
        <v>5357</v>
      </c>
      <c r="S1810">
        <f ca="1">$AK$2*Validation[[#This Row],[Range1_Range]]+Validation[[#This Row],[Range1_Low]]</f>
        <v>1.8394136832859157E-6</v>
      </c>
      <c r="T1810">
        <f ca="1">$AK$2*Validation[[#This Row],[Range2_Range]]+Validation[[#This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8.8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v>0</v>
      </c>
      <c r="AB1810" t="s">
        <v>6339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0" t="b">
        <f ca="1">AND(Validation[[#This Row],[Test Reading]]&gt;=Validation[[#This Row],[Range1_Low]],Validation[[#This Row],[Test Reading]]&lt;=Validation[[#This Row],[Range1_High]])</f>
        <v>1</v>
      </c>
      <c r="AE18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0">
        <f>Validation[[#This Row],[Range1_High]]-Validation[[#This Row],[Range1_Low]]</f>
        <v>2.2000999999999999E-6</v>
      </c>
      <c r="AG1810">
        <f>Validation[[#This Row],[Range2_High]]-Validation[[#This Row],[Range2_Low]]</f>
        <v>0</v>
      </c>
      <c r="AK1810"/>
    </row>
    <row r="1811" spans="1:37" x14ac:dyDescent="0.25">
      <c r="A1811" t="s">
        <v>52</v>
      </c>
      <c r="B1811" t="s">
        <v>14</v>
      </c>
      <c r="C1811">
        <v>3.3000000000000002E-6</v>
      </c>
      <c r="D1811">
        <v>1.1001E-5</v>
      </c>
      <c r="E1811">
        <v>1.0000000000000001E-9</v>
      </c>
      <c r="F1811" t="s">
        <v>138</v>
      </c>
      <c r="G1811" t="s">
        <v>15</v>
      </c>
      <c r="H1811">
        <v>0</v>
      </c>
      <c r="I1811">
        <v>0</v>
      </c>
      <c r="J1811" t="s">
        <v>2643</v>
      </c>
      <c r="K1811">
        <v>12</v>
      </c>
      <c r="L1811">
        <v>2900000</v>
      </c>
      <c r="M1811">
        <v>11.566000000000001</v>
      </c>
      <c r="N1811">
        <v>2886200</v>
      </c>
      <c r="O1811" t="s">
        <v>2643</v>
      </c>
      <c r="P1811" t="s">
        <v>2643</v>
      </c>
      <c r="Q1811" t="s">
        <v>2643</v>
      </c>
      <c r="R1811" t="s">
        <v>5358</v>
      </c>
      <c r="S1811">
        <f ca="1">$AK$2*Validation[[#This Row],[Range1_Range]]+Validation[[#This Row],[Range1_Low]]</f>
        <v>5.8881663447047116E-6</v>
      </c>
      <c r="T1811">
        <f ca="1">$AK$2*Validation[[#This Row],[Range2_Range]]+Validation[[#This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29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v>0</v>
      </c>
      <c r="AB1811" t="s">
        <v>6044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1" t="b">
        <f ca="1">AND(Validation[[#This Row],[Test Reading]]&gt;=Validation[[#This Row],[Range1_Low]],Validation[[#This Row],[Test Reading]]&lt;=Validation[[#This Row],[Range1_High]])</f>
        <v>1</v>
      </c>
      <c r="AE18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1">
        <f>Validation[[#This Row],[Range1_High]]-Validation[[#This Row],[Range1_Low]]</f>
        <v>7.7009999999999996E-6</v>
      </c>
      <c r="AG1811">
        <f>Validation[[#This Row],[Range2_High]]-Validation[[#This Row],[Range2_Low]]</f>
        <v>0</v>
      </c>
      <c r="AK1811"/>
    </row>
    <row r="1812" spans="1:37" x14ac:dyDescent="0.25">
      <c r="A1812" t="s">
        <v>52</v>
      </c>
      <c r="B1812" t="s">
        <v>14</v>
      </c>
      <c r="C1812">
        <v>1.1E-5</v>
      </c>
      <c r="D1812">
        <v>3.3000999999999998E-5</v>
      </c>
      <c r="E1812">
        <v>1.0000000000000001E-9</v>
      </c>
      <c r="F1812" t="s">
        <v>138</v>
      </c>
      <c r="G1812" t="s">
        <v>15</v>
      </c>
      <c r="H1812">
        <v>0</v>
      </c>
      <c r="I1812">
        <v>0</v>
      </c>
      <c r="J1812" t="s">
        <v>2643</v>
      </c>
      <c r="K1812">
        <v>36</v>
      </c>
      <c r="L1812">
        <v>4600000</v>
      </c>
      <c r="M1812">
        <v>34.648000000000003</v>
      </c>
      <c r="N1812">
        <v>4618700</v>
      </c>
      <c r="O1812" t="s">
        <v>2643</v>
      </c>
      <c r="P1812" t="s">
        <v>2643</v>
      </c>
      <c r="Q1812" t="s">
        <v>2643</v>
      </c>
      <c r="R1812" t="s">
        <v>1082</v>
      </c>
      <c r="S1812">
        <f ca="1">$AK$2*Validation[[#This Row],[Range1_Range]]+Validation[[#This Row],[Range1_Low]]</f>
        <v>1.8394136832859154E-5</v>
      </c>
      <c r="T1812">
        <f ca="1">$AK$2*Validation[[#This Row],[Range2_Range]]+Validation[[#This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120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nF</v>
      </c>
      <c r="W1812" t="b">
        <f ca="1">Validation[[#This Row],[Desired Result]]=Validation[[#This Row],[Result]]</f>
        <v>1</v>
      </c>
      <c r="X1812" t="b">
        <v>1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v>0</v>
      </c>
      <c r="AB1812" t="s">
        <v>5358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2" t="b">
        <f ca="1">AND(Validation[[#This Row],[Test Reading]]&gt;=Validation[[#This Row],[Range1_Low]],Validation[[#This Row],[Test Reading]]&lt;=Validation[[#This Row],[Range1_High]])</f>
        <v>1</v>
      </c>
      <c r="AE18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2">
        <f>Validation[[#This Row],[Range1_High]]-Validation[[#This Row],[Range1_Low]]</f>
        <v>2.2000999999999998E-5</v>
      </c>
      <c r="AG1812">
        <f>Validation[[#This Row],[Range2_High]]-Validation[[#This Row],[Range2_Low]]</f>
        <v>0</v>
      </c>
      <c r="AK1812"/>
    </row>
    <row r="1813" spans="1:37" x14ac:dyDescent="0.25">
      <c r="A1813" t="s">
        <v>52</v>
      </c>
      <c r="B1813" t="s">
        <v>14</v>
      </c>
      <c r="C1813">
        <v>1.0999999999999999E-8</v>
      </c>
      <c r="D1813">
        <v>3.3000999999999999E-8</v>
      </c>
      <c r="E1813">
        <v>1E-8</v>
      </c>
      <c r="F1813" t="s">
        <v>138</v>
      </c>
      <c r="G1813" t="s">
        <v>15</v>
      </c>
      <c r="H1813">
        <v>0</v>
      </c>
      <c r="I1813">
        <v>0</v>
      </c>
      <c r="J1813" t="s">
        <v>2643</v>
      </c>
      <c r="K1813">
        <v>5.7744999999999997</v>
      </c>
      <c r="L1813">
        <v>853270</v>
      </c>
      <c r="M1813">
        <v>5.7744</v>
      </c>
      <c r="N1813">
        <v>89445</v>
      </c>
      <c r="O1813" t="s">
        <v>2643</v>
      </c>
      <c r="P1813" t="s">
        <v>2643</v>
      </c>
      <c r="Q1813" t="s">
        <v>2643</v>
      </c>
      <c r="R1813" t="s">
        <v>5344</v>
      </c>
      <c r="S1813">
        <f ca="1">$AK$2*Validation[[#This Row],[Range1_Range]]+Validation[[#This Row],[Range1_Low]]</f>
        <v>1.8394136832859157E-8</v>
      </c>
      <c r="T1813">
        <f ca="1">$AK$2*Validation[[#This Row],[Range2_Range]]+Validation[[#This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5.8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v>0</v>
      </c>
      <c r="AB1813" t="s">
        <v>5348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3" t="b">
        <f ca="1">AND(Validation[[#This Row],[Test Reading]]&gt;=Validation[[#This Row],[Range1_Low]],Validation[[#This Row],[Test Reading]]&lt;=Validation[[#This Row],[Range1_High]])</f>
        <v>1</v>
      </c>
      <c r="AE18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13">
        <f>Validation[[#This Row],[Range1_High]]-Validation[[#This Row],[Range1_Low]]</f>
        <v>2.2001E-8</v>
      </c>
      <c r="AG1813">
        <f>Validation[[#This Row],[Range2_High]]-Validation[[#This Row],[Range2_Low]]</f>
        <v>0</v>
      </c>
      <c r="AK1813"/>
    </row>
    <row r="1814" spans="1:37" x14ac:dyDescent="0.25">
      <c r="A1814" t="s">
        <v>52</v>
      </c>
      <c r="B1814" t="s">
        <v>14</v>
      </c>
      <c r="C1814">
        <v>3.2999999999999998E-8</v>
      </c>
      <c r="D1814">
        <v>1.1001E-7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2643</v>
      </c>
      <c r="K1814">
        <v>5.7721999999999998</v>
      </c>
      <c r="L1814">
        <v>164700</v>
      </c>
      <c r="M1814">
        <v>5.7721</v>
      </c>
      <c r="N1814">
        <v>160690</v>
      </c>
      <c r="O1814" t="s">
        <v>2643</v>
      </c>
      <c r="P1814" t="s">
        <v>2643</v>
      </c>
      <c r="Q1814" t="s">
        <v>2643</v>
      </c>
      <c r="R1814" t="s">
        <v>5348</v>
      </c>
      <c r="S1814">
        <f ca="1">$AK$2*Validation[[#This Row],[Range1_Range]]+Validation[[#This Row],[Range1_Low]]</f>
        <v>5.8881663447047114E-8</v>
      </c>
      <c r="T1814">
        <f ca="1">$AK$2*Validation[[#This Row],[Range2_Range]]+Validation[[#This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v>0</v>
      </c>
      <c r="AB1814" t="s">
        <v>6340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4" t="b">
        <f ca="1">AND(Validation[[#This Row],[Test Reading]]&gt;=Validation[[#This Row],[Range1_Low]],Validation[[#This Row],[Test Reading]]&lt;=Validation[[#This Row],[Range1_High]])</f>
        <v>1</v>
      </c>
      <c r="AE18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14">
        <f>Validation[[#This Row],[Range1_High]]-Validation[[#This Row],[Range1_Low]]</f>
        <v>7.7009999999999999E-8</v>
      </c>
      <c r="AG1814">
        <f>Validation[[#This Row],[Range2_High]]-Validation[[#This Row],[Range2_Low]]</f>
        <v>0</v>
      </c>
      <c r="AK1814"/>
    </row>
    <row r="1815" spans="1:37" x14ac:dyDescent="0.25">
      <c r="A1815" t="s">
        <v>52</v>
      </c>
      <c r="B1815" t="s">
        <v>14</v>
      </c>
      <c r="C1815">
        <v>1.1000000000000001E-7</v>
      </c>
      <c r="D1815">
        <v>3.3000999999999998E-7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2643</v>
      </c>
      <c r="K1815">
        <v>5.7584999999999997</v>
      </c>
      <c r="L1815">
        <v>484500</v>
      </c>
      <c r="M1815">
        <v>5.7584999999999997</v>
      </c>
      <c r="N1815">
        <v>483140</v>
      </c>
      <c r="O1815" t="s">
        <v>2643</v>
      </c>
      <c r="P1815" t="s">
        <v>2643</v>
      </c>
      <c r="Q1815" t="s">
        <v>2643</v>
      </c>
      <c r="R1815" t="s">
        <v>5352</v>
      </c>
      <c r="S1815">
        <f ca="1">$AK$2*Validation[[#This Row],[Range1_Range]]+Validation[[#This Row],[Range1_Low]]</f>
        <v>1.8394136832859156E-7</v>
      </c>
      <c r="T1815">
        <f ca="1">$AK$2*Validation[[#This Row],[Range2_Range]]+Validation[[#This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v>0</v>
      </c>
      <c r="AB1815" t="s">
        <v>6341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5" t="b">
        <f ca="1">AND(Validation[[#This Row],[Test Reading]]&gt;=Validation[[#This Row],[Range1_Low]],Validation[[#This Row],[Test Reading]]&lt;=Validation[[#This Row],[Range1_High]])</f>
        <v>1</v>
      </c>
      <c r="AE18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5">
        <f>Validation[[#This Row],[Range1_High]]-Validation[[#This Row],[Range1_Low]]</f>
        <v>2.2000999999999997E-7</v>
      </c>
      <c r="AG1815">
        <f>Validation[[#This Row],[Range2_High]]-Validation[[#This Row],[Range2_Low]]</f>
        <v>0</v>
      </c>
      <c r="AK1815"/>
    </row>
    <row r="1816" spans="1:37" x14ac:dyDescent="0.25">
      <c r="A1816" t="s">
        <v>52</v>
      </c>
      <c r="B1816" t="s">
        <v>14</v>
      </c>
      <c r="C1816">
        <v>3.3000000000000002E-7</v>
      </c>
      <c r="D1816">
        <v>1.1001000000000001E-6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2643</v>
      </c>
      <c r="K1816">
        <v>5.6890999999999998</v>
      </c>
      <c r="L1816">
        <v>1394000</v>
      </c>
      <c r="M1816">
        <v>5.6874000000000002</v>
      </c>
      <c r="N1816">
        <v>1390900</v>
      </c>
      <c r="O1816" t="s">
        <v>2643</v>
      </c>
      <c r="P1816" t="s">
        <v>2643</v>
      </c>
      <c r="Q1816" t="s">
        <v>2643</v>
      </c>
      <c r="R1816" t="s">
        <v>5355</v>
      </c>
      <c r="S1816">
        <f ca="1">$AK$2*Validation[[#This Row],[Range1_Range]]+Validation[[#This Row],[Range1_Low]]</f>
        <v>5.8881663447047129E-7</v>
      </c>
      <c r="T1816">
        <f ca="1">$AK$2*Validation[[#This Row],[Range2_Range]]+Validation[[#This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6.5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v>0</v>
      </c>
      <c r="AB1816" t="s">
        <v>6342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6" t="b">
        <f ca="1">AND(Validation[[#This Row],[Test Reading]]&gt;=Validation[[#This Row],[Range1_Low]],Validation[[#This Row],[Test Reading]]&lt;=Validation[[#This Row],[Range1_High]])</f>
        <v>1</v>
      </c>
      <c r="AE18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6">
        <f>Validation[[#This Row],[Range1_High]]-Validation[[#This Row],[Range1_Low]]</f>
        <v>7.7010000000000005E-7</v>
      </c>
      <c r="AG1816">
        <f>Validation[[#This Row],[Range2_High]]-Validation[[#This Row],[Range2_Low]]</f>
        <v>0</v>
      </c>
      <c r="AK1816"/>
    </row>
    <row r="1817" spans="1:37" x14ac:dyDescent="0.25">
      <c r="A1817" t="s">
        <v>52</v>
      </c>
      <c r="B1817" t="s">
        <v>14</v>
      </c>
      <c r="C1817">
        <v>1.1000000000000001E-6</v>
      </c>
      <c r="D1817">
        <v>3.3001E-6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2643</v>
      </c>
      <c r="K1817">
        <v>6.0937000000000001</v>
      </c>
      <c r="L1817">
        <v>2463200</v>
      </c>
      <c r="M1817">
        <v>6.0906000000000002</v>
      </c>
      <c r="N1817">
        <v>2462300</v>
      </c>
      <c r="O1817" t="s">
        <v>2643</v>
      </c>
      <c r="P1817" t="s">
        <v>2643</v>
      </c>
      <c r="Q1817" t="s">
        <v>2643</v>
      </c>
      <c r="R1817" t="s">
        <v>1076</v>
      </c>
      <c r="S1817">
        <f ca="1">$AK$2*Validation[[#This Row],[Range1_Range]]+Validation[[#This Row],[Range1_Low]]</f>
        <v>1.8394136832859157E-6</v>
      </c>
      <c r="T1817">
        <f ca="1">$AK$2*Validation[[#This Row],[Range2_Range]]+Validation[[#This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11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v>0</v>
      </c>
      <c r="AB1817" t="s">
        <v>6343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7" t="b">
        <f ca="1">AND(Validation[[#This Row],[Test Reading]]&gt;=Validation[[#This Row],[Range1_Low]],Validation[[#This Row],[Test Reading]]&lt;=Validation[[#This Row],[Range1_High]])</f>
        <v>1</v>
      </c>
      <c r="AE18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7">
        <f>Validation[[#This Row],[Range1_High]]-Validation[[#This Row],[Range1_Low]]</f>
        <v>2.2000999999999999E-6</v>
      </c>
      <c r="AG1817">
        <f>Validation[[#This Row],[Range2_High]]-Validation[[#This Row],[Range2_Low]]</f>
        <v>0</v>
      </c>
      <c r="AJ1817" s="94"/>
      <c r="AK1817"/>
    </row>
    <row r="1818" spans="1:37" x14ac:dyDescent="0.25">
      <c r="A1818" t="s">
        <v>52</v>
      </c>
      <c r="B1818" t="s">
        <v>14</v>
      </c>
      <c r="C1818">
        <v>3.3000000000000002E-6</v>
      </c>
      <c r="D1818">
        <v>1.1001E-5</v>
      </c>
      <c r="E1818">
        <v>1E-8</v>
      </c>
      <c r="F1818" t="s">
        <v>138</v>
      </c>
      <c r="G1818" t="s">
        <v>15</v>
      </c>
      <c r="H1818">
        <v>0</v>
      </c>
      <c r="I1818">
        <v>0</v>
      </c>
      <c r="J1818" t="s">
        <v>2643</v>
      </c>
      <c r="K1818">
        <v>12.429</v>
      </c>
      <c r="L1818">
        <v>2861100</v>
      </c>
      <c r="M1818">
        <v>12.500999999999999</v>
      </c>
      <c r="N1818">
        <v>2835600</v>
      </c>
      <c r="O1818" t="s">
        <v>2643</v>
      </c>
      <c r="P1818" t="s">
        <v>2643</v>
      </c>
      <c r="Q1818" t="s">
        <v>2643</v>
      </c>
      <c r="R1818" t="s">
        <v>1079</v>
      </c>
      <c r="S1818">
        <f ca="1">$AK$2*Validation[[#This Row],[Range1_Range]]+Validation[[#This Row],[Range1_Low]]</f>
        <v>5.8881663447047116E-6</v>
      </c>
      <c r="T1818">
        <f ca="1">$AK$2*Validation[[#This Row],[Range2_Range]]+Validation[[#This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29 nF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v>0</v>
      </c>
      <c r="AB1818" t="s">
        <v>6045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8" t="b">
        <f ca="1">AND(Validation[[#This Row],[Test Reading]]&gt;=Validation[[#This Row],[Range1_Low]],Validation[[#This Row],[Test Reading]]&lt;=Validation[[#This Row],[Range1_High]])</f>
        <v>1</v>
      </c>
      <c r="AE18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8">
        <f>Validation[[#This Row],[Range1_High]]-Validation[[#This Row],[Range1_Low]]</f>
        <v>7.7009999999999996E-6</v>
      </c>
      <c r="AG1818">
        <f>Validation[[#This Row],[Range2_High]]-Validation[[#This Row],[Range2_Low]]</f>
        <v>0</v>
      </c>
      <c r="AK1818"/>
    </row>
    <row r="1819" spans="1:37" x14ac:dyDescent="0.25">
      <c r="A1819" t="s">
        <v>52</v>
      </c>
      <c r="B1819" t="s">
        <v>14</v>
      </c>
      <c r="C1819">
        <v>1.1E-5</v>
      </c>
      <c r="D1819">
        <v>3.3000999999999998E-5</v>
      </c>
      <c r="E1819">
        <v>1E-8</v>
      </c>
      <c r="F1819" t="s">
        <v>138</v>
      </c>
      <c r="G1819" t="s">
        <v>15</v>
      </c>
      <c r="H1819">
        <v>0</v>
      </c>
      <c r="I1819">
        <v>0</v>
      </c>
      <c r="J1819" t="s">
        <v>2643</v>
      </c>
      <c r="K1819">
        <v>36</v>
      </c>
      <c r="L1819">
        <v>4600000</v>
      </c>
      <c r="M1819">
        <v>34.893999999999998</v>
      </c>
      <c r="N1819">
        <v>4613900</v>
      </c>
      <c r="O1819" t="s">
        <v>2643</v>
      </c>
      <c r="P1819" t="s">
        <v>2643</v>
      </c>
      <c r="Q1819" t="s">
        <v>2643</v>
      </c>
      <c r="R1819" t="s">
        <v>1083</v>
      </c>
      <c r="S1819">
        <f ca="1">$AK$2*Validation[[#This Row],[Range1_Range]]+Validation[[#This Row],[Range1_Low]]</f>
        <v>1.8394136832859154E-5</v>
      </c>
      <c r="T1819">
        <f ca="1">$AK$2*Validation[[#This Row],[Range2_Range]]+Validation[[#This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120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v>0</v>
      </c>
      <c r="AB1819" t="s">
        <v>6046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9" t="b">
        <f ca="1">AND(Validation[[#This Row],[Test Reading]]&gt;=Validation[[#This Row],[Range1_Low]],Validation[[#This Row],[Test Reading]]&lt;=Validation[[#This Row],[Range1_High]])</f>
        <v>1</v>
      </c>
      <c r="AE18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9">
        <f>Validation[[#This Row],[Range1_High]]-Validation[[#This Row],[Range1_Low]]</f>
        <v>2.2000999999999998E-5</v>
      </c>
      <c r="AG1819">
        <f>Validation[[#This Row],[Range2_High]]-Validation[[#This Row],[Range2_Low]]</f>
        <v>0</v>
      </c>
      <c r="AK1819"/>
    </row>
    <row r="1820" spans="1:37" x14ac:dyDescent="0.25">
      <c r="A1820" t="s">
        <v>52</v>
      </c>
      <c r="B1820" t="s">
        <v>14</v>
      </c>
      <c r="C1820">
        <v>3.3000000000000003E-5</v>
      </c>
      <c r="D1820">
        <v>1.1001E-4</v>
      </c>
      <c r="E1820">
        <v>1E-8</v>
      </c>
      <c r="F1820" t="s">
        <v>138</v>
      </c>
      <c r="G1820" t="s">
        <v>15</v>
      </c>
      <c r="H1820">
        <v>0</v>
      </c>
      <c r="I1820">
        <v>0</v>
      </c>
      <c r="J1820" t="s">
        <v>2643</v>
      </c>
      <c r="K1820">
        <v>120</v>
      </c>
      <c r="L1820">
        <v>5200000</v>
      </c>
      <c r="M1820">
        <v>115.61</v>
      </c>
      <c r="N1820">
        <v>5195600</v>
      </c>
      <c r="O1820" t="s">
        <v>2643</v>
      </c>
      <c r="P1820" t="s">
        <v>2643</v>
      </c>
      <c r="Q1820" t="s">
        <v>2643</v>
      </c>
      <c r="R1820" t="s">
        <v>1086</v>
      </c>
      <c r="S1820">
        <f ca="1">$AK$2*Validation[[#This Row],[Range1_Range]]+Validation[[#This Row],[Range1_Low]]</f>
        <v>5.8881663447047118E-5</v>
      </c>
      <c r="T1820">
        <f ca="1">$AK$2*Validation[[#This Row],[Range2_Range]]+Validation[[#This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430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v>0</v>
      </c>
      <c r="AB1820" t="s">
        <v>6223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0" t="b">
        <f ca="1">AND(Validation[[#This Row],[Test Reading]]&gt;=Validation[[#This Row],[Range1_Low]],Validation[[#This Row],[Test Reading]]&lt;=Validation[[#This Row],[Range1_High]])</f>
        <v>1</v>
      </c>
      <c r="AE18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0">
        <f>Validation[[#This Row],[Range1_High]]-Validation[[#This Row],[Range1_Low]]</f>
        <v>7.7009999999999996E-5</v>
      </c>
      <c r="AG1820">
        <f>Validation[[#This Row],[Range2_High]]-Validation[[#This Row],[Range2_Low]]</f>
        <v>0</v>
      </c>
      <c r="AK1820"/>
    </row>
    <row r="1821" spans="1:37" x14ac:dyDescent="0.25">
      <c r="A1821" t="s">
        <v>52</v>
      </c>
      <c r="B1821" t="s">
        <v>14</v>
      </c>
      <c r="C1821">
        <v>1.1E-4</v>
      </c>
      <c r="D1821">
        <v>3.3000999999999999E-4</v>
      </c>
      <c r="E1821">
        <v>1E-8</v>
      </c>
      <c r="F1821" t="s">
        <v>138</v>
      </c>
      <c r="G1821" t="s">
        <v>16</v>
      </c>
      <c r="H1821">
        <v>0</v>
      </c>
      <c r="I1821">
        <v>0</v>
      </c>
      <c r="J1821" t="s">
        <v>2643</v>
      </c>
      <c r="K1821">
        <v>0.35</v>
      </c>
      <c r="L1821">
        <v>5200</v>
      </c>
      <c r="M1821">
        <v>0.34612999999999999</v>
      </c>
      <c r="N1821">
        <v>5199.8</v>
      </c>
      <c r="O1821" t="s">
        <v>2643</v>
      </c>
      <c r="P1821" t="s">
        <v>2643</v>
      </c>
      <c r="Q1821" t="s">
        <v>2643</v>
      </c>
      <c r="R1821" t="s">
        <v>1090</v>
      </c>
      <c r="S1821">
        <f ca="1">$AK$2*Validation[[#This Row],[Range1_Range]]+Validation[[#This Row],[Range1_Low]]</f>
        <v>1.8394136832859155E-4</v>
      </c>
      <c r="T1821">
        <f ca="1">$AK$2*Validation[[#This Row],[Range2_Range]]+Validation[[#This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1.3 µF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v>0</v>
      </c>
      <c r="AB1821" t="s">
        <v>1086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1" t="b">
        <f ca="1">AND(Validation[[#This Row],[Test Reading]]&gt;=Validation[[#This Row],[Range1_Low]],Validation[[#This Row],[Test Reading]]&lt;=Validation[[#This Row],[Range1_High]])</f>
        <v>1</v>
      </c>
      <c r="AE18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1">
        <f>Validation[[#This Row],[Range1_High]]-Validation[[#This Row],[Range1_Low]]</f>
        <v>2.2000999999999998E-4</v>
      </c>
      <c r="AG1821">
        <f>Validation[[#This Row],[Range2_High]]-Validation[[#This Row],[Range2_Low]]</f>
        <v>0</v>
      </c>
      <c r="AK1821"/>
    </row>
    <row r="1822" spans="1:37" x14ac:dyDescent="0.25">
      <c r="A1822" t="s">
        <v>52</v>
      </c>
      <c r="B1822" t="s">
        <v>14</v>
      </c>
      <c r="C1822">
        <v>3.3000000000000002E-7</v>
      </c>
      <c r="D1822">
        <v>1.1001000000000001E-6</v>
      </c>
      <c r="E1822">
        <v>9.9999999999999995E-8</v>
      </c>
      <c r="F1822" t="s">
        <v>138</v>
      </c>
      <c r="G1822" t="s">
        <v>15</v>
      </c>
      <c r="H1822">
        <v>0</v>
      </c>
      <c r="I1822">
        <v>0</v>
      </c>
      <c r="J1822" t="s">
        <v>2643</v>
      </c>
      <c r="K1822">
        <v>57.722000000000001</v>
      </c>
      <c r="L1822">
        <v>162480</v>
      </c>
      <c r="M1822">
        <v>57.720999999999997</v>
      </c>
      <c r="N1822">
        <v>160690</v>
      </c>
      <c r="O1822" t="s">
        <v>2643</v>
      </c>
      <c r="P1822" t="s">
        <v>2643</v>
      </c>
      <c r="Q1822" t="s">
        <v>2643</v>
      </c>
      <c r="R1822" t="s">
        <v>1073</v>
      </c>
      <c r="S1822">
        <f ca="1">$AK$2*Validation[[#This Row],[Range1_Range]]+Validation[[#This Row],[Range1_Low]]</f>
        <v>5.8881663447047129E-7</v>
      </c>
      <c r="T1822">
        <f ca="1">$AK$2*Validation[[#This Row],[Range2_Range]]+Validation[[#This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58 nF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2" t="b">
        <f ca="1">Validation[[#This Row],[Desired Result]]=Validation[[#This Row],[Result]]</f>
        <v>1</v>
      </c>
      <c r="X1822" t="b">
        <v>1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v>0</v>
      </c>
      <c r="AB1822" t="s">
        <v>1077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22" t="b">
        <f ca="1">AND(Validation[[#This Row],[Test Reading]]&gt;=Validation[[#This Row],[Range1_Low]],Validation[[#This Row],[Test Reading]]&lt;=Validation[[#This Row],[Range1_High]])</f>
        <v>1</v>
      </c>
      <c r="AE18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22">
        <f>Validation[[#This Row],[Range1_High]]-Validation[[#This Row],[Range1_Low]]</f>
        <v>7.7010000000000005E-7</v>
      </c>
      <c r="AG1822">
        <f>Validation[[#This Row],[Range2_High]]-Validation[[#This Row],[Range2_Low]]</f>
        <v>0</v>
      </c>
      <c r="AJ1822" s="94"/>
      <c r="AK1822"/>
    </row>
    <row r="1823" spans="1:37" x14ac:dyDescent="0.25">
      <c r="A1823" t="s">
        <v>52</v>
      </c>
      <c r="B1823" t="s">
        <v>14</v>
      </c>
      <c r="C1823">
        <v>1.1000000000000001E-6</v>
      </c>
      <c r="D1823">
        <v>3.3001E-6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2643</v>
      </c>
      <c r="K1823">
        <v>57.585000000000001</v>
      </c>
      <c r="L1823">
        <v>484680</v>
      </c>
      <c r="M1823">
        <v>57.585000000000001</v>
      </c>
      <c r="N1823">
        <v>483140</v>
      </c>
      <c r="O1823" t="s">
        <v>2643</v>
      </c>
      <c r="P1823" t="s">
        <v>2643</v>
      </c>
      <c r="Q1823" t="s">
        <v>2643</v>
      </c>
      <c r="R1823" t="s">
        <v>1077</v>
      </c>
      <c r="S1823">
        <f ca="1">$AK$2*Validation[[#This Row],[Range1_Range]]+Validation[[#This Row],[Range1_Low]]</f>
        <v>1.8394136832859157E-6</v>
      </c>
      <c r="T1823">
        <f ca="1">$AK$2*Validation[[#This Row],[Range2_Range]]+Validation[[#This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v>0</v>
      </c>
      <c r="AB1823" t="s">
        <v>5870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3" t="b">
        <f ca="1">AND(Validation[[#This Row],[Test Reading]]&gt;=Validation[[#This Row],[Range1_Low]],Validation[[#This Row],[Test Reading]]&lt;=Validation[[#This Row],[Range1_High]])</f>
        <v>1</v>
      </c>
      <c r="AE18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3">
        <f>Validation[[#This Row],[Range1_High]]-Validation[[#This Row],[Range1_Low]]</f>
        <v>2.2000999999999999E-6</v>
      </c>
      <c r="AG1823">
        <f>Validation[[#This Row],[Range2_High]]-Validation[[#This Row],[Range2_Low]]</f>
        <v>0</v>
      </c>
      <c r="AK1823"/>
    </row>
    <row r="1824" spans="1:37" x14ac:dyDescent="0.25">
      <c r="A1824" t="s">
        <v>52</v>
      </c>
      <c r="B1824" t="s">
        <v>14</v>
      </c>
      <c r="C1824">
        <v>3.3000000000000002E-6</v>
      </c>
      <c r="D1824">
        <v>1.1001E-5</v>
      </c>
      <c r="E1824">
        <v>9.9999999999999995E-8</v>
      </c>
      <c r="F1824" t="s">
        <v>138</v>
      </c>
      <c r="G1824" t="s">
        <v>15</v>
      </c>
      <c r="H1824">
        <v>0</v>
      </c>
      <c r="I1824">
        <v>0</v>
      </c>
      <c r="J1824" t="s">
        <v>2643</v>
      </c>
      <c r="K1824">
        <v>56.88</v>
      </c>
      <c r="L1824">
        <v>1394300</v>
      </c>
      <c r="M1824">
        <v>56.874000000000002</v>
      </c>
      <c r="N1824">
        <v>1390900</v>
      </c>
      <c r="O1824" t="s">
        <v>2643</v>
      </c>
      <c r="P1824" t="s">
        <v>2643</v>
      </c>
      <c r="Q1824" t="s">
        <v>2643</v>
      </c>
      <c r="R1824" t="s">
        <v>5359</v>
      </c>
      <c r="S1824">
        <f ca="1">$AK$2*Validation[[#This Row],[Range1_Range]]+Validation[[#This Row],[Range1_Low]]</f>
        <v>5.8881663447047116E-6</v>
      </c>
      <c r="T1824">
        <f ca="1">$AK$2*Validation[[#This Row],[Range2_Range]]+Validation[[#This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65 nF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v>0</v>
      </c>
      <c r="AB1824" t="s">
        <v>5944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4" t="b">
        <f ca="1">AND(Validation[[#This Row],[Test Reading]]&gt;=Validation[[#This Row],[Range1_Low]],Validation[[#This Row],[Test Reading]]&lt;=Validation[[#This Row],[Range1_High]])</f>
        <v>1</v>
      </c>
      <c r="AE18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4">
        <f>Validation[[#This Row],[Range1_High]]-Validation[[#This Row],[Range1_Low]]</f>
        <v>7.7009999999999996E-6</v>
      </c>
      <c r="AG1824">
        <f>Validation[[#This Row],[Range2_High]]-Validation[[#This Row],[Range2_Low]]</f>
        <v>0</v>
      </c>
      <c r="AK1824"/>
    </row>
    <row r="1825" spans="1:37" x14ac:dyDescent="0.25">
      <c r="A1825" t="s">
        <v>52</v>
      </c>
      <c r="B1825" t="s">
        <v>14</v>
      </c>
      <c r="C1825">
        <v>1.1E-5</v>
      </c>
      <c r="D1825">
        <v>3.3000999999999998E-5</v>
      </c>
      <c r="E1825">
        <v>9.9999999999999995E-8</v>
      </c>
      <c r="F1825" t="s">
        <v>138</v>
      </c>
      <c r="G1825" t="s">
        <v>15</v>
      </c>
      <c r="H1825">
        <v>0</v>
      </c>
      <c r="I1825">
        <v>0</v>
      </c>
      <c r="J1825" t="s">
        <v>2643</v>
      </c>
      <c r="K1825">
        <v>56.814</v>
      </c>
      <c r="L1825">
        <v>4211300</v>
      </c>
      <c r="M1825">
        <v>56.808</v>
      </c>
      <c r="N1825">
        <v>4211000</v>
      </c>
      <c r="O1825" t="s">
        <v>2643</v>
      </c>
      <c r="P1825" t="s">
        <v>2643</v>
      </c>
      <c r="Q1825" t="s">
        <v>2643</v>
      </c>
      <c r="R1825" t="s">
        <v>5360</v>
      </c>
      <c r="S1825">
        <f ca="1">$AK$2*Validation[[#This Row],[Range1_Range]]+Validation[[#This Row],[Range1_Low]]</f>
        <v>1.8394136832859154E-5</v>
      </c>
      <c r="T1825">
        <f ca="1">$AK$2*Validation[[#This Row],[Range2_Range]]+Validation[[#This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130 nF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nF</v>
      </c>
      <c r="W1825" t="b">
        <f ca="1">Validation[[#This Row],[Desired Result]]=Validation[[#This Row],[Result]]</f>
        <v>1</v>
      </c>
      <c r="X1825" t="b">
        <v>0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v>0</v>
      </c>
      <c r="AB1825" t="s">
        <v>5893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5" t="b">
        <f ca="1">AND(Validation[[#This Row],[Test Reading]]&gt;=Validation[[#This Row],[Range1_Low]],Validation[[#This Row],[Test Reading]]&lt;=Validation[[#This Row],[Range1_High]])</f>
        <v>1</v>
      </c>
      <c r="AE18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5">
        <f>Validation[[#This Row],[Range1_High]]-Validation[[#This Row],[Range1_Low]]</f>
        <v>2.2000999999999998E-5</v>
      </c>
      <c r="AG1825">
        <f>Validation[[#This Row],[Range2_High]]-Validation[[#This Row],[Range2_Low]]</f>
        <v>0</v>
      </c>
      <c r="AJ1825" s="94"/>
      <c r="AK1825"/>
    </row>
    <row r="1826" spans="1:37" x14ac:dyDescent="0.25">
      <c r="A1826" t="s">
        <v>52</v>
      </c>
      <c r="B1826" t="s">
        <v>14</v>
      </c>
      <c r="C1826">
        <v>3.3000000000000003E-5</v>
      </c>
      <c r="D1826">
        <v>1.1001E-4</v>
      </c>
      <c r="E1826">
        <v>9.9999999999999995E-8</v>
      </c>
      <c r="F1826" t="s">
        <v>138</v>
      </c>
      <c r="G1826" t="s">
        <v>15</v>
      </c>
      <c r="H1826">
        <v>0</v>
      </c>
      <c r="I1826">
        <v>0</v>
      </c>
      <c r="J1826" t="s">
        <v>2643</v>
      </c>
      <c r="K1826">
        <v>121.85</v>
      </c>
      <c r="L1826">
        <v>5183200</v>
      </c>
      <c r="M1826">
        <v>122.72</v>
      </c>
      <c r="N1826">
        <v>5152800</v>
      </c>
      <c r="O1826" t="s">
        <v>2643</v>
      </c>
      <c r="P1826" t="s">
        <v>2643</v>
      </c>
      <c r="Q1826" t="s">
        <v>2643</v>
      </c>
      <c r="R1826" t="s">
        <v>1087</v>
      </c>
      <c r="S1826">
        <f ca="1">$AK$2*Validation[[#This Row],[Range1_Range]]+Validation[[#This Row],[Range1_Low]]</f>
        <v>5.8881663447047118E-5</v>
      </c>
      <c r="T1826">
        <f ca="1">$AK$2*Validation[[#This Row],[Range2_Range]]+Validation[[#This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430 nF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v>0</v>
      </c>
      <c r="AB1826" t="s">
        <v>6224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6" t="b">
        <f ca="1">AND(Validation[[#This Row],[Test Reading]]&gt;=Validation[[#This Row],[Range1_Low]],Validation[[#This Row],[Test Reading]]&lt;=Validation[[#This Row],[Range1_High]])</f>
        <v>1</v>
      </c>
      <c r="AE18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6">
        <f>Validation[[#This Row],[Range1_High]]-Validation[[#This Row],[Range1_Low]]</f>
        <v>7.7009999999999996E-5</v>
      </c>
      <c r="AG1826">
        <f>Validation[[#This Row],[Range2_High]]-Validation[[#This Row],[Range2_Low]]</f>
        <v>0</v>
      </c>
      <c r="AK1826"/>
    </row>
    <row r="1827" spans="1:37" x14ac:dyDescent="0.25">
      <c r="A1827" t="s">
        <v>52</v>
      </c>
      <c r="B1827" t="s">
        <v>14</v>
      </c>
      <c r="C1827">
        <v>1.1E-4</v>
      </c>
      <c r="D1827">
        <v>3.3000999999999999E-4</v>
      </c>
      <c r="E1827">
        <v>9.9999999999999995E-8</v>
      </c>
      <c r="F1827" t="s">
        <v>138</v>
      </c>
      <c r="G1827" t="s">
        <v>16</v>
      </c>
      <c r="H1827">
        <v>0</v>
      </c>
      <c r="I1827">
        <v>0</v>
      </c>
      <c r="J1827" t="s">
        <v>2643</v>
      </c>
      <c r="K1827">
        <v>0.35</v>
      </c>
      <c r="L1827">
        <v>5200</v>
      </c>
      <c r="M1827">
        <v>0.34836</v>
      </c>
      <c r="N1827">
        <v>5195.3</v>
      </c>
      <c r="O1827" t="s">
        <v>2643</v>
      </c>
      <c r="P1827" t="s">
        <v>2643</v>
      </c>
      <c r="Q1827" t="s">
        <v>2643</v>
      </c>
      <c r="R1827" t="s">
        <v>5361</v>
      </c>
      <c r="S1827">
        <f ca="1">$AK$2*Validation[[#This Row],[Range1_Range]]+Validation[[#This Row],[Range1_Low]]</f>
        <v>1.8394136832859155E-4</v>
      </c>
      <c r="T1827">
        <f ca="1">$AK$2*Validation[[#This Row],[Range2_Range]]+Validation[[#This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1.3 µF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v>0</v>
      </c>
      <c r="AB1827" t="s">
        <v>6225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7" t="b">
        <f ca="1">AND(Validation[[#This Row],[Test Reading]]&gt;=Validation[[#This Row],[Range1_Low]],Validation[[#This Row],[Test Reading]]&lt;=Validation[[#This Row],[Range1_High]])</f>
        <v>1</v>
      </c>
      <c r="AE18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7">
        <f>Validation[[#This Row],[Range1_High]]-Validation[[#This Row],[Range1_Low]]</f>
        <v>2.2000999999999998E-4</v>
      </c>
      <c r="AG1827">
        <f>Validation[[#This Row],[Range2_High]]-Validation[[#This Row],[Range2_Low]]</f>
        <v>0</v>
      </c>
      <c r="AK1827"/>
    </row>
    <row r="1828" spans="1:37" x14ac:dyDescent="0.25">
      <c r="A1828" t="s">
        <v>52</v>
      </c>
      <c r="B1828" t="s">
        <v>14</v>
      </c>
      <c r="C1828">
        <v>3.3E-4</v>
      </c>
      <c r="D1828">
        <v>1.1000999999999999E-3</v>
      </c>
      <c r="E1828">
        <v>9.9999999999999995E-8</v>
      </c>
      <c r="F1828" t="s">
        <v>138</v>
      </c>
      <c r="G1828" t="s">
        <v>16</v>
      </c>
      <c r="H1828">
        <v>0</v>
      </c>
      <c r="I1828">
        <v>0</v>
      </c>
      <c r="J1828" t="s">
        <v>2643</v>
      </c>
      <c r="K1828">
        <v>1.2</v>
      </c>
      <c r="L1828">
        <v>5200</v>
      </c>
      <c r="M1828">
        <v>1.1557999999999999</v>
      </c>
      <c r="N1828">
        <v>5198.3</v>
      </c>
      <c r="O1828" t="s">
        <v>2643</v>
      </c>
      <c r="P1828" t="s">
        <v>2643</v>
      </c>
      <c r="Q1828" t="s">
        <v>2643</v>
      </c>
      <c r="R1828" t="s">
        <v>1094</v>
      </c>
      <c r="S1828">
        <f ca="1">$AK$2*Validation[[#This Row],[Range1_Range]]+Validation[[#This Row],[Range1_Low]]</f>
        <v>5.8881663447047121E-4</v>
      </c>
      <c r="T1828">
        <f ca="1">$AK$2*Validation[[#This Row],[Range2_Range]]+Validation[[#This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4.3 µF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v>0</v>
      </c>
      <c r="AB1828" t="s">
        <v>6047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8" t="b">
        <f ca="1">AND(Validation[[#This Row],[Test Reading]]&gt;=Validation[[#This Row],[Range1_Low]],Validation[[#This Row],[Test Reading]]&lt;=Validation[[#This Row],[Range1_High]])</f>
        <v>1</v>
      </c>
      <c r="AE18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8">
        <f>Validation[[#This Row],[Range1_High]]-Validation[[#This Row],[Range1_Low]]</f>
        <v>7.7009999999999991E-4</v>
      </c>
      <c r="AG1828">
        <f>Validation[[#This Row],[Range2_High]]-Validation[[#This Row],[Range2_Low]]</f>
        <v>0</v>
      </c>
      <c r="AK1828"/>
    </row>
    <row r="1829" spans="1:37" x14ac:dyDescent="0.25">
      <c r="A1829" t="s">
        <v>52</v>
      </c>
      <c r="B1829" t="s">
        <v>14</v>
      </c>
      <c r="C1829">
        <v>1.1000000000000001E-3</v>
      </c>
      <c r="D1829">
        <v>3.3000999999999998E-3</v>
      </c>
      <c r="E1829">
        <v>9.9999999999999995E-8</v>
      </c>
      <c r="F1829" t="s">
        <v>138</v>
      </c>
      <c r="G1829" t="s">
        <v>16</v>
      </c>
      <c r="H1829">
        <v>0</v>
      </c>
      <c r="I1829">
        <v>0</v>
      </c>
      <c r="J1829" t="s">
        <v>2643</v>
      </c>
      <c r="K1829">
        <v>3.5</v>
      </c>
      <c r="L1829">
        <v>5200</v>
      </c>
      <c r="M1829">
        <v>3.4636</v>
      </c>
      <c r="N1829">
        <v>5198.8999999999996</v>
      </c>
      <c r="O1829" t="s">
        <v>2643</v>
      </c>
      <c r="P1829" t="s">
        <v>2643</v>
      </c>
      <c r="Q1829" t="s">
        <v>2643</v>
      </c>
      <c r="R1829" t="s">
        <v>1098</v>
      </c>
      <c r="S1829">
        <f ca="1">$AK$2*Validation[[#This Row],[Range1_Range]]+Validation[[#This Row],[Range1_Low]]</f>
        <v>1.8394136832859157E-3</v>
      </c>
      <c r="T1829">
        <f ca="1">$AK$2*Validation[[#This Row],[Range2_Range]]+Validation[[#This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13 µF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µF</v>
      </c>
      <c r="W1829" t="b">
        <f ca="1">Validation[[#This Row],[Desired Result]]=Validation[[#This Row],[Result]]</f>
        <v>1</v>
      </c>
      <c r="X1829" t="b">
        <v>1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v>0</v>
      </c>
      <c r="AB1829" t="s">
        <v>1094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9" t="b">
        <f ca="1">AND(Validation[[#This Row],[Test Reading]]&gt;=Validation[[#This Row],[Range1_Low]],Validation[[#This Row],[Test Reading]]&lt;=Validation[[#This Row],[Range1_High]])</f>
        <v>1</v>
      </c>
      <c r="AE18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9">
        <f>Validation[[#This Row],[Range1_High]]-Validation[[#This Row],[Range1_Low]]</f>
        <v>2.2001E-3</v>
      </c>
      <c r="AG1829">
        <f>Validation[[#This Row],[Range2_High]]-Validation[[#This Row],[Range2_Low]]</f>
        <v>0</v>
      </c>
      <c r="AK1829"/>
    </row>
    <row r="1830" spans="1:37" x14ac:dyDescent="0.25">
      <c r="A1830" t="s">
        <v>52</v>
      </c>
      <c r="B1830" t="s">
        <v>14</v>
      </c>
      <c r="C1830">
        <v>3.3000000000000002E-6</v>
      </c>
      <c r="D1830">
        <v>1.1001E-5</v>
      </c>
      <c r="E1830">
        <v>9.9999999999999995E-7</v>
      </c>
      <c r="F1830" t="s">
        <v>138</v>
      </c>
      <c r="G1830" t="s">
        <v>15</v>
      </c>
      <c r="H1830">
        <v>0</v>
      </c>
      <c r="I1830">
        <v>0</v>
      </c>
      <c r="J1830" t="s">
        <v>2643</v>
      </c>
      <c r="K1830">
        <v>577.21</v>
      </c>
      <c r="L1830">
        <v>162540</v>
      </c>
      <c r="M1830">
        <v>577.21</v>
      </c>
      <c r="N1830">
        <v>160690</v>
      </c>
      <c r="O1830" t="s">
        <v>2643</v>
      </c>
      <c r="P1830" t="s">
        <v>2643</v>
      </c>
      <c r="Q1830" t="s">
        <v>2643</v>
      </c>
      <c r="R1830" t="s">
        <v>1081</v>
      </c>
      <c r="S1830">
        <f ca="1">$AK$2*Validation[[#This Row],[Range1_Range]]+Validation[[#This Row],[Range1_Low]]</f>
        <v>5.8881663447047116E-6</v>
      </c>
      <c r="T1830">
        <f ca="1">$AK$2*Validation[[#This Row],[Range2_Range]]+Validation[[#This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580 nF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0" t="b">
        <f ca="1">Validation[[#This Row],[Desired Result]]=Validation[[#This Row],[Result]]</f>
        <v>1</v>
      </c>
      <c r="X1830" t="b">
        <v>1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v>0</v>
      </c>
      <c r="AB1830" t="s">
        <v>1085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0" t="b">
        <f ca="1">AND(Validation[[#This Row],[Test Reading]]&gt;=Validation[[#This Row],[Range1_Low]],Validation[[#This Row],[Test Reading]]&lt;=Validation[[#This Row],[Range1_High]])</f>
        <v>1</v>
      </c>
      <c r="AE18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30">
        <f>Validation[[#This Row],[Range1_High]]-Validation[[#This Row],[Range1_Low]]</f>
        <v>7.7009999999999996E-6</v>
      </c>
      <c r="AG1830">
        <f>Validation[[#This Row],[Range2_High]]-Validation[[#This Row],[Range2_Low]]</f>
        <v>0</v>
      </c>
      <c r="AK1830"/>
    </row>
    <row r="1831" spans="1:37" x14ac:dyDescent="0.25">
      <c r="A1831" t="s">
        <v>52</v>
      </c>
      <c r="B1831" t="s">
        <v>14</v>
      </c>
      <c r="C1831">
        <v>1.1E-5</v>
      </c>
      <c r="D1831">
        <v>3.3000999999999998E-5</v>
      </c>
      <c r="E1831">
        <v>9.9999999999999995E-7</v>
      </c>
      <c r="F1831" t="s">
        <v>138</v>
      </c>
      <c r="G1831" t="s">
        <v>15</v>
      </c>
      <c r="H1831">
        <v>0</v>
      </c>
      <c r="I1831">
        <v>0</v>
      </c>
      <c r="J1831" t="s">
        <v>2643</v>
      </c>
      <c r="K1831">
        <v>572.02</v>
      </c>
      <c r="L1831">
        <v>1057800</v>
      </c>
      <c r="M1831">
        <v>572.02</v>
      </c>
      <c r="N1831">
        <v>1057200</v>
      </c>
      <c r="O1831" t="s">
        <v>2643</v>
      </c>
      <c r="P1831" t="s">
        <v>2643</v>
      </c>
      <c r="Q1831" t="s">
        <v>2643</v>
      </c>
      <c r="R1831" t="s">
        <v>1085</v>
      </c>
      <c r="S1831">
        <f ca="1">$AK$2*Validation[[#This Row],[Range1_Range]]+Validation[[#This Row],[Range1_Low]]</f>
        <v>1.8394136832859154E-5</v>
      </c>
      <c r="T1831">
        <f ca="1">$AK$2*Validation[[#This Row],[Range2_Range]]+Validation[[#This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590 nF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v>0</v>
      </c>
      <c r="AB1831" t="s">
        <v>6048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1" t="b">
        <f ca="1">AND(Validation[[#This Row],[Test Reading]]&gt;=Validation[[#This Row],[Range1_Low]],Validation[[#This Row],[Test Reading]]&lt;=Validation[[#This Row],[Range1_High]])</f>
        <v>1</v>
      </c>
      <c r="AE18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1">
        <f>Validation[[#This Row],[Range1_High]]-Validation[[#This Row],[Range1_Low]]</f>
        <v>2.2000999999999998E-5</v>
      </c>
      <c r="AG1831">
        <f>Validation[[#This Row],[Range2_High]]-Validation[[#This Row],[Range2_Low]]</f>
        <v>0</v>
      </c>
      <c r="AJ1831" s="93"/>
      <c r="AK1831"/>
    </row>
    <row r="1832" spans="1:37" x14ac:dyDescent="0.25">
      <c r="A1832" t="s">
        <v>52</v>
      </c>
      <c r="B1832" t="s">
        <v>14</v>
      </c>
      <c r="C1832">
        <v>3.3000000000000003E-5</v>
      </c>
      <c r="D1832">
        <v>1.1001E-4</v>
      </c>
      <c r="E1832">
        <v>9.9999999999999995E-7</v>
      </c>
      <c r="F1832" t="s">
        <v>138</v>
      </c>
      <c r="G1832" t="s">
        <v>15</v>
      </c>
      <c r="H1832">
        <v>0</v>
      </c>
      <c r="I1832">
        <v>0</v>
      </c>
      <c r="J1832" t="s">
        <v>2643</v>
      </c>
      <c r="K1832">
        <v>536.63</v>
      </c>
      <c r="L1832">
        <v>3284200</v>
      </c>
      <c r="M1832">
        <v>536.45000000000005</v>
      </c>
      <c r="N1832">
        <v>3282000</v>
      </c>
      <c r="O1832" t="s">
        <v>2643</v>
      </c>
      <c r="P1832" t="s">
        <v>2643</v>
      </c>
      <c r="Q1832" t="s">
        <v>2643</v>
      </c>
      <c r="R1832" t="s">
        <v>1088</v>
      </c>
      <c r="S1832">
        <f ca="1">$AK$2*Validation[[#This Row],[Range1_Range]]+Validation[[#This Row],[Range1_Low]]</f>
        <v>5.8881663447047118E-5</v>
      </c>
      <c r="T1832">
        <f ca="1">$AK$2*Validation[[#This Row],[Range2_Range]]+Validation[[#This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730 nF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nF</v>
      </c>
      <c r="W1832" t="b">
        <f ca="1">Validation[[#This Row],[Desired Result]]=Validation[[#This Row],[Result]]</f>
        <v>1</v>
      </c>
      <c r="X1832" t="b">
        <v>1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v>0</v>
      </c>
      <c r="AB1832" t="s">
        <v>6226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2" t="b">
        <f ca="1">AND(Validation[[#This Row],[Test Reading]]&gt;=Validation[[#This Row],[Range1_Low]],Validation[[#This Row],[Test Reading]]&lt;=Validation[[#This Row],[Range1_High]])</f>
        <v>1</v>
      </c>
      <c r="AE18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2">
        <f>Validation[[#This Row],[Range1_High]]-Validation[[#This Row],[Range1_Low]]</f>
        <v>7.7009999999999996E-5</v>
      </c>
      <c r="AG1832">
        <f>Validation[[#This Row],[Range2_High]]-Validation[[#This Row],[Range2_Low]]</f>
        <v>0</v>
      </c>
      <c r="AK1832"/>
    </row>
    <row r="1833" spans="1:37" x14ac:dyDescent="0.25">
      <c r="A1833" t="s">
        <v>52</v>
      </c>
      <c r="B1833" t="s">
        <v>14</v>
      </c>
      <c r="C1833">
        <v>1.1E-4</v>
      </c>
      <c r="D1833">
        <v>3.3000999999999999E-4</v>
      </c>
      <c r="E1833">
        <v>9.9999999999999995E-7</v>
      </c>
      <c r="F1833" t="s">
        <v>138</v>
      </c>
      <c r="G1833" t="s">
        <v>16</v>
      </c>
      <c r="H1833">
        <v>0</v>
      </c>
      <c r="I1833">
        <v>0</v>
      </c>
      <c r="J1833" t="s">
        <v>2643</v>
      </c>
      <c r="K1833">
        <v>0.55623</v>
      </c>
      <c r="L1833">
        <v>4803.8</v>
      </c>
      <c r="M1833">
        <v>0.55608000000000002</v>
      </c>
      <c r="N1833">
        <v>4803.7</v>
      </c>
      <c r="O1833" t="s">
        <v>2643</v>
      </c>
      <c r="P1833" t="s">
        <v>2643</v>
      </c>
      <c r="Q1833" t="s">
        <v>2643</v>
      </c>
      <c r="R1833" t="s">
        <v>5362</v>
      </c>
      <c r="S1833">
        <f ca="1">$AK$2*Validation[[#This Row],[Range1_Range]]+Validation[[#This Row],[Range1_Low]]</f>
        <v>1.8394136832859155E-4</v>
      </c>
      <c r="T1833">
        <f ca="1">$AK$2*Validation[[#This Row],[Range2_Range]]+Validation[[#This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1.4 µF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33" t="b">
        <f ca="1">Validation[[#This Row],[Desired Result]]=Validation[[#This Row],[Result]]</f>
        <v>1</v>
      </c>
      <c r="X1833" t="b">
        <v>0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v>0</v>
      </c>
      <c r="AB1833" t="s">
        <v>6227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3" t="b">
        <f ca="1">AND(Validation[[#This Row],[Test Reading]]&gt;=Validation[[#This Row],[Range1_Low]],Validation[[#This Row],[Test Reading]]&lt;=Validation[[#This Row],[Range1_High]])</f>
        <v>1</v>
      </c>
      <c r="AE18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3">
        <f>Validation[[#This Row],[Range1_High]]-Validation[[#This Row],[Range1_Low]]</f>
        <v>2.2000999999999998E-4</v>
      </c>
      <c r="AG1833">
        <f>Validation[[#This Row],[Range2_High]]-Validation[[#This Row],[Range2_Low]]</f>
        <v>0</v>
      </c>
      <c r="AK1833"/>
    </row>
    <row r="1834" spans="1:37" x14ac:dyDescent="0.25">
      <c r="A1834" t="s">
        <v>52</v>
      </c>
      <c r="B1834" t="s">
        <v>14</v>
      </c>
      <c r="C1834">
        <v>3.3E-4</v>
      </c>
      <c r="D1834">
        <v>1.1000999999999999E-3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2643</v>
      </c>
      <c r="K1834">
        <v>1.2193000000000001</v>
      </c>
      <c r="L1834">
        <v>5182.5</v>
      </c>
      <c r="M1834">
        <v>1.2267999999999999</v>
      </c>
      <c r="N1834">
        <v>5155.5</v>
      </c>
      <c r="O1834" t="s">
        <v>2643</v>
      </c>
      <c r="P1834" t="s">
        <v>2643</v>
      </c>
      <c r="Q1834" t="s">
        <v>2643</v>
      </c>
      <c r="R1834" t="s">
        <v>1095</v>
      </c>
      <c r="S1834">
        <f ca="1">$AK$2*Validation[[#This Row],[Range1_Range]]+Validation[[#This Row],[Range1_Low]]</f>
        <v>5.8881663447047121E-4</v>
      </c>
      <c r="T1834">
        <f ca="1">$AK$2*Validation[[#This Row],[Range2_Range]]+Validation[[#This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4.3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v>0</v>
      </c>
      <c r="AB1834" t="s">
        <v>6049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4" t="b">
        <f ca="1">AND(Validation[[#This Row],[Test Reading]]&gt;=Validation[[#This Row],[Range1_Low]],Validation[[#This Row],[Test Reading]]&lt;=Validation[[#This Row],[Range1_High]])</f>
        <v>1</v>
      </c>
      <c r="AE18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4">
        <f>Validation[[#This Row],[Range1_High]]-Validation[[#This Row],[Range1_Low]]</f>
        <v>7.7009999999999991E-4</v>
      </c>
      <c r="AG1834">
        <f>Validation[[#This Row],[Range2_High]]-Validation[[#This Row],[Range2_Low]]</f>
        <v>0</v>
      </c>
      <c r="AK1834"/>
    </row>
    <row r="1835" spans="1:37" x14ac:dyDescent="0.25">
      <c r="A1835" t="s">
        <v>52</v>
      </c>
      <c r="B1835" t="s">
        <v>14</v>
      </c>
      <c r="C1835">
        <v>1.1000000000000001E-3</v>
      </c>
      <c r="D1835">
        <v>3.3000999999999998E-3</v>
      </c>
      <c r="E1835">
        <v>9.9999999999999995E-7</v>
      </c>
      <c r="F1835" t="s">
        <v>138</v>
      </c>
      <c r="G1835" t="s">
        <v>16</v>
      </c>
      <c r="H1835">
        <v>0</v>
      </c>
      <c r="I1835">
        <v>0</v>
      </c>
      <c r="J1835" t="s">
        <v>2643</v>
      </c>
      <c r="K1835">
        <v>3.5</v>
      </c>
      <c r="L1835">
        <v>5200</v>
      </c>
      <c r="M1835">
        <v>3.4866000000000001</v>
      </c>
      <c r="N1835">
        <v>5194.3999999999996</v>
      </c>
      <c r="O1835" t="s">
        <v>2643</v>
      </c>
      <c r="P1835" t="s">
        <v>2643</v>
      </c>
      <c r="Q1835" t="s">
        <v>2643</v>
      </c>
      <c r="R1835" t="s">
        <v>1099</v>
      </c>
      <c r="S1835">
        <f ca="1">$AK$2*Validation[[#This Row],[Range1_Range]]+Validation[[#This Row],[Range1_Low]]</f>
        <v>1.8394136832859157E-3</v>
      </c>
      <c r="T1835">
        <f ca="1">$AK$2*Validation[[#This Row],[Range2_Range]]+Validation[[#This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13 µF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v>0</v>
      </c>
      <c r="AB1835" t="s">
        <v>6050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5" t="b">
        <f ca="1">AND(Validation[[#This Row],[Test Reading]]&gt;=Validation[[#This Row],[Range1_Low]],Validation[[#This Row],[Test Reading]]&lt;=Validation[[#This Row],[Range1_High]])</f>
        <v>1</v>
      </c>
      <c r="AE18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5">
        <f>Validation[[#This Row],[Range1_High]]-Validation[[#This Row],[Range1_Low]]</f>
        <v>2.2001E-3</v>
      </c>
      <c r="AG1835">
        <f>Validation[[#This Row],[Range2_High]]-Validation[[#This Row],[Range2_Low]]</f>
        <v>0</v>
      </c>
      <c r="AK1835"/>
    </row>
    <row r="1836" spans="1:37" x14ac:dyDescent="0.25">
      <c r="A1836" t="s">
        <v>52</v>
      </c>
      <c r="B1836" t="s">
        <v>14</v>
      </c>
      <c r="C1836">
        <v>3.3E-3</v>
      </c>
      <c r="D1836">
        <v>1.1001E-2</v>
      </c>
      <c r="E1836">
        <v>9.9999999999999995E-7</v>
      </c>
      <c r="F1836" t="s">
        <v>138</v>
      </c>
      <c r="G1836" t="s">
        <v>16</v>
      </c>
      <c r="H1836">
        <v>0</v>
      </c>
      <c r="I1836">
        <v>0</v>
      </c>
      <c r="J1836" t="s">
        <v>2643</v>
      </c>
      <c r="K1836">
        <v>13</v>
      </c>
      <c r="L1836">
        <v>5200</v>
      </c>
      <c r="M1836">
        <v>12.076000000000001</v>
      </c>
      <c r="N1836">
        <v>5198.3</v>
      </c>
      <c r="O1836" t="s">
        <v>2643</v>
      </c>
      <c r="P1836" t="s">
        <v>2643</v>
      </c>
      <c r="Q1836" t="s">
        <v>2643</v>
      </c>
      <c r="R1836" t="s">
        <v>1102</v>
      </c>
      <c r="S1836">
        <f ca="1">$AK$2*Validation[[#This Row],[Range1_Range]]+Validation[[#This Row],[Range1_Low]]</f>
        <v>5.8881663447047121E-3</v>
      </c>
      <c r="T1836">
        <f ca="1">$AK$2*Validation[[#This Row],[Range2_Range]]+Validation[[#This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44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v>0</v>
      </c>
      <c r="AB1836" t="s">
        <v>5872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6" t="b">
        <f ca="1">AND(Validation[[#This Row],[Test Reading]]&gt;=Validation[[#This Row],[Range1_Low]],Validation[[#This Row],[Test Reading]]&lt;=Validation[[#This Row],[Range1_High]])</f>
        <v>1</v>
      </c>
      <c r="AE18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6">
        <f>Validation[[#This Row],[Range1_High]]-Validation[[#This Row],[Range1_Low]]</f>
        <v>7.7010000000000004E-3</v>
      </c>
      <c r="AG1836">
        <f>Validation[[#This Row],[Range2_High]]-Validation[[#This Row],[Range2_Low]]</f>
        <v>0</v>
      </c>
      <c r="AK1836"/>
    </row>
    <row r="1837" spans="1:37" x14ac:dyDescent="0.25">
      <c r="A1837" t="s">
        <v>52</v>
      </c>
      <c r="B1837" t="s">
        <v>14</v>
      </c>
      <c r="C1837">
        <v>1.0999999999999999E-2</v>
      </c>
      <c r="D1837">
        <v>3.3001000000000003E-2</v>
      </c>
      <c r="E1837">
        <v>9.9999999999999995E-7</v>
      </c>
      <c r="F1837" t="s">
        <v>138</v>
      </c>
      <c r="G1837" t="s">
        <v>16</v>
      </c>
      <c r="H1837">
        <v>0</v>
      </c>
      <c r="I1837">
        <v>0</v>
      </c>
      <c r="J1837" t="s">
        <v>2643</v>
      </c>
      <c r="K1837">
        <v>35</v>
      </c>
      <c r="L1837">
        <v>8700</v>
      </c>
      <c r="M1837">
        <v>34.642000000000003</v>
      </c>
      <c r="N1837">
        <v>8661.9</v>
      </c>
      <c r="O1837" t="s">
        <v>2643</v>
      </c>
      <c r="P1837" t="s">
        <v>2643</v>
      </c>
      <c r="Q1837" t="s">
        <v>2643</v>
      </c>
      <c r="R1837" t="s">
        <v>1106</v>
      </c>
      <c r="S1837">
        <f ca="1">$AK$2*Validation[[#This Row],[Range1_Range]]+Validation[[#This Row],[Range1_Low]]</f>
        <v>1.8394136832859155E-2</v>
      </c>
      <c r="T1837">
        <f ca="1">$AK$2*Validation[[#This Row],[Range2_Range]]+Validation[[#This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200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µF</v>
      </c>
      <c r="W1837" t="b">
        <f ca="1">Validation[[#This Row],[Desired Result]]=Validation[[#This Row],[Result]]</f>
        <v>1</v>
      </c>
      <c r="X1837" t="b">
        <v>1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v>0</v>
      </c>
      <c r="AB1837" t="s">
        <v>1102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7" t="b">
        <f ca="1">AND(Validation[[#This Row],[Test Reading]]&gt;=Validation[[#This Row],[Range1_Low]],Validation[[#This Row],[Test Reading]]&lt;=Validation[[#This Row],[Range1_High]])</f>
        <v>1</v>
      </c>
      <c r="AE18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7">
        <f>Validation[[#This Row],[Range1_High]]-Validation[[#This Row],[Range1_Low]]</f>
        <v>2.2001000000000003E-2</v>
      </c>
      <c r="AG1837">
        <f>Validation[[#This Row],[Range2_High]]-Validation[[#This Row],[Range2_Low]]</f>
        <v>0</v>
      </c>
      <c r="AK1837"/>
    </row>
    <row r="1838" spans="1:37" x14ac:dyDescent="0.25">
      <c r="A1838" t="s">
        <v>52</v>
      </c>
      <c r="B1838" t="s">
        <v>14</v>
      </c>
      <c r="C1838">
        <v>3.3000000000000003E-5</v>
      </c>
      <c r="D1838">
        <v>1.1001E-4</v>
      </c>
      <c r="E1838">
        <v>1.0000000000000001E-5</v>
      </c>
      <c r="F1838" t="s">
        <v>138</v>
      </c>
      <c r="G1838" t="s">
        <v>15</v>
      </c>
      <c r="H1838">
        <v>0</v>
      </c>
      <c r="I1838">
        <v>0</v>
      </c>
      <c r="J1838" t="s">
        <v>2643</v>
      </c>
      <c r="K1838">
        <v>5766.3</v>
      </c>
      <c r="L1838">
        <v>438500</v>
      </c>
      <c r="M1838">
        <v>5766.3</v>
      </c>
      <c r="N1838">
        <v>436530</v>
      </c>
      <c r="O1838" t="s">
        <v>2643</v>
      </c>
      <c r="P1838" t="s">
        <v>2643</v>
      </c>
      <c r="Q1838" t="s">
        <v>2643</v>
      </c>
      <c r="R1838" t="s">
        <v>1089</v>
      </c>
      <c r="S1838">
        <f ca="1">$AK$2*Validation[[#This Row],[Range1_Range]]+Validation[[#This Row],[Range1_Low]]</f>
        <v>5.8881663447047118E-5</v>
      </c>
      <c r="T1838">
        <f ca="1">$AK$2*Validation[[#This Row],[Range2_Range]]+Validation[[#This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5800 nF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v>0</v>
      </c>
      <c r="AB1838" t="s">
        <v>1093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8" t="b">
        <f ca="1">AND(Validation[[#This Row],[Test Reading]]&gt;=Validation[[#This Row],[Range1_Low]],Validation[[#This Row],[Test Reading]]&lt;=Validation[[#This Row],[Range1_High]])</f>
        <v>1</v>
      </c>
      <c r="AE18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38">
        <f>Validation[[#This Row],[Range1_High]]-Validation[[#This Row],[Range1_Low]]</f>
        <v>7.7009999999999996E-5</v>
      </c>
      <c r="AG1838">
        <f>Validation[[#This Row],[Range2_High]]-Validation[[#This Row],[Range2_Low]]</f>
        <v>0</v>
      </c>
      <c r="AK1838"/>
    </row>
    <row r="1839" spans="1:37" x14ac:dyDescent="0.25">
      <c r="A1839" t="s">
        <v>52</v>
      </c>
      <c r="B1839" t="s">
        <v>14</v>
      </c>
      <c r="C1839">
        <v>1.1E-4</v>
      </c>
      <c r="D1839">
        <v>3.3000999999999999E-4</v>
      </c>
      <c r="E1839">
        <v>1.0000000000000001E-5</v>
      </c>
      <c r="F1839" t="s">
        <v>138</v>
      </c>
      <c r="G1839" t="s">
        <v>16</v>
      </c>
      <c r="H1839">
        <v>0</v>
      </c>
      <c r="I1839">
        <v>0</v>
      </c>
      <c r="J1839" t="s">
        <v>2643</v>
      </c>
      <c r="K1839">
        <v>5.7038000000000002</v>
      </c>
      <c r="L1839">
        <v>1294.4000000000001</v>
      </c>
      <c r="M1839">
        <v>5.7038000000000002</v>
      </c>
      <c r="N1839">
        <v>1293.8</v>
      </c>
      <c r="O1839" t="s">
        <v>2643</v>
      </c>
      <c r="P1839" t="s">
        <v>2643</v>
      </c>
      <c r="Q1839" t="s">
        <v>2643</v>
      </c>
      <c r="R1839" t="s">
        <v>1093</v>
      </c>
      <c r="S1839">
        <f ca="1">$AK$2*Validation[[#This Row],[Range1_Range]]+Validation[[#This Row],[Range1_Low]]</f>
        <v>1.8394136832859155E-4</v>
      </c>
      <c r="T1839">
        <f ca="1">$AK$2*Validation[[#This Row],[Range2_Range]]+Validation[[#This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5.9 µF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v>0</v>
      </c>
      <c r="AB1839" t="s">
        <v>6228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9" t="b">
        <f ca="1">AND(Validation[[#This Row],[Test Reading]]&gt;=Validation[[#This Row],[Range1_Low]],Validation[[#This Row],[Test Reading]]&lt;=Validation[[#This Row],[Range1_High]])</f>
        <v>1</v>
      </c>
      <c r="AE18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9">
        <f>Validation[[#This Row],[Range1_High]]-Validation[[#This Row],[Range1_Low]]</f>
        <v>2.2000999999999998E-4</v>
      </c>
      <c r="AG1839">
        <f>Validation[[#This Row],[Range2_High]]-Validation[[#This Row],[Range2_Low]]</f>
        <v>0</v>
      </c>
      <c r="AK1839"/>
    </row>
    <row r="1840" spans="1:37" x14ac:dyDescent="0.25">
      <c r="A1840" t="s">
        <v>52</v>
      </c>
      <c r="B1840" t="s">
        <v>14</v>
      </c>
      <c r="C1840">
        <v>3.3E-4</v>
      </c>
      <c r="D1840">
        <v>1.1000999999999999E-3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2643</v>
      </c>
      <c r="K1840">
        <v>5.3658000000000001</v>
      </c>
      <c r="L1840">
        <v>3286.5</v>
      </c>
      <c r="M1840">
        <v>5.3640999999999996</v>
      </c>
      <c r="N1840">
        <v>3284.2</v>
      </c>
      <c r="O1840" t="s">
        <v>2643</v>
      </c>
      <c r="P1840" t="s">
        <v>2643</v>
      </c>
      <c r="Q1840" t="s">
        <v>2643</v>
      </c>
      <c r="R1840" t="s">
        <v>1096</v>
      </c>
      <c r="S1840">
        <f ca="1">$AK$2*Validation[[#This Row],[Range1_Range]]+Validation[[#This Row],[Range1_Low]]</f>
        <v>5.8881663447047121E-4</v>
      </c>
      <c r="T1840">
        <f ca="1">$AK$2*Validation[[#This Row],[Range2_Range]]+Validation[[#This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7.3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µF</v>
      </c>
      <c r="W1840" t="b">
        <f ca="1">Validation[[#This Row],[Desired Result]]=Validation[[#This Row],[Result]]</f>
        <v>1</v>
      </c>
      <c r="X1840" t="b">
        <v>0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v>0</v>
      </c>
      <c r="AB1840" t="s">
        <v>5945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0" t="b">
        <f ca="1">AND(Validation[[#This Row],[Test Reading]]&gt;=Validation[[#This Row],[Range1_Low]],Validation[[#This Row],[Test Reading]]&lt;=Validation[[#This Row],[Range1_High]])</f>
        <v>1</v>
      </c>
      <c r="AE18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0">
        <f>Validation[[#This Row],[Range1_High]]-Validation[[#This Row],[Range1_Low]]</f>
        <v>7.7009999999999991E-4</v>
      </c>
      <c r="AG1840">
        <f>Validation[[#This Row],[Range2_High]]-Validation[[#This Row],[Range2_Low]]</f>
        <v>0</v>
      </c>
      <c r="AK1840"/>
    </row>
    <row r="1841" spans="1:37" x14ac:dyDescent="0.25">
      <c r="A1841" t="s">
        <v>52</v>
      </c>
      <c r="B1841" t="s">
        <v>14</v>
      </c>
      <c r="C1841">
        <v>1.1000000000000001E-3</v>
      </c>
      <c r="D1841">
        <v>3.3000999999999998E-3</v>
      </c>
      <c r="E1841">
        <v>1.0000000000000001E-5</v>
      </c>
      <c r="F1841" t="s">
        <v>138</v>
      </c>
      <c r="G1841" t="s">
        <v>16</v>
      </c>
      <c r="H1841">
        <v>0</v>
      </c>
      <c r="I1841">
        <v>0</v>
      </c>
      <c r="J1841" t="s">
        <v>2643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t="s">
        <v>2643</v>
      </c>
      <c r="P1841" t="s">
        <v>2643</v>
      </c>
      <c r="Q1841" t="s">
        <v>2643</v>
      </c>
      <c r="R1841" t="s">
        <v>5364</v>
      </c>
      <c r="S1841">
        <f ca="1">$AK$2*Validation[[#This Row],[Range1_Range]]+Validation[[#This Row],[Range1_Low]]</f>
        <v>1.8394136832859157E-3</v>
      </c>
      <c r="T1841">
        <f ca="1">$AK$2*Validation[[#This Row],[Range2_Range]]+Validation[[#This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14 µF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v>0</v>
      </c>
      <c r="AB1841" t="s">
        <v>6051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1" t="b">
        <f ca="1">AND(Validation[[#This Row],[Test Reading]]&gt;=Validation[[#This Row],[Range1_Low]],Validation[[#This Row],[Test Reading]]&lt;=Validation[[#This Row],[Range1_High]])</f>
        <v>1</v>
      </c>
      <c r="AE18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1">
        <f>Validation[[#This Row],[Range1_High]]-Validation[[#This Row],[Range1_Low]]</f>
        <v>2.2001E-3</v>
      </c>
      <c r="AG1841">
        <f>Validation[[#This Row],[Range2_High]]-Validation[[#This Row],[Range2_Low]]</f>
        <v>0</v>
      </c>
      <c r="AJ1841" s="94"/>
      <c r="AK1841"/>
    </row>
    <row r="1842" spans="1:37" x14ac:dyDescent="0.25">
      <c r="A1842" t="s">
        <v>52</v>
      </c>
      <c r="B1842" t="s">
        <v>14</v>
      </c>
      <c r="C1842">
        <v>3.3E-3</v>
      </c>
      <c r="D1842">
        <v>1.1001E-2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2643</v>
      </c>
      <c r="K1842">
        <v>13</v>
      </c>
      <c r="L1842">
        <v>5200</v>
      </c>
      <c r="M1842">
        <v>12.712999999999999</v>
      </c>
      <c r="N1842">
        <v>5155.6000000000004</v>
      </c>
      <c r="O1842" t="s">
        <v>2643</v>
      </c>
      <c r="P1842" t="s">
        <v>2643</v>
      </c>
      <c r="Q1842" t="s">
        <v>2643</v>
      </c>
      <c r="R1842" t="s">
        <v>1103</v>
      </c>
      <c r="S1842">
        <f ca="1">$AK$2*Validation[[#This Row],[Range1_Range]]+Validation[[#This Row],[Range1_Low]]</f>
        <v>5.8881663447047121E-3</v>
      </c>
      <c r="T1842">
        <f ca="1">$AK$2*Validation[[#This Row],[Range2_Range]]+Validation[[#This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44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µF</v>
      </c>
      <c r="W1842" t="b">
        <f ca="1">Validation[[#This Row],[Desired Result]]=Validation[[#This Row],[Result]]</f>
        <v>1</v>
      </c>
      <c r="X1842" t="b">
        <v>0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v>0</v>
      </c>
      <c r="AB1842" t="s">
        <v>5892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2" t="b">
        <f ca="1">AND(Validation[[#This Row],[Test Reading]]&gt;=Validation[[#This Row],[Range1_Low]],Validation[[#This Row],[Test Reading]]&lt;=Validation[[#This Row],[Range1_High]])</f>
        <v>1</v>
      </c>
      <c r="AE18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2">
        <f>Validation[[#This Row],[Range1_High]]-Validation[[#This Row],[Range1_Low]]</f>
        <v>7.7010000000000004E-3</v>
      </c>
      <c r="AG1842">
        <f>Validation[[#This Row],[Range2_High]]-Validation[[#This Row],[Range2_Low]]</f>
        <v>0</v>
      </c>
      <c r="AK1842"/>
    </row>
    <row r="1843" spans="1:37" x14ac:dyDescent="0.25">
      <c r="A1843" t="s">
        <v>52</v>
      </c>
      <c r="B1843" t="s">
        <v>14</v>
      </c>
      <c r="C1843">
        <v>1.0999999999999999E-2</v>
      </c>
      <c r="D1843">
        <v>3.3001000000000003E-2</v>
      </c>
      <c r="E1843">
        <v>1.0000000000000001E-5</v>
      </c>
      <c r="F1843" t="s">
        <v>138</v>
      </c>
      <c r="G1843" t="s">
        <v>16</v>
      </c>
      <c r="H1843">
        <v>0</v>
      </c>
      <c r="I1843">
        <v>0</v>
      </c>
      <c r="J1843" t="s">
        <v>2643</v>
      </c>
      <c r="K1843">
        <v>35</v>
      </c>
      <c r="L1843">
        <v>8700</v>
      </c>
      <c r="M1843">
        <v>34.805999999999997</v>
      </c>
      <c r="N1843">
        <v>8658.5</v>
      </c>
      <c r="O1843" t="s">
        <v>2643</v>
      </c>
      <c r="P1843" t="s">
        <v>2643</v>
      </c>
      <c r="Q1843" t="s">
        <v>2643</v>
      </c>
      <c r="R1843" t="s">
        <v>1107</v>
      </c>
      <c r="S1843">
        <f ca="1">$AK$2*Validation[[#This Row],[Range1_Range]]+Validation[[#This Row],[Range1_Low]]</f>
        <v>1.8394136832859155E-2</v>
      </c>
      <c r="T1843">
        <f ca="1">$AK$2*Validation[[#This Row],[Range2_Range]]+Validation[[#This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200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µF</v>
      </c>
      <c r="W1843" t="b">
        <f ca="1">Validation[[#This Row],[Desired Result]]=Validation[[#This Row],[Result]]</f>
        <v>1</v>
      </c>
      <c r="X1843" t="b">
        <v>1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v>0</v>
      </c>
      <c r="AB1843" t="s">
        <v>6229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3" t="b">
        <f ca="1">AND(Validation[[#This Row],[Test Reading]]&gt;=Validation[[#This Row],[Range1_Low]],Validation[[#This Row],[Test Reading]]&lt;=Validation[[#This Row],[Range1_High]])</f>
        <v>1</v>
      </c>
      <c r="AE18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3">
        <f>Validation[[#This Row],[Range1_High]]-Validation[[#This Row],[Range1_Low]]</f>
        <v>2.2001000000000003E-2</v>
      </c>
      <c r="AG1843">
        <f>Validation[[#This Row],[Range2_High]]-Validation[[#This Row],[Range2_Low]]</f>
        <v>0</v>
      </c>
      <c r="AJ1843" s="94"/>
      <c r="AK1843"/>
    </row>
    <row r="1844" spans="1:37" x14ac:dyDescent="0.25">
      <c r="A1844" t="s">
        <v>52</v>
      </c>
      <c r="B1844" t="s">
        <v>14</v>
      </c>
      <c r="C1844">
        <v>3.3000000000000002E-2</v>
      </c>
      <c r="D1844">
        <v>0.11001</v>
      </c>
      <c r="E1844">
        <v>1.0000000000000001E-5</v>
      </c>
      <c r="F1844" t="s">
        <v>138</v>
      </c>
      <c r="G1844" t="s">
        <v>62</v>
      </c>
      <c r="H1844">
        <v>0</v>
      </c>
      <c r="I1844">
        <v>0</v>
      </c>
      <c r="J1844" t="s">
        <v>2643</v>
      </c>
      <c r="K1844">
        <v>120</v>
      </c>
      <c r="L1844">
        <v>13000</v>
      </c>
      <c r="M1844">
        <v>115.63</v>
      </c>
      <c r="N1844">
        <v>12701</v>
      </c>
      <c r="O1844" t="s">
        <v>2643</v>
      </c>
      <c r="P1844" t="s">
        <v>2643</v>
      </c>
      <c r="Q1844" t="s">
        <v>2643</v>
      </c>
      <c r="R1844" t="s">
        <v>5366</v>
      </c>
      <c r="S1844">
        <f ca="1">$AK$2*Validation[[#This Row],[Range1_Range]]+Validation[[#This Row],[Range1_Low]]</f>
        <v>5.8881663447047122E-2</v>
      </c>
      <c r="T1844">
        <f ca="1">$AK$2*Validation[[#This Row],[Range2_Range]]+Validation[[#This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890 µF*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µF*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v>0</v>
      </c>
      <c r="AB1844" t="s">
        <v>6230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4" t="b">
        <f ca="1">AND(Validation[[#This Row],[Test Reading]]&gt;=Validation[[#This Row],[Range1_Low]],Validation[[#This Row],[Test Reading]]&lt;=Validation[[#This Row],[Range1_High]])</f>
        <v>1</v>
      </c>
      <c r="AE18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4">
        <f>Validation[[#This Row],[Range1_High]]-Validation[[#This Row],[Range1_Low]]</f>
        <v>7.7009999999999995E-2</v>
      </c>
      <c r="AG1844">
        <f>Validation[[#This Row],[Range2_High]]-Validation[[#This Row],[Range2_Low]]</f>
        <v>0</v>
      </c>
      <c r="AK1844"/>
    </row>
    <row r="1845" spans="1:37" x14ac:dyDescent="0.25">
      <c r="A1845" t="s">
        <v>52</v>
      </c>
      <c r="B1845" t="s">
        <v>14</v>
      </c>
      <c r="C1845">
        <v>0.11</v>
      </c>
      <c r="D1845">
        <v>0.1101</v>
      </c>
      <c r="E1845">
        <v>1.0000000000000001E-5</v>
      </c>
      <c r="F1845" t="s">
        <v>138</v>
      </c>
      <c r="G1845" t="s">
        <v>16</v>
      </c>
      <c r="H1845">
        <v>0</v>
      </c>
      <c r="I1845">
        <v>0</v>
      </c>
      <c r="J1845" t="s">
        <v>2643</v>
      </c>
      <c r="K1845">
        <v>120</v>
      </c>
      <c r="L1845">
        <v>13000</v>
      </c>
      <c r="M1845">
        <v>115.63</v>
      </c>
      <c r="N1845">
        <v>12701</v>
      </c>
      <c r="O1845" t="s">
        <v>2643</v>
      </c>
      <c r="P1845" t="s">
        <v>2643</v>
      </c>
      <c r="Q1845" t="s">
        <v>2643</v>
      </c>
      <c r="R1845" t="s">
        <v>1114</v>
      </c>
      <c r="S1845">
        <f ca="1">$AK$2*Validation[[#This Row],[Range1_Range]]+Validation[[#This Row],[Range1_Low]]</f>
        <v>0.11003360818523185</v>
      </c>
      <c r="T1845">
        <f ca="1">$AK$2*Validation[[#This Row],[Range2_Range]]+Validation[[#This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1600 µF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5" t="b">
        <f ca="1">Validation[[#This Row],[Desired Result]]=Validation[[#This Row],[Result]]</f>
        <v>1</v>
      </c>
      <c r="X1845" t="b">
        <v>1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v>0</v>
      </c>
      <c r="AB1845" t="s">
        <v>5366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5" t="b">
        <f ca="1">AND(Validation[[#This Row],[Test Reading]]&gt;=Validation[[#This Row],[Range1_Low]],Validation[[#This Row],[Test Reading]]&lt;=Validation[[#This Row],[Range1_High]])</f>
        <v>1</v>
      </c>
      <c r="AE18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5">
        <f>Validation[[#This Row],[Range1_High]]-Validation[[#This Row],[Range1_Low]]</f>
        <v>1.0000000000000286E-4</v>
      </c>
      <c r="AG1845">
        <f>Validation[[#This Row],[Range2_High]]-Validation[[#This Row],[Range2_Low]]</f>
        <v>0</v>
      </c>
      <c r="AK1845"/>
    </row>
    <row r="1846" spans="1:37" x14ac:dyDescent="0.25">
      <c r="A1846" t="s">
        <v>52</v>
      </c>
      <c r="B1846" t="s">
        <v>14</v>
      </c>
      <c r="C1846">
        <v>3.3E-4</v>
      </c>
      <c r="D1846">
        <v>1.1000999999999999E-3</v>
      </c>
      <c r="E1846">
        <v>1E-4</v>
      </c>
      <c r="F1846" t="s">
        <v>138</v>
      </c>
      <c r="G1846" t="s">
        <v>16</v>
      </c>
      <c r="H1846">
        <v>0</v>
      </c>
      <c r="I1846">
        <v>0</v>
      </c>
      <c r="J1846" t="s">
        <v>2643</v>
      </c>
      <c r="K1846">
        <v>57.662999999999997</v>
      </c>
      <c r="L1846">
        <v>438.86</v>
      </c>
      <c r="M1846">
        <v>57.662999999999997</v>
      </c>
      <c r="N1846">
        <v>436.89</v>
      </c>
      <c r="O1846" t="s">
        <v>2643</v>
      </c>
      <c r="P1846" t="s">
        <v>2643</v>
      </c>
      <c r="Q1846" t="s">
        <v>2643</v>
      </c>
      <c r="R1846" t="s">
        <v>5363</v>
      </c>
      <c r="S1846">
        <f ca="1">$AK$2*Validation[[#This Row],[Range1_Range]]+Validation[[#This Row],[Range1_Low]]</f>
        <v>5.8881663447047121E-4</v>
      </c>
      <c r="T1846">
        <f ca="1">$AK$2*Validation[[#This Row],[Range2_Range]]+Validation[[#This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58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6" t="b">
        <f ca="1">Validation[[#This Row],[Desired Result]]=Validation[[#This Row],[Result]]</f>
        <v>1</v>
      </c>
      <c r="X1846" t="b">
        <v>0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v>0</v>
      </c>
      <c r="AB1846" t="s">
        <v>1101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46" t="b">
        <f ca="1">AND(Validation[[#This Row],[Test Reading]]&gt;=Validation[[#This Row],[Range1_Low]],Validation[[#This Row],[Test Reading]]&lt;=Validation[[#This Row],[Range1_High]])</f>
        <v>1</v>
      </c>
      <c r="AE18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46">
        <f>Validation[[#This Row],[Range1_High]]-Validation[[#This Row],[Range1_Low]]</f>
        <v>7.7009999999999991E-4</v>
      </c>
      <c r="AG1846">
        <f>Validation[[#This Row],[Range2_High]]-Validation[[#This Row],[Range2_Low]]</f>
        <v>0</v>
      </c>
      <c r="AK1846"/>
    </row>
    <row r="1847" spans="1:37" x14ac:dyDescent="0.25">
      <c r="A1847" t="s">
        <v>52</v>
      </c>
      <c r="B1847" t="s">
        <v>14</v>
      </c>
      <c r="C1847">
        <v>1.1000000000000001E-3</v>
      </c>
      <c r="D1847">
        <v>3.3000999999999998E-3</v>
      </c>
      <c r="E1847">
        <v>1E-4</v>
      </c>
      <c r="F1847" t="s">
        <v>138</v>
      </c>
      <c r="G1847" t="s">
        <v>16</v>
      </c>
      <c r="H1847">
        <v>0</v>
      </c>
      <c r="I1847">
        <v>0</v>
      </c>
      <c r="J1847" t="s">
        <v>2643</v>
      </c>
      <c r="K1847">
        <v>57.042999999999999</v>
      </c>
      <c r="L1847">
        <v>1299.0999999999999</v>
      </c>
      <c r="M1847">
        <v>57.037999999999997</v>
      </c>
      <c r="N1847">
        <v>1293.7</v>
      </c>
      <c r="O1847" t="s">
        <v>2643</v>
      </c>
      <c r="P1847" t="s">
        <v>2643</v>
      </c>
      <c r="Q1847" t="s">
        <v>2643</v>
      </c>
      <c r="R1847" t="s">
        <v>1101</v>
      </c>
      <c r="S1847">
        <f ca="1">$AK$2*Validation[[#This Row],[Range1_Range]]+Validation[[#This Row],[Range1_Low]]</f>
        <v>1.8394136832859157E-3</v>
      </c>
      <c r="T1847">
        <f ca="1">$AK$2*Validation[[#This Row],[Range2_Range]]+Validation[[#This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59 µF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v>0</v>
      </c>
      <c r="AB1847" t="s">
        <v>6052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7" t="b">
        <f ca="1">AND(Validation[[#This Row],[Test Reading]]&gt;=Validation[[#This Row],[Range1_Low]],Validation[[#This Row],[Test Reading]]&lt;=Validation[[#This Row],[Range1_High]])</f>
        <v>1</v>
      </c>
      <c r="AE18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7">
        <f>Validation[[#This Row],[Range1_High]]-Validation[[#This Row],[Range1_Low]]</f>
        <v>2.2001E-3</v>
      </c>
      <c r="AG1847">
        <f>Validation[[#This Row],[Range2_High]]-Validation[[#This Row],[Range2_Low]]</f>
        <v>0</v>
      </c>
      <c r="AK1847"/>
    </row>
    <row r="1848" spans="1:37" x14ac:dyDescent="0.25">
      <c r="A1848" t="s">
        <v>52</v>
      </c>
      <c r="B1848" t="s">
        <v>14</v>
      </c>
      <c r="C1848">
        <v>3.3E-3</v>
      </c>
      <c r="D1848">
        <v>1.1001E-2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2643</v>
      </c>
      <c r="K1848">
        <v>53.665999999999997</v>
      </c>
      <c r="L1848">
        <v>3287.9</v>
      </c>
      <c r="M1848">
        <v>53.64</v>
      </c>
      <c r="N1848">
        <v>3284.3</v>
      </c>
      <c r="O1848" t="s">
        <v>2643</v>
      </c>
      <c r="P1848" t="s">
        <v>2643</v>
      </c>
      <c r="Q1848" t="s">
        <v>2643</v>
      </c>
      <c r="R1848" t="s">
        <v>1104</v>
      </c>
      <c r="S1848">
        <f ca="1">$AK$2*Validation[[#This Row],[Range1_Range]]+Validation[[#This Row],[Range1_Low]]</f>
        <v>5.8881663447047121E-3</v>
      </c>
      <c r="T1848">
        <f ca="1">$AK$2*Validation[[#This Row],[Range2_Range]]+Validation[[#This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73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µF</v>
      </c>
      <c r="W1848" t="b">
        <f ca="1">Validation[[#This Row],[Desired Result]]=Validation[[#This Row],[Result]]</f>
        <v>1</v>
      </c>
      <c r="X1848" t="b">
        <v>1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v>0</v>
      </c>
      <c r="AB1848" t="s">
        <v>5871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8" t="b">
        <f ca="1">AND(Validation[[#This Row],[Test Reading]]&gt;=Validation[[#This Row],[Range1_Low]],Validation[[#This Row],[Test Reading]]&lt;=Validation[[#This Row],[Range1_High]])</f>
        <v>1</v>
      </c>
      <c r="AE18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8">
        <f>Validation[[#This Row],[Range1_High]]-Validation[[#This Row],[Range1_Low]]</f>
        <v>7.7010000000000004E-3</v>
      </c>
      <c r="AG1848">
        <f>Validation[[#This Row],[Range2_High]]-Validation[[#This Row],[Range2_Low]]</f>
        <v>0</v>
      </c>
      <c r="AK1848"/>
    </row>
    <row r="1849" spans="1:37" x14ac:dyDescent="0.25">
      <c r="A1849" t="s">
        <v>52</v>
      </c>
      <c r="B1849" t="s">
        <v>14</v>
      </c>
      <c r="C1849">
        <v>1.0999999999999999E-2</v>
      </c>
      <c r="D1849">
        <v>3.3001000000000003E-2</v>
      </c>
      <c r="E1849">
        <v>1E-4</v>
      </c>
      <c r="F1849" t="s">
        <v>138</v>
      </c>
      <c r="G1849" t="s">
        <v>16</v>
      </c>
      <c r="H1849">
        <v>0</v>
      </c>
      <c r="I1849">
        <v>0</v>
      </c>
      <c r="J1849" t="s">
        <v>2643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t="s">
        <v>2643</v>
      </c>
      <c r="P1849" t="s">
        <v>2643</v>
      </c>
      <c r="Q1849" t="s">
        <v>2643</v>
      </c>
      <c r="R1849" t="s">
        <v>1108</v>
      </c>
      <c r="S1849">
        <f ca="1">$AK$2*Validation[[#This Row],[Range1_Range]]+Validation[[#This Row],[Range1_Low]]</f>
        <v>1.8394136832859155E-2</v>
      </c>
      <c r="T1849">
        <f ca="1">$AK$2*Validation[[#This Row],[Range2_Range]]+Validation[[#This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200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v>0</v>
      </c>
      <c r="AB1849" t="s">
        <v>6231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9" t="b">
        <f ca="1">AND(Validation[[#This Row],[Test Reading]]&gt;=Validation[[#This Row],[Range1_Low]],Validation[[#This Row],[Test Reading]]&lt;=Validation[[#This Row],[Range1_High]])</f>
        <v>1</v>
      </c>
      <c r="AE18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9">
        <f>Validation[[#This Row],[Range1_High]]-Validation[[#This Row],[Range1_Low]]</f>
        <v>2.2001000000000003E-2</v>
      </c>
      <c r="AG1849">
        <f>Validation[[#This Row],[Range2_High]]-Validation[[#This Row],[Range2_Low]]</f>
        <v>0</v>
      </c>
      <c r="AK1849"/>
    </row>
    <row r="1850" spans="1:37" x14ac:dyDescent="0.25">
      <c r="A1850" t="s">
        <v>52</v>
      </c>
      <c r="B1850" t="s">
        <v>14</v>
      </c>
      <c r="C1850">
        <v>3.3000000000000002E-2</v>
      </c>
      <c r="D1850">
        <v>0.11001</v>
      </c>
      <c r="E1850">
        <v>1E-4</v>
      </c>
      <c r="F1850" t="s">
        <v>138</v>
      </c>
      <c r="G1850" t="s">
        <v>62</v>
      </c>
      <c r="H1850">
        <v>0</v>
      </c>
      <c r="I1850">
        <v>0</v>
      </c>
      <c r="J1850" t="s">
        <v>2643</v>
      </c>
      <c r="K1850">
        <v>120</v>
      </c>
      <c r="L1850">
        <v>13000</v>
      </c>
      <c r="M1850">
        <v>119.5</v>
      </c>
      <c r="N1850">
        <v>12676</v>
      </c>
      <c r="O1850" t="s">
        <v>2643</v>
      </c>
      <c r="P1850" t="s">
        <v>2643</v>
      </c>
      <c r="Q1850" t="s">
        <v>2643</v>
      </c>
      <c r="R1850" t="s">
        <v>1111</v>
      </c>
      <c r="S1850">
        <f ca="1">$AK$2*Validation[[#This Row],[Range1_Range]]+Validation[[#This Row],[Range1_Low]]</f>
        <v>5.8881663447047122E-2</v>
      </c>
      <c r="T1850">
        <f ca="1">$AK$2*Validation[[#This Row],[Range2_Range]]+Validation[[#This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890 µF*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µF*</v>
      </c>
      <c r="W1850" t="b">
        <f ca="1">Validation[[#This Row],[Desired Result]]=Validation[[#This Row],[Result]]</f>
        <v>1</v>
      </c>
      <c r="X1850" t="b">
        <v>1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v>0</v>
      </c>
      <c r="AB1850" t="s">
        <v>6232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0" t="b">
        <f ca="1">AND(Validation[[#This Row],[Test Reading]]&gt;=Validation[[#This Row],[Range1_Low]],Validation[[#This Row],[Test Reading]]&lt;=Validation[[#This Row],[Range1_High]])</f>
        <v>1</v>
      </c>
      <c r="AE18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0">
        <f>Validation[[#This Row],[Range1_High]]-Validation[[#This Row],[Range1_Low]]</f>
        <v>7.7009999999999995E-2</v>
      </c>
      <c r="AG1850">
        <f>Validation[[#This Row],[Range2_High]]-Validation[[#This Row],[Range2_Low]]</f>
        <v>0</v>
      </c>
      <c r="AK1850"/>
    </row>
    <row r="1851" spans="1:37" x14ac:dyDescent="0.25">
      <c r="A1851" t="s">
        <v>52</v>
      </c>
      <c r="B1851" t="s">
        <v>14</v>
      </c>
      <c r="C1851">
        <v>0.11</v>
      </c>
      <c r="D1851">
        <v>0.1101</v>
      </c>
      <c r="E1851">
        <v>1E-4</v>
      </c>
      <c r="F1851" t="s">
        <v>138</v>
      </c>
      <c r="G1851" t="s">
        <v>16</v>
      </c>
      <c r="H1851">
        <v>0</v>
      </c>
      <c r="I1851">
        <v>0</v>
      </c>
      <c r="J1851" t="s">
        <v>2643</v>
      </c>
      <c r="K1851">
        <v>120</v>
      </c>
      <c r="L1851">
        <v>13000</v>
      </c>
      <c r="M1851">
        <v>119.5</v>
      </c>
      <c r="N1851">
        <v>12676</v>
      </c>
      <c r="O1851" t="s">
        <v>2643</v>
      </c>
      <c r="P1851" t="s">
        <v>2643</v>
      </c>
      <c r="Q1851" t="s">
        <v>2643</v>
      </c>
      <c r="R1851" t="s">
        <v>5367</v>
      </c>
      <c r="S1851">
        <f ca="1">$AK$2*Validation[[#This Row],[Range1_Range]]+Validation[[#This Row],[Range1_Low]]</f>
        <v>0.11003360818523185</v>
      </c>
      <c r="T1851">
        <f ca="1">$AK$2*Validation[[#This Row],[Range2_Range]]+Validation[[#This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1600 µF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51" t="b">
        <f ca="1">Validation[[#This Row],[Desired Result]]=Validation[[#This Row],[Result]]</f>
        <v>1</v>
      </c>
      <c r="X1851" t="b">
        <v>1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v>0</v>
      </c>
      <c r="AB1851" t="s">
        <v>1111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1" t="b">
        <f ca="1">AND(Validation[[#This Row],[Test Reading]]&gt;=Validation[[#This Row],[Range1_Low]],Validation[[#This Row],[Test Reading]]&lt;=Validation[[#This Row],[Range1_High]])</f>
        <v>1</v>
      </c>
      <c r="AE18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1">
        <f>Validation[[#This Row],[Range1_High]]-Validation[[#This Row],[Range1_Low]]</f>
        <v>1.0000000000000286E-4</v>
      </c>
      <c r="AG1851">
        <f>Validation[[#This Row],[Range2_High]]-Validation[[#This Row],[Range2_Low]]</f>
        <v>0</v>
      </c>
      <c r="AK1851"/>
    </row>
    <row r="1852" spans="1:37" x14ac:dyDescent="0.25">
      <c r="A1852" t="s">
        <v>52</v>
      </c>
      <c r="B1852" t="s">
        <v>14</v>
      </c>
      <c r="C1852">
        <v>3.3E-3</v>
      </c>
      <c r="D1852">
        <v>1.1001E-2</v>
      </c>
      <c r="E1852">
        <v>1E-3</v>
      </c>
      <c r="F1852" t="s">
        <v>138</v>
      </c>
      <c r="G1852" t="s">
        <v>16</v>
      </c>
      <c r="H1852">
        <v>0</v>
      </c>
      <c r="I1852">
        <v>0</v>
      </c>
      <c r="J1852" t="s">
        <v>2643</v>
      </c>
      <c r="K1852">
        <v>576.63</v>
      </c>
      <c r="L1852">
        <v>439.99</v>
      </c>
      <c r="M1852">
        <v>576.63</v>
      </c>
      <c r="N1852">
        <v>436.9</v>
      </c>
      <c r="O1852" t="s">
        <v>2643</v>
      </c>
      <c r="P1852" t="s">
        <v>2643</v>
      </c>
      <c r="Q1852" t="s">
        <v>2643</v>
      </c>
      <c r="R1852" t="s">
        <v>1105</v>
      </c>
      <c r="S1852">
        <f ca="1">$AK$2*Validation[[#This Row],[Range1_Range]]+Validation[[#This Row],[Range1_Low]]</f>
        <v>5.8881663447047121E-3</v>
      </c>
      <c r="T1852">
        <f ca="1">$AK$2*Validation[[#This Row],[Range2_Range]]+Validation[[#This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580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2" t="b">
        <f ca="1">Validation[[#This Row],[Desired Result]]=Validation[[#This Row],[Result]]</f>
        <v>1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0</v>
      </c>
      <c r="AA1852" t="b">
        <v>0</v>
      </c>
      <c r="AB1852" t="s">
        <v>5365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2" t="b">
        <f ca="1">AND(Validation[[#This Row],[Test Reading]]&gt;=Validation[[#This Row],[Range1_Low]],Validation[[#This Row],[Test Reading]]&lt;=Validation[[#This Row],[Range1_High]])</f>
        <v>1</v>
      </c>
      <c r="AE18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52">
        <f>Validation[[#This Row],[Range1_High]]-Validation[[#This Row],[Range1_Low]]</f>
        <v>7.7010000000000004E-3</v>
      </c>
      <c r="AG1852">
        <f>Validation[[#This Row],[Range2_High]]-Validation[[#This Row],[Range2_Low]]</f>
        <v>0</v>
      </c>
      <c r="AK1852"/>
    </row>
    <row r="1853" spans="1:37" x14ac:dyDescent="0.25">
      <c r="A1853" t="s">
        <v>52</v>
      </c>
      <c r="B1853" t="s">
        <v>14</v>
      </c>
      <c r="C1853">
        <v>1.0999999999999999E-2</v>
      </c>
      <c r="D1853">
        <v>3.3001000000000003E-2</v>
      </c>
      <c r="E1853">
        <v>1E-3</v>
      </c>
      <c r="F1853" t="s">
        <v>138</v>
      </c>
      <c r="G1853" t="s">
        <v>16</v>
      </c>
      <c r="H1853">
        <v>0</v>
      </c>
      <c r="I1853">
        <v>0</v>
      </c>
      <c r="J1853" t="s">
        <v>2643</v>
      </c>
      <c r="K1853">
        <v>557.54999999999995</v>
      </c>
      <c r="L1853">
        <v>3119.3</v>
      </c>
      <c r="M1853">
        <v>557.52</v>
      </c>
      <c r="N1853">
        <v>3115.8</v>
      </c>
      <c r="O1853" t="s">
        <v>2643</v>
      </c>
      <c r="P1853" t="s">
        <v>2643</v>
      </c>
      <c r="Q1853" t="s">
        <v>2643</v>
      </c>
      <c r="R1853" t="s">
        <v>5365</v>
      </c>
      <c r="S1853">
        <f ca="1">$AK$2*Validation[[#This Row],[Range1_Range]]+Validation[[#This Row],[Range1_Low]]</f>
        <v>1.8394136832859155E-2</v>
      </c>
      <c r="T1853">
        <f ca="1">$AK$2*Validation[[#This Row],[Range2_Range]]+Validation[[#This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610 µF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v>0</v>
      </c>
      <c r="AB1853" t="s">
        <v>6233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3" t="b">
        <f ca="1">AND(Validation[[#This Row],[Test Reading]]&gt;=Validation[[#This Row],[Range1_Low]],Validation[[#This Row],[Test Reading]]&lt;=Validation[[#This Row],[Range1_High]])</f>
        <v>1</v>
      </c>
      <c r="AE18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3">
        <f>Validation[[#This Row],[Range1_High]]-Validation[[#This Row],[Range1_Low]]</f>
        <v>2.2001000000000003E-2</v>
      </c>
      <c r="AG1853">
        <f>Validation[[#This Row],[Range2_High]]-Validation[[#This Row],[Range2_Low]]</f>
        <v>0</v>
      </c>
      <c r="AK1853"/>
    </row>
    <row r="1854" spans="1:37" x14ac:dyDescent="0.25">
      <c r="A1854" t="s">
        <v>52</v>
      </c>
      <c r="B1854" t="s">
        <v>14</v>
      </c>
      <c r="C1854">
        <v>3.3000000000000002E-2</v>
      </c>
      <c r="D1854">
        <v>0.11001</v>
      </c>
      <c r="E1854">
        <v>1E-3</v>
      </c>
      <c r="F1854" t="s">
        <v>138</v>
      </c>
      <c r="G1854" t="s">
        <v>62</v>
      </c>
      <c r="H1854">
        <v>0</v>
      </c>
      <c r="I1854">
        <v>0</v>
      </c>
      <c r="J1854" t="s">
        <v>2643</v>
      </c>
      <c r="K1854">
        <v>430.99</v>
      </c>
      <c r="L1854">
        <v>10809</v>
      </c>
      <c r="M1854">
        <v>430.28</v>
      </c>
      <c r="N1854">
        <v>10808</v>
      </c>
      <c r="O1854" t="s">
        <v>2643</v>
      </c>
      <c r="P1854" t="s">
        <v>2643</v>
      </c>
      <c r="Q1854" t="s">
        <v>2643</v>
      </c>
      <c r="R1854" t="s">
        <v>1112</v>
      </c>
      <c r="S1854">
        <f ca="1">$AK$2*Validation[[#This Row],[Range1_Range]]+Validation[[#This Row],[Range1_Low]]</f>
        <v>5.8881663447047122E-2</v>
      </c>
      <c r="T1854">
        <f ca="1">$AK$2*Validation[[#This Row],[Range2_Range]]+Validation[[#This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1100 µF*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µF*</v>
      </c>
      <c r="W1854" t="b">
        <f ca="1">Validation[[#This Row],[Desired Result]]=Validation[[#This Row],[Result]]</f>
        <v>1</v>
      </c>
      <c r="X1854" t="b">
        <v>0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0</v>
      </c>
      <c r="AA1854" t="b">
        <v>0</v>
      </c>
      <c r="AB1854" t="s">
        <v>6234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4" t="b">
        <f ca="1">AND(Validation[[#This Row],[Test Reading]]&gt;=Validation[[#This Row],[Range1_Low]],Validation[[#This Row],[Test Reading]]&lt;=Validation[[#This Row],[Range1_High]])</f>
        <v>1</v>
      </c>
      <c r="AE18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4">
        <f>Validation[[#This Row],[Range1_High]]-Validation[[#This Row],[Range1_Low]]</f>
        <v>7.7009999999999995E-2</v>
      </c>
      <c r="AG1854">
        <f>Validation[[#This Row],[Range2_High]]-Validation[[#This Row],[Range2_Low]]</f>
        <v>0</v>
      </c>
      <c r="AJ1854" s="94"/>
      <c r="AK1854"/>
    </row>
    <row r="1855" spans="1:37" x14ac:dyDescent="0.25">
      <c r="A1855" t="s">
        <v>52</v>
      </c>
      <c r="B1855" t="s">
        <v>14</v>
      </c>
      <c r="C1855">
        <v>0.11</v>
      </c>
      <c r="D1855">
        <v>0.1101</v>
      </c>
      <c r="E1855">
        <v>1E-3</v>
      </c>
      <c r="F1855" t="s">
        <v>138</v>
      </c>
      <c r="G1855" t="s">
        <v>16</v>
      </c>
      <c r="H1855">
        <v>0</v>
      </c>
      <c r="I1855">
        <v>0</v>
      </c>
      <c r="J1855" t="s">
        <v>2643</v>
      </c>
      <c r="K1855">
        <v>430.99</v>
      </c>
      <c r="L1855">
        <v>10809</v>
      </c>
      <c r="M1855">
        <v>430.28</v>
      </c>
      <c r="N1855">
        <v>10808</v>
      </c>
      <c r="O1855" t="s">
        <v>2643</v>
      </c>
      <c r="P1855" t="s">
        <v>2643</v>
      </c>
      <c r="Q1855" t="s">
        <v>2643</v>
      </c>
      <c r="R1855" t="s">
        <v>1116</v>
      </c>
      <c r="S1855">
        <f ca="1">$AK$2*Validation[[#This Row],[Range1_Range]]+Validation[[#This Row],[Range1_Low]]</f>
        <v>0.11003360818523185</v>
      </c>
      <c r="T1855">
        <f ca="1">$AK$2*Validation[[#This Row],[Range2_Range]]+Validation[[#This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1600 µF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55" t="b">
        <f ca="1">Validation[[#This Row],[Desired Result]]=Validation[[#This Row],[Result]]</f>
        <v>1</v>
      </c>
      <c r="X1855" t="b">
        <v>0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1</v>
      </c>
      <c r="AA1855" t="b">
        <v>0</v>
      </c>
      <c r="AB1855" t="s">
        <v>1112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5" t="b">
        <f ca="1">AND(Validation[[#This Row],[Test Reading]]&gt;=Validation[[#This Row],[Range1_Low]],Validation[[#This Row],[Test Reading]]&lt;=Validation[[#This Row],[Range1_High]])</f>
        <v>1</v>
      </c>
      <c r="AE18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5">
        <f>Validation[[#This Row],[Range1_High]]-Validation[[#This Row],[Range1_Low]]</f>
        <v>1.0000000000000286E-4</v>
      </c>
      <c r="AG1855">
        <f>Validation[[#This Row],[Range2_High]]-Validation[[#This Row],[Range2_Low]]</f>
        <v>0</v>
      </c>
      <c r="AK1855"/>
    </row>
    <row r="1856" spans="1:37" x14ac:dyDescent="0.25">
      <c r="A1856" t="s">
        <v>52</v>
      </c>
      <c r="B1856" t="s">
        <v>14</v>
      </c>
      <c r="C1856">
        <v>3.3000000000000002E-2</v>
      </c>
      <c r="D1856">
        <v>0.11001</v>
      </c>
      <c r="E1856">
        <v>0.01</v>
      </c>
      <c r="F1856" t="s">
        <v>138</v>
      </c>
      <c r="G1856" t="s">
        <v>62</v>
      </c>
      <c r="H1856">
        <v>0</v>
      </c>
      <c r="I1856">
        <v>0</v>
      </c>
      <c r="J1856" t="s">
        <v>2643</v>
      </c>
      <c r="K1856">
        <v>5725.6</v>
      </c>
      <c r="L1856">
        <v>2215.6</v>
      </c>
      <c r="M1856">
        <v>5725.3</v>
      </c>
      <c r="N1856">
        <v>2210.1</v>
      </c>
      <c r="O1856" t="s">
        <v>2643</v>
      </c>
      <c r="P1856" t="s">
        <v>2643</v>
      </c>
      <c r="Q1856" t="s">
        <v>2643</v>
      </c>
      <c r="R1856" t="s">
        <v>1113</v>
      </c>
      <c r="S1856">
        <f ca="1">$AK$2*Validation[[#This Row],[Range1_Range]]+Validation[[#This Row],[Range1_Low]]</f>
        <v>5.8881663447047122E-2</v>
      </c>
      <c r="T1856">
        <f ca="1">$AK$2*Validation[[#This Row],[Range2_Range]]+Validation[[#This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5900 µF*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µF*</v>
      </c>
      <c r="W1856" t="b">
        <f ca="1">Validation[[#This Row],[Desired Result]]=Validation[[#This Row],[Result]]</f>
        <v>1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0</v>
      </c>
      <c r="AA1856" t="b">
        <v>0</v>
      </c>
      <c r="AB1856" t="s">
        <v>5368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6" t="b">
        <f ca="1">AND(Validation[[#This Row],[Test Reading]]&gt;=Validation[[#This Row],[Range1_Low]],Validation[[#This Row],[Test Reading]]&lt;=Validation[[#This Row],[Range1_High]])</f>
        <v>1</v>
      </c>
      <c r="AE18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56">
        <f>Validation[[#This Row],[Range1_High]]-Validation[[#This Row],[Range1_Low]]</f>
        <v>7.7009999999999995E-2</v>
      </c>
      <c r="AG1856">
        <f>Validation[[#This Row],[Range2_High]]-Validation[[#This Row],[Range2_Low]]</f>
        <v>0</v>
      </c>
      <c r="AJ1856" s="94"/>
      <c r="AK1856"/>
    </row>
    <row r="1857" spans="1:37" x14ac:dyDescent="0.25">
      <c r="A1857" t="s">
        <v>52</v>
      </c>
      <c r="B1857" t="s">
        <v>14</v>
      </c>
      <c r="C1857">
        <v>0.11</v>
      </c>
      <c r="D1857">
        <v>0.1101</v>
      </c>
      <c r="E1857">
        <v>0.01</v>
      </c>
      <c r="F1857" t="s">
        <v>138</v>
      </c>
      <c r="G1857" t="s">
        <v>16</v>
      </c>
      <c r="H1857">
        <v>0</v>
      </c>
      <c r="I1857">
        <v>0</v>
      </c>
      <c r="J1857" t="s">
        <v>2643</v>
      </c>
      <c r="K1857">
        <v>5725.6</v>
      </c>
      <c r="L1857">
        <v>2215.6</v>
      </c>
      <c r="M1857">
        <v>5725.3</v>
      </c>
      <c r="N1857">
        <v>2210.1</v>
      </c>
      <c r="O1857" t="s">
        <v>2643</v>
      </c>
      <c r="P1857" t="s">
        <v>2643</v>
      </c>
      <c r="Q1857" t="s">
        <v>2643</v>
      </c>
      <c r="R1857" t="s">
        <v>5368</v>
      </c>
      <c r="S1857">
        <f ca="1">$AK$2*Validation[[#This Row],[Range1_Range]]+Validation[[#This Row],[Range1_Low]]</f>
        <v>0.11003360818523185</v>
      </c>
      <c r="T1857">
        <f ca="1">$AK$2*Validation[[#This Row],[Range2_Range]]+Validation[[#This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6000 µF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</v>
      </c>
      <c r="W1857" t="b">
        <f ca="1">Validation[[#This Row],[Desired Result]]=Validation[[#This Row],[Result]]</f>
        <v>1</v>
      </c>
      <c r="X1857" t="b">
        <v>0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1</v>
      </c>
      <c r="AA1857" t="b">
        <v>0</v>
      </c>
      <c r="AB1857" t="s">
        <v>1113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7" t="b">
        <f ca="1">AND(Validation[[#This Row],[Test Reading]]&gt;=Validation[[#This Row],[Range1_Low]],Validation[[#This Row],[Test Reading]]&lt;=Validation[[#This Row],[Range1_High]])</f>
        <v>1</v>
      </c>
      <c r="AE18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7">
        <f>Validation[[#This Row],[Range1_High]]-Validation[[#This Row],[Range1_Low]]</f>
        <v>1.0000000000000286E-4</v>
      </c>
      <c r="AG1857">
        <f>Validation[[#This Row],[Range2_High]]-Validation[[#This Row],[Range2_Low]]</f>
        <v>0</v>
      </c>
      <c r="AK1857"/>
    </row>
    <row r="1858" spans="1:37" x14ac:dyDescent="0.25">
      <c r="A1858" t="s">
        <v>52</v>
      </c>
      <c r="B1858" t="s">
        <v>89</v>
      </c>
      <c r="C1858">
        <v>-250</v>
      </c>
      <c r="D1858">
        <v>-99.9</v>
      </c>
      <c r="E1858">
        <v>0.1</v>
      </c>
      <c r="F1858" t="s">
        <v>23</v>
      </c>
      <c r="G1858" t="s">
        <v>23</v>
      </c>
      <c r="H1858">
        <v>0</v>
      </c>
      <c r="I1858">
        <v>0</v>
      </c>
      <c r="J1858" t="s">
        <v>2643</v>
      </c>
      <c r="K1858">
        <v>0.58422842381499995</v>
      </c>
      <c r="L1858">
        <v>0</v>
      </c>
      <c r="M1858">
        <v>0.58257756275499994</v>
      </c>
      <c r="N1858">
        <v>0</v>
      </c>
      <c r="O1858" t="s">
        <v>2643</v>
      </c>
      <c r="P1858" t="s">
        <v>2643</v>
      </c>
      <c r="Q1858" t="s">
        <v>158</v>
      </c>
      <c r="R1858" t="s">
        <v>5369</v>
      </c>
      <c r="S1858">
        <f ca="1">$AK$2*Validation[[#This Row],[Range1_Range]]+Validation[[#This Row],[Range1_Low]]</f>
        <v>-199.55411396699427</v>
      </c>
      <c r="T1858">
        <f ca="1">$AK$2*Validation[[#This Row],[Range2_Range]]+Validation[[#This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0.58 °C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8" t="b">
        <f ca="1">Validation[[#This Row],[Desired Result]]=Validation[[#This Row],[Result]]</f>
        <v>1</v>
      </c>
      <c r="X1858" t="b">
        <v>0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0</v>
      </c>
      <c r="AA1858" t="b">
        <v>0</v>
      </c>
      <c r="AB1858" t="s">
        <v>5370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8" t="b">
        <f ca="1">AND(Validation[[#This Row],[Test Reading]]&gt;=Validation[[#This Row],[Range1_Low]],Validation[[#This Row],[Test Reading]]&lt;=Validation[[#This Row],[Range1_High]])</f>
        <v>1</v>
      </c>
      <c r="AE18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8">
        <f>Validation[[#This Row],[Range1_High]]-Validation[[#This Row],[Range1_Low]]</f>
        <v>150.1</v>
      </c>
      <c r="AG1858">
        <f>Validation[[#This Row],[Range2_High]]-Validation[[#This Row],[Range2_Low]]</f>
        <v>0</v>
      </c>
      <c r="AJ1858" s="94"/>
      <c r="AK1858"/>
    </row>
    <row r="1859" spans="1:37" x14ac:dyDescent="0.25">
      <c r="A1859" t="s">
        <v>52</v>
      </c>
      <c r="B1859" t="s">
        <v>89</v>
      </c>
      <c r="C1859">
        <v>-100</v>
      </c>
      <c r="D1859">
        <v>-24.9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2643</v>
      </c>
      <c r="K1859">
        <v>0.19859292765700001</v>
      </c>
      <c r="L1859">
        <v>0</v>
      </c>
      <c r="M1859">
        <v>0.197647679736</v>
      </c>
      <c r="N1859">
        <v>0</v>
      </c>
      <c r="O1859" t="s">
        <v>2643</v>
      </c>
      <c r="P1859" t="s">
        <v>2643</v>
      </c>
      <c r="Q1859" t="s">
        <v>158</v>
      </c>
      <c r="R1859" t="s">
        <v>5370</v>
      </c>
      <c r="S1859">
        <f ca="1">$AK$2*Validation[[#This Row],[Range1_Range]]+Validation[[#This Row],[Range1_Low]]</f>
        <v>-74.760252890881205</v>
      </c>
      <c r="T1859">
        <f ca="1">$AK$2*Validation[[#This Row],[Range2_Range]]+Validation[[#This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0.2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9" t="b">
        <f ca="1">Validation[[#This Row],[Desired Result]]=Validation[[#This Row],[Result]]</f>
        <v>1</v>
      </c>
      <c r="X1859" t="b">
        <v>1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v>0</v>
      </c>
      <c r="AB1859" t="s">
        <v>6053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9" t="b">
        <f ca="1">AND(Validation[[#This Row],[Test Reading]]&gt;=Validation[[#This Row],[Range1_Low]],Validation[[#This Row],[Test Reading]]&lt;=Validation[[#This Row],[Range1_High]])</f>
        <v>1</v>
      </c>
      <c r="AE18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9">
        <f>Validation[[#This Row],[Range1_High]]-Validation[[#This Row],[Range1_Low]]</f>
        <v>75.099999999999994</v>
      </c>
      <c r="AG1859">
        <f>Validation[[#This Row],[Range2_High]]-Validation[[#This Row],[Range2_Low]]</f>
        <v>0</v>
      </c>
      <c r="AK1859"/>
    </row>
    <row r="1860" spans="1:37" x14ac:dyDescent="0.25">
      <c r="A1860" t="s">
        <v>52</v>
      </c>
      <c r="B1860" t="s">
        <v>89</v>
      </c>
      <c r="C1860">
        <v>-25</v>
      </c>
      <c r="D1860">
        <v>350.1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2643</v>
      </c>
      <c r="K1860">
        <v>0.17588372079100001</v>
      </c>
      <c r="L1860">
        <v>0</v>
      </c>
      <c r="M1860">
        <v>0.17481572477499999</v>
      </c>
      <c r="N1860">
        <v>0</v>
      </c>
      <c r="O1860" t="s">
        <v>2643</v>
      </c>
      <c r="P1860" t="s">
        <v>2643</v>
      </c>
      <c r="Q1860" t="s">
        <v>158</v>
      </c>
      <c r="R1860" t="s">
        <v>5371</v>
      </c>
      <c r="S1860">
        <f ca="1">$AK$2*Validation[[#This Row],[Range1_Range]]+Validation[[#This Row],[Range1_Low]]</f>
        <v>101.0643028046666</v>
      </c>
      <c r="T1860">
        <f ca="1">$AK$2*Validation[[#This Row],[Range2_Range]]+Validation[[#This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0.18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0" t="b">
        <f ca="1">Validation[[#This Row],[Desired Result]]=Validation[[#This Row],[Result]]</f>
        <v>1</v>
      </c>
      <c r="X1860" t="b">
        <v>1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v>0</v>
      </c>
      <c r="AB1860" t="s">
        <v>5894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0" t="b">
        <f ca="1">AND(Validation[[#This Row],[Test Reading]]&gt;=Validation[[#This Row],[Range1_Low]],Validation[[#This Row],[Test Reading]]&lt;=Validation[[#This Row],[Range1_High]])</f>
        <v>1</v>
      </c>
      <c r="AE18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0">
        <f>Validation[[#This Row],[Range1_High]]-Validation[[#This Row],[Range1_Low]]</f>
        <v>375.1</v>
      </c>
      <c r="AG1860">
        <f>Validation[[#This Row],[Range2_High]]-Validation[[#This Row],[Range2_Low]]</f>
        <v>0</v>
      </c>
      <c r="AK1860"/>
    </row>
    <row r="1861" spans="1:37" x14ac:dyDescent="0.25">
      <c r="A1861" t="s">
        <v>52</v>
      </c>
      <c r="B1861" t="s">
        <v>89</v>
      </c>
      <c r="C1861">
        <v>350</v>
      </c>
      <c r="D1861">
        <v>650.1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2643</v>
      </c>
      <c r="K1861">
        <v>0.196829083756</v>
      </c>
      <c r="L1861">
        <v>0</v>
      </c>
      <c r="M1861">
        <v>0.19628464572900001</v>
      </c>
      <c r="N1861">
        <v>0</v>
      </c>
      <c r="O1861" t="s">
        <v>2643</v>
      </c>
      <c r="P1861" t="s">
        <v>2643</v>
      </c>
      <c r="Q1861" t="s">
        <v>158</v>
      </c>
      <c r="R1861" t="s">
        <v>1067</v>
      </c>
      <c r="S1861">
        <f ca="1">$AK$2*Validation[[#This Row],[Range1_Range]]+Validation[[#This Row],[Range1_Low]]</f>
        <v>450.85816388077967</v>
      </c>
      <c r="T1861">
        <f ca="1">$AK$2*Validation[[#This Row],[Range2_Range]]+Validation[[#This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0.2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v>0</v>
      </c>
      <c r="AB1861" t="s">
        <v>5991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1" t="b">
        <f ca="1">AND(Validation[[#This Row],[Test Reading]]&gt;=Validation[[#This Row],[Range1_Low]],Validation[[#This Row],[Test Reading]]&lt;=Validation[[#This Row],[Range1_High]])</f>
        <v>1</v>
      </c>
      <c r="AE18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1">
        <f>Validation[[#This Row],[Range1_High]]-Validation[[#This Row],[Range1_Low]]</f>
        <v>300.10000000000002</v>
      </c>
      <c r="AG1861">
        <f>Validation[[#This Row],[Range2_High]]-Validation[[#This Row],[Range2_Low]]</f>
        <v>0</v>
      </c>
      <c r="AK1861"/>
    </row>
    <row r="1862" spans="1:37" x14ac:dyDescent="0.25">
      <c r="A1862" t="s">
        <v>52</v>
      </c>
      <c r="B1862" t="s">
        <v>89</v>
      </c>
      <c r="C1862">
        <v>650</v>
      </c>
      <c r="D1862">
        <v>1000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2643</v>
      </c>
      <c r="K1862">
        <v>0.25181161507799998</v>
      </c>
      <c r="L1862">
        <v>0</v>
      </c>
      <c r="M1862">
        <v>0.251386283288</v>
      </c>
      <c r="N1862">
        <v>0</v>
      </c>
      <c r="O1862" t="s">
        <v>2643</v>
      </c>
      <c r="P1862" t="s">
        <v>2643</v>
      </c>
      <c r="Q1862" t="s">
        <v>158</v>
      </c>
      <c r="R1862" t="s">
        <v>5372</v>
      </c>
      <c r="S1862">
        <f ca="1">$AK$2*Validation[[#This Row],[Range1_Range]]+Validation[[#This Row],[Range1_Low]]</f>
        <v>767.62864831147238</v>
      </c>
      <c r="T1862">
        <f ca="1">$AK$2*Validation[[#This Row],[Range2_Range]]+Validation[[#This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0.25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2" t="b">
        <f ca="1">Validation[[#This Row],[Desired Result]]=Validation[[#This Row],[Result]]</f>
        <v>1</v>
      </c>
      <c r="X1862" t="b">
        <v>1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v>0</v>
      </c>
      <c r="AB1862" t="s">
        <v>1067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2" t="b">
        <f ca="1">AND(Validation[[#This Row],[Test Reading]]&gt;=Validation[[#This Row],[Range1_Low]],Validation[[#This Row],[Test Reading]]&lt;=Validation[[#This Row],[Range1_High]])</f>
        <v>1</v>
      </c>
      <c r="AE18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2">
        <f>Validation[[#This Row],[Range1_High]]-Validation[[#This Row],[Range1_Low]]</f>
        <v>350</v>
      </c>
      <c r="AG1862">
        <f>Validation[[#This Row],[Range2_High]]-Validation[[#This Row],[Range2_Low]]</f>
        <v>0</v>
      </c>
      <c r="AK1862"/>
    </row>
    <row r="1863" spans="1:37" x14ac:dyDescent="0.25">
      <c r="A1863" t="s">
        <v>52</v>
      </c>
      <c r="B1863" t="s">
        <v>89</v>
      </c>
      <c r="C1863">
        <v>1000</v>
      </c>
      <c r="D1863">
        <v>1000.1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2643</v>
      </c>
      <c r="K1863">
        <v>0.25181161507799998</v>
      </c>
      <c r="L1863">
        <v>0</v>
      </c>
      <c r="M1863">
        <v>0.251386283288</v>
      </c>
      <c r="N1863">
        <v>0</v>
      </c>
      <c r="O1863" t="s">
        <v>2643</v>
      </c>
      <c r="P1863" t="s">
        <v>2643</v>
      </c>
      <c r="Q1863" t="s">
        <v>158</v>
      </c>
      <c r="R1863" t="s">
        <v>1071</v>
      </c>
      <c r="S1863">
        <f ca="1">$AK$2*Validation[[#This Row],[Range1_Range]]+Validation[[#This Row],[Range1_Low]]</f>
        <v>1000.0336081852319</v>
      </c>
      <c r="T1863">
        <f ca="1">$AK$2*Validation[[#This Row],[Range2_Range]]+Validation[[#This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v>0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3" t="b">
        <f ca="1">AND(Validation[[#This Row],[Test Reading]]&gt;=Validation[[#This Row],[Range1_Low]],Validation[[#This Row],[Test Reading]]&lt;=Validation[[#This Row],[Range1_High]])</f>
        <v>1</v>
      </c>
      <c r="AE18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3">
        <f>Validation[[#This Row],[Range1_High]]-Validation[[#This Row],[Range1_Low]]</f>
        <v>0.10000000000002274</v>
      </c>
      <c r="AG1863">
        <f>Validation[[#This Row],[Range2_High]]-Validation[[#This Row],[Range2_Low]]</f>
        <v>0</v>
      </c>
      <c r="AK1863"/>
    </row>
    <row r="1864" spans="1:37" x14ac:dyDescent="0.25">
      <c r="A1864" t="s">
        <v>52</v>
      </c>
      <c r="B1864" t="s">
        <v>89</v>
      </c>
      <c r="C1864">
        <v>-250</v>
      </c>
      <c r="D1864">
        <v>-99.9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J1864" t="s">
        <v>2643</v>
      </c>
      <c r="K1864">
        <v>0.82286180789800001</v>
      </c>
      <c r="L1864">
        <v>0</v>
      </c>
      <c r="M1864">
        <v>0.81816661910999999</v>
      </c>
      <c r="N1864">
        <v>0</v>
      </c>
      <c r="O1864" t="s">
        <v>2643</v>
      </c>
      <c r="P1864" t="s">
        <v>2643</v>
      </c>
      <c r="Q1864" t="s">
        <v>158</v>
      </c>
      <c r="R1864" t="s">
        <v>5373</v>
      </c>
      <c r="S1864">
        <f ca="1">$AK$2*Validation[[#This Row],[Range1_Range]]+Validation[[#This Row],[Range1_Low]]</f>
        <v>-199.55411396699427</v>
      </c>
      <c r="T1864">
        <f ca="1">$AK$2*Validation[[#This Row],[Range2_Range]]+Validation[[#This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0.82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v>0</v>
      </c>
      <c r="AB1864" t="s">
        <v>1064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4" t="b">
        <f ca="1">AND(Validation[[#This Row],[Test Reading]]&gt;=Validation[[#This Row],[Range1_Low]],Validation[[#This Row],[Test Reading]]&lt;=Validation[[#This Row],[Range1_High]])</f>
        <v>1</v>
      </c>
      <c r="AE18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4">
        <f>Validation[[#This Row],[Range1_High]]-Validation[[#This Row],[Range1_Low]]</f>
        <v>150.1</v>
      </c>
      <c r="AG1864">
        <f>Validation[[#This Row],[Range2_High]]-Validation[[#This Row],[Range2_Low]]</f>
        <v>0</v>
      </c>
      <c r="AK1864"/>
    </row>
    <row r="1865" spans="1:37" x14ac:dyDescent="0.25">
      <c r="A1865" t="s">
        <v>52</v>
      </c>
      <c r="B1865" t="s">
        <v>89</v>
      </c>
      <c r="C1865">
        <v>-100</v>
      </c>
      <c r="D1865">
        <v>-24.9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2643</v>
      </c>
      <c r="K1865">
        <v>0.60873868592900005</v>
      </c>
      <c r="L1865">
        <v>0</v>
      </c>
      <c r="M1865">
        <v>0.60750687675500004</v>
      </c>
      <c r="N1865">
        <v>0</v>
      </c>
      <c r="O1865" t="s">
        <v>2643</v>
      </c>
      <c r="P1865" t="s">
        <v>2643</v>
      </c>
      <c r="Q1865" t="s">
        <v>158</v>
      </c>
      <c r="R1865" t="s">
        <v>1064</v>
      </c>
      <c r="S1865">
        <f ca="1">$AK$2*Validation[[#This Row],[Range1_Range]]+Validation[[#This Row],[Range1_Low]]</f>
        <v>-74.760252890881205</v>
      </c>
      <c r="T1865">
        <f ca="1">$AK$2*Validation[[#This Row],[Range2_Range]]+Validation[[#This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0.61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5" t="b">
        <f ca="1">Validation[[#This Row],[Desired Result]]=Validation[[#This Row],[Result]]</f>
        <v>1</v>
      </c>
      <c r="X1865" t="b">
        <v>1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v>0</v>
      </c>
      <c r="AB1865" t="s">
        <v>5946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5" t="b">
        <f ca="1">AND(Validation[[#This Row],[Test Reading]]&gt;=Validation[[#This Row],[Range1_Low]],Validation[[#This Row],[Test Reading]]&lt;=Validation[[#This Row],[Range1_High]])</f>
        <v>1</v>
      </c>
      <c r="AE18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5">
        <f>Validation[[#This Row],[Range1_High]]-Validation[[#This Row],[Range1_Low]]</f>
        <v>75.099999999999994</v>
      </c>
      <c r="AG1865">
        <f>Validation[[#This Row],[Range2_High]]-Validation[[#This Row],[Range2_Low]]</f>
        <v>0</v>
      </c>
      <c r="AK1865"/>
    </row>
    <row r="1866" spans="1:37" x14ac:dyDescent="0.25">
      <c r="A1866" t="s">
        <v>52</v>
      </c>
      <c r="B1866" t="s">
        <v>89</v>
      </c>
      <c r="C1866">
        <v>-25</v>
      </c>
      <c r="D1866">
        <v>350.1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2643</v>
      </c>
      <c r="K1866">
        <v>0.60171315431100003</v>
      </c>
      <c r="L1866">
        <v>0</v>
      </c>
      <c r="M1866">
        <v>0.60046693300200005</v>
      </c>
      <c r="N1866">
        <v>0</v>
      </c>
      <c r="O1866" t="s">
        <v>2643</v>
      </c>
      <c r="P1866" t="s">
        <v>2643</v>
      </c>
      <c r="Q1866" t="s">
        <v>158</v>
      </c>
      <c r="R1866" t="s">
        <v>1066</v>
      </c>
      <c r="S1866">
        <f ca="1">$AK$2*Validation[[#This Row],[Range1_Range]]+Validation[[#This Row],[Range1_Low]]</f>
        <v>101.0643028046666</v>
      </c>
      <c r="T1866">
        <f ca="1">$AK$2*Validation[[#This Row],[Range2_Range]]+Validation[[#This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6" t="b">
        <f ca="1">Validation[[#This Row],[Desired Result]]=Validation[[#This Row],[Result]]</f>
        <v>1</v>
      </c>
      <c r="X1866" t="b">
        <v>0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0</v>
      </c>
      <c r="AA1866" t="b">
        <v>0</v>
      </c>
      <c r="AB1866" t="s">
        <v>6054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6" t="b">
        <f ca="1">AND(Validation[[#This Row],[Test Reading]]&gt;=Validation[[#This Row],[Range1_Low]],Validation[[#This Row],[Test Reading]]&lt;=Validation[[#This Row],[Range1_High]])</f>
        <v>1</v>
      </c>
      <c r="AE18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6">
        <f>Validation[[#This Row],[Range1_High]]-Validation[[#This Row],[Range1_Low]]</f>
        <v>375.1</v>
      </c>
      <c r="AG1866">
        <f>Validation[[#This Row],[Range2_High]]-Validation[[#This Row],[Range2_Low]]</f>
        <v>0</v>
      </c>
      <c r="AK1866"/>
    </row>
    <row r="1867" spans="1:37" x14ac:dyDescent="0.25">
      <c r="A1867" t="s">
        <v>52</v>
      </c>
      <c r="B1867" t="s">
        <v>89</v>
      </c>
      <c r="C1867">
        <v>350</v>
      </c>
      <c r="D1867">
        <v>650.1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2643</v>
      </c>
      <c r="K1867">
        <v>0.60776950104600003</v>
      </c>
      <c r="L1867">
        <v>0</v>
      </c>
      <c r="M1867">
        <v>0.60706479238099997</v>
      </c>
      <c r="N1867">
        <v>0</v>
      </c>
      <c r="O1867" t="s">
        <v>2643</v>
      </c>
      <c r="P1867" t="s">
        <v>2643</v>
      </c>
      <c r="Q1867" t="s">
        <v>158</v>
      </c>
      <c r="R1867" t="s">
        <v>1068</v>
      </c>
      <c r="S1867">
        <f ca="1">$AK$2*Validation[[#This Row],[Range1_Range]]+Validation[[#This Row],[Range1_Low]]</f>
        <v>450.85816388077967</v>
      </c>
      <c r="T1867">
        <f ca="1">$AK$2*Validation[[#This Row],[Range2_Range]]+Validation[[#This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0.61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v>0</v>
      </c>
      <c r="AB1867" t="s">
        <v>6055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7" t="b">
        <f ca="1">AND(Validation[[#This Row],[Test Reading]]&gt;=Validation[[#This Row],[Range1_Low]],Validation[[#This Row],[Test Reading]]&lt;=Validation[[#This Row],[Range1_High]])</f>
        <v>1</v>
      </c>
      <c r="AE18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7">
        <f>Validation[[#This Row],[Range1_High]]-Validation[[#This Row],[Range1_Low]]</f>
        <v>300.10000000000002</v>
      </c>
      <c r="AG1867">
        <f>Validation[[#This Row],[Range2_High]]-Validation[[#This Row],[Range2_Low]]</f>
        <v>0</v>
      </c>
      <c r="AK1867"/>
    </row>
    <row r="1868" spans="1:37" x14ac:dyDescent="0.25">
      <c r="A1868" t="s">
        <v>52</v>
      </c>
      <c r="B1868" t="s">
        <v>89</v>
      </c>
      <c r="C1868">
        <v>650</v>
      </c>
      <c r="D1868">
        <v>1000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2643</v>
      </c>
      <c r="K1868">
        <v>0.62773495018000003</v>
      </c>
      <c r="L1868">
        <v>0</v>
      </c>
      <c r="M1868">
        <v>0.62705267994400005</v>
      </c>
      <c r="N1868">
        <v>0</v>
      </c>
      <c r="O1868" t="s">
        <v>2643</v>
      </c>
      <c r="P1868" t="s">
        <v>2643</v>
      </c>
      <c r="Q1868" t="s">
        <v>158</v>
      </c>
      <c r="R1868" t="s">
        <v>1070</v>
      </c>
      <c r="S1868">
        <f ca="1">$AK$2*Validation[[#This Row],[Range1_Range]]+Validation[[#This Row],[Range1_Low]]</f>
        <v>767.62864831147238</v>
      </c>
      <c r="T1868">
        <f ca="1">$AK$2*Validation[[#This Row],[Range2_Range]]+Validation[[#This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0.63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8" t="b">
        <f ca="1">Validation[[#This Row],[Desired Result]]=Validation[[#This Row],[Result]]</f>
        <v>1</v>
      </c>
      <c r="X1868" t="b">
        <v>0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v>0</v>
      </c>
      <c r="AB1868" t="s">
        <v>1068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8" t="b">
        <f ca="1">AND(Validation[[#This Row],[Test Reading]]&gt;=Validation[[#This Row],[Range1_Low]],Validation[[#This Row],[Test Reading]]&lt;=Validation[[#This Row],[Range1_High]])</f>
        <v>1</v>
      </c>
      <c r="AE18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8">
        <f>Validation[[#This Row],[Range1_High]]-Validation[[#This Row],[Range1_Low]]</f>
        <v>350</v>
      </c>
      <c r="AG1868">
        <f>Validation[[#This Row],[Range2_High]]-Validation[[#This Row],[Range2_Low]]</f>
        <v>0</v>
      </c>
      <c r="AK1868"/>
    </row>
    <row r="1869" spans="1:37" x14ac:dyDescent="0.25">
      <c r="A1869" t="s">
        <v>52</v>
      </c>
      <c r="B1869" t="s">
        <v>89</v>
      </c>
      <c r="C1869">
        <v>1000</v>
      </c>
      <c r="D1869">
        <v>1000.1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2643</v>
      </c>
      <c r="K1869">
        <v>0.62773495018000003</v>
      </c>
      <c r="L1869">
        <v>0</v>
      </c>
      <c r="M1869">
        <v>0.62705267994400005</v>
      </c>
      <c r="N1869">
        <v>0</v>
      </c>
      <c r="O1869" t="s">
        <v>2643</v>
      </c>
      <c r="P1869" t="s">
        <v>2643</v>
      </c>
      <c r="Q1869" t="s">
        <v>158</v>
      </c>
      <c r="R1869" t="s">
        <v>5374</v>
      </c>
      <c r="S1869">
        <f ca="1">$AK$2*Validation[[#This Row],[Range1_Range]]+Validation[[#This Row],[Range1_Low]]</f>
        <v>1000.0336081852319</v>
      </c>
      <c r="T1869">
        <f ca="1">$AK$2*Validation[[#This Row],[Range2_Range]]+Validation[[#This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0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1</v>
      </c>
      <c r="AA1869" t="b">
        <v>0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69" t="b">
        <f ca="1">AND(Validation[[#This Row],[Test Reading]]&gt;=Validation[[#This Row],[Range1_Low]],Validation[[#This Row],[Test Reading]]&lt;=Validation[[#This Row],[Range1_High]])</f>
        <v>1</v>
      </c>
      <c r="AE18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9">
        <f>Validation[[#This Row],[Range1_High]]-Validation[[#This Row],[Range1_Low]]</f>
        <v>0.10000000000002274</v>
      </c>
      <c r="AG1869">
        <f>Validation[[#This Row],[Range2_High]]-Validation[[#This Row],[Range2_Low]]</f>
        <v>0</v>
      </c>
      <c r="AJ1869" s="94"/>
      <c r="AK1869"/>
    </row>
    <row r="1870" spans="1:37" x14ac:dyDescent="0.25">
      <c r="A1870" t="s">
        <v>52</v>
      </c>
      <c r="B1870" t="s">
        <v>88</v>
      </c>
      <c r="C1870">
        <v>-210</v>
      </c>
      <c r="D1870">
        <v>-99.9</v>
      </c>
      <c r="E1870">
        <v>0.1</v>
      </c>
      <c r="F1870" t="s">
        <v>23</v>
      </c>
      <c r="G1870" t="s">
        <v>23</v>
      </c>
      <c r="H1870">
        <v>0</v>
      </c>
      <c r="I1870">
        <v>0</v>
      </c>
      <c r="J1870" t="s">
        <v>2643</v>
      </c>
      <c r="K1870">
        <v>0.32482492761100001</v>
      </c>
      <c r="L1870">
        <v>0</v>
      </c>
      <c r="M1870">
        <v>0.319510276185</v>
      </c>
      <c r="N1870">
        <v>0</v>
      </c>
      <c r="O1870" t="s">
        <v>2643</v>
      </c>
      <c r="P1870" t="s">
        <v>2643</v>
      </c>
      <c r="Q1870" t="s">
        <v>159</v>
      </c>
      <c r="R1870" t="s">
        <v>1049</v>
      </c>
      <c r="S1870">
        <f ca="1">$AK$2*Validation[[#This Row],[Range1_Range]]+Validation[[#This Row],[Range1_Low]]</f>
        <v>-172.99738805973396</v>
      </c>
      <c r="T1870">
        <f ca="1">$AK$2*Validation[[#This Row],[Range2_Range]]+Validation[[#This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0.32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0</v>
      </c>
      <c r="AA1870" t="b">
        <v>0</v>
      </c>
      <c r="AB1870">
        <v>2933745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0" t="b">
        <f ca="1">AND(Validation[[#This Row],[Test Reading]]&gt;=Validation[[#This Row],[Range1_Low]],Validation[[#This Row],[Test Reading]]&lt;=Validation[[#This Row],[Range1_High]])</f>
        <v>1</v>
      </c>
      <c r="AE18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0">
        <f>Validation[[#This Row],[Range1_High]]-Validation[[#This Row],[Range1_Low]]</f>
        <v>110.1</v>
      </c>
      <c r="AG1870">
        <f>Validation[[#This Row],[Range2_High]]-Validation[[#This Row],[Range2_Low]]</f>
        <v>0</v>
      </c>
      <c r="AK1870"/>
    </row>
    <row r="1871" spans="1:37" x14ac:dyDescent="0.25">
      <c r="A1871" t="s">
        <v>52</v>
      </c>
      <c r="B1871" t="s">
        <v>88</v>
      </c>
      <c r="C1871">
        <v>-100</v>
      </c>
      <c r="D1871">
        <v>-29.9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2643</v>
      </c>
      <c r="K1871">
        <v>0.202657094786</v>
      </c>
      <c r="L1871">
        <v>0</v>
      </c>
      <c r="M1871">
        <v>0.19649070802900001</v>
      </c>
      <c r="N1871">
        <v>0</v>
      </c>
      <c r="O1871" t="s">
        <v>2643</v>
      </c>
      <c r="P1871" t="s">
        <v>2643</v>
      </c>
      <c r="Q1871" t="s">
        <v>159</v>
      </c>
      <c r="R1871" t="s">
        <v>5375</v>
      </c>
      <c r="S1871">
        <f ca="1">$AK$2*Validation[[#This Row],[Range1_Range]]+Validation[[#This Row],[Range1_Low]]</f>
        <v>-76.440662152473664</v>
      </c>
      <c r="T1871">
        <f ca="1">$AK$2*Validation[[#This Row],[Range2_Range]]+Validation[[#This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0.2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1" t="b">
        <f ca="1">Validation[[#This Row],[Desired Result]]=Validation[[#This Row],[Result]]</f>
        <v>1</v>
      </c>
      <c r="X1871" t="b">
        <v>1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v>0</v>
      </c>
      <c r="AB1871" t="s">
        <v>5947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1" t="b">
        <f ca="1">AND(Validation[[#This Row],[Test Reading]]&gt;=Validation[[#This Row],[Range1_Low]],Validation[[#This Row],[Test Reading]]&lt;=Validation[[#This Row],[Range1_High]])</f>
        <v>1</v>
      </c>
      <c r="AE18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1">
        <f>Validation[[#This Row],[Range1_High]]-Validation[[#This Row],[Range1_Low]]</f>
        <v>70.099999999999994</v>
      </c>
      <c r="AG1871">
        <f>Validation[[#This Row],[Range2_High]]-Validation[[#This Row],[Range2_Low]]</f>
        <v>0</v>
      </c>
      <c r="AK1871"/>
    </row>
    <row r="1872" spans="1:37" x14ac:dyDescent="0.25">
      <c r="A1872" t="s">
        <v>52</v>
      </c>
      <c r="B1872" t="s">
        <v>88</v>
      </c>
      <c r="C1872">
        <v>-30</v>
      </c>
      <c r="D1872">
        <v>150.1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2643</v>
      </c>
      <c r="K1872">
        <v>0.181774605609</v>
      </c>
      <c r="L1872">
        <v>0</v>
      </c>
      <c r="M1872">
        <v>0.174873404264</v>
      </c>
      <c r="N1872">
        <v>0</v>
      </c>
      <c r="O1872" t="s">
        <v>2643</v>
      </c>
      <c r="P1872" t="s">
        <v>2643</v>
      </c>
      <c r="Q1872" t="s">
        <v>159</v>
      </c>
      <c r="R1872" t="s">
        <v>5376</v>
      </c>
      <c r="S1872">
        <f ca="1">$AK$2*Validation[[#This Row],[Range1_Range]]+Validation[[#This Row],[Range1_Low]]</f>
        <v>30.528341602560523</v>
      </c>
      <c r="T1872">
        <f ca="1">$AK$2*Validation[[#This Row],[Range2_Range]]+Validation[[#This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0.18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0</v>
      </c>
      <c r="AA1872" t="b">
        <v>0</v>
      </c>
      <c r="AB1872" t="s">
        <v>5948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2" t="b">
        <f ca="1">AND(Validation[[#This Row],[Test Reading]]&gt;=Validation[[#This Row],[Range1_Low]],Validation[[#This Row],[Test Reading]]&lt;=Validation[[#This Row],[Range1_High]])</f>
        <v>1</v>
      </c>
      <c r="AE18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2">
        <f>Validation[[#This Row],[Range1_High]]-Validation[[#This Row],[Range1_Low]]</f>
        <v>180.1</v>
      </c>
      <c r="AG1872">
        <f>Validation[[#This Row],[Range2_High]]-Validation[[#This Row],[Range2_Low]]</f>
        <v>0</v>
      </c>
      <c r="AK1872"/>
    </row>
    <row r="1873" spans="1:37" x14ac:dyDescent="0.25">
      <c r="A1873" t="s">
        <v>52</v>
      </c>
      <c r="B1873" t="s">
        <v>88</v>
      </c>
      <c r="C1873">
        <v>150</v>
      </c>
      <c r="D1873">
        <v>760.1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2643</v>
      </c>
      <c r="K1873">
        <v>0.208895571817</v>
      </c>
      <c r="L1873">
        <v>0</v>
      </c>
      <c r="M1873">
        <v>0.20722397356399999</v>
      </c>
      <c r="N1873">
        <v>0</v>
      </c>
      <c r="O1873" t="s">
        <v>2643</v>
      </c>
      <c r="P1873" t="s">
        <v>2643</v>
      </c>
      <c r="Q1873" t="s">
        <v>159</v>
      </c>
      <c r="R1873" t="s">
        <v>1055</v>
      </c>
      <c r="S1873">
        <f ca="1">$AK$2*Validation[[#This Row],[Range1_Range]]+Validation[[#This Row],[Range1_Low]]</f>
        <v>355.04353809951238</v>
      </c>
      <c r="T1873">
        <f ca="1">$AK$2*Validation[[#This Row],[Range2_Range]]+Validation[[#This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0.21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v>0</v>
      </c>
      <c r="AB1873" t="s">
        <v>5949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3" t="b">
        <f ca="1">AND(Validation[[#This Row],[Test Reading]]&gt;=Validation[[#This Row],[Range1_Low]],Validation[[#This Row],[Test Reading]]&lt;=Validation[[#This Row],[Range1_High]])</f>
        <v>1</v>
      </c>
      <c r="AE18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3">
        <f>Validation[[#This Row],[Range1_High]]-Validation[[#This Row],[Range1_Low]]</f>
        <v>610.1</v>
      </c>
      <c r="AG1873">
        <f>Validation[[#This Row],[Range2_High]]-Validation[[#This Row],[Range2_Low]]</f>
        <v>0</v>
      </c>
      <c r="AK1873"/>
    </row>
    <row r="1874" spans="1:37" x14ac:dyDescent="0.25">
      <c r="A1874" t="s">
        <v>52</v>
      </c>
      <c r="B1874" t="s">
        <v>88</v>
      </c>
      <c r="C1874">
        <v>760</v>
      </c>
      <c r="D1874">
        <v>1200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2643</v>
      </c>
      <c r="K1874">
        <v>0.27502981280599997</v>
      </c>
      <c r="L1874">
        <v>0</v>
      </c>
      <c r="M1874">
        <v>0.27376232981800003</v>
      </c>
      <c r="N1874">
        <v>0</v>
      </c>
      <c r="O1874" t="s">
        <v>2643</v>
      </c>
      <c r="P1874" t="s">
        <v>2643</v>
      </c>
      <c r="Q1874" t="s">
        <v>159</v>
      </c>
      <c r="R1874" t="s">
        <v>1057</v>
      </c>
      <c r="S1874">
        <f ca="1">$AK$2*Validation[[#This Row],[Range1_Range]]+Validation[[#This Row],[Range1_Low]]</f>
        <v>907.87601502013672</v>
      </c>
      <c r="T1874">
        <f ca="1">$AK$2*Validation[[#This Row],[Range2_Range]]+Validation[[#This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0.28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v>0</v>
      </c>
      <c r="AB1874" t="s">
        <v>1055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4" t="b">
        <f ca="1">AND(Validation[[#This Row],[Test Reading]]&gt;=Validation[[#This Row],[Range1_Low]],Validation[[#This Row],[Test Reading]]&lt;=Validation[[#This Row],[Range1_High]])</f>
        <v>1</v>
      </c>
      <c r="AE18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4">
        <f>Validation[[#This Row],[Range1_High]]-Validation[[#This Row],[Range1_Low]]</f>
        <v>440</v>
      </c>
      <c r="AG1874">
        <f>Validation[[#This Row],[Range2_High]]-Validation[[#This Row],[Range2_Low]]</f>
        <v>0</v>
      </c>
      <c r="AK1874"/>
    </row>
    <row r="1875" spans="1:37" x14ac:dyDescent="0.25">
      <c r="A1875" t="s">
        <v>52</v>
      </c>
      <c r="B1875" t="s">
        <v>88</v>
      </c>
      <c r="C1875">
        <v>1200</v>
      </c>
      <c r="D1875">
        <v>1200.0999999999999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2643</v>
      </c>
      <c r="K1875">
        <v>0.27502981280599997</v>
      </c>
      <c r="L1875">
        <v>0</v>
      </c>
      <c r="M1875">
        <v>0.27376232981800003</v>
      </c>
      <c r="N1875">
        <v>0</v>
      </c>
      <c r="O1875" t="s">
        <v>2643</v>
      </c>
      <c r="P1875" t="s">
        <v>2643</v>
      </c>
      <c r="Q1875" t="s">
        <v>159</v>
      </c>
      <c r="R1875" t="s">
        <v>1059</v>
      </c>
      <c r="S1875">
        <f ca="1">$AK$2*Validation[[#This Row],[Range1_Range]]+Validation[[#This Row],[Range1_Low]]</f>
        <v>1200.0336081852317</v>
      </c>
      <c r="T1875">
        <f ca="1">$AK$2*Validation[[#This Row],[Range2_Range]]+Validation[[#This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1</v>
      </c>
      <c r="AA1875" t="b">
        <v>0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75" t="b">
        <f ca="1">AND(Validation[[#This Row],[Test Reading]]&gt;=Validation[[#This Row],[Range1_Low]],Validation[[#This Row],[Test Reading]]&lt;=Validation[[#This Row],[Range1_High]])</f>
        <v>1</v>
      </c>
      <c r="AE18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5">
        <f>Validation[[#This Row],[Range1_High]]-Validation[[#This Row],[Range1_Low]]</f>
        <v>9.9999999999909051E-2</v>
      </c>
      <c r="AG1875">
        <f>Validation[[#This Row],[Range2_High]]-Validation[[#This Row],[Range2_Low]]</f>
        <v>0</v>
      </c>
      <c r="AK1875"/>
    </row>
    <row r="1876" spans="1:37" x14ac:dyDescent="0.25">
      <c r="A1876" t="s">
        <v>52</v>
      </c>
      <c r="B1876" t="s">
        <v>88</v>
      </c>
      <c r="C1876">
        <v>-210</v>
      </c>
      <c r="D1876">
        <v>-99.9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J1876" t="s">
        <v>2643</v>
      </c>
      <c r="K1876">
        <v>0.66767094037899999</v>
      </c>
      <c r="L1876">
        <v>0</v>
      </c>
      <c r="M1876">
        <v>0.65733310930400002</v>
      </c>
      <c r="N1876">
        <v>0</v>
      </c>
      <c r="O1876" t="s">
        <v>2643</v>
      </c>
      <c r="P1876" t="s">
        <v>2643</v>
      </c>
      <c r="Q1876" t="s">
        <v>159</v>
      </c>
      <c r="R1876" t="s">
        <v>5377</v>
      </c>
      <c r="S1876">
        <f ca="1">$AK$2*Validation[[#This Row],[Range1_Range]]+Validation[[#This Row],[Range1_Low]]</f>
        <v>-172.99738805973396</v>
      </c>
      <c r="T1876">
        <f ca="1">$AK$2*Validation[[#This Row],[Range2_Range]]+Validation[[#This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0.67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0</v>
      </c>
      <c r="AA1876" t="b">
        <v>0</v>
      </c>
      <c r="AB1876" t="s">
        <v>5378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6" t="b">
        <f ca="1">AND(Validation[[#This Row],[Test Reading]]&gt;=Validation[[#This Row],[Range1_Low]],Validation[[#This Row],[Test Reading]]&lt;=Validation[[#This Row],[Range1_High]])</f>
        <v>1</v>
      </c>
      <c r="AE18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6">
        <f>Validation[[#This Row],[Range1_High]]-Validation[[#This Row],[Range1_Low]]</f>
        <v>110.1</v>
      </c>
      <c r="AG1876">
        <f>Validation[[#This Row],[Range2_High]]-Validation[[#This Row],[Range2_Low]]</f>
        <v>0</v>
      </c>
      <c r="AK1876"/>
    </row>
    <row r="1877" spans="1:37" x14ac:dyDescent="0.25">
      <c r="A1877" t="s">
        <v>52</v>
      </c>
      <c r="B1877" t="s">
        <v>88</v>
      </c>
      <c r="C1877">
        <v>-100</v>
      </c>
      <c r="D1877">
        <v>-29.9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2643</v>
      </c>
      <c r="K1877">
        <v>0.61518598589700002</v>
      </c>
      <c r="L1877">
        <v>0</v>
      </c>
      <c r="M1877">
        <v>0.607131450628</v>
      </c>
      <c r="N1877">
        <v>0</v>
      </c>
      <c r="O1877" t="s">
        <v>2643</v>
      </c>
      <c r="P1877" t="s">
        <v>2643</v>
      </c>
      <c r="Q1877" t="s">
        <v>159</v>
      </c>
      <c r="R1877" t="s">
        <v>5378</v>
      </c>
      <c r="S1877">
        <f ca="1">$AK$2*Validation[[#This Row],[Range1_Range]]+Validation[[#This Row],[Range1_Low]]</f>
        <v>-76.440662152473664</v>
      </c>
      <c r="T1877">
        <f ca="1">$AK$2*Validation[[#This Row],[Range2_Range]]+Validation[[#This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0.62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7" t="b">
        <f ca="1">Validation[[#This Row],[Desired Result]]=Validation[[#This Row],[Result]]</f>
        <v>1</v>
      </c>
      <c r="X1877" t="b">
        <v>1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v>0</v>
      </c>
      <c r="AB1877" t="s">
        <v>6056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7" t="b">
        <f ca="1">AND(Validation[[#This Row],[Test Reading]]&gt;=Validation[[#This Row],[Range1_Low]],Validation[[#This Row],[Test Reading]]&lt;=Validation[[#This Row],[Range1_High]])</f>
        <v>1</v>
      </c>
      <c r="AE18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7">
        <f>Validation[[#This Row],[Range1_High]]-Validation[[#This Row],[Range1_Low]]</f>
        <v>70.099999999999994</v>
      </c>
      <c r="AG1877">
        <f>Validation[[#This Row],[Range2_High]]-Validation[[#This Row],[Range2_Low]]</f>
        <v>0</v>
      </c>
      <c r="AK1877"/>
    </row>
    <row r="1878" spans="1:37" x14ac:dyDescent="0.25">
      <c r="A1878" t="s">
        <v>52</v>
      </c>
      <c r="B1878" t="s">
        <v>88</v>
      </c>
      <c r="C1878">
        <v>-30</v>
      </c>
      <c r="D1878">
        <v>150.1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2643</v>
      </c>
      <c r="K1878">
        <v>0.60862624526200004</v>
      </c>
      <c r="L1878">
        <v>0</v>
      </c>
      <c r="M1878">
        <v>0.60048372793799998</v>
      </c>
      <c r="N1878">
        <v>0</v>
      </c>
      <c r="O1878" t="s">
        <v>2643</v>
      </c>
      <c r="P1878" t="s">
        <v>2643</v>
      </c>
      <c r="Q1878" t="s">
        <v>159</v>
      </c>
      <c r="R1878" t="s">
        <v>1054</v>
      </c>
      <c r="S1878">
        <f ca="1">$AK$2*Validation[[#This Row],[Range1_Range]]+Validation[[#This Row],[Range1_Low]]</f>
        <v>30.528341602560523</v>
      </c>
      <c r="T1878">
        <f ca="1">$AK$2*Validation[[#This Row],[Range2_Range]]+Validation[[#This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0.61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8" t="b">
        <f ca="1">Validation[[#This Row],[Desired Result]]=Validation[[#This Row],[Result]]</f>
        <v>1</v>
      </c>
      <c r="X1878" t="b">
        <v>0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0</v>
      </c>
      <c r="AA1878" t="b">
        <v>0</v>
      </c>
      <c r="AB1878" t="s">
        <v>6057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8" t="b">
        <f ca="1">AND(Validation[[#This Row],[Test Reading]]&gt;=Validation[[#This Row],[Range1_Low]],Validation[[#This Row],[Test Reading]]&lt;=Validation[[#This Row],[Range1_High]])</f>
        <v>1</v>
      </c>
      <c r="AE18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8">
        <f>Validation[[#This Row],[Range1_High]]-Validation[[#This Row],[Range1_Low]]</f>
        <v>180.1</v>
      </c>
      <c r="AG1878">
        <f>Validation[[#This Row],[Range2_High]]-Validation[[#This Row],[Range2_Low]]</f>
        <v>0</v>
      </c>
      <c r="AK1878"/>
    </row>
    <row r="1879" spans="1:37" x14ac:dyDescent="0.25">
      <c r="A1879" t="s">
        <v>52</v>
      </c>
      <c r="B1879" t="s">
        <v>88</v>
      </c>
      <c r="C1879">
        <v>150</v>
      </c>
      <c r="D1879">
        <v>760.1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2643</v>
      </c>
      <c r="K1879">
        <v>0.61296338719400001</v>
      </c>
      <c r="L1879">
        <v>0</v>
      </c>
      <c r="M1879">
        <v>0.61068958990599997</v>
      </c>
      <c r="N1879">
        <v>0</v>
      </c>
      <c r="O1879" t="s">
        <v>2643</v>
      </c>
      <c r="P1879" t="s">
        <v>2643</v>
      </c>
      <c r="Q1879" t="s">
        <v>159</v>
      </c>
      <c r="R1879" t="s">
        <v>1056</v>
      </c>
      <c r="S1879">
        <f ca="1">$AK$2*Validation[[#This Row],[Range1_Range]]+Validation[[#This Row],[Range1_Low]]</f>
        <v>355.04353809951238</v>
      </c>
      <c r="T1879">
        <f ca="1">$AK$2*Validation[[#This Row],[Range2_Range]]+Validation[[#This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0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v>0</v>
      </c>
      <c r="AB1879" t="s">
        <v>5873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9" t="b">
        <f ca="1">AND(Validation[[#This Row],[Test Reading]]&gt;=Validation[[#This Row],[Range1_Low]],Validation[[#This Row],[Test Reading]]&lt;=Validation[[#This Row],[Range1_High]])</f>
        <v>1</v>
      </c>
      <c r="AE18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9">
        <f>Validation[[#This Row],[Range1_High]]-Validation[[#This Row],[Range1_Low]]</f>
        <v>610.1</v>
      </c>
      <c r="AG1879">
        <f>Validation[[#This Row],[Range2_High]]-Validation[[#This Row],[Range2_Low]]</f>
        <v>0</v>
      </c>
      <c r="AJ1879" s="94"/>
      <c r="AK1879"/>
    </row>
    <row r="1880" spans="1:37" x14ac:dyDescent="0.25">
      <c r="A1880" t="s">
        <v>52</v>
      </c>
      <c r="B1880" t="s">
        <v>88</v>
      </c>
      <c r="C1880">
        <v>760</v>
      </c>
      <c r="D1880">
        <v>1200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2643</v>
      </c>
      <c r="K1880">
        <v>0.63853594421000004</v>
      </c>
      <c r="L1880">
        <v>0</v>
      </c>
      <c r="M1880">
        <v>0.63635352849399995</v>
      </c>
      <c r="N1880">
        <v>0</v>
      </c>
      <c r="O1880" t="s">
        <v>2643</v>
      </c>
      <c r="P1880" t="s">
        <v>2643</v>
      </c>
      <c r="Q1880" t="s">
        <v>159</v>
      </c>
      <c r="R1880" t="s">
        <v>5379</v>
      </c>
      <c r="S1880">
        <f ca="1">$AK$2*Validation[[#This Row],[Range1_Range]]+Validation[[#This Row],[Range1_Low]]</f>
        <v>907.87601502013672</v>
      </c>
      <c r="T1880">
        <f ca="1">$AK$2*Validation[[#This Row],[Range2_Range]]+Validation[[#This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0.64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v>0</v>
      </c>
      <c r="AB1880" t="s">
        <v>1056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0" t="b">
        <f ca="1">AND(Validation[[#This Row],[Test Reading]]&gt;=Validation[[#This Row],[Range1_Low]],Validation[[#This Row],[Test Reading]]&lt;=Validation[[#This Row],[Range1_High]])</f>
        <v>1</v>
      </c>
      <c r="AE18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0">
        <f>Validation[[#This Row],[Range1_High]]-Validation[[#This Row],[Range1_Low]]</f>
        <v>440</v>
      </c>
      <c r="AG1880">
        <f>Validation[[#This Row],[Range2_High]]-Validation[[#This Row],[Range2_Low]]</f>
        <v>0</v>
      </c>
      <c r="AK1880"/>
    </row>
    <row r="1881" spans="1:37" x14ac:dyDescent="0.25">
      <c r="A1881" t="s">
        <v>52</v>
      </c>
      <c r="B1881" t="s">
        <v>88</v>
      </c>
      <c r="C1881">
        <v>1200</v>
      </c>
      <c r="D1881">
        <v>1200.0999999999999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2643</v>
      </c>
      <c r="K1881">
        <v>0.63853594421000004</v>
      </c>
      <c r="L1881">
        <v>0</v>
      </c>
      <c r="M1881">
        <v>0.63635352849399995</v>
      </c>
      <c r="N1881">
        <v>0</v>
      </c>
      <c r="O1881" t="s">
        <v>2643</v>
      </c>
      <c r="P1881" t="s">
        <v>2643</v>
      </c>
      <c r="Q1881" t="s">
        <v>159</v>
      </c>
      <c r="R1881" t="s">
        <v>1060</v>
      </c>
      <c r="S1881">
        <f ca="1">$AK$2*Validation[[#This Row],[Range1_Range]]+Validation[[#This Row],[Range1_Low]]</f>
        <v>1200.0336081852317</v>
      </c>
      <c r="T1881">
        <f ca="1">$AK$2*Validation[[#This Row],[Range2_Range]]+Validation[[#This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1</v>
      </c>
      <c r="AA1881" t="b">
        <v>0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81" t="b">
        <f ca="1">AND(Validation[[#This Row],[Test Reading]]&gt;=Validation[[#This Row],[Range1_Low]],Validation[[#This Row],[Test Reading]]&lt;=Validation[[#This Row],[Range1_High]])</f>
        <v>1</v>
      </c>
      <c r="AE18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1">
        <f>Validation[[#This Row],[Range1_High]]-Validation[[#This Row],[Range1_Low]]</f>
        <v>9.9999999999909051E-2</v>
      </c>
      <c r="AG1881">
        <f>Validation[[#This Row],[Range2_High]]-Validation[[#This Row],[Range2_Low]]</f>
        <v>0</v>
      </c>
      <c r="AK1881"/>
    </row>
    <row r="1882" spans="1:37" x14ac:dyDescent="0.25">
      <c r="A1882" t="s">
        <v>52</v>
      </c>
      <c r="B1882" t="s">
        <v>87</v>
      </c>
      <c r="C1882">
        <v>-200</v>
      </c>
      <c r="D1882">
        <v>-99.9</v>
      </c>
      <c r="E1882">
        <v>0.1</v>
      </c>
      <c r="F1882" t="s">
        <v>23</v>
      </c>
      <c r="G1882" t="s">
        <v>23</v>
      </c>
      <c r="H1882">
        <v>0</v>
      </c>
      <c r="I1882">
        <v>0</v>
      </c>
      <c r="J1882" t="s">
        <v>2643</v>
      </c>
      <c r="K1882">
        <v>0.39349449356900001</v>
      </c>
      <c r="L1882">
        <v>0</v>
      </c>
      <c r="M1882">
        <v>0.387672365056</v>
      </c>
      <c r="N1882">
        <v>0</v>
      </c>
      <c r="O1882" t="s">
        <v>2643</v>
      </c>
      <c r="P1882" t="s">
        <v>2643</v>
      </c>
      <c r="Q1882" t="s">
        <v>109</v>
      </c>
      <c r="R1882" t="s">
        <v>1037</v>
      </c>
      <c r="S1882">
        <f ca="1">$AK$2*Validation[[#This Row],[Range1_Range]]+Validation[[#This Row],[Range1_Low]]</f>
        <v>-166.35820658291888</v>
      </c>
      <c r="T1882">
        <f ca="1">$AK$2*Validation[[#This Row],[Range2_Range]]+Validation[[#This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0.39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0</v>
      </c>
      <c r="AA1882" t="b">
        <v>0</v>
      </c>
      <c r="AB1882" t="s">
        <v>1039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2" t="b">
        <f ca="1">AND(Validation[[#This Row],[Test Reading]]&gt;=Validation[[#This Row],[Range1_Low]],Validation[[#This Row],[Test Reading]]&lt;=Validation[[#This Row],[Range1_High]])</f>
        <v>1</v>
      </c>
      <c r="AE18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2">
        <f>Validation[[#This Row],[Range1_High]]-Validation[[#This Row],[Range1_Low]]</f>
        <v>100.1</v>
      </c>
      <c r="AG1882">
        <f>Validation[[#This Row],[Range2_High]]-Validation[[#This Row],[Range2_Low]]</f>
        <v>0</v>
      </c>
      <c r="AK1882"/>
    </row>
    <row r="1883" spans="1:37" x14ac:dyDescent="0.25">
      <c r="A1883" t="s">
        <v>52</v>
      </c>
      <c r="B1883" t="s">
        <v>87</v>
      </c>
      <c r="C1883">
        <v>-100</v>
      </c>
      <c r="D1883">
        <v>-24.9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2643</v>
      </c>
      <c r="K1883">
        <v>0.228694771229</v>
      </c>
      <c r="L1883">
        <v>0</v>
      </c>
      <c r="M1883">
        <v>0.21852515769700001</v>
      </c>
      <c r="N1883">
        <v>0</v>
      </c>
      <c r="O1883" t="s">
        <v>2643</v>
      </c>
      <c r="P1883" t="s">
        <v>2643</v>
      </c>
      <c r="Q1883" t="s">
        <v>109</v>
      </c>
      <c r="R1883" t="s">
        <v>1039</v>
      </c>
      <c r="S1883">
        <f ca="1">$AK$2*Validation[[#This Row],[Range1_Range]]+Validation[[#This Row],[Range1_Low]]</f>
        <v>-74.760252890881205</v>
      </c>
      <c r="T1883">
        <f ca="1">$AK$2*Validation[[#This Row],[Range2_Range]]+Validation[[#This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0.23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v>0</v>
      </c>
      <c r="AB1883" t="s">
        <v>5992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3" t="b">
        <f ca="1">AND(Validation[[#This Row],[Test Reading]]&gt;=Validation[[#This Row],[Range1_Low]],Validation[[#This Row],[Test Reading]]&lt;=Validation[[#This Row],[Range1_High]])</f>
        <v>1</v>
      </c>
      <c r="AE18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3">
        <f>Validation[[#This Row],[Range1_High]]-Validation[[#This Row],[Range1_Low]]</f>
        <v>75.099999999999994</v>
      </c>
      <c r="AG1883">
        <f>Validation[[#This Row],[Range2_High]]-Validation[[#This Row],[Range2_Low]]</f>
        <v>0</v>
      </c>
      <c r="AJ1883" s="94"/>
      <c r="AK1883"/>
    </row>
    <row r="1884" spans="1:37" x14ac:dyDescent="0.25">
      <c r="A1884" t="s">
        <v>52</v>
      </c>
      <c r="B1884" t="s">
        <v>87</v>
      </c>
      <c r="C1884">
        <v>-25</v>
      </c>
      <c r="D1884">
        <v>120.1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2643</v>
      </c>
      <c r="K1884">
        <v>0.20427602708199999</v>
      </c>
      <c r="L1884">
        <v>0</v>
      </c>
      <c r="M1884">
        <v>0.19653324737899999</v>
      </c>
      <c r="N1884">
        <v>0</v>
      </c>
      <c r="O1884" t="s">
        <v>2643</v>
      </c>
      <c r="P1884" t="s">
        <v>2643</v>
      </c>
      <c r="Q1884" t="s">
        <v>109</v>
      </c>
      <c r="R1884" t="s">
        <v>1041</v>
      </c>
      <c r="S1884">
        <f ca="1">$AK$2*Validation[[#This Row],[Range1_Range]]+Validation[[#This Row],[Range1_Low]]</f>
        <v>23.765476771413276</v>
      </c>
      <c r="T1884">
        <f ca="1">$AK$2*Validation[[#This Row],[Range2_Range]]+Validation[[#This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4" t="b">
        <f ca="1">Validation[[#This Row],[Desired Result]]=Validation[[#This Row],[Result]]</f>
        <v>1</v>
      </c>
      <c r="X1884" t="b">
        <v>1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0</v>
      </c>
      <c r="AA1884" t="b">
        <v>0</v>
      </c>
      <c r="AB1884" t="s">
        <v>6058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4" t="b">
        <f ca="1">AND(Validation[[#This Row],[Test Reading]]&gt;=Validation[[#This Row],[Range1_Low]],Validation[[#This Row],[Test Reading]]&lt;=Validation[[#This Row],[Range1_High]])</f>
        <v>1</v>
      </c>
      <c r="AE18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4">
        <f>Validation[[#This Row],[Range1_High]]-Validation[[#This Row],[Range1_Low]]</f>
        <v>145.1</v>
      </c>
      <c r="AG1884">
        <f>Validation[[#This Row],[Range2_High]]-Validation[[#This Row],[Range2_Low]]</f>
        <v>0</v>
      </c>
      <c r="AK1884"/>
    </row>
    <row r="1885" spans="1:37" x14ac:dyDescent="0.25">
      <c r="A1885" t="s">
        <v>52</v>
      </c>
      <c r="B1885" t="s">
        <v>87</v>
      </c>
      <c r="C1885">
        <v>120</v>
      </c>
      <c r="D1885">
        <v>1000.1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2643</v>
      </c>
      <c r="K1885">
        <v>0.31026319266500002</v>
      </c>
      <c r="L1885">
        <v>0</v>
      </c>
      <c r="M1885">
        <v>0.30757852124899998</v>
      </c>
      <c r="N1885">
        <v>0</v>
      </c>
      <c r="O1885" t="s">
        <v>2643</v>
      </c>
      <c r="P1885" t="s">
        <v>2643</v>
      </c>
      <c r="Q1885" t="s">
        <v>109</v>
      </c>
      <c r="R1885" t="s">
        <v>1043</v>
      </c>
      <c r="S1885">
        <f ca="1">$AK$2*Validation[[#This Row],[Range1_Range]]+Validation[[#This Row],[Range1_Low]]</f>
        <v>415.78563822550535</v>
      </c>
      <c r="T1885">
        <f ca="1">$AK$2*Validation[[#This Row],[Range2_Range]]+Validation[[#This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0.31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5" t="b">
        <f ca="1">Validation[[#This Row],[Desired Result]]=Validation[[#This Row],[Result]]</f>
        <v>1</v>
      </c>
      <c r="X1885" t="b">
        <v>0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v>0</v>
      </c>
      <c r="AB1885" t="s">
        <v>6059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5" t="b">
        <f ca="1">AND(Validation[[#This Row],[Test Reading]]&gt;=Validation[[#This Row],[Range1_Low]],Validation[[#This Row],[Test Reading]]&lt;=Validation[[#This Row],[Range1_High]])</f>
        <v>1</v>
      </c>
      <c r="AE18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5">
        <f>Validation[[#This Row],[Range1_High]]-Validation[[#This Row],[Range1_Low]]</f>
        <v>880.1</v>
      </c>
      <c r="AG1885">
        <f>Validation[[#This Row],[Range2_High]]-Validation[[#This Row],[Range2_Low]]</f>
        <v>0</v>
      </c>
      <c r="AK1885"/>
    </row>
    <row r="1886" spans="1:37" x14ac:dyDescent="0.25">
      <c r="A1886" t="s">
        <v>52</v>
      </c>
      <c r="B1886" t="s">
        <v>87</v>
      </c>
      <c r="C1886">
        <v>1000</v>
      </c>
      <c r="D1886">
        <v>1372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2643</v>
      </c>
      <c r="K1886">
        <v>0.46917668362699999</v>
      </c>
      <c r="L1886">
        <v>0</v>
      </c>
      <c r="M1886">
        <v>0.46671830934800002</v>
      </c>
      <c r="N1886">
        <v>0</v>
      </c>
      <c r="O1886" t="s">
        <v>2643</v>
      </c>
      <c r="P1886" t="s">
        <v>2643</v>
      </c>
      <c r="Q1886" t="s">
        <v>109</v>
      </c>
      <c r="R1886" t="s">
        <v>1045</v>
      </c>
      <c r="S1886">
        <f ca="1">$AK$2*Validation[[#This Row],[Range1_Range]]+Validation[[#This Row],[Range1_Low]]</f>
        <v>1125.0224490624792</v>
      </c>
      <c r="T1886">
        <f ca="1">$AK$2*Validation[[#This Row],[Range2_Range]]+Validation[[#This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0.47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6" t="b">
        <f ca="1">Validation[[#This Row],[Desired Result]]=Validation[[#This Row],[Result]]</f>
        <v>1</v>
      </c>
      <c r="X1886" t="b">
        <v>1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v>0</v>
      </c>
      <c r="AB1886" t="s">
        <v>1043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6" t="b">
        <f ca="1">AND(Validation[[#This Row],[Test Reading]]&gt;=Validation[[#This Row],[Range1_Low]],Validation[[#This Row],[Test Reading]]&lt;=Validation[[#This Row],[Range1_High]])</f>
        <v>1</v>
      </c>
      <c r="AE18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6">
        <f>Validation[[#This Row],[Range1_High]]-Validation[[#This Row],[Range1_Low]]</f>
        <v>372</v>
      </c>
      <c r="AG1886">
        <f>Validation[[#This Row],[Range2_High]]-Validation[[#This Row],[Range2_Low]]</f>
        <v>0</v>
      </c>
      <c r="AK1886"/>
    </row>
    <row r="1887" spans="1:37" x14ac:dyDescent="0.25">
      <c r="A1887" t="s">
        <v>52</v>
      </c>
      <c r="B1887" t="s">
        <v>87</v>
      </c>
      <c r="C1887">
        <v>1372</v>
      </c>
      <c r="D1887">
        <v>1372.1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2643</v>
      </c>
      <c r="K1887">
        <v>0.46917668362699999</v>
      </c>
      <c r="L1887">
        <v>0</v>
      </c>
      <c r="M1887">
        <v>0.46671830934800002</v>
      </c>
      <c r="N1887">
        <v>0</v>
      </c>
      <c r="O1887" t="s">
        <v>2643</v>
      </c>
      <c r="P1887" t="s">
        <v>2643</v>
      </c>
      <c r="Q1887" t="s">
        <v>109</v>
      </c>
      <c r="R1887" t="s">
        <v>1047</v>
      </c>
      <c r="S1887">
        <f ca="1">$AK$2*Validation[[#This Row],[Range1_Range]]+Validation[[#This Row],[Range1_Low]]</f>
        <v>1372.0336081852317</v>
      </c>
      <c r="T1887">
        <f ca="1">$AK$2*Validation[[#This Row],[Range2_Range]]+Validation[[#This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1</v>
      </c>
      <c r="AA1887" t="b">
        <v>0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87" t="b">
        <f ca="1">AND(Validation[[#This Row],[Test Reading]]&gt;=Validation[[#This Row],[Range1_Low]],Validation[[#This Row],[Test Reading]]&lt;=Validation[[#This Row],[Range1_High]])</f>
        <v>1</v>
      </c>
      <c r="AE18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7">
        <f>Validation[[#This Row],[Range1_High]]-Validation[[#This Row],[Range1_Low]]</f>
        <v>9.9999999999909051E-2</v>
      </c>
      <c r="AG1887">
        <f>Validation[[#This Row],[Range2_High]]-Validation[[#This Row],[Range2_Low]]</f>
        <v>0</v>
      </c>
      <c r="AK1887"/>
    </row>
    <row r="1888" spans="1:37" x14ac:dyDescent="0.25">
      <c r="A1888" t="s">
        <v>52</v>
      </c>
      <c r="B1888" t="s">
        <v>87</v>
      </c>
      <c r="C1888">
        <v>-200</v>
      </c>
      <c r="D1888">
        <v>-99.9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J1888" t="s">
        <v>2643</v>
      </c>
      <c r="K1888">
        <v>0.70603263238400005</v>
      </c>
      <c r="L1888">
        <v>0</v>
      </c>
      <c r="M1888">
        <v>0.69302948178900003</v>
      </c>
      <c r="N1888">
        <v>0</v>
      </c>
      <c r="O1888" t="s">
        <v>2643</v>
      </c>
      <c r="P1888" t="s">
        <v>2643</v>
      </c>
      <c r="Q1888" t="s">
        <v>109</v>
      </c>
      <c r="R1888" t="s">
        <v>1038</v>
      </c>
      <c r="S1888">
        <f ca="1">$AK$2*Validation[[#This Row],[Range1_Range]]+Validation[[#This Row],[Range1_Low]]</f>
        <v>-166.35820658291888</v>
      </c>
      <c r="T1888">
        <f ca="1">$AK$2*Validation[[#This Row],[Range2_Range]]+Validation[[#This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0.71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0</v>
      </c>
      <c r="AA1888" t="b">
        <v>0</v>
      </c>
      <c r="AB1888" t="s">
        <v>1040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8" t="b">
        <f ca="1">AND(Validation[[#This Row],[Test Reading]]&gt;=Validation[[#This Row],[Range1_Low]],Validation[[#This Row],[Test Reading]]&lt;=Validation[[#This Row],[Range1_High]])</f>
        <v>1</v>
      </c>
      <c r="AE18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8">
        <f>Validation[[#This Row],[Range1_High]]-Validation[[#This Row],[Range1_Low]]</f>
        <v>100.1</v>
      </c>
      <c r="AG1888">
        <f>Validation[[#This Row],[Range2_High]]-Validation[[#This Row],[Range2_Low]]</f>
        <v>0</v>
      </c>
      <c r="AK1888"/>
    </row>
    <row r="1889" spans="1:37" x14ac:dyDescent="0.25">
      <c r="A1889" t="s">
        <v>52</v>
      </c>
      <c r="B1889" t="s">
        <v>87</v>
      </c>
      <c r="C1889">
        <v>-100</v>
      </c>
      <c r="D1889">
        <v>-24.9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2643</v>
      </c>
      <c r="K1889">
        <v>0.62924197246400004</v>
      </c>
      <c r="L1889">
        <v>0</v>
      </c>
      <c r="M1889">
        <v>0.61461633931000004</v>
      </c>
      <c r="N1889">
        <v>0</v>
      </c>
      <c r="O1889" t="s">
        <v>2643</v>
      </c>
      <c r="P1889" t="s">
        <v>2643</v>
      </c>
      <c r="Q1889" t="s">
        <v>109</v>
      </c>
      <c r="R1889" t="s">
        <v>1040</v>
      </c>
      <c r="S1889">
        <f ca="1">$AK$2*Validation[[#This Row],[Range1_Range]]+Validation[[#This Row],[Range1_Low]]</f>
        <v>-74.760252890881205</v>
      </c>
      <c r="T1889">
        <f ca="1">$AK$2*Validation[[#This Row],[Range2_Range]]+Validation[[#This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0.63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v>0</v>
      </c>
      <c r="AB1889" t="s">
        <v>6060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9" t="b">
        <f ca="1">AND(Validation[[#This Row],[Test Reading]]&gt;=Validation[[#This Row],[Range1_Low]],Validation[[#This Row],[Test Reading]]&lt;=Validation[[#This Row],[Range1_High]])</f>
        <v>1</v>
      </c>
      <c r="AE18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9">
        <f>Validation[[#This Row],[Range1_High]]-Validation[[#This Row],[Range1_Low]]</f>
        <v>75.099999999999994</v>
      </c>
      <c r="AG1889">
        <f>Validation[[#This Row],[Range2_High]]-Validation[[#This Row],[Range2_Low]]</f>
        <v>0</v>
      </c>
      <c r="AK1889"/>
    </row>
    <row r="1890" spans="1:37" x14ac:dyDescent="0.25">
      <c r="A1890" t="s">
        <v>52</v>
      </c>
      <c r="B1890" t="s">
        <v>87</v>
      </c>
      <c r="C1890">
        <v>-25</v>
      </c>
      <c r="D1890">
        <v>120.1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2643</v>
      </c>
      <c r="K1890">
        <v>0.61728342678699999</v>
      </c>
      <c r="L1890">
        <v>0</v>
      </c>
      <c r="M1890">
        <v>0.60714521930499998</v>
      </c>
      <c r="N1890">
        <v>0</v>
      </c>
      <c r="O1890" t="s">
        <v>2643</v>
      </c>
      <c r="P1890" t="s">
        <v>2643</v>
      </c>
      <c r="Q1890" t="s">
        <v>109</v>
      </c>
      <c r="R1890" t="s">
        <v>1042</v>
      </c>
      <c r="S1890">
        <f ca="1">$AK$2*Validation[[#This Row],[Range1_Range]]+Validation[[#This Row],[Range1_Low]]</f>
        <v>23.765476771413276</v>
      </c>
      <c r="T1890">
        <f ca="1">$AK$2*Validation[[#This Row],[Range2_Range]]+Validation[[#This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0.62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0</v>
      </c>
      <c r="AA1890" t="b">
        <v>0</v>
      </c>
      <c r="AB1890" t="s">
        <v>5909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0" t="b">
        <f ca="1">AND(Validation[[#This Row],[Test Reading]]&gt;=Validation[[#This Row],[Range1_Low]],Validation[[#This Row],[Test Reading]]&lt;=Validation[[#This Row],[Range1_High]])</f>
        <v>1</v>
      </c>
      <c r="AE18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0">
        <f>Validation[[#This Row],[Range1_High]]-Validation[[#This Row],[Range1_Low]]</f>
        <v>145.1</v>
      </c>
      <c r="AG1890">
        <f>Validation[[#This Row],[Range2_High]]-Validation[[#This Row],[Range2_Low]]</f>
        <v>0</v>
      </c>
      <c r="AK1890"/>
    </row>
    <row r="1891" spans="1:37" x14ac:dyDescent="0.25">
      <c r="A1891" t="s">
        <v>52</v>
      </c>
      <c r="B1891" t="s">
        <v>87</v>
      </c>
      <c r="C1891">
        <v>120</v>
      </c>
      <c r="D1891">
        <v>1000.1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2643</v>
      </c>
      <c r="K1891">
        <v>0.65668817157799997</v>
      </c>
      <c r="L1891">
        <v>0</v>
      </c>
      <c r="M1891">
        <v>0.65161687112400002</v>
      </c>
      <c r="N1891">
        <v>0</v>
      </c>
      <c r="O1891" t="s">
        <v>2643</v>
      </c>
      <c r="P1891" t="s">
        <v>2643</v>
      </c>
      <c r="Q1891" t="s">
        <v>109</v>
      </c>
      <c r="R1891" t="s">
        <v>5380</v>
      </c>
      <c r="S1891">
        <f ca="1">$AK$2*Validation[[#This Row],[Range1_Range]]+Validation[[#This Row],[Range1_Low]]</f>
        <v>415.78563822550535</v>
      </c>
      <c r="T1891">
        <f ca="1">$AK$2*Validation[[#This Row],[Range2_Range]]+Validation[[#This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0.66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v>0</v>
      </c>
      <c r="AB1891" t="s">
        <v>5950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1" t="b">
        <f ca="1">AND(Validation[[#This Row],[Test Reading]]&gt;=Validation[[#This Row],[Range1_Low]],Validation[[#This Row],[Test Reading]]&lt;=Validation[[#This Row],[Range1_High]])</f>
        <v>1</v>
      </c>
      <c r="AE18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1">
        <f>Validation[[#This Row],[Range1_High]]-Validation[[#This Row],[Range1_Low]]</f>
        <v>880.1</v>
      </c>
      <c r="AG1891">
        <f>Validation[[#This Row],[Range2_High]]-Validation[[#This Row],[Range2_Low]]</f>
        <v>0</v>
      </c>
      <c r="AK1891"/>
    </row>
    <row r="1892" spans="1:37" x14ac:dyDescent="0.25">
      <c r="A1892" t="s">
        <v>52</v>
      </c>
      <c r="B1892" t="s">
        <v>87</v>
      </c>
      <c r="C1892">
        <v>1000</v>
      </c>
      <c r="D1892">
        <v>1372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2643</v>
      </c>
      <c r="K1892">
        <v>0.74634382223899998</v>
      </c>
      <c r="L1892">
        <v>0</v>
      </c>
      <c r="M1892">
        <v>0.74015267362899995</v>
      </c>
      <c r="N1892">
        <v>0</v>
      </c>
      <c r="O1892" t="s">
        <v>2643</v>
      </c>
      <c r="P1892" t="s">
        <v>2643</v>
      </c>
      <c r="Q1892" t="s">
        <v>109</v>
      </c>
      <c r="R1892" t="s">
        <v>1046</v>
      </c>
      <c r="S1892">
        <f ca="1">$AK$2*Validation[[#This Row],[Range1_Range]]+Validation[[#This Row],[Range1_Low]]</f>
        <v>1125.0224490624792</v>
      </c>
      <c r="T1892">
        <f ca="1">$AK$2*Validation[[#This Row],[Range2_Range]]+Validation[[#This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0.75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2" t="b">
        <f ca="1">Validation[[#This Row],[Desired Result]]=Validation[[#This Row],[Result]]</f>
        <v>1</v>
      </c>
      <c r="X1892" t="b">
        <v>1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v>0</v>
      </c>
      <c r="AB1892" t="s">
        <v>5380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2" t="b">
        <f ca="1">AND(Validation[[#This Row],[Test Reading]]&gt;=Validation[[#This Row],[Range1_Low]],Validation[[#This Row],[Test Reading]]&lt;=Validation[[#This Row],[Range1_High]])</f>
        <v>1</v>
      </c>
      <c r="AE18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2">
        <f>Validation[[#This Row],[Range1_High]]-Validation[[#This Row],[Range1_Low]]</f>
        <v>372</v>
      </c>
      <c r="AG1892">
        <f>Validation[[#This Row],[Range2_High]]-Validation[[#This Row],[Range2_Low]]</f>
        <v>0</v>
      </c>
      <c r="AK1892"/>
    </row>
    <row r="1893" spans="1:37" x14ac:dyDescent="0.25">
      <c r="A1893" t="s">
        <v>52</v>
      </c>
      <c r="B1893" t="s">
        <v>87</v>
      </c>
      <c r="C1893">
        <v>1372</v>
      </c>
      <c r="D1893">
        <v>1372.1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2643</v>
      </c>
      <c r="K1893">
        <v>0.74634382223899998</v>
      </c>
      <c r="L1893">
        <v>0</v>
      </c>
      <c r="M1893">
        <v>0.74015267362899995</v>
      </c>
      <c r="N1893">
        <v>0</v>
      </c>
      <c r="O1893" t="s">
        <v>2643</v>
      </c>
      <c r="P1893" t="s">
        <v>2643</v>
      </c>
      <c r="Q1893" t="s">
        <v>109</v>
      </c>
      <c r="R1893" t="s">
        <v>1048</v>
      </c>
      <c r="S1893">
        <f ca="1">$AK$2*Validation[[#This Row],[Range1_Range]]+Validation[[#This Row],[Range1_Low]]</f>
        <v>1372.0336081852317</v>
      </c>
      <c r="T1893">
        <f ca="1">$AK$2*Validation[[#This Row],[Range2_Range]]+Validation[[#This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0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1</v>
      </c>
      <c r="AA1893" t="b">
        <v>0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93" t="b">
        <f ca="1">AND(Validation[[#This Row],[Test Reading]]&gt;=Validation[[#This Row],[Range1_Low]],Validation[[#This Row],[Test Reading]]&lt;=Validation[[#This Row],[Range1_High]])</f>
        <v>1</v>
      </c>
      <c r="AE18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3">
        <f>Validation[[#This Row],[Range1_High]]-Validation[[#This Row],[Range1_Low]]</f>
        <v>9.9999999999909051E-2</v>
      </c>
      <c r="AG1893">
        <f>Validation[[#This Row],[Range2_High]]-Validation[[#This Row],[Range2_Low]]</f>
        <v>0</v>
      </c>
      <c r="AK1893"/>
    </row>
    <row r="1894" spans="1:37" x14ac:dyDescent="0.25">
      <c r="A1894" t="s">
        <v>52</v>
      </c>
      <c r="B1894" t="s">
        <v>90</v>
      </c>
      <c r="C1894">
        <v>-200</v>
      </c>
      <c r="D1894">
        <v>-99.9</v>
      </c>
      <c r="E1894">
        <v>0.1</v>
      </c>
      <c r="F1894" t="s">
        <v>23</v>
      </c>
      <c r="G1894" t="s">
        <v>23</v>
      </c>
      <c r="H1894">
        <v>0</v>
      </c>
      <c r="I1894">
        <v>0</v>
      </c>
      <c r="J1894" t="s">
        <v>2643</v>
      </c>
      <c r="K1894">
        <v>0.472008509711</v>
      </c>
      <c r="L1894">
        <v>0</v>
      </c>
      <c r="M1894">
        <v>0.46682217203499998</v>
      </c>
      <c r="N1894">
        <v>0</v>
      </c>
      <c r="O1894" t="s">
        <v>2643</v>
      </c>
      <c r="P1894" t="s">
        <v>2643</v>
      </c>
      <c r="Q1894" t="s">
        <v>160</v>
      </c>
      <c r="R1894" t="s">
        <v>1025</v>
      </c>
      <c r="S1894">
        <f ca="1">$AK$2*Validation[[#This Row],[Range1_Range]]+Validation[[#This Row],[Range1_Low]]</f>
        <v>-166.35820658291888</v>
      </c>
      <c r="T1894">
        <f ca="1">$AK$2*Validation[[#This Row],[Range2_Range]]+Validation[[#This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0.47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0</v>
      </c>
      <c r="AA1894" t="b">
        <v>0</v>
      </c>
      <c r="AB1894" t="s">
        <v>1027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4" t="b">
        <f ca="1">AND(Validation[[#This Row],[Test Reading]]&gt;=Validation[[#This Row],[Range1_Low]],Validation[[#This Row],[Test Reading]]&lt;=Validation[[#This Row],[Range1_High]])</f>
        <v>1</v>
      </c>
      <c r="AE18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4">
        <f>Validation[[#This Row],[Range1_High]]-Validation[[#This Row],[Range1_Low]]</f>
        <v>100.1</v>
      </c>
      <c r="AG1894">
        <f>Validation[[#This Row],[Range2_High]]-Validation[[#This Row],[Range2_Low]]</f>
        <v>0</v>
      </c>
      <c r="AK1894"/>
    </row>
    <row r="1895" spans="1:37" x14ac:dyDescent="0.25">
      <c r="A1895" t="s">
        <v>52</v>
      </c>
      <c r="B1895" t="s">
        <v>90</v>
      </c>
      <c r="C1895">
        <v>-100</v>
      </c>
      <c r="D1895">
        <v>-24.9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2643</v>
      </c>
      <c r="K1895">
        <v>0.26967921131</v>
      </c>
      <c r="L1895">
        <v>0</v>
      </c>
      <c r="M1895">
        <v>0.26325360397000003</v>
      </c>
      <c r="N1895">
        <v>0</v>
      </c>
      <c r="O1895" t="s">
        <v>2643</v>
      </c>
      <c r="P1895" t="s">
        <v>2643</v>
      </c>
      <c r="Q1895" t="s">
        <v>160</v>
      </c>
      <c r="R1895" t="s">
        <v>1027</v>
      </c>
      <c r="S1895">
        <f ca="1">$AK$2*Validation[[#This Row],[Range1_Range]]+Validation[[#This Row],[Range1_Low]]</f>
        <v>-74.760252890881205</v>
      </c>
      <c r="T1895">
        <f ca="1">$AK$2*Validation[[#This Row],[Range2_Range]]+Validation[[#This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0.27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5" t="b">
        <f ca="1">Validation[[#This Row],[Desired Result]]=Validation[[#This Row],[Result]]</f>
        <v>1</v>
      </c>
      <c r="X1895" t="b">
        <v>1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v>0</v>
      </c>
      <c r="AB1895" t="s">
        <v>6061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5" t="b">
        <f ca="1">AND(Validation[[#This Row],[Test Reading]]&gt;=Validation[[#This Row],[Range1_Low]],Validation[[#This Row],[Test Reading]]&lt;=Validation[[#This Row],[Range1_High]])</f>
        <v>1</v>
      </c>
      <c r="AE18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5">
        <f>Validation[[#This Row],[Range1_High]]-Validation[[#This Row],[Range1_Low]]</f>
        <v>75.099999999999994</v>
      </c>
      <c r="AG1895">
        <f>Validation[[#This Row],[Range2_High]]-Validation[[#This Row],[Range2_Low]]</f>
        <v>0</v>
      </c>
      <c r="AK1895"/>
    </row>
    <row r="1896" spans="1:37" x14ac:dyDescent="0.25">
      <c r="A1896" t="s">
        <v>52</v>
      </c>
      <c r="B1896" t="s">
        <v>90</v>
      </c>
      <c r="C1896">
        <v>-25</v>
      </c>
      <c r="D1896">
        <v>120.1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2643</v>
      </c>
      <c r="K1896">
        <v>0.23706428989299999</v>
      </c>
      <c r="L1896">
        <v>0</v>
      </c>
      <c r="M1896">
        <v>0.22972823190200001</v>
      </c>
      <c r="N1896">
        <v>0</v>
      </c>
      <c r="O1896" t="s">
        <v>2643</v>
      </c>
      <c r="P1896" t="s">
        <v>2643</v>
      </c>
      <c r="Q1896" t="s">
        <v>160</v>
      </c>
      <c r="R1896" t="s">
        <v>1029</v>
      </c>
      <c r="S1896">
        <f ca="1">$AK$2*Validation[[#This Row],[Range1_Range]]+Validation[[#This Row],[Range1_Low]]</f>
        <v>23.765476771413276</v>
      </c>
      <c r="T1896">
        <f ca="1">$AK$2*Validation[[#This Row],[Range2_Range]]+Validation[[#This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0.24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0</v>
      </c>
      <c r="AA1896" t="b">
        <v>0</v>
      </c>
      <c r="AB1896" t="s">
        <v>6062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6" t="b">
        <f ca="1">AND(Validation[[#This Row],[Test Reading]]&gt;=Validation[[#This Row],[Range1_Low]],Validation[[#This Row],[Test Reading]]&lt;=Validation[[#This Row],[Range1_High]])</f>
        <v>1</v>
      </c>
      <c r="AE18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6">
        <f>Validation[[#This Row],[Range1_High]]-Validation[[#This Row],[Range1_Low]]</f>
        <v>145.1</v>
      </c>
      <c r="AG1896">
        <f>Validation[[#This Row],[Range2_High]]-Validation[[#This Row],[Range2_Low]]</f>
        <v>0</v>
      </c>
      <c r="AK1896"/>
    </row>
    <row r="1897" spans="1:37" x14ac:dyDescent="0.25">
      <c r="A1897" t="s">
        <v>52</v>
      </c>
      <c r="B1897" t="s">
        <v>90</v>
      </c>
      <c r="C1897">
        <v>120</v>
      </c>
      <c r="D1897">
        <v>410.1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2643</v>
      </c>
      <c r="K1897">
        <v>0.223034144712</v>
      </c>
      <c r="L1897">
        <v>0</v>
      </c>
      <c r="M1897">
        <v>0.218550883375</v>
      </c>
      <c r="N1897">
        <v>0</v>
      </c>
      <c r="O1897" t="s">
        <v>2643</v>
      </c>
      <c r="P1897" t="s">
        <v>2643</v>
      </c>
      <c r="Q1897" t="s">
        <v>160</v>
      </c>
      <c r="R1897" t="s">
        <v>1031</v>
      </c>
      <c r="S1897">
        <f ca="1">$AK$2*Validation[[#This Row],[Range1_Range]]+Validation[[#This Row],[Range1_Low]]</f>
        <v>217.49734535759472</v>
      </c>
      <c r="T1897">
        <f ca="1">$AK$2*Validation[[#This Row],[Range2_Range]]+Validation[[#This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0.22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7" t="b">
        <f ca="1">Validation[[#This Row],[Desired Result]]=Validation[[#This Row],[Result]]</f>
        <v>1</v>
      </c>
      <c r="X1897" t="b">
        <v>1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v>0</v>
      </c>
      <c r="AB1897" t="s">
        <v>5910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7" t="b">
        <f ca="1">AND(Validation[[#This Row],[Test Reading]]&gt;=Validation[[#This Row],[Range1_Low]],Validation[[#This Row],[Test Reading]]&lt;=Validation[[#This Row],[Range1_High]])</f>
        <v>1</v>
      </c>
      <c r="AE18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7">
        <f>Validation[[#This Row],[Range1_High]]-Validation[[#This Row],[Range1_Low]]</f>
        <v>290.10000000000002</v>
      </c>
      <c r="AG1897">
        <f>Validation[[#This Row],[Range2_High]]-Validation[[#This Row],[Range2_Low]]</f>
        <v>0</v>
      </c>
      <c r="AJ1897" s="94"/>
      <c r="AK1897"/>
    </row>
    <row r="1898" spans="1:37" x14ac:dyDescent="0.25">
      <c r="A1898" t="s">
        <v>52</v>
      </c>
      <c r="B1898" t="s">
        <v>90</v>
      </c>
      <c r="C1898">
        <v>410</v>
      </c>
      <c r="D1898">
        <v>1300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2643</v>
      </c>
      <c r="K1898">
        <v>0.32196849222200002</v>
      </c>
      <c r="L1898">
        <v>0</v>
      </c>
      <c r="M1898">
        <v>0.31887923874099999</v>
      </c>
      <c r="N1898">
        <v>0</v>
      </c>
      <c r="O1898" t="s">
        <v>2643</v>
      </c>
      <c r="P1898" t="s">
        <v>2643</v>
      </c>
      <c r="Q1898" t="s">
        <v>160</v>
      </c>
      <c r="R1898" t="s">
        <v>1033</v>
      </c>
      <c r="S1898">
        <f ca="1">$AK$2*Validation[[#This Row],[Range1_Range]]+Validation[[#This Row],[Range1_Low]]</f>
        <v>709.11284856345844</v>
      </c>
      <c r="T1898">
        <f ca="1">$AK$2*Validation[[#This Row],[Range2_Range]]+Validation[[#This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0.32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8" t="b">
        <f ca="1">Validation[[#This Row],[Desired Result]]=Validation[[#This Row],[Result]]</f>
        <v>1</v>
      </c>
      <c r="X1898" t="b">
        <v>1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v>0</v>
      </c>
      <c r="AB1898" t="s">
        <v>1031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8" t="b">
        <f ca="1">AND(Validation[[#This Row],[Test Reading]]&gt;=Validation[[#This Row],[Range1_Low]],Validation[[#This Row],[Test Reading]]&lt;=Validation[[#This Row],[Range1_High]])</f>
        <v>1</v>
      </c>
      <c r="AE18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8">
        <f>Validation[[#This Row],[Range1_High]]-Validation[[#This Row],[Range1_Low]]</f>
        <v>890</v>
      </c>
      <c r="AG1898">
        <f>Validation[[#This Row],[Range2_High]]-Validation[[#This Row],[Range2_Low]]</f>
        <v>0</v>
      </c>
      <c r="AK1898"/>
    </row>
    <row r="1899" spans="1:37" x14ac:dyDescent="0.25">
      <c r="A1899" t="s">
        <v>52</v>
      </c>
      <c r="B1899" t="s">
        <v>90</v>
      </c>
      <c r="C1899">
        <v>1300</v>
      </c>
      <c r="D1899">
        <v>1300.0999999999999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2643</v>
      </c>
      <c r="K1899">
        <v>0.32196849222200002</v>
      </c>
      <c r="L1899">
        <v>0</v>
      </c>
      <c r="M1899">
        <v>0.31887923874099999</v>
      </c>
      <c r="N1899">
        <v>0</v>
      </c>
      <c r="O1899" t="s">
        <v>2643</v>
      </c>
      <c r="P1899" t="s">
        <v>2643</v>
      </c>
      <c r="Q1899" t="s">
        <v>160</v>
      </c>
      <c r="R1899" t="s">
        <v>1035</v>
      </c>
      <c r="S1899">
        <f ca="1">$AK$2*Validation[[#This Row],[Range1_Range]]+Validation[[#This Row],[Range1_Low]]</f>
        <v>1300.0336081852317</v>
      </c>
      <c r="T1899">
        <f ca="1">$AK$2*Validation[[#This Row],[Range2_Range]]+Validation[[#This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1</v>
      </c>
      <c r="AA1899" t="b">
        <v>0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899" t="b">
        <f ca="1">AND(Validation[[#This Row],[Test Reading]]&gt;=Validation[[#This Row],[Range1_Low]],Validation[[#This Row],[Test Reading]]&lt;=Validation[[#This Row],[Range1_High]])</f>
        <v>1</v>
      </c>
      <c r="AE18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9">
        <f>Validation[[#This Row],[Range1_High]]-Validation[[#This Row],[Range1_Low]]</f>
        <v>9.9999999999909051E-2</v>
      </c>
      <c r="AG1899">
        <f>Validation[[#This Row],[Range2_High]]-Validation[[#This Row],[Range2_Low]]</f>
        <v>0</v>
      </c>
      <c r="AK1899"/>
    </row>
    <row r="1900" spans="1:37" x14ac:dyDescent="0.25">
      <c r="A1900" t="s">
        <v>52</v>
      </c>
      <c r="B1900" t="s">
        <v>90</v>
      </c>
      <c r="C1900">
        <v>-200</v>
      </c>
      <c r="D1900">
        <v>-99.9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J1900" t="s">
        <v>2643</v>
      </c>
      <c r="K1900">
        <v>0.75325912675899998</v>
      </c>
      <c r="L1900">
        <v>0</v>
      </c>
      <c r="M1900">
        <v>0.74021817074700003</v>
      </c>
      <c r="N1900">
        <v>0</v>
      </c>
      <c r="O1900" t="s">
        <v>2643</v>
      </c>
      <c r="P1900" t="s">
        <v>2643</v>
      </c>
      <c r="Q1900" t="s">
        <v>160</v>
      </c>
      <c r="R1900" t="s">
        <v>1026</v>
      </c>
      <c r="S1900">
        <f ca="1">$AK$2*Validation[[#This Row],[Range1_Range]]+Validation[[#This Row],[Range1_Low]]</f>
        <v>-166.35820658291888</v>
      </c>
      <c r="T1900">
        <f ca="1">$AK$2*Validation[[#This Row],[Range2_Range]]+Validation[[#This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0.75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0</v>
      </c>
      <c r="AA1900" t="b">
        <v>0</v>
      </c>
      <c r="AB1900" t="s">
        <v>1028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0" t="b">
        <f ca="1">AND(Validation[[#This Row],[Test Reading]]&gt;=Validation[[#This Row],[Range1_Low]],Validation[[#This Row],[Test Reading]]&lt;=Validation[[#This Row],[Range1_High]])</f>
        <v>1</v>
      </c>
      <c r="AE19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0">
        <f>Validation[[#This Row],[Range1_High]]-Validation[[#This Row],[Range1_Low]]</f>
        <v>100.1</v>
      </c>
      <c r="AG1900">
        <f>Validation[[#This Row],[Range2_High]]-Validation[[#This Row],[Range2_Low]]</f>
        <v>0</v>
      </c>
      <c r="AK1900"/>
    </row>
    <row r="1901" spans="1:37" x14ac:dyDescent="0.25">
      <c r="A1901" t="s">
        <v>52</v>
      </c>
      <c r="B1901" t="s">
        <v>90</v>
      </c>
      <c r="C1901">
        <v>-100</v>
      </c>
      <c r="D1901">
        <v>-24.9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2643</v>
      </c>
      <c r="K1901">
        <v>0.64265086014200001</v>
      </c>
      <c r="L1901">
        <v>0</v>
      </c>
      <c r="M1901">
        <v>0.63190383762299995</v>
      </c>
      <c r="N1901">
        <v>0</v>
      </c>
      <c r="O1901" t="s">
        <v>2643</v>
      </c>
      <c r="P1901" t="s">
        <v>2643</v>
      </c>
      <c r="Q1901" t="s">
        <v>160</v>
      </c>
      <c r="R1901" t="s">
        <v>1028</v>
      </c>
      <c r="S1901">
        <f ca="1">$AK$2*Validation[[#This Row],[Range1_Range]]+Validation[[#This Row],[Range1_Low]]</f>
        <v>-74.760252890881205</v>
      </c>
      <c r="T1901">
        <f ca="1">$AK$2*Validation[[#This Row],[Range2_Range]]+Validation[[#This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0.64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v>0</v>
      </c>
      <c r="AB1901" t="s">
        <v>6063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1" t="b">
        <f ca="1">AND(Validation[[#This Row],[Test Reading]]&gt;=Validation[[#This Row],[Range1_Low]],Validation[[#This Row],[Test Reading]]&lt;=Validation[[#This Row],[Range1_High]])</f>
        <v>1</v>
      </c>
      <c r="AE19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1">
        <f>Validation[[#This Row],[Range1_High]]-Validation[[#This Row],[Range1_Low]]</f>
        <v>75.099999999999994</v>
      </c>
      <c r="AG1901">
        <f>Validation[[#This Row],[Range2_High]]-Validation[[#This Row],[Range2_Low]]</f>
        <v>0</v>
      </c>
      <c r="AK1901"/>
    </row>
    <row r="1902" spans="1:37" x14ac:dyDescent="0.25">
      <c r="A1902" t="s">
        <v>52</v>
      </c>
      <c r="B1902" t="s">
        <v>90</v>
      </c>
      <c r="C1902">
        <v>-25</v>
      </c>
      <c r="D1902">
        <v>120.1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2643</v>
      </c>
      <c r="K1902">
        <v>0.62966080437899996</v>
      </c>
      <c r="L1902">
        <v>0</v>
      </c>
      <c r="M1902">
        <v>0.61868817714000002</v>
      </c>
      <c r="N1902">
        <v>0</v>
      </c>
      <c r="O1902" t="s">
        <v>2643</v>
      </c>
      <c r="P1902" t="s">
        <v>2643</v>
      </c>
      <c r="Q1902" t="s">
        <v>160</v>
      </c>
      <c r="R1902" t="s">
        <v>1030</v>
      </c>
      <c r="S1902">
        <f ca="1">$AK$2*Validation[[#This Row],[Range1_Range]]+Validation[[#This Row],[Range1_Low]]</f>
        <v>23.765476771413276</v>
      </c>
      <c r="T1902">
        <f ca="1">$AK$2*Validation[[#This Row],[Range2_Range]]+Validation[[#This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0.63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2" t="b">
        <f ca="1">Validation[[#This Row],[Desired Result]]=Validation[[#This Row],[Result]]</f>
        <v>1</v>
      </c>
      <c r="X1902" t="b">
        <v>0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0</v>
      </c>
      <c r="AA1902" t="b">
        <v>0</v>
      </c>
      <c r="AB1902" t="s">
        <v>5874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2" t="b">
        <f ca="1">AND(Validation[[#This Row],[Test Reading]]&gt;=Validation[[#This Row],[Range1_Low]],Validation[[#This Row],[Test Reading]]&lt;=Validation[[#This Row],[Range1_High]])</f>
        <v>1</v>
      </c>
      <c r="AE19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2">
        <f>Validation[[#This Row],[Range1_High]]-Validation[[#This Row],[Range1_Low]]</f>
        <v>145.1</v>
      </c>
      <c r="AG1902">
        <f>Validation[[#This Row],[Range2_High]]-Validation[[#This Row],[Range2_Low]]</f>
        <v>0</v>
      </c>
      <c r="AK1902"/>
    </row>
    <row r="1903" spans="1:37" x14ac:dyDescent="0.25">
      <c r="A1903" t="s">
        <v>52</v>
      </c>
      <c r="B1903" t="s">
        <v>90</v>
      </c>
      <c r="C1903">
        <v>120</v>
      </c>
      <c r="D1903">
        <v>410.1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2643</v>
      </c>
      <c r="K1903">
        <v>0.62103418018500001</v>
      </c>
      <c r="L1903">
        <v>0</v>
      </c>
      <c r="M1903">
        <v>0.61462548647399995</v>
      </c>
      <c r="N1903">
        <v>0</v>
      </c>
      <c r="O1903" t="s">
        <v>2643</v>
      </c>
      <c r="P1903" t="s">
        <v>2643</v>
      </c>
      <c r="Q1903" t="s">
        <v>160</v>
      </c>
      <c r="R1903" t="s">
        <v>1032</v>
      </c>
      <c r="S1903">
        <f ca="1">$AK$2*Validation[[#This Row],[Range1_Range]]+Validation[[#This Row],[Range1_Low]]</f>
        <v>217.49734535759472</v>
      </c>
      <c r="T1903">
        <f ca="1">$AK$2*Validation[[#This Row],[Range2_Range]]+Validation[[#This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0.62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v>0</v>
      </c>
      <c r="AB1903" t="s">
        <v>5993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3" t="b">
        <f ca="1">AND(Validation[[#This Row],[Test Reading]]&gt;=Validation[[#This Row],[Range1_Low]],Validation[[#This Row],[Test Reading]]&lt;=Validation[[#This Row],[Range1_High]])</f>
        <v>1</v>
      </c>
      <c r="AE19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3">
        <f>Validation[[#This Row],[Range1_High]]-Validation[[#This Row],[Range1_Low]]</f>
        <v>290.10000000000002</v>
      </c>
      <c r="AG1903">
        <f>Validation[[#This Row],[Range2_High]]-Validation[[#This Row],[Range2_Low]]</f>
        <v>0</v>
      </c>
      <c r="AK1903"/>
    </row>
    <row r="1904" spans="1:37" x14ac:dyDescent="0.25">
      <c r="A1904" t="s">
        <v>52</v>
      </c>
      <c r="B1904" t="s">
        <v>90</v>
      </c>
      <c r="C1904">
        <v>410</v>
      </c>
      <c r="D1904">
        <v>1300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2643</v>
      </c>
      <c r="K1904">
        <v>0.66302559018100005</v>
      </c>
      <c r="L1904">
        <v>0</v>
      </c>
      <c r="M1904">
        <v>0.65702661201799994</v>
      </c>
      <c r="N1904">
        <v>0</v>
      </c>
      <c r="O1904" t="s">
        <v>2643</v>
      </c>
      <c r="P1904" t="s">
        <v>2643</v>
      </c>
      <c r="Q1904" t="s">
        <v>160</v>
      </c>
      <c r="R1904" t="s">
        <v>1034</v>
      </c>
      <c r="S1904">
        <f ca="1">$AK$2*Validation[[#This Row],[Range1_Range]]+Validation[[#This Row],[Range1_Low]]</f>
        <v>709.11284856345844</v>
      </c>
      <c r="T1904">
        <f ca="1">$AK$2*Validation[[#This Row],[Range2_Range]]+Validation[[#This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0.66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4" t="b">
        <f ca="1">Validation[[#This Row],[Desired Result]]=Validation[[#This Row],[Result]]</f>
        <v>1</v>
      </c>
      <c r="X1904" t="b">
        <v>0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v>0</v>
      </c>
      <c r="AB1904" t="s">
        <v>1032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4" t="b">
        <f ca="1">AND(Validation[[#This Row],[Test Reading]]&gt;=Validation[[#This Row],[Range1_Low]],Validation[[#This Row],[Test Reading]]&lt;=Validation[[#This Row],[Range1_High]])</f>
        <v>1</v>
      </c>
      <c r="AE19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4">
        <f>Validation[[#This Row],[Range1_High]]-Validation[[#This Row],[Range1_Low]]</f>
        <v>890</v>
      </c>
      <c r="AG1904">
        <f>Validation[[#This Row],[Range2_High]]-Validation[[#This Row],[Range2_Low]]</f>
        <v>0</v>
      </c>
      <c r="AJ1904" s="94"/>
      <c r="AK1904"/>
    </row>
    <row r="1905" spans="1:37" x14ac:dyDescent="0.25">
      <c r="A1905" t="s">
        <v>52</v>
      </c>
      <c r="B1905" t="s">
        <v>90</v>
      </c>
      <c r="C1905">
        <v>1300</v>
      </c>
      <c r="D1905">
        <v>1300.0999999999999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2643</v>
      </c>
      <c r="K1905">
        <v>0.66302559018100005</v>
      </c>
      <c r="L1905">
        <v>0</v>
      </c>
      <c r="M1905">
        <v>0.65702661201799994</v>
      </c>
      <c r="N1905">
        <v>0</v>
      </c>
      <c r="O1905" t="s">
        <v>2643</v>
      </c>
      <c r="P1905" t="s">
        <v>2643</v>
      </c>
      <c r="Q1905" t="s">
        <v>160</v>
      </c>
      <c r="R1905" t="s">
        <v>1036</v>
      </c>
      <c r="S1905">
        <f ca="1">$AK$2*Validation[[#This Row],[Range1_Range]]+Validation[[#This Row],[Range1_Low]]</f>
        <v>1300.0336081852317</v>
      </c>
      <c r="T1905">
        <f ca="1">$AK$2*Validation[[#This Row],[Range2_Range]]+Validation[[#This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1</v>
      </c>
      <c r="AA1905" t="b">
        <v>0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05" t="b">
        <f ca="1">AND(Validation[[#This Row],[Test Reading]]&gt;=Validation[[#This Row],[Range1_Low]],Validation[[#This Row],[Test Reading]]&lt;=Validation[[#This Row],[Range1_High]])</f>
        <v>1</v>
      </c>
      <c r="AE19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5">
        <f>Validation[[#This Row],[Range1_High]]-Validation[[#This Row],[Range1_Low]]</f>
        <v>9.9999999999909051E-2</v>
      </c>
      <c r="AG1905">
        <f>Validation[[#This Row],[Range2_High]]-Validation[[#This Row],[Range2_Low]]</f>
        <v>0</v>
      </c>
      <c r="AK1905"/>
    </row>
    <row r="1906" spans="1:37" x14ac:dyDescent="0.25">
      <c r="A1906" t="s">
        <v>52</v>
      </c>
      <c r="B1906" t="s">
        <v>94</v>
      </c>
      <c r="C1906">
        <v>-200</v>
      </c>
      <c r="D1906">
        <v>0.1</v>
      </c>
      <c r="E1906">
        <v>0.1</v>
      </c>
      <c r="F1906" t="s">
        <v>23</v>
      </c>
      <c r="G1906" t="s">
        <v>23</v>
      </c>
      <c r="H1906">
        <v>0</v>
      </c>
      <c r="I1906">
        <v>0</v>
      </c>
      <c r="J1906" t="s">
        <v>2643</v>
      </c>
      <c r="K1906">
        <v>0.13102279011699999</v>
      </c>
      <c r="L1906">
        <v>0</v>
      </c>
      <c r="M1906">
        <v>0.116270806391</v>
      </c>
      <c r="N1906">
        <v>0</v>
      </c>
      <c r="O1906" t="s">
        <v>2643</v>
      </c>
      <c r="P1906" t="s">
        <v>2643</v>
      </c>
      <c r="Q1906" t="s">
        <v>164</v>
      </c>
      <c r="R1906" t="s">
        <v>1011</v>
      </c>
      <c r="S1906">
        <f ca="1">$AK$2*Validation[[#This Row],[Range1_Range]]+Validation[[#This Row],[Range1_Low]]</f>
        <v>-132.75002135106962</v>
      </c>
      <c r="T1906">
        <f ca="1">$AK$2*Validation[[#This Row],[Range2_Range]]+Validation[[#This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0.13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0</v>
      </c>
      <c r="AA1906" t="b">
        <v>0</v>
      </c>
      <c r="AB1906" t="s">
        <v>1013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6" t="b">
        <f ca="1">AND(Validation[[#This Row],[Test Reading]]&gt;=Validation[[#This Row],[Range1_Low]],Validation[[#This Row],[Test Reading]]&lt;=Validation[[#This Row],[Range1_High]])</f>
        <v>1</v>
      </c>
      <c r="AE19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6">
        <f>Validation[[#This Row],[Range1_High]]-Validation[[#This Row],[Range1_Low]]</f>
        <v>200.1</v>
      </c>
      <c r="AG1906">
        <f>Validation[[#This Row],[Range2_High]]-Validation[[#This Row],[Range2_Low]]</f>
        <v>0</v>
      </c>
      <c r="AK1906"/>
    </row>
    <row r="1907" spans="1:37" x14ac:dyDescent="0.25">
      <c r="A1907" t="s">
        <v>52</v>
      </c>
      <c r="B1907" t="s">
        <v>94</v>
      </c>
      <c r="C1907">
        <v>0</v>
      </c>
      <c r="D1907">
        <v>100.1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2643</v>
      </c>
      <c r="K1907">
        <v>0.16571073656499999</v>
      </c>
      <c r="L1907">
        <v>0</v>
      </c>
      <c r="M1907">
        <v>0.154311299333</v>
      </c>
      <c r="N1907">
        <v>0</v>
      </c>
      <c r="O1907" t="s">
        <v>2643</v>
      </c>
      <c r="P1907" t="s">
        <v>2643</v>
      </c>
      <c r="Q1907" t="s">
        <v>164</v>
      </c>
      <c r="R1907" t="s">
        <v>1013</v>
      </c>
      <c r="S1907">
        <f ca="1">$AK$2*Validation[[#This Row],[Range1_Range]]+Validation[[#This Row],[Range1_Low]]</f>
        <v>33.641793417081111</v>
      </c>
      <c r="T1907">
        <f ca="1">$AK$2*Validation[[#This Row],[Range2_Range]]+Validation[[#This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0.17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7" t="b">
        <f ca="1">Validation[[#This Row],[Desired Result]]=Validation[[#This Row],[Result]]</f>
        <v>1</v>
      </c>
      <c r="X1907" t="b">
        <v>1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v>0</v>
      </c>
      <c r="AB1907" t="s">
        <v>6064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7" t="b">
        <f ca="1">AND(Validation[[#This Row],[Test Reading]]&gt;=Validation[[#This Row],[Range1_Low]],Validation[[#This Row],[Test Reading]]&lt;=Validation[[#This Row],[Range1_High]])</f>
        <v>1</v>
      </c>
      <c r="AE19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7">
        <f>Validation[[#This Row],[Range1_High]]-Validation[[#This Row],[Range1_Low]]</f>
        <v>100.1</v>
      </c>
      <c r="AG1907">
        <f>Validation[[#This Row],[Range2_High]]-Validation[[#This Row],[Range2_Low]]</f>
        <v>0</v>
      </c>
      <c r="AJ1907" s="94"/>
      <c r="AK1907"/>
    </row>
    <row r="1908" spans="1:37" x14ac:dyDescent="0.25">
      <c r="A1908" t="s">
        <v>52</v>
      </c>
      <c r="B1908" t="s">
        <v>94</v>
      </c>
      <c r="C1908">
        <v>100</v>
      </c>
      <c r="D1908">
        <v>300.10000000000002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2643</v>
      </c>
      <c r="K1908">
        <v>0.16571073656499999</v>
      </c>
      <c r="L1908">
        <v>0</v>
      </c>
      <c r="M1908">
        <v>0.154311299333</v>
      </c>
      <c r="N1908">
        <v>0</v>
      </c>
      <c r="O1908" t="s">
        <v>2643</v>
      </c>
      <c r="P1908" t="s">
        <v>2643</v>
      </c>
      <c r="Q1908" t="s">
        <v>164</v>
      </c>
      <c r="R1908" t="s">
        <v>1015</v>
      </c>
      <c r="S1908">
        <f ca="1">$AK$2*Validation[[#This Row],[Range1_Range]]+Validation[[#This Row],[Range1_Low]]</f>
        <v>167.24997864893038</v>
      </c>
      <c r="T1908">
        <f ca="1">$AK$2*Validation[[#This Row],[Range2_Range]]+Validation[[#This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0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v>0</v>
      </c>
      <c r="AB1908" t="s">
        <v>5911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8" t="b">
        <f ca="1">AND(Validation[[#This Row],[Test Reading]]&gt;=Validation[[#This Row],[Range1_Low]],Validation[[#This Row],[Test Reading]]&lt;=Validation[[#This Row],[Range1_High]])</f>
        <v>1</v>
      </c>
      <c r="AE19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8">
        <f>Validation[[#This Row],[Range1_High]]-Validation[[#This Row],[Range1_Low]]</f>
        <v>200.10000000000002</v>
      </c>
      <c r="AG1908">
        <f>Validation[[#This Row],[Range2_High]]-Validation[[#This Row],[Range2_Low]]</f>
        <v>0</v>
      </c>
      <c r="AK1908"/>
    </row>
    <row r="1909" spans="1:37" x14ac:dyDescent="0.25">
      <c r="A1909" t="s">
        <v>52</v>
      </c>
      <c r="B1909" t="s">
        <v>94</v>
      </c>
      <c r="C1909">
        <v>300</v>
      </c>
      <c r="D1909">
        <v>400.1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2643</v>
      </c>
      <c r="K1909">
        <v>0.22203263630799999</v>
      </c>
      <c r="L1909">
        <v>0</v>
      </c>
      <c r="M1909">
        <v>0.21365959017700001</v>
      </c>
      <c r="N1909">
        <v>0</v>
      </c>
      <c r="O1909" t="s">
        <v>2643</v>
      </c>
      <c r="P1909" t="s">
        <v>2643</v>
      </c>
      <c r="Q1909" t="s">
        <v>164</v>
      </c>
      <c r="R1909" t="s">
        <v>5389</v>
      </c>
      <c r="S1909">
        <f ca="1">$AK$2*Validation[[#This Row],[Range1_Range]]+Validation[[#This Row],[Range1_Low]]</f>
        <v>333.64179341708109</v>
      </c>
      <c r="T1909">
        <f ca="1">$AK$2*Validation[[#This Row],[Range2_Range]]+Validation[[#This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0.22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9" t="b">
        <f ca="1">Validation[[#This Row],[Desired Result]]=Validation[[#This Row],[Result]]</f>
        <v>1</v>
      </c>
      <c r="X1909" t="b">
        <v>1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v>0</v>
      </c>
      <c r="AB1909" t="s">
        <v>5954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9" t="b">
        <f ca="1">AND(Validation[[#This Row],[Test Reading]]&gt;=Validation[[#This Row],[Range1_Low]],Validation[[#This Row],[Test Reading]]&lt;=Validation[[#This Row],[Range1_High]])</f>
        <v>1</v>
      </c>
      <c r="AE19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9">
        <f>Validation[[#This Row],[Range1_High]]-Validation[[#This Row],[Range1_Low]]</f>
        <v>100.10000000000002</v>
      </c>
      <c r="AG1909">
        <f>Validation[[#This Row],[Range2_High]]-Validation[[#This Row],[Range2_Low]]</f>
        <v>0</v>
      </c>
      <c r="AK1909"/>
    </row>
    <row r="1910" spans="1:37" x14ac:dyDescent="0.25">
      <c r="A1910" t="s">
        <v>52</v>
      </c>
      <c r="B1910" t="s">
        <v>94</v>
      </c>
      <c r="C1910">
        <v>400</v>
      </c>
      <c r="D1910">
        <v>630.1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2643</v>
      </c>
      <c r="K1910">
        <v>0.259995114769</v>
      </c>
      <c r="L1910">
        <v>0</v>
      </c>
      <c r="M1910">
        <v>0.25288216345300002</v>
      </c>
      <c r="N1910">
        <v>0</v>
      </c>
      <c r="O1910" t="s">
        <v>2643</v>
      </c>
      <c r="P1910" t="s">
        <v>2643</v>
      </c>
      <c r="Q1910" t="s">
        <v>164</v>
      </c>
      <c r="R1910" t="s">
        <v>1019</v>
      </c>
      <c r="S1910">
        <f ca="1">$AK$2*Validation[[#This Row],[Range1_Range]]+Validation[[#This Row],[Range1_Low]]</f>
        <v>477.33243421848516</v>
      </c>
      <c r="T1910">
        <f ca="1">$AK$2*Validation[[#This Row],[Range2_Range]]+Validation[[#This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0.26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0" t="b">
        <f ca="1">Validation[[#This Row],[Desired Result]]=Validation[[#This Row],[Result]]</f>
        <v>1</v>
      </c>
      <c r="X1910" t="b">
        <v>1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v>0</v>
      </c>
      <c r="AB1910" t="s">
        <v>5879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0" t="b">
        <f ca="1">AND(Validation[[#This Row],[Test Reading]]&gt;=Validation[[#This Row],[Range1_Low]],Validation[[#This Row],[Test Reading]]&lt;=Validation[[#This Row],[Range1_High]])</f>
        <v>1</v>
      </c>
      <c r="AE19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0">
        <f>Validation[[#This Row],[Range1_High]]-Validation[[#This Row],[Range1_Low]]</f>
        <v>230.10000000000002</v>
      </c>
      <c r="AG1910">
        <f>Validation[[#This Row],[Range2_High]]-Validation[[#This Row],[Range2_Low]]</f>
        <v>0</v>
      </c>
      <c r="AK1910"/>
    </row>
    <row r="1911" spans="1:37" x14ac:dyDescent="0.25">
      <c r="A1911" t="s">
        <v>52</v>
      </c>
      <c r="B1911" t="s">
        <v>94</v>
      </c>
      <c r="C1911">
        <v>630</v>
      </c>
      <c r="D1911">
        <v>800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2643</v>
      </c>
      <c r="K1911">
        <v>0.43496643841799998</v>
      </c>
      <c r="L1911">
        <v>0</v>
      </c>
      <c r="M1911">
        <v>0.43075251762299999</v>
      </c>
      <c r="N1911">
        <v>0</v>
      </c>
      <c r="O1911" t="s">
        <v>2643</v>
      </c>
      <c r="P1911" t="s">
        <v>2643</v>
      </c>
      <c r="Q1911" t="s">
        <v>164</v>
      </c>
      <c r="R1911" t="s">
        <v>5390</v>
      </c>
      <c r="S1911">
        <f ca="1">$AK$2*Validation[[#This Row],[Range1_Range]]+Validation[[#This Row],[Range1_Low]]</f>
        <v>687.1339148941438</v>
      </c>
      <c r="T1911">
        <f ca="1">$AK$2*Validation[[#This Row],[Range2_Range]]+Validation[[#This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0.43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1" t="b">
        <f ca="1">Validation[[#This Row],[Desired Result]]=Validation[[#This Row],[Result]]</f>
        <v>1</v>
      </c>
      <c r="X1911" t="b">
        <v>1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v>0</v>
      </c>
      <c r="AB1911" t="s">
        <v>1019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1" t="b">
        <f ca="1">AND(Validation[[#This Row],[Test Reading]]&gt;=Validation[[#This Row],[Range1_Low]],Validation[[#This Row],[Test Reading]]&lt;=Validation[[#This Row],[Range1_High]])</f>
        <v>1</v>
      </c>
      <c r="AE19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1">
        <f>Validation[[#This Row],[Range1_High]]-Validation[[#This Row],[Range1_Low]]</f>
        <v>170</v>
      </c>
      <c r="AG1911">
        <f>Validation[[#This Row],[Range2_High]]-Validation[[#This Row],[Range2_Low]]</f>
        <v>0</v>
      </c>
      <c r="AK1911"/>
    </row>
    <row r="1912" spans="1:37" x14ac:dyDescent="0.25">
      <c r="A1912" t="s">
        <v>52</v>
      </c>
      <c r="B1912" t="s">
        <v>94</v>
      </c>
      <c r="C1912">
        <v>800</v>
      </c>
      <c r="D1912">
        <v>800.1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2643</v>
      </c>
      <c r="K1912">
        <v>0.43496643841799998</v>
      </c>
      <c r="L1912">
        <v>0</v>
      </c>
      <c r="M1912">
        <v>0.43075251762299999</v>
      </c>
      <c r="N1912">
        <v>0</v>
      </c>
      <c r="O1912" t="s">
        <v>2643</v>
      </c>
      <c r="P1912" t="s">
        <v>2643</v>
      </c>
      <c r="Q1912" t="s">
        <v>164</v>
      </c>
      <c r="R1912" t="s">
        <v>1023</v>
      </c>
      <c r="S1912">
        <f ca="1">$AK$2*Validation[[#This Row],[Range1_Range]]+Validation[[#This Row],[Range1_Low]]</f>
        <v>800.03360818523186</v>
      </c>
      <c r="T1912">
        <f ca="1">$AK$2*Validation[[#This Row],[Range2_Range]]+Validation[[#This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v>0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2" t="b">
        <f ca="1">AND(Validation[[#This Row],[Test Reading]]&gt;=Validation[[#This Row],[Range1_Low]],Validation[[#This Row],[Test Reading]]&lt;=Validation[[#This Row],[Range1_High]])</f>
        <v>1</v>
      </c>
      <c r="AE19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2">
        <f>Validation[[#This Row],[Range1_High]]-Validation[[#This Row],[Range1_Low]]</f>
        <v>0.10000000000002274</v>
      </c>
      <c r="AG1912">
        <f>Validation[[#This Row],[Range2_High]]-Validation[[#This Row],[Range2_Low]]</f>
        <v>0</v>
      </c>
      <c r="AK1912"/>
    </row>
    <row r="1913" spans="1:37" x14ac:dyDescent="0.25">
      <c r="A1913" t="s">
        <v>52</v>
      </c>
      <c r="B1913" t="s">
        <v>94</v>
      </c>
      <c r="C1913">
        <v>-200</v>
      </c>
      <c r="D1913">
        <v>0.1</v>
      </c>
      <c r="E1913">
        <v>1</v>
      </c>
      <c r="F1913" t="s">
        <v>23</v>
      </c>
      <c r="G1913" t="s">
        <v>23</v>
      </c>
      <c r="H1913">
        <v>0</v>
      </c>
      <c r="I1913">
        <v>0</v>
      </c>
      <c r="J1913" t="s">
        <v>2643</v>
      </c>
      <c r="K1913">
        <v>0.60095134778799997</v>
      </c>
      <c r="L1913">
        <v>0</v>
      </c>
      <c r="M1913">
        <v>0.58868517729199998</v>
      </c>
      <c r="N1913">
        <v>0</v>
      </c>
      <c r="O1913" t="s">
        <v>2643</v>
      </c>
      <c r="P1913" t="s">
        <v>2643</v>
      </c>
      <c r="Q1913" t="s">
        <v>164</v>
      </c>
      <c r="R1913" t="s">
        <v>1012</v>
      </c>
      <c r="S1913">
        <f ca="1">$AK$2*Validation[[#This Row],[Range1_Range]]+Validation[[#This Row],[Range1_Low]]</f>
        <v>-132.75002135106962</v>
      </c>
      <c r="T1913">
        <f ca="1">$AK$2*Validation[[#This Row],[Range2_Range]]+Validation[[#This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0.6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v>0</v>
      </c>
      <c r="AB1913" t="s">
        <v>1014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3" t="b">
        <f ca="1">AND(Validation[[#This Row],[Test Reading]]&gt;=Validation[[#This Row],[Range1_Low]],Validation[[#This Row],[Test Reading]]&lt;=Validation[[#This Row],[Range1_High]])</f>
        <v>1</v>
      </c>
      <c r="AE19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3">
        <f>Validation[[#This Row],[Range1_High]]-Validation[[#This Row],[Range1_Low]]</f>
        <v>200.1</v>
      </c>
      <c r="AG1913">
        <f>Validation[[#This Row],[Range2_High]]-Validation[[#This Row],[Range2_Low]]</f>
        <v>0</v>
      </c>
      <c r="AK1913"/>
    </row>
    <row r="1914" spans="1:37" x14ac:dyDescent="0.25">
      <c r="A1914" t="s">
        <v>52</v>
      </c>
      <c r="B1914" t="s">
        <v>94</v>
      </c>
      <c r="C1914">
        <v>0</v>
      </c>
      <c r="D1914">
        <v>100.1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2643</v>
      </c>
      <c r="K1914">
        <v>0.60945516577600001</v>
      </c>
      <c r="L1914">
        <v>0</v>
      </c>
      <c r="M1914">
        <v>0.59736363686399996</v>
      </c>
      <c r="N1914">
        <v>0</v>
      </c>
      <c r="O1914" t="s">
        <v>2643</v>
      </c>
      <c r="P1914" t="s">
        <v>2643</v>
      </c>
      <c r="Q1914" t="s">
        <v>164</v>
      </c>
      <c r="R1914" t="s">
        <v>1014</v>
      </c>
      <c r="S1914">
        <f ca="1">$AK$2*Validation[[#This Row],[Range1_Range]]+Validation[[#This Row],[Range1_Low]]</f>
        <v>33.641793417081111</v>
      </c>
      <c r="T1914">
        <f ca="1">$AK$2*Validation[[#This Row],[Range2_Range]]+Validation[[#This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0.61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v>0</v>
      </c>
      <c r="AB1914" t="s">
        <v>5955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4" t="b">
        <f ca="1">AND(Validation[[#This Row],[Test Reading]]&gt;=Validation[[#This Row],[Range1_Low]],Validation[[#This Row],[Test Reading]]&lt;=Validation[[#This Row],[Range1_High]])</f>
        <v>1</v>
      </c>
      <c r="AE19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4">
        <f>Validation[[#This Row],[Range1_High]]-Validation[[#This Row],[Range1_Low]]</f>
        <v>100.1</v>
      </c>
      <c r="AG1914">
        <f>Validation[[#This Row],[Range2_High]]-Validation[[#This Row],[Range2_Low]]</f>
        <v>0</v>
      </c>
      <c r="AK1914"/>
    </row>
    <row r="1915" spans="1:37" x14ac:dyDescent="0.25">
      <c r="A1915" t="s">
        <v>52</v>
      </c>
      <c r="B1915" t="s">
        <v>94</v>
      </c>
      <c r="C1915">
        <v>100</v>
      </c>
      <c r="D1915">
        <v>300.10000000000002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2643</v>
      </c>
      <c r="K1915">
        <v>0.60945516577600001</v>
      </c>
      <c r="L1915">
        <v>0</v>
      </c>
      <c r="M1915">
        <v>0.59736363686399996</v>
      </c>
      <c r="N1915">
        <v>0</v>
      </c>
      <c r="O1915" t="s">
        <v>2643</v>
      </c>
      <c r="P1915" t="s">
        <v>2643</v>
      </c>
      <c r="Q1915" t="s">
        <v>164</v>
      </c>
      <c r="R1915" t="s">
        <v>5391</v>
      </c>
      <c r="S1915">
        <f ca="1">$AK$2*Validation[[#This Row],[Range1_Range]]+Validation[[#This Row],[Range1_Low]]</f>
        <v>167.24997864893038</v>
      </c>
      <c r="T1915">
        <f ca="1">$AK$2*Validation[[#This Row],[Range2_Range]]+Validation[[#This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0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v>0</v>
      </c>
      <c r="AB1915" t="s">
        <v>6065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5" t="b">
        <f ca="1">AND(Validation[[#This Row],[Test Reading]]&gt;=Validation[[#This Row],[Range1_Low]],Validation[[#This Row],[Test Reading]]&lt;=Validation[[#This Row],[Range1_High]])</f>
        <v>1</v>
      </c>
      <c r="AE19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5">
        <f>Validation[[#This Row],[Range1_High]]-Validation[[#This Row],[Range1_Low]]</f>
        <v>200.10000000000002</v>
      </c>
      <c r="AG1915">
        <f>Validation[[#This Row],[Range2_High]]-Validation[[#This Row],[Range2_Low]]</f>
        <v>0</v>
      </c>
      <c r="AK1915"/>
    </row>
    <row r="1916" spans="1:37" x14ac:dyDescent="0.25">
      <c r="A1916" t="s">
        <v>52</v>
      </c>
      <c r="B1916" t="s">
        <v>94</v>
      </c>
      <c r="C1916">
        <v>300</v>
      </c>
      <c r="D1916">
        <v>400.1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2643</v>
      </c>
      <c r="K1916">
        <v>0.62711565318100004</v>
      </c>
      <c r="L1916">
        <v>0</v>
      </c>
      <c r="M1916">
        <v>0.61537123593800003</v>
      </c>
      <c r="N1916">
        <v>0</v>
      </c>
      <c r="O1916" t="s">
        <v>2643</v>
      </c>
      <c r="P1916" t="s">
        <v>2643</v>
      </c>
      <c r="Q1916" t="s">
        <v>164</v>
      </c>
      <c r="R1916" t="s">
        <v>1018</v>
      </c>
      <c r="S1916">
        <f ca="1">$AK$2*Validation[[#This Row],[Range1_Range]]+Validation[[#This Row],[Range1_Low]]</f>
        <v>333.64179341708109</v>
      </c>
      <c r="T1916">
        <f ca="1">$AK$2*Validation[[#This Row],[Range2_Range]]+Validation[[#This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0.63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6" t="b">
        <f ca="1">Validation[[#This Row],[Desired Result]]=Validation[[#This Row],[Result]]</f>
        <v>1</v>
      </c>
      <c r="X1916" t="b">
        <v>1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0</v>
      </c>
      <c r="AA1916" t="b">
        <v>0</v>
      </c>
      <c r="AB1916" t="s">
        <v>5878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6" t="b">
        <f ca="1">AND(Validation[[#This Row],[Test Reading]]&gt;=Validation[[#This Row],[Range1_Low]],Validation[[#This Row],[Test Reading]]&lt;=Validation[[#This Row],[Range1_High]])</f>
        <v>1</v>
      </c>
      <c r="AE19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6">
        <f>Validation[[#This Row],[Range1_High]]-Validation[[#This Row],[Range1_Low]]</f>
        <v>100.10000000000002</v>
      </c>
      <c r="AG1916">
        <f>Validation[[#This Row],[Range2_High]]-Validation[[#This Row],[Range2_Low]]</f>
        <v>0</v>
      </c>
      <c r="AJ1916" s="94"/>
      <c r="AK1916"/>
    </row>
    <row r="1917" spans="1:37" x14ac:dyDescent="0.25">
      <c r="A1917" t="s">
        <v>52</v>
      </c>
      <c r="B1917" t="s">
        <v>94</v>
      </c>
      <c r="C1917">
        <v>400</v>
      </c>
      <c r="D1917">
        <v>630.1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2643</v>
      </c>
      <c r="K1917">
        <v>0.64153956275699997</v>
      </c>
      <c r="L1917">
        <v>0</v>
      </c>
      <c r="M1917">
        <v>0.63006406510599999</v>
      </c>
      <c r="N1917">
        <v>0</v>
      </c>
      <c r="O1917" t="s">
        <v>2643</v>
      </c>
      <c r="P1917" t="s">
        <v>2643</v>
      </c>
      <c r="Q1917" t="s">
        <v>164</v>
      </c>
      <c r="R1917" t="s">
        <v>1020</v>
      </c>
      <c r="S1917">
        <f ca="1">$AK$2*Validation[[#This Row],[Range1_Range]]+Validation[[#This Row],[Range1_Low]]</f>
        <v>477.33243421848516</v>
      </c>
      <c r="T1917">
        <f ca="1">$AK$2*Validation[[#This Row],[Range2_Range]]+Validation[[#This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0.64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v>0</v>
      </c>
      <c r="AB1917" t="s">
        <v>6066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7" t="b">
        <f ca="1">AND(Validation[[#This Row],[Test Reading]]&gt;=Validation[[#This Row],[Range1_Low]],Validation[[#This Row],[Test Reading]]&lt;=Validation[[#This Row],[Range1_High]])</f>
        <v>1</v>
      </c>
      <c r="AE19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7">
        <f>Validation[[#This Row],[Range1_High]]-Validation[[#This Row],[Range1_Low]]</f>
        <v>230.10000000000002</v>
      </c>
      <c r="AG1917">
        <f>Validation[[#This Row],[Range2_High]]-Validation[[#This Row],[Range2_Low]]</f>
        <v>0</v>
      </c>
      <c r="AK1917"/>
    </row>
    <row r="1918" spans="1:37" x14ac:dyDescent="0.25">
      <c r="A1918" t="s">
        <v>52</v>
      </c>
      <c r="B1918" t="s">
        <v>94</v>
      </c>
      <c r="C1918">
        <v>630</v>
      </c>
      <c r="D1918">
        <v>800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2643</v>
      </c>
      <c r="K1918">
        <v>0.73018583485900002</v>
      </c>
      <c r="L1918">
        <v>0</v>
      </c>
      <c r="M1918">
        <v>0.72012434272400005</v>
      </c>
      <c r="N1918">
        <v>0</v>
      </c>
      <c r="O1918" t="s">
        <v>2643</v>
      </c>
      <c r="P1918" t="s">
        <v>2643</v>
      </c>
      <c r="Q1918" t="s">
        <v>164</v>
      </c>
      <c r="R1918" t="s">
        <v>1022</v>
      </c>
      <c r="S1918">
        <f ca="1">$AK$2*Validation[[#This Row],[Range1_Range]]+Validation[[#This Row],[Range1_Low]]</f>
        <v>687.1339148941438</v>
      </c>
      <c r="T1918">
        <f ca="1">$AK$2*Validation[[#This Row],[Range2_Range]]+Validation[[#This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0.73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8" t="b">
        <f ca="1">Validation[[#This Row],[Desired Result]]=Validation[[#This Row],[Result]]</f>
        <v>1</v>
      </c>
      <c r="X1918" t="b">
        <v>1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v>0</v>
      </c>
      <c r="AB1918" t="s">
        <v>1020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8" t="b">
        <f ca="1">AND(Validation[[#This Row],[Test Reading]]&gt;=Validation[[#This Row],[Range1_Low]],Validation[[#This Row],[Test Reading]]&lt;=Validation[[#This Row],[Range1_High]])</f>
        <v>1</v>
      </c>
      <c r="AE19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8">
        <f>Validation[[#This Row],[Range1_High]]-Validation[[#This Row],[Range1_Low]]</f>
        <v>170</v>
      </c>
      <c r="AG1918">
        <f>Validation[[#This Row],[Range2_High]]-Validation[[#This Row],[Range2_Low]]</f>
        <v>0</v>
      </c>
      <c r="AK1918"/>
    </row>
    <row r="1919" spans="1:37" x14ac:dyDescent="0.25">
      <c r="A1919" t="s">
        <v>52</v>
      </c>
      <c r="B1919" t="s">
        <v>94</v>
      </c>
      <c r="C1919">
        <v>800</v>
      </c>
      <c r="D1919">
        <v>800.1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2643</v>
      </c>
      <c r="K1919">
        <v>0.73018583485900002</v>
      </c>
      <c r="L1919">
        <v>0</v>
      </c>
      <c r="M1919">
        <v>0.72012434272400005</v>
      </c>
      <c r="N1919">
        <v>0</v>
      </c>
      <c r="O1919" t="s">
        <v>2643</v>
      </c>
      <c r="P1919" t="s">
        <v>2643</v>
      </c>
      <c r="Q1919" t="s">
        <v>164</v>
      </c>
      <c r="R1919" t="s">
        <v>1024</v>
      </c>
      <c r="S1919">
        <f ca="1">$AK$2*Validation[[#This Row],[Range1_Range]]+Validation[[#This Row],[Range1_Low]]</f>
        <v>800.03360818523186</v>
      </c>
      <c r="T1919">
        <f ca="1">$AK$2*Validation[[#This Row],[Range2_Range]]+Validation[[#This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0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1</v>
      </c>
      <c r="AA1919" t="b">
        <v>0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19" t="b">
        <f ca="1">AND(Validation[[#This Row],[Test Reading]]&gt;=Validation[[#This Row],[Range1_Low]],Validation[[#This Row],[Test Reading]]&lt;=Validation[[#This Row],[Range1_High]])</f>
        <v>1</v>
      </c>
      <c r="AE19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9">
        <f>Validation[[#This Row],[Range1_High]]-Validation[[#This Row],[Range1_Low]]</f>
        <v>0.10000000000002274</v>
      </c>
      <c r="AG1919">
        <f>Validation[[#This Row],[Range2_High]]-Validation[[#This Row],[Range2_Low]]</f>
        <v>0</v>
      </c>
      <c r="AK1919"/>
    </row>
    <row r="1920" spans="1:37" x14ac:dyDescent="0.25">
      <c r="A1920" t="s">
        <v>52</v>
      </c>
      <c r="B1920" t="s">
        <v>95</v>
      </c>
      <c r="C1920">
        <v>-200</v>
      </c>
      <c r="D1920">
        <v>0.1</v>
      </c>
      <c r="E1920">
        <v>0.1</v>
      </c>
      <c r="F1920" t="s">
        <v>23</v>
      </c>
      <c r="G1920" t="s">
        <v>23</v>
      </c>
      <c r="H1920">
        <v>0</v>
      </c>
      <c r="I1920">
        <v>0</v>
      </c>
      <c r="J1920" t="s">
        <v>2643</v>
      </c>
      <c r="K1920">
        <v>0.10309361867400001</v>
      </c>
      <c r="L1920">
        <v>0</v>
      </c>
      <c r="M1920">
        <v>8.3547729473000001E-2</v>
      </c>
      <c r="N1920">
        <v>0</v>
      </c>
      <c r="O1920" t="s">
        <v>2643</v>
      </c>
      <c r="P1920" t="s">
        <v>2643</v>
      </c>
      <c r="Q1920" t="s">
        <v>165</v>
      </c>
      <c r="R1920" t="s">
        <v>995</v>
      </c>
      <c r="S1920">
        <f ca="1">$AK$2*Validation[[#This Row],[Range1_Range]]+Validation[[#This Row],[Range1_Low]]</f>
        <v>-132.75002135106962</v>
      </c>
      <c r="T1920">
        <f ca="1">$AK$2*Validation[[#This Row],[Range2_Range]]+Validation[[#This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0.1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0</v>
      </c>
      <c r="AA1920" t="b">
        <v>0</v>
      </c>
      <c r="AB1920" t="s">
        <v>997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0" t="b">
        <f ca="1">AND(Validation[[#This Row],[Test Reading]]&gt;=Validation[[#This Row],[Range1_Low]],Validation[[#This Row],[Test Reading]]&lt;=Validation[[#This Row],[Range1_High]])</f>
        <v>1</v>
      </c>
      <c r="AE19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0">
        <f>Validation[[#This Row],[Range1_High]]-Validation[[#This Row],[Range1_Low]]</f>
        <v>200.1</v>
      </c>
      <c r="AG1920">
        <f>Validation[[#This Row],[Range2_High]]-Validation[[#This Row],[Range2_Low]]</f>
        <v>0</v>
      </c>
      <c r="AK1920"/>
    </row>
    <row r="1921" spans="1:37" x14ac:dyDescent="0.25">
      <c r="A1921" t="s">
        <v>52</v>
      </c>
      <c r="B1921" t="s">
        <v>95</v>
      </c>
      <c r="C1921">
        <v>0</v>
      </c>
      <c r="D1921">
        <v>100.1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2643</v>
      </c>
      <c r="K1921">
        <v>0.117069307668</v>
      </c>
      <c r="L1921">
        <v>0</v>
      </c>
      <c r="M1921">
        <v>0.100285351307</v>
      </c>
      <c r="N1921">
        <v>0</v>
      </c>
      <c r="O1921" t="s">
        <v>2643</v>
      </c>
      <c r="P1921" t="s">
        <v>2643</v>
      </c>
      <c r="Q1921" t="s">
        <v>165</v>
      </c>
      <c r="R1921" t="s">
        <v>997</v>
      </c>
      <c r="S1921">
        <f ca="1">$AK$2*Validation[[#This Row],[Range1_Range]]+Validation[[#This Row],[Range1_Low]]</f>
        <v>33.641793417081111</v>
      </c>
      <c r="T1921">
        <f ca="1">$AK$2*Validation[[#This Row],[Range2_Range]]+Validation[[#This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0.12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1" t="b">
        <f ca="1">Validation[[#This Row],[Desired Result]]=Validation[[#This Row],[Result]]</f>
        <v>1</v>
      </c>
      <c r="X1921" t="b">
        <v>1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v>0</v>
      </c>
      <c r="AB1921" t="s">
        <v>5957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1" t="b">
        <f ca="1">AND(Validation[[#This Row],[Test Reading]]&gt;=Validation[[#This Row],[Range1_Low]],Validation[[#This Row],[Test Reading]]&lt;=Validation[[#This Row],[Range1_High]])</f>
        <v>1</v>
      </c>
      <c r="AE19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1">
        <f>Validation[[#This Row],[Range1_High]]-Validation[[#This Row],[Range1_Low]]</f>
        <v>100.1</v>
      </c>
      <c r="AG1921">
        <f>Validation[[#This Row],[Range2_High]]-Validation[[#This Row],[Range2_Low]]</f>
        <v>0</v>
      </c>
      <c r="AK1921"/>
    </row>
    <row r="1922" spans="1:37" x14ac:dyDescent="0.25">
      <c r="A1922" t="s">
        <v>52</v>
      </c>
      <c r="B1922" t="s">
        <v>95</v>
      </c>
      <c r="C1922">
        <v>100</v>
      </c>
      <c r="D1922">
        <v>260.10000000000002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2643</v>
      </c>
      <c r="K1922">
        <v>0.117069307668</v>
      </c>
      <c r="L1922">
        <v>0</v>
      </c>
      <c r="M1922">
        <v>0.100285351307</v>
      </c>
      <c r="N1922">
        <v>0</v>
      </c>
      <c r="O1922" t="s">
        <v>2643</v>
      </c>
      <c r="P1922" t="s">
        <v>2643</v>
      </c>
      <c r="Q1922" t="s">
        <v>165</v>
      </c>
      <c r="R1922" t="s">
        <v>5392</v>
      </c>
      <c r="S1922">
        <f ca="1">$AK$2*Validation[[#This Row],[Range1_Range]]+Validation[[#This Row],[Range1_Low]]</f>
        <v>153.80670455619068</v>
      </c>
      <c r="T1922">
        <f ca="1">$AK$2*Validation[[#This Row],[Range2_Range]]+Validation[[#This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v>0</v>
      </c>
      <c r="AB1922" t="s">
        <v>6067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2" t="b">
        <f ca="1">AND(Validation[[#This Row],[Test Reading]]&gt;=Validation[[#This Row],[Range1_Low]],Validation[[#This Row],[Test Reading]]&lt;=Validation[[#This Row],[Range1_High]])</f>
        <v>1</v>
      </c>
      <c r="AE19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2">
        <f>Validation[[#This Row],[Range1_High]]-Validation[[#This Row],[Range1_Low]]</f>
        <v>160.10000000000002</v>
      </c>
      <c r="AG1922">
        <f>Validation[[#This Row],[Range2_High]]-Validation[[#This Row],[Range2_Low]]</f>
        <v>0</v>
      </c>
      <c r="AK1922"/>
    </row>
    <row r="1923" spans="1:37" x14ac:dyDescent="0.25">
      <c r="A1923" t="s">
        <v>52</v>
      </c>
      <c r="B1923" t="s">
        <v>95</v>
      </c>
      <c r="C1923">
        <v>260</v>
      </c>
      <c r="D1923">
        <v>300.10000000000002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2643</v>
      </c>
      <c r="K1923">
        <v>0.153282174534</v>
      </c>
      <c r="L1923">
        <v>0</v>
      </c>
      <c r="M1923">
        <v>0.140880637133</v>
      </c>
      <c r="N1923">
        <v>0</v>
      </c>
      <c r="O1923" t="s">
        <v>2643</v>
      </c>
      <c r="P1923" t="s">
        <v>2643</v>
      </c>
      <c r="Q1923" t="s">
        <v>165</v>
      </c>
      <c r="R1923" t="s">
        <v>1001</v>
      </c>
      <c r="S1923">
        <f ca="1">$AK$2*Validation[[#This Row],[Range1_Range]]+Validation[[#This Row],[Range1_Low]]</f>
        <v>273.47688227797158</v>
      </c>
      <c r="T1923">
        <f ca="1">$AK$2*Validation[[#This Row],[Range2_Range]]+Validation[[#This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0.15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v>0</v>
      </c>
      <c r="AB1923" t="s">
        <v>6068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3" t="b">
        <f ca="1">AND(Validation[[#This Row],[Test Reading]]&gt;=Validation[[#This Row],[Range1_Low]],Validation[[#This Row],[Test Reading]]&lt;=Validation[[#This Row],[Range1_High]])</f>
        <v>1</v>
      </c>
      <c r="AE19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3">
        <f>Validation[[#This Row],[Range1_High]]-Validation[[#This Row],[Range1_Low]]</f>
        <v>40.100000000000023</v>
      </c>
      <c r="AG1923">
        <f>Validation[[#This Row],[Range2_High]]-Validation[[#This Row],[Range2_Low]]</f>
        <v>0</v>
      </c>
      <c r="AJ1923" s="93"/>
      <c r="AK1923"/>
    </row>
    <row r="1924" spans="1:37" x14ac:dyDescent="0.25">
      <c r="A1924" t="s">
        <v>52</v>
      </c>
      <c r="B1924" t="s">
        <v>95</v>
      </c>
      <c r="C1924">
        <v>300</v>
      </c>
      <c r="D1924">
        <v>400.1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2643</v>
      </c>
      <c r="K1924">
        <v>0.16999556343</v>
      </c>
      <c r="L1924">
        <v>0</v>
      </c>
      <c r="M1924">
        <v>0.15890380887399999</v>
      </c>
      <c r="N1924">
        <v>0</v>
      </c>
      <c r="O1924" t="s">
        <v>2643</v>
      </c>
      <c r="P1924" t="s">
        <v>2643</v>
      </c>
      <c r="Q1924" t="s">
        <v>165</v>
      </c>
      <c r="R1924" t="s">
        <v>1003</v>
      </c>
      <c r="S1924">
        <f ca="1">$AK$2*Validation[[#This Row],[Range1_Range]]+Validation[[#This Row],[Range1_Low]]</f>
        <v>333.64179341708109</v>
      </c>
      <c r="T1924">
        <f ca="1">$AK$2*Validation[[#This Row],[Range2_Range]]+Validation[[#This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0.17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4" t="b">
        <f ca="1">Validation[[#This Row],[Desired Result]]=Validation[[#This Row],[Result]]</f>
        <v>1</v>
      </c>
      <c r="X1924" t="b">
        <v>0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v>0</v>
      </c>
      <c r="AB1924" t="s">
        <v>6069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4" t="b">
        <f ca="1">AND(Validation[[#This Row],[Test Reading]]&gt;=Validation[[#This Row],[Range1_Low]],Validation[[#This Row],[Test Reading]]&lt;=Validation[[#This Row],[Range1_High]])</f>
        <v>1</v>
      </c>
      <c r="AE19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4">
        <f>Validation[[#This Row],[Range1_High]]-Validation[[#This Row],[Range1_Low]]</f>
        <v>100.10000000000002</v>
      </c>
      <c r="AG1924">
        <f>Validation[[#This Row],[Range2_High]]-Validation[[#This Row],[Range2_Low]]</f>
        <v>0</v>
      </c>
      <c r="AK1924"/>
    </row>
    <row r="1925" spans="1:37" x14ac:dyDescent="0.25">
      <c r="A1925" t="s">
        <v>52</v>
      </c>
      <c r="B1925" t="s">
        <v>95</v>
      </c>
      <c r="C1925">
        <v>400</v>
      </c>
      <c r="D1925">
        <v>600.1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2643</v>
      </c>
      <c r="K1925">
        <v>0.17203912259699999</v>
      </c>
      <c r="L1925">
        <v>0</v>
      </c>
      <c r="M1925">
        <v>0.16108813920599999</v>
      </c>
      <c r="N1925">
        <v>0</v>
      </c>
      <c r="O1925" t="s">
        <v>2643</v>
      </c>
      <c r="P1925" t="s">
        <v>2643</v>
      </c>
      <c r="Q1925" t="s">
        <v>165</v>
      </c>
      <c r="R1925" t="s">
        <v>1005</v>
      </c>
      <c r="S1925">
        <f ca="1">$AK$2*Validation[[#This Row],[Range1_Range]]+Validation[[#This Row],[Range1_Low]]</f>
        <v>467.24997864893038</v>
      </c>
      <c r="T1925">
        <f ca="1">$AK$2*Validation[[#This Row],[Range2_Range]]+Validation[[#This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v>0</v>
      </c>
      <c r="AB1925" t="s">
        <v>5912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5" t="b">
        <f ca="1">AND(Validation[[#This Row],[Test Reading]]&gt;=Validation[[#This Row],[Range1_Low]],Validation[[#This Row],[Test Reading]]&lt;=Validation[[#This Row],[Range1_High]])</f>
        <v>1</v>
      </c>
      <c r="AE19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5">
        <f>Validation[[#This Row],[Range1_High]]-Validation[[#This Row],[Range1_Low]]</f>
        <v>200.10000000000002</v>
      </c>
      <c r="AG1925">
        <f>Validation[[#This Row],[Range2_High]]-Validation[[#This Row],[Range2_Low]]</f>
        <v>0</v>
      </c>
      <c r="AK1925"/>
    </row>
    <row r="1926" spans="1:37" x14ac:dyDescent="0.25">
      <c r="A1926" t="s">
        <v>52</v>
      </c>
      <c r="B1926" t="s">
        <v>95</v>
      </c>
      <c r="C1926">
        <v>600</v>
      </c>
      <c r="D1926">
        <v>630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2643</v>
      </c>
      <c r="K1926">
        <v>0.47301427738700003</v>
      </c>
      <c r="L1926">
        <v>0</v>
      </c>
      <c r="M1926">
        <v>0.46914223376399999</v>
      </c>
      <c r="N1926">
        <v>0</v>
      </c>
      <c r="O1926" t="s">
        <v>2643</v>
      </c>
      <c r="P1926" t="s">
        <v>2643</v>
      </c>
      <c r="Q1926" t="s">
        <v>165</v>
      </c>
      <c r="R1926" t="s">
        <v>1007</v>
      </c>
      <c r="S1926">
        <f ca="1">$AK$2*Validation[[#This Row],[Range1_Range]]+Validation[[#This Row],[Range1_Low]]</f>
        <v>610.08245556955478</v>
      </c>
      <c r="T1926">
        <f ca="1">$AK$2*Validation[[#This Row],[Range2_Range]]+Validation[[#This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0.47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6" t="b">
        <f ca="1">Validation[[#This Row],[Desired Result]]=Validation[[#This Row],[Result]]</f>
        <v>1</v>
      </c>
      <c r="X1926" t="b">
        <v>1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v>0</v>
      </c>
      <c r="AB1926" t="s">
        <v>1005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6" t="b">
        <f ca="1">AND(Validation[[#This Row],[Test Reading]]&gt;=Validation[[#This Row],[Range1_Low]],Validation[[#This Row],[Test Reading]]&lt;=Validation[[#This Row],[Range1_High]])</f>
        <v>1</v>
      </c>
      <c r="AE19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6">
        <f>Validation[[#This Row],[Range1_High]]-Validation[[#This Row],[Range1_Low]]</f>
        <v>30</v>
      </c>
      <c r="AG1926">
        <f>Validation[[#This Row],[Range2_High]]-Validation[[#This Row],[Range2_Low]]</f>
        <v>0</v>
      </c>
      <c r="AJ1926" s="94"/>
      <c r="AK1926"/>
    </row>
    <row r="1927" spans="1:37" x14ac:dyDescent="0.25">
      <c r="A1927" t="s">
        <v>52</v>
      </c>
      <c r="B1927" t="s">
        <v>95</v>
      </c>
      <c r="C1927">
        <v>630</v>
      </c>
      <c r="D1927">
        <v>630.1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2643</v>
      </c>
      <c r="K1927">
        <v>0.47301427738700003</v>
      </c>
      <c r="L1927">
        <v>0</v>
      </c>
      <c r="M1927">
        <v>0.46914223376399999</v>
      </c>
      <c r="N1927">
        <v>0</v>
      </c>
      <c r="O1927" t="s">
        <v>2643</v>
      </c>
      <c r="P1927" t="s">
        <v>2643</v>
      </c>
      <c r="Q1927" t="s">
        <v>165</v>
      </c>
      <c r="R1927" t="s">
        <v>1009</v>
      </c>
      <c r="S1927">
        <f ca="1">$AK$2*Validation[[#This Row],[Range1_Range]]+Validation[[#This Row],[Range1_Low]]</f>
        <v>630.03360818523186</v>
      </c>
      <c r="T1927">
        <f ca="1">$AK$2*Validation[[#This Row],[Range2_Range]]+Validation[[#This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0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v>0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27" t="b">
        <f ca="1">AND(Validation[[#This Row],[Test Reading]]&gt;=Validation[[#This Row],[Range1_Low]],Validation[[#This Row],[Test Reading]]&lt;=Validation[[#This Row],[Range1_High]])</f>
        <v>1</v>
      </c>
      <c r="AE19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7">
        <f>Validation[[#This Row],[Range1_High]]-Validation[[#This Row],[Range1_Low]]</f>
        <v>0.10000000000002274</v>
      </c>
      <c r="AG1927">
        <f>Validation[[#This Row],[Range2_High]]-Validation[[#This Row],[Range2_Low]]</f>
        <v>0</v>
      </c>
      <c r="AK1927"/>
    </row>
    <row r="1928" spans="1:37" x14ac:dyDescent="0.25">
      <c r="A1928" t="s">
        <v>52</v>
      </c>
      <c r="B1928" t="s">
        <v>95</v>
      </c>
      <c r="C1928">
        <v>-200</v>
      </c>
      <c r="D1928">
        <v>0.1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J1928" t="s">
        <v>2643</v>
      </c>
      <c r="K1928">
        <v>0.59548622577699994</v>
      </c>
      <c r="L1928">
        <v>0</v>
      </c>
      <c r="M1928">
        <v>0.58310510257199999</v>
      </c>
      <c r="N1928">
        <v>0</v>
      </c>
      <c r="O1928" t="s">
        <v>2643</v>
      </c>
      <c r="P1928" t="s">
        <v>2643</v>
      </c>
      <c r="Q1928" t="s">
        <v>165</v>
      </c>
      <c r="R1928" t="s">
        <v>996</v>
      </c>
      <c r="S1928">
        <f ca="1">$AK$2*Validation[[#This Row],[Range1_Range]]+Validation[[#This Row],[Range1_Low]]</f>
        <v>-132.75002135106962</v>
      </c>
      <c r="T1928">
        <f ca="1">$AK$2*Validation[[#This Row],[Range2_Range]]+Validation[[#This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0.6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v>0</v>
      </c>
      <c r="AB1928" t="s">
        <v>998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8" t="b">
        <f ca="1">AND(Validation[[#This Row],[Test Reading]]&gt;=Validation[[#This Row],[Range1_Low]],Validation[[#This Row],[Test Reading]]&lt;=Validation[[#This Row],[Range1_High]])</f>
        <v>1</v>
      </c>
      <c r="AE19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8">
        <f>Validation[[#This Row],[Range1_High]]-Validation[[#This Row],[Range1_Low]]</f>
        <v>200.1</v>
      </c>
      <c r="AG1928">
        <f>Validation[[#This Row],[Range2_High]]-Validation[[#This Row],[Range2_Low]]</f>
        <v>0</v>
      </c>
      <c r="AK1928"/>
    </row>
    <row r="1929" spans="1:37" x14ac:dyDescent="0.25">
      <c r="A1929" t="s">
        <v>52</v>
      </c>
      <c r="B1929" t="s">
        <v>95</v>
      </c>
      <c r="C1929">
        <v>0</v>
      </c>
      <c r="D1929">
        <v>100.1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2643</v>
      </c>
      <c r="K1929">
        <v>0.59806418859199995</v>
      </c>
      <c r="L1929">
        <v>0</v>
      </c>
      <c r="M1929">
        <v>0.58573756003199995</v>
      </c>
      <c r="N1929">
        <v>0</v>
      </c>
      <c r="O1929" t="s">
        <v>2643</v>
      </c>
      <c r="P1929" t="s">
        <v>2643</v>
      </c>
      <c r="Q1929" t="s">
        <v>165</v>
      </c>
      <c r="R1929" t="s">
        <v>998</v>
      </c>
      <c r="S1929">
        <f ca="1">$AK$2*Validation[[#This Row],[Range1_Range]]+Validation[[#This Row],[Range1_Low]]</f>
        <v>33.641793417081111</v>
      </c>
      <c r="T1929">
        <f ca="1">$AK$2*Validation[[#This Row],[Range2_Range]]+Validation[[#This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v>0</v>
      </c>
      <c r="AB1929" t="s">
        <v>5995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9" t="b">
        <f ca="1">AND(Validation[[#This Row],[Test Reading]]&gt;=Validation[[#This Row],[Range1_Low]],Validation[[#This Row],[Test Reading]]&lt;=Validation[[#This Row],[Range1_High]])</f>
        <v>1</v>
      </c>
      <c r="AE19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9">
        <f>Validation[[#This Row],[Range1_High]]-Validation[[#This Row],[Range1_Low]]</f>
        <v>100.1</v>
      </c>
      <c r="AG1929">
        <f>Validation[[#This Row],[Range2_High]]-Validation[[#This Row],[Range2_Low]]</f>
        <v>0</v>
      </c>
      <c r="AK1929"/>
    </row>
    <row r="1930" spans="1:37" x14ac:dyDescent="0.25">
      <c r="A1930" t="s">
        <v>52</v>
      </c>
      <c r="B1930" t="s">
        <v>95</v>
      </c>
      <c r="C1930">
        <v>100</v>
      </c>
      <c r="D1930">
        <v>260.10000000000002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2643</v>
      </c>
      <c r="K1930">
        <v>0.59806418859199995</v>
      </c>
      <c r="L1930">
        <v>0</v>
      </c>
      <c r="M1930">
        <v>0.58573756003199995</v>
      </c>
      <c r="N1930">
        <v>0</v>
      </c>
      <c r="O1930" t="s">
        <v>2643</v>
      </c>
      <c r="P1930" t="s">
        <v>2643</v>
      </c>
      <c r="Q1930" t="s">
        <v>165</v>
      </c>
      <c r="R1930" t="s">
        <v>1000</v>
      </c>
      <c r="S1930">
        <f ca="1">$AK$2*Validation[[#This Row],[Range1_Range]]+Validation[[#This Row],[Range1_Low]]</f>
        <v>153.80670455619068</v>
      </c>
      <c r="T1930">
        <f ca="1">$AK$2*Validation[[#This Row],[Range2_Range]]+Validation[[#This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v>0</v>
      </c>
      <c r="AB1930" t="s">
        <v>6070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0" t="b">
        <f ca="1">AND(Validation[[#This Row],[Test Reading]]&gt;=Validation[[#This Row],[Range1_Low]],Validation[[#This Row],[Test Reading]]&lt;=Validation[[#This Row],[Range1_High]])</f>
        <v>1</v>
      </c>
      <c r="AE19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0">
        <f>Validation[[#This Row],[Range1_High]]-Validation[[#This Row],[Range1_Low]]</f>
        <v>160.10000000000002</v>
      </c>
      <c r="AG1930">
        <f>Validation[[#This Row],[Range2_High]]-Validation[[#This Row],[Range2_Low]]</f>
        <v>0</v>
      </c>
      <c r="AK1930"/>
    </row>
    <row r="1931" spans="1:37" x14ac:dyDescent="0.25">
      <c r="A1931" t="s">
        <v>52</v>
      </c>
      <c r="B1931" t="s">
        <v>95</v>
      </c>
      <c r="C1931">
        <v>260</v>
      </c>
      <c r="D1931">
        <v>300.10000000000002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2643</v>
      </c>
      <c r="K1931">
        <v>0.60619384350899996</v>
      </c>
      <c r="L1931">
        <v>0</v>
      </c>
      <c r="M1931">
        <v>0.59403593448900005</v>
      </c>
      <c r="N1931">
        <v>0</v>
      </c>
      <c r="O1931" t="s">
        <v>2643</v>
      </c>
      <c r="P1931" t="s">
        <v>2643</v>
      </c>
      <c r="Q1931" t="s">
        <v>165</v>
      </c>
      <c r="R1931" t="s">
        <v>5393</v>
      </c>
      <c r="S1931">
        <f ca="1">$AK$2*Validation[[#This Row],[Range1_Range]]+Validation[[#This Row],[Range1_Low]]</f>
        <v>273.47688227797158</v>
      </c>
      <c r="T1931">
        <f ca="1">$AK$2*Validation[[#This Row],[Range2_Range]]+Validation[[#This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0.61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v>0</v>
      </c>
      <c r="AB1931" t="s">
        <v>6071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1" t="b">
        <f ca="1">AND(Validation[[#This Row],[Test Reading]]&gt;=Validation[[#This Row],[Range1_Low]],Validation[[#This Row],[Test Reading]]&lt;=Validation[[#This Row],[Range1_High]])</f>
        <v>1</v>
      </c>
      <c r="AE19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1">
        <f>Validation[[#This Row],[Range1_High]]-Validation[[#This Row],[Range1_Low]]</f>
        <v>40.100000000000023</v>
      </c>
      <c r="AG1931">
        <f>Validation[[#This Row],[Range2_High]]-Validation[[#This Row],[Range2_Low]]</f>
        <v>0</v>
      </c>
      <c r="AK1931"/>
    </row>
    <row r="1932" spans="1:37" x14ac:dyDescent="0.25">
      <c r="A1932" t="s">
        <v>52</v>
      </c>
      <c r="B1932" t="s">
        <v>95</v>
      </c>
      <c r="C1932">
        <v>300</v>
      </c>
      <c r="D1932">
        <v>400.1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2643</v>
      </c>
      <c r="K1932">
        <v>0.61063413142699996</v>
      </c>
      <c r="L1932">
        <v>0</v>
      </c>
      <c r="M1932">
        <v>0.59856641905399999</v>
      </c>
      <c r="N1932">
        <v>0</v>
      </c>
      <c r="O1932" t="s">
        <v>2643</v>
      </c>
      <c r="P1932" t="s">
        <v>2643</v>
      </c>
      <c r="Q1932" t="s">
        <v>165</v>
      </c>
      <c r="R1932" t="s">
        <v>5394</v>
      </c>
      <c r="S1932">
        <f ca="1">$AK$2*Validation[[#This Row],[Range1_Range]]+Validation[[#This Row],[Range1_Low]]</f>
        <v>333.64179341708109</v>
      </c>
      <c r="T1932">
        <f ca="1">$AK$2*Validation[[#This Row],[Range2_Range]]+Validation[[#This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0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0</v>
      </c>
      <c r="AA1932" t="b">
        <v>0</v>
      </c>
      <c r="AB1932" t="s">
        <v>5956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2" t="b">
        <f ca="1">AND(Validation[[#This Row],[Test Reading]]&gt;=Validation[[#This Row],[Range1_Low]],Validation[[#This Row],[Test Reading]]&lt;=Validation[[#This Row],[Range1_High]])</f>
        <v>1</v>
      </c>
      <c r="AE19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2">
        <f>Validation[[#This Row],[Range1_High]]-Validation[[#This Row],[Range1_Low]]</f>
        <v>100.10000000000002</v>
      </c>
      <c r="AG1932">
        <f>Validation[[#This Row],[Range2_High]]-Validation[[#This Row],[Range2_Low]]</f>
        <v>0</v>
      </c>
      <c r="AK1932"/>
    </row>
    <row r="1933" spans="1:37" x14ac:dyDescent="0.25">
      <c r="A1933" t="s">
        <v>52</v>
      </c>
      <c r="B1933" t="s">
        <v>95</v>
      </c>
      <c r="C1933">
        <v>400</v>
      </c>
      <c r="D1933">
        <v>600.1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2643</v>
      </c>
      <c r="K1933">
        <v>0.61120619318000002</v>
      </c>
      <c r="L1933">
        <v>0</v>
      </c>
      <c r="M1933">
        <v>0.59915000303599997</v>
      </c>
      <c r="N1933">
        <v>0</v>
      </c>
      <c r="O1933" t="s">
        <v>2643</v>
      </c>
      <c r="P1933" t="s">
        <v>2643</v>
      </c>
      <c r="Q1933" t="s">
        <v>165</v>
      </c>
      <c r="R1933" t="s">
        <v>5395</v>
      </c>
      <c r="S1933">
        <f ca="1">$AK$2*Validation[[#This Row],[Range1_Range]]+Validation[[#This Row],[Range1_Low]]</f>
        <v>467.24997864893038</v>
      </c>
      <c r="T1933">
        <f ca="1">$AK$2*Validation[[#This Row],[Range2_Range]]+Validation[[#This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v>0</v>
      </c>
      <c r="AB1933" t="s">
        <v>6072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3" t="b">
        <f ca="1">AND(Validation[[#This Row],[Test Reading]]&gt;=Validation[[#This Row],[Range1_Low]],Validation[[#This Row],[Test Reading]]&lt;=Validation[[#This Row],[Range1_High]])</f>
        <v>1</v>
      </c>
      <c r="AE19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3">
        <f>Validation[[#This Row],[Range1_High]]-Validation[[#This Row],[Range1_Low]]</f>
        <v>200.10000000000002</v>
      </c>
      <c r="AG1933">
        <f>Validation[[#This Row],[Range2_High]]-Validation[[#This Row],[Range2_Low]]</f>
        <v>0</v>
      </c>
      <c r="AK1933"/>
    </row>
    <row r="1934" spans="1:37" x14ac:dyDescent="0.25">
      <c r="A1934" t="s">
        <v>52</v>
      </c>
      <c r="B1934" t="s">
        <v>95</v>
      </c>
      <c r="C1934">
        <v>600</v>
      </c>
      <c r="D1934">
        <v>630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2643</v>
      </c>
      <c r="K1934">
        <v>0.75347067460600003</v>
      </c>
      <c r="L1934">
        <v>0</v>
      </c>
      <c r="M1934">
        <v>0.74372425874500003</v>
      </c>
      <c r="N1934">
        <v>0</v>
      </c>
      <c r="O1934" t="s">
        <v>2643</v>
      </c>
      <c r="P1934" t="s">
        <v>2643</v>
      </c>
      <c r="Q1934" t="s">
        <v>165</v>
      </c>
      <c r="R1934" t="s">
        <v>1008</v>
      </c>
      <c r="S1934">
        <f ca="1">$AK$2*Validation[[#This Row],[Range1_Range]]+Validation[[#This Row],[Range1_Low]]</f>
        <v>610.08245556955478</v>
      </c>
      <c r="T1934">
        <f ca="1">$AK$2*Validation[[#This Row],[Range2_Range]]+Validation[[#This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0.75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4" t="b">
        <f ca="1">Validation[[#This Row],[Desired Result]]=Validation[[#This Row],[Result]]</f>
        <v>1</v>
      </c>
      <c r="X1934" t="b">
        <v>1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v>0</v>
      </c>
      <c r="AB1934" t="s">
        <v>5395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4" t="b">
        <f ca="1">AND(Validation[[#This Row],[Test Reading]]&gt;=Validation[[#This Row],[Range1_Low]],Validation[[#This Row],[Test Reading]]&lt;=Validation[[#This Row],[Range1_High]])</f>
        <v>1</v>
      </c>
      <c r="AE19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4">
        <f>Validation[[#This Row],[Range1_High]]-Validation[[#This Row],[Range1_Low]]</f>
        <v>30</v>
      </c>
      <c r="AG1934">
        <f>Validation[[#This Row],[Range2_High]]-Validation[[#This Row],[Range2_Low]]</f>
        <v>0</v>
      </c>
      <c r="AK1934"/>
    </row>
    <row r="1935" spans="1:37" x14ac:dyDescent="0.25">
      <c r="A1935" t="s">
        <v>52</v>
      </c>
      <c r="B1935" t="s">
        <v>95</v>
      </c>
      <c r="C1935">
        <v>630</v>
      </c>
      <c r="D1935">
        <v>630.1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2643</v>
      </c>
      <c r="K1935">
        <v>0.75347067460600003</v>
      </c>
      <c r="L1935">
        <v>0</v>
      </c>
      <c r="M1935">
        <v>0.74372425874500003</v>
      </c>
      <c r="N1935">
        <v>0</v>
      </c>
      <c r="O1935" t="s">
        <v>2643</v>
      </c>
      <c r="P1935" t="s">
        <v>2643</v>
      </c>
      <c r="Q1935" t="s">
        <v>165</v>
      </c>
      <c r="R1935" t="s">
        <v>1010</v>
      </c>
      <c r="S1935">
        <f ca="1">$AK$2*Validation[[#This Row],[Range1_Range]]+Validation[[#This Row],[Range1_Low]]</f>
        <v>630.03360818523186</v>
      </c>
      <c r="T1935">
        <f ca="1">$AK$2*Validation[[#This Row],[Range2_Range]]+Validation[[#This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0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1</v>
      </c>
      <c r="AA1935" t="b">
        <v>0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35" t="b">
        <f ca="1">AND(Validation[[#This Row],[Test Reading]]&gt;=Validation[[#This Row],[Range1_Low]],Validation[[#This Row],[Test Reading]]&lt;=Validation[[#This Row],[Range1_High]])</f>
        <v>1</v>
      </c>
      <c r="AE19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5">
        <f>Validation[[#This Row],[Range1_High]]-Validation[[#This Row],[Range1_Low]]</f>
        <v>0.10000000000002274</v>
      </c>
      <c r="AG1935">
        <f>Validation[[#This Row],[Range2_High]]-Validation[[#This Row],[Range2_Low]]</f>
        <v>0</v>
      </c>
      <c r="AK1935"/>
    </row>
    <row r="1936" spans="1:37" x14ac:dyDescent="0.25">
      <c r="A1936" t="s">
        <v>52</v>
      </c>
      <c r="B1936" t="s">
        <v>91</v>
      </c>
      <c r="C1936">
        <v>0</v>
      </c>
      <c r="D1936">
        <v>250.1</v>
      </c>
      <c r="E1936">
        <v>0.1</v>
      </c>
      <c r="F1936" t="s">
        <v>23</v>
      </c>
      <c r="G1936" t="s">
        <v>23</v>
      </c>
      <c r="H1936">
        <v>0</v>
      </c>
      <c r="I1936">
        <v>0</v>
      </c>
      <c r="J1936" t="s">
        <v>2643</v>
      </c>
      <c r="K1936">
        <v>0.66952654329799999</v>
      </c>
      <c r="L1936">
        <v>0</v>
      </c>
      <c r="M1936">
        <v>0.66592057015899997</v>
      </c>
      <c r="N1936">
        <v>0</v>
      </c>
      <c r="O1936" t="s">
        <v>2643</v>
      </c>
      <c r="P1936" t="s">
        <v>2643</v>
      </c>
      <c r="Q1936" t="s">
        <v>161</v>
      </c>
      <c r="R1936" t="s">
        <v>985</v>
      </c>
      <c r="S1936">
        <f ca="1">$AK$2*Validation[[#This Row],[Range1_Range]]+Validation[[#This Row],[Range1_Low]]</f>
        <v>84.054071264855011</v>
      </c>
      <c r="T1936">
        <f ca="1">$AK$2*Validation[[#This Row],[Range2_Range]]+Validation[[#This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0.67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0</v>
      </c>
      <c r="AA1936" t="b">
        <v>0</v>
      </c>
      <c r="AB1936" t="s">
        <v>987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6" t="b">
        <f ca="1">AND(Validation[[#This Row],[Test Reading]]&gt;=Validation[[#This Row],[Range1_Low]],Validation[[#This Row],[Test Reading]]&lt;=Validation[[#This Row],[Range1_High]])</f>
        <v>1</v>
      </c>
      <c r="AE19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6">
        <f>Validation[[#This Row],[Range1_High]]-Validation[[#This Row],[Range1_Low]]</f>
        <v>250.1</v>
      </c>
      <c r="AG1936">
        <f>Validation[[#This Row],[Range2_High]]-Validation[[#This Row],[Range2_Low]]</f>
        <v>0</v>
      </c>
      <c r="AK1936"/>
    </row>
    <row r="1937" spans="1:37" x14ac:dyDescent="0.25">
      <c r="A1937" t="s">
        <v>52</v>
      </c>
      <c r="B1937" t="s">
        <v>91</v>
      </c>
      <c r="C1937">
        <v>250</v>
      </c>
      <c r="D1937">
        <v>400.1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2643</v>
      </c>
      <c r="K1937">
        <v>0.41654469294300001</v>
      </c>
      <c r="L1937">
        <v>0</v>
      </c>
      <c r="M1937">
        <v>0.41163452967399999</v>
      </c>
      <c r="N1937">
        <v>0</v>
      </c>
      <c r="O1937" t="s">
        <v>2643</v>
      </c>
      <c r="P1937" t="s">
        <v>2643</v>
      </c>
      <c r="Q1937" t="s">
        <v>161</v>
      </c>
      <c r="R1937" t="s">
        <v>987</v>
      </c>
      <c r="S1937">
        <f ca="1">$AK$2*Validation[[#This Row],[Range1_Range]]+Validation[[#This Row],[Range1_Low]]</f>
        <v>300.44588603300576</v>
      </c>
      <c r="T1937">
        <f ca="1">$AK$2*Validation[[#This Row],[Range2_Range]]+Validation[[#This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0.42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0</v>
      </c>
      <c r="AA1937" t="b">
        <v>0</v>
      </c>
      <c r="AB1937" t="s">
        <v>5951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7" t="b">
        <f ca="1">AND(Validation[[#This Row],[Test Reading]]&gt;=Validation[[#This Row],[Range1_Low]],Validation[[#This Row],[Test Reading]]&lt;=Validation[[#This Row],[Range1_High]])</f>
        <v>1</v>
      </c>
      <c r="AE19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7">
        <f>Validation[[#This Row],[Range1_High]]-Validation[[#This Row],[Range1_Low]]</f>
        <v>150.10000000000002</v>
      </c>
      <c r="AG1937">
        <f>Validation[[#This Row],[Range2_High]]-Validation[[#This Row],[Range2_Low]]</f>
        <v>0</v>
      </c>
      <c r="AK1937"/>
    </row>
    <row r="1938" spans="1:37" x14ac:dyDescent="0.25">
      <c r="A1938" t="s">
        <v>52</v>
      </c>
      <c r="B1938" t="s">
        <v>91</v>
      </c>
      <c r="C1938">
        <v>400</v>
      </c>
      <c r="D1938">
        <v>1000.1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2643</v>
      </c>
      <c r="K1938">
        <v>0.39416654581499999</v>
      </c>
      <c r="L1938">
        <v>0</v>
      </c>
      <c r="M1938">
        <v>0.38897399738400001</v>
      </c>
      <c r="N1938">
        <v>0</v>
      </c>
      <c r="O1938" t="s">
        <v>2643</v>
      </c>
      <c r="P1938" t="s">
        <v>2643</v>
      </c>
      <c r="Q1938" t="s">
        <v>161</v>
      </c>
      <c r="R1938" t="s">
        <v>989</v>
      </c>
      <c r="S1938">
        <f ca="1">$AK$2*Validation[[#This Row],[Range1_Range]]+Validation[[#This Row],[Range1_Low]]</f>
        <v>601.68271957632737</v>
      </c>
      <c r="T1938">
        <f ca="1">$AK$2*Validation[[#This Row],[Range2_Range]]+Validation[[#This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0.39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8" t="b">
        <f ca="1">Validation[[#This Row],[Desired Result]]=Validation[[#This Row],[Result]]</f>
        <v>1</v>
      </c>
      <c r="X1938" t="b">
        <v>1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v>0</v>
      </c>
      <c r="AB1938" t="s">
        <v>5875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8" t="b">
        <f ca="1">AND(Validation[[#This Row],[Test Reading]]&gt;=Validation[[#This Row],[Range1_Low]],Validation[[#This Row],[Test Reading]]&lt;=Validation[[#This Row],[Range1_High]])</f>
        <v>1</v>
      </c>
      <c r="AE19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8">
        <f>Validation[[#This Row],[Range1_High]]-Validation[[#This Row],[Range1_Low]]</f>
        <v>600.1</v>
      </c>
      <c r="AG1938">
        <f>Validation[[#This Row],[Range2_High]]-Validation[[#This Row],[Range2_Low]]</f>
        <v>0</v>
      </c>
      <c r="AK1938"/>
    </row>
    <row r="1939" spans="1:37" x14ac:dyDescent="0.25">
      <c r="A1939" t="s">
        <v>52</v>
      </c>
      <c r="B1939" t="s">
        <v>91</v>
      </c>
      <c r="C1939">
        <v>1000</v>
      </c>
      <c r="D1939">
        <v>1767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2643</v>
      </c>
      <c r="K1939">
        <v>0.53997687564100005</v>
      </c>
      <c r="L1939">
        <v>0</v>
      </c>
      <c r="M1939">
        <v>0.53619821990399996</v>
      </c>
      <c r="N1939">
        <v>0</v>
      </c>
      <c r="O1939" t="s">
        <v>2643</v>
      </c>
      <c r="P1939" t="s">
        <v>2643</v>
      </c>
      <c r="Q1939" t="s">
        <v>161</v>
      </c>
      <c r="R1939" t="s">
        <v>991</v>
      </c>
      <c r="S1939">
        <f ca="1">$AK$2*Validation[[#This Row],[Range1_Range]]+Validation[[#This Row],[Range1_Low]]</f>
        <v>1257.774780728284</v>
      </c>
      <c r="T1939">
        <f ca="1">$AK$2*Validation[[#This Row],[Range2_Range]]+Validation[[#This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0.54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9" t="b">
        <f ca="1">Validation[[#This Row],[Desired Result]]=Validation[[#This Row],[Result]]</f>
        <v>1</v>
      </c>
      <c r="X1939" t="b">
        <v>1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v>0</v>
      </c>
      <c r="AB1939" t="s">
        <v>989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9" t="b">
        <f ca="1">AND(Validation[[#This Row],[Test Reading]]&gt;=Validation[[#This Row],[Range1_Low]],Validation[[#This Row],[Test Reading]]&lt;=Validation[[#This Row],[Range1_High]])</f>
        <v>1</v>
      </c>
      <c r="AE19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9">
        <f>Validation[[#This Row],[Range1_High]]-Validation[[#This Row],[Range1_Low]]</f>
        <v>767</v>
      </c>
      <c r="AG1939">
        <f>Validation[[#This Row],[Range2_High]]-Validation[[#This Row],[Range2_Low]]</f>
        <v>0</v>
      </c>
      <c r="AJ1939" s="94"/>
      <c r="AK1939"/>
    </row>
    <row r="1940" spans="1:37" x14ac:dyDescent="0.25">
      <c r="A1940" t="s">
        <v>52</v>
      </c>
      <c r="B1940" t="s">
        <v>91</v>
      </c>
      <c r="C1940">
        <v>1767</v>
      </c>
      <c r="D1940">
        <v>1767.1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2643</v>
      </c>
      <c r="K1940">
        <v>0.53997687564100005</v>
      </c>
      <c r="L1940">
        <v>0</v>
      </c>
      <c r="M1940">
        <v>0.53619821990399996</v>
      </c>
      <c r="N1940">
        <v>0</v>
      </c>
      <c r="O1940" t="s">
        <v>2643</v>
      </c>
      <c r="P1940" t="s">
        <v>2643</v>
      </c>
      <c r="Q1940" t="s">
        <v>161</v>
      </c>
      <c r="R1940" t="s">
        <v>993</v>
      </c>
      <c r="S1940">
        <f ca="1">$AK$2*Validation[[#This Row],[Range1_Range]]+Validation[[#This Row],[Range1_Low]]</f>
        <v>1767.0336081852317</v>
      </c>
      <c r="T1940">
        <f ca="1">$AK$2*Validation[[#This Row],[Range2_Range]]+Validation[[#This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1</v>
      </c>
      <c r="AA1940" t="b">
        <v>0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40" t="b">
        <f ca="1">AND(Validation[[#This Row],[Test Reading]]&gt;=Validation[[#This Row],[Range1_Low]],Validation[[#This Row],[Test Reading]]&lt;=Validation[[#This Row],[Range1_High]])</f>
        <v>1</v>
      </c>
      <c r="AE19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0">
        <f>Validation[[#This Row],[Range1_High]]-Validation[[#This Row],[Range1_Low]]</f>
        <v>9.9999999999909051E-2</v>
      </c>
      <c r="AG1940">
        <f>Validation[[#This Row],[Range2_High]]-Validation[[#This Row],[Range2_Low]]</f>
        <v>0</v>
      </c>
      <c r="AK1940"/>
    </row>
    <row r="1941" spans="1:37" x14ac:dyDescent="0.25">
      <c r="A1941" t="s">
        <v>52</v>
      </c>
      <c r="B1941" t="s">
        <v>91</v>
      </c>
      <c r="C1941">
        <v>0</v>
      </c>
      <c r="D1941">
        <v>250.1</v>
      </c>
      <c r="E1941">
        <v>1</v>
      </c>
      <c r="F1941" t="s">
        <v>23</v>
      </c>
      <c r="G1941" t="s">
        <v>23</v>
      </c>
      <c r="H1941">
        <v>0</v>
      </c>
      <c r="I1941">
        <v>0</v>
      </c>
      <c r="J1941" t="s">
        <v>2643</v>
      </c>
      <c r="K1941">
        <v>0.89034406351700002</v>
      </c>
      <c r="L1941">
        <v>0</v>
      </c>
      <c r="M1941">
        <v>0.87946017861000003</v>
      </c>
      <c r="N1941">
        <v>0</v>
      </c>
      <c r="O1941" t="s">
        <v>2643</v>
      </c>
      <c r="P1941" t="s">
        <v>2643</v>
      </c>
      <c r="Q1941" t="s">
        <v>161</v>
      </c>
      <c r="R1941" t="s">
        <v>986</v>
      </c>
      <c r="S1941">
        <f ca="1">$AK$2*Validation[[#This Row],[Range1_Range]]+Validation[[#This Row],[Range1_Low]]</f>
        <v>84.054071264855011</v>
      </c>
      <c r="T1941">
        <f ca="1">$AK$2*Validation[[#This Row],[Range2_Range]]+Validation[[#This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0.89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0</v>
      </c>
      <c r="AA1941" t="b">
        <v>0</v>
      </c>
      <c r="AB1941" t="s">
        <v>988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1" t="b">
        <f ca="1">AND(Validation[[#This Row],[Test Reading]]&gt;=Validation[[#This Row],[Range1_Low]],Validation[[#This Row],[Test Reading]]&lt;=Validation[[#This Row],[Range1_High]])</f>
        <v>1</v>
      </c>
      <c r="AE19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1">
        <f>Validation[[#This Row],[Range1_High]]-Validation[[#This Row],[Range1_Low]]</f>
        <v>250.1</v>
      </c>
      <c r="AG1941">
        <f>Validation[[#This Row],[Range2_High]]-Validation[[#This Row],[Range2_Low]]</f>
        <v>0</v>
      </c>
      <c r="AJ1941" s="94"/>
      <c r="AK1941"/>
    </row>
    <row r="1942" spans="1:37" x14ac:dyDescent="0.25">
      <c r="A1942" t="s">
        <v>52</v>
      </c>
      <c r="B1942" t="s">
        <v>91</v>
      </c>
      <c r="C1942">
        <v>250</v>
      </c>
      <c r="D1942">
        <v>400.1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2643</v>
      </c>
      <c r="K1942">
        <v>0.71812879542300001</v>
      </c>
      <c r="L1942">
        <v>0</v>
      </c>
      <c r="M1942">
        <v>0.706712803068</v>
      </c>
      <c r="N1942">
        <v>0</v>
      </c>
      <c r="O1942" t="s">
        <v>2643</v>
      </c>
      <c r="P1942" t="s">
        <v>2643</v>
      </c>
      <c r="Q1942" t="s">
        <v>161</v>
      </c>
      <c r="R1942" t="s">
        <v>988</v>
      </c>
      <c r="S1942">
        <f ca="1">$AK$2*Validation[[#This Row],[Range1_Range]]+Validation[[#This Row],[Range1_Low]]</f>
        <v>300.44588603300576</v>
      </c>
      <c r="T1942">
        <f ca="1">$AK$2*Validation[[#This Row],[Range2_Range]]+Validation[[#This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0.72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0</v>
      </c>
      <c r="AA1942" t="b">
        <v>0</v>
      </c>
      <c r="AB1942" t="s">
        <v>6073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2" t="b">
        <f ca="1">AND(Validation[[#This Row],[Test Reading]]&gt;=Validation[[#This Row],[Range1_Low]],Validation[[#This Row],[Test Reading]]&lt;=Validation[[#This Row],[Range1_High]])</f>
        <v>1</v>
      </c>
      <c r="AE19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2">
        <f>Validation[[#This Row],[Range1_High]]-Validation[[#This Row],[Range1_Low]]</f>
        <v>150.10000000000002</v>
      </c>
      <c r="AG1942">
        <f>Validation[[#This Row],[Range2_High]]-Validation[[#This Row],[Range2_Low]]</f>
        <v>0</v>
      </c>
      <c r="AK1942"/>
    </row>
    <row r="1943" spans="1:37" x14ac:dyDescent="0.25">
      <c r="A1943" t="s">
        <v>52</v>
      </c>
      <c r="B1943" t="s">
        <v>91</v>
      </c>
      <c r="C1943">
        <v>400</v>
      </c>
      <c r="D1943">
        <v>1000.1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2643</v>
      </c>
      <c r="K1943">
        <v>0.70538411623499997</v>
      </c>
      <c r="L1943">
        <v>0</v>
      </c>
      <c r="M1943">
        <v>0.69375843824799999</v>
      </c>
      <c r="N1943">
        <v>0</v>
      </c>
      <c r="O1943" t="s">
        <v>2643</v>
      </c>
      <c r="P1943" t="s">
        <v>2643</v>
      </c>
      <c r="Q1943" t="s">
        <v>161</v>
      </c>
      <c r="R1943" t="s">
        <v>990</v>
      </c>
      <c r="S1943">
        <f ca="1">$AK$2*Validation[[#This Row],[Range1_Range]]+Validation[[#This Row],[Range1_Low]]</f>
        <v>601.68271957632737</v>
      </c>
      <c r="T1943">
        <f ca="1">$AK$2*Validation[[#This Row],[Range2_Range]]+Validation[[#This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0.71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v>0</v>
      </c>
      <c r="AB1943" t="s">
        <v>6074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3" t="b">
        <f ca="1">AND(Validation[[#This Row],[Test Reading]]&gt;=Validation[[#This Row],[Range1_Low]],Validation[[#This Row],[Test Reading]]&lt;=Validation[[#This Row],[Range1_High]])</f>
        <v>1</v>
      </c>
      <c r="AE19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3">
        <f>Validation[[#This Row],[Range1_High]]-Validation[[#This Row],[Range1_Low]]</f>
        <v>600.1</v>
      </c>
      <c r="AG1943">
        <f>Validation[[#This Row],[Range2_High]]-Validation[[#This Row],[Range2_Low]]</f>
        <v>0</v>
      </c>
      <c r="AJ1943" s="94"/>
      <c r="AK1943"/>
    </row>
    <row r="1944" spans="1:37" x14ac:dyDescent="0.25">
      <c r="A1944" t="s">
        <v>52</v>
      </c>
      <c r="B1944" t="s">
        <v>91</v>
      </c>
      <c r="C1944">
        <v>1000</v>
      </c>
      <c r="D1944">
        <v>1767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2643</v>
      </c>
      <c r="K1944">
        <v>0.79609956150200001</v>
      </c>
      <c r="L1944">
        <v>0</v>
      </c>
      <c r="M1944">
        <v>0.78581711041900004</v>
      </c>
      <c r="N1944">
        <v>0</v>
      </c>
      <c r="O1944" t="s">
        <v>2643</v>
      </c>
      <c r="P1944" t="s">
        <v>2643</v>
      </c>
      <c r="Q1944" t="s">
        <v>161</v>
      </c>
      <c r="R1944" t="s">
        <v>5381</v>
      </c>
      <c r="S1944">
        <f ca="1">$AK$2*Validation[[#This Row],[Range1_Range]]+Validation[[#This Row],[Range1_Low]]</f>
        <v>1257.774780728284</v>
      </c>
      <c r="T1944">
        <f ca="1">$AK$2*Validation[[#This Row],[Range2_Range]]+Validation[[#This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0.8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4" t="b">
        <f ca="1">Validation[[#This Row],[Desired Result]]=Validation[[#This Row],[Result]]</f>
        <v>1</v>
      </c>
      <c r="X1944" t="b">
        <v>0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v>0</v>
      </c>
      <c r="AB1944" t="s">
        <v>990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4" t="b">
        <f ca="1">AND(Validation[[#This Row],[Test Reading]]&gt;=Validation[[#This Row],[Range1_Low]],Validation[[#This Row],[Test Reading]]&lt;=Validation[[#This Row],[Range1_High]])</f>
        <v>1</v>
      </c>
      <c r="AE19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4">
        <f>Validation[[#This Row],[Range1_High]]-Validation[[#This Row],[Range1_Low]]</f>
        <v>767</v>
      </c>
      <c r="AG1944">
        <f>Validation[[#This Row],[Range2_High]]-Validation[[#This Row],[Range2_Low]]</f>
        <v>0</v>
      </c>
      <c r="AK1944"/>
    </row>
    <row r="1945" spans="1:37" x14ac:dyDescent="0.25">
      <c r="A1945" t="s">
        <v>52</v>
      </c>
      <c r="B1945" t="s">
        <v>91</v>
      </c>
      <c r="C1945">
        <v>1767</v>
      </c>
      <c r="D1945">
        <v>1767.1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2643</v>
      </c>
      <c r="K1945">
        <v>0.79609956150200001</v>
      </c>
      <c r="L1945">
        <v>0</v>
      </c>
      <c r="M1945">
        <v>0.78581711041900004</v>
      </c>
      <c r="N1945">
        <v>0</v>
      </c>
      <c r="O1945" t="s">
        <v>2643</v>
      </c>
      <c r="P1945" t="s">
        <v>2643</v>
      </c>
      <c r="Q1945" t="s">
        <v>161</v>
      </c>
      <c r="R1945" t="s">
        <v>5382</v>
      </c>
      <c r="S1945">
        <f ca="1">$AK$2*Validation[[#This Row],[Range1_Range]]+Validation[[#This Row],[Range1_Low]]</f>
        <v>1767.0336081852317</v>
      </c>
      <c r="T1945">
        <f ca="1">$AK$2*Validation[[#This Row],[Range2_Range]]+Validation[[#This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1</v>
      </c>
      <c r="AA1945" t="b">
        <v>0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45" t="b">
        <f ca="1">AND(Validation[[#This Row],[Test Reading]]&gt;=Validation[[#This Row],[Range1_Low]],Validation[[#This Row],[Test Reading]]&lt;=Validation[[#This Row],[Range1_High]])</f>
        <v>1</v>
      </c>
      <c r="AE19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5">
        <f>Validation[[#This Row],[Range1_High]]-Validation[[#This Row],[Range1_Low]]</f>
        <v>9.9999999999909051E-2</v>
      </c>
      <c r="AG1945">
        <f>Validation[[#This Row],[Range2_High]]-Validation[[#This Row],[Range2_Low]]</f>
        <v>0</v>
      </c>
      <c r="AK1945"/>
    </row>
    <row r="1946" spans="1:37" x14ac:dyDescent="0.25">
      <c r="A1946" t="s">
        <v>52</v>
      </c>
      <c r="B1946" t="s">
        <v>92</v>
      </c>
      <c r="C1946">
        <v>0</v>
      </c>
      <c r="D1946">
        <v>250.1</v>
      </c>
      <c r="E1946">
        <v>0.1</v>
      </c>
      <c r="F1946" t="s">
        <v>23</v>
      </c>
      <c r="G1946" t="s">
        <v>23</v>
      </c>
      <c r="H1946">
        <v>0</v>
      </c>
      <c r="I1946">
        <v>0</v>
      </c>
      <c r="J1946" t="s">
        <v>2643</v>
      </c>
      <c r="K1946">
        <v>0.55632015286400005</v>
      </c>
      <c r="L1946">
        <v>0</v>
      </c>
      <c r="M1946">
        <v>0.55207204158000001</v>
      </c>
      <c r="N1946">
        <v>0</v>
      </c>
      <c r="O1946" t="s">
        <v>2643</v>
      </c>
      <c r="P1946" t="s">
        <v>2643</v>
      </c>
      <c r="Q1946" t="s">
        <v>162</v>
      </c>
      <c r="R1946" t="s">
        <v>975</v>
      </c>
      <c r="S1946">
        <f ca="1">$AK$2*Validation[[#This Row],[Range1_Range]]+Validation[[#This Row],[Range1_Low]]</f>
        <v>84.054071264855011</v>
      </c>
      <c r="T1946">
        <f ca="1">$AK$2*Validation[[#This Row],[Range2_Range]]+Validation[[#This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0.56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0</v>
      </c>
      <c r="AA1946" t="b">
        <v>0</v>
      </c>
      <c r="AB1946">
        <v>14230473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6" t="b">
        <f ca="1">AND(Validation[[#This Row],[Test Reading]]&gt;=Validation[[#This Row],[Range1_Low]],Validation[[#This Row],[Test Reading]]&lt;=Validation[[#This Row],[Range1_High]])</f>
        <v>1</v>
      </c>
      <c r="AE19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6">
        <f>Validation[[#This Row],[Range1_High]]-Validation[[#This Row],[Range1_Low]]</f>
        <v>250.1</v>
      </c>
      <c r="AG1946">
        <f>Validation[[#This Row],[Range2_High]]-Validation[[#This Row],[Range2_Low]]</f>
        <v>0</v>
      </c>
      <c r="AK1946"/>
    </row>
    <row r="1947" spans="1:37" x14ac:dyDescent="0.25">
      <c r="A1947" t="s">
        <v>52</v>
      </c>
      <c r="B1947" t="s">
        <v>92</v>
      </c>
      <c r="C1947">
        <v>250</v>
      </c>
      <c r="D1947">
        <v>1000.1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2643</v>
      </c>
      <c r="K1947">
        <v>0.42875922732400001</v>
      </c>
      <c r="L1947">
        <v>0</v>
      </c>
      <c r="M1947">
        <v>0.42399054213100001</v>
      </c>
      <c r="N1947">
        <v>0</v>
      </c>
      <c r="O1947" t="s">
        <v>2643</v>
      </c>
      <c r="P1947" t="s">
        <v>2643</v>
      </c>
      <c r="Q1947" t="s">
        <v>162</v>
      </c>
      <c r="R1947" t="s">
        <v>977</v>
      </c>
      <c r="S1947">
        <f ca="1">$AK$2*Validation[[#This Row],[Range1_Range]]+Validation[[#This Row],[Range1_Low]]</f>
        <v>502.09499742410134</v>
      </c>
      <c r="T1947">
        <f ca="1">$AK$2*Validation[[#This Row],[Range2_Range]]+Validation[[#This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0.43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7" t="b">
        <f ca="1">Validation[[#This Row],[Desired Result]]=Validation[[#This Row],[Result]]</f>
        <v>1</v>
      </c>
      <c r="X1947" t="b">
        <v>1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0</v>
      </c>
      <c r="AA1947" t="b">
        <v>0</v>
      </c>
      <c r="AB1947" t="s">
        <v>6075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7" t="b">
        <f ca="1">AND(Validation[[#This Row],[Test Reading]]&gt;=Validation[[#This Row],[Range1_Low]],Validation[[#This Row],[Test Reading]]&lt;=Validation[[#This Row],[Range1_High]])</f>
        <v>1</v>
      </c>
      <c r="AE19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7">
        <f>Validation[[#This Row],[Range1_High]]-Validation[[#This Row],[Range1_Low]]</f>
        <v>750.1</v>
      </c>
      <c r="AG1947">
        <f>Validation[[#This Row],[Range2_High]]-Validation[[#This Row],[Range2_Low]]</f>
        <v>0</v>
      </c>
      <c r="AK1947"/>
    </row>
    <row r="1948" spans="1:37" x14ac:dyDescent="0.25">
      <c r="A1948" t="s">
        <v>52</v>
      </c>
      <c r="B1948" t="s">
        <v>92</v>
      </c>
      <c r="C1948">
        <v>1000</v>
      </c>
      <c r="D1948">
        <v>1400.1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2643</v>
      </c>
      <c r="K1948">
        <v>0.43860007760199998</v>
      </c>
      <c r="L1948">
        <v>0</v>
      </c>
      <c r="M1948">
        <v>0.433939549792</v>
      </c>
      <c r="N1948">
        <v>0</v>
      </c>
      <c r="O1948" t="s">
        <v>2643</v>
      </c>
      <c r="P1948" t="s">
        <v>2643</v>
      </c>
      <c r="Q1948" t="s">
        <v>162</v>
      </c>
      <c r="R1948" t="s">
        <v>979</v>
      </c>
      <c r="S1948">
        <f ca="1">$AK$2*Validation[[#This Row],[Range1_Range]]+Validation[[#This Row],[Range1_Low]]</f>
        <v>1134.4663491126289</v>
      </c>
      <c r="T1948">
        <f ca="1">$AK$2*Validation[[#This Row],[Range2_Range]]+Validation[[#This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0.44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8" t="b">
        <f ca="1">Validation[[#This Row],[Desired Result]]=Validation[[#This Row],[Result]]</f>
        <v>1</v>
      </c>
      <c r="X1948" t="b">
        <v>1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v>0</v>
      </c>
      <c r="AB1948" t="s">
        <v>6076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8" t="b">
        <f ca="1">AND(Validation[[#This Row],[Test Reading]]&gt;=Validation[[#This Row],[Range1_Low]],Validation[[#This Row],[Test Reading]]&lt;=Validation[[#This Row],[Range1_High]])</f>
        <v>1</v>
      </c>
      <c r="AE19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8">
        <f>Validation[[#This Row],[Range1_High]]-Validation[[#This Row],[Range1_Low]]</f>
        <v>400.09999999999991</v>
      </c>
      <c r="AG1948">
        <f>Validation[[#This Row],[Range2_High]]-Validation[[#This Row],[Range2_Low]]</f>
        <v>0</v>
      </c>
      <c r="AK1948"/>
    </row>
    <row r="1949" spans="1:37" x14ac:dyDescent="0.25">
      <c r="A1949" t="s">
        <v>52</v>
      </c>
      <c r="B1949" t="s">
        <v>92</v>
      </c>
      <c r="C1949">
        <v>1400</v>
      </c>
      <c r="D1949">
        <v>1767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2643</v>
      </c>
      <c r="K1949">
        <v>0.54056503056100003</v>
      </c>
      <c r="L1949">
        <v>0</v>
      </c>
      <c r="M1949">
        <v>0.53679051506800002</v>
      </c>
      <c r="N1949">
        <v>0</v>
      </c>
      <c r="O1949" t="s">
        <v>2643</v>
      </c>
      <c r="P1949" t="s">
        <v>2643</v>
      </c>
      <c r="Q1949" t="s">
        <v>162</v>
      </c>
      <c r="R1949" t="s">
        <v>5383</v>
      </c>
      <c r="S1949">
        <f ca="1">$AK$2*Validation[[#This Row],[Range1_Range]]+Validation[[#This Row],[Range1_Low]]</f>
        <v>1523.3420398008868</v>
      </c>
      <c r="T1949">
        <f ca="1">$AK$2*Validation[[#This Row],[Range2_Range]]+Validation[[#This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0.54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v>0</v>
      </c>
      <c r="AB1949" t="s">
        <v>979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9" t="b">
        <f ca="1">AND(Validation[[#This Row],[Test Reading]]&gt;=Validation[[#This Row],[Range1_Low]],Validation[[#This Row],[Test Reading]]&lt;=Validation[[#This Row],[Range1_High]])</f>
        <v>1</v>
      </c>
      <c r="AE19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9">
        <f>Validation[[#This Row],[Range1_High]]-Validation[[#This Row],[Range1_Low]]</f>
        <v>367</v>
      </c>
      <c r="AG1949">
        <f>Validation[[#This Row],[Range2_High]]-Validation[[#This Row],[Range2_Low]]</f>
        <v>0</v>
      </c>
      <c r="AK1949"/>
    </row>
    <row r="1950" spans="1:37" x14ac:dyDescent="0.25">
      <c r="A1950" t="s">
        <v>52</v>
      </c>
      <c r="B1950" t="s">
        <v>92</v>
      </c>
      <c r="C1950">
        <v>1767</v>
      </c>
      <c r="D1950">
        <v>1767.1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2643</v>
      </c>
      <c r="K1950">
        <v>0.54056503056100003</v>
      </c>
      <c r="L1950">
        <v>0</v>
      </c>
      <c r="M1950">
        <v>0.53679051506800002</v>
      </c>
      <c r="N1950">
        <v>0</v>
      </c>
      <c r="O1950" t="s">
        <v>2643</v>
      </c>
      <c r="P1950" t="s">
        <v>2643</v>
      </c>
      <c r="Q1950" t="s">
        <v>162</v>
      </c>
      <c r="R1950" t="s">
        <v>983</v>
      </c>
      <c r="S1950">
        <f ca="1">$AK$2*Validation[[#This Row],[Range1_Range]]+Validation[[#This Row],[Range1_Low]]</f>
        <v>1767.0336081852317</v>
      </c>
      <c r="T1950">
        <f ca="1">$AK$2*Validation[[#This Row],[Range2_Range]]+Validation[[#This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0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1</v>
      </c>
      <c r="AA1950" t="b">
        <v>0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50" t="b">
        <f ca="1">AND(Validation[[#This Row],[Test Reading]]&gt;=Validation[[#This Row],[Range1_Low]],Validation[[#This Row],[Test Reading]]&lt;=Validation[[#This Row],[Range1_High]])</f>
        <v>1</v>
      </c>
      <c r="AE19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0">
        <f>Validation[[#This Row],[Range1_High]]-Validation[[#This Row],[Range1_Low]]</f>
        <v>9.9999999999909051E-2</v>
      </c>
      <c r="AG1950">
        <f>Validation[[#This Row],[Range2_High]]-Validation[[#This Row],[Range2_Low]]</f>
        <v>0</v>
      </c>
      <c r="AK1950"/>
    </row>
    <row r="1951" spans="1:37" x14ac:dyDescent="0.25">
      <c r="A1951" t="s">
        <v>52</v>
      </c>
      <c r="B1951" t="s">
        <v>92</v>
      </c>
      <c r="C1951">
        <v>0</v>
      </c>
      <c r="D1951">
        <v>250.1</v>
      </c>
      <c r="E1951">
        <v>1</v>
      </c>
      <c r="F1951" t="s">
        <v>23</v>
      </c>
      <c r="G1951" t="s">
        <v>23</v>
      </c>
      <c r="H1951">
        <v>0</v>
      </c>
      <c r="I1951">
        <v>0</v>
      </c>
      <c r="J1951" t="s">
        <v>2643</v>
      </c>
      <c r="K1951">
        <v>0.80846634602</v>
      </c>
      <c r="L1951">
        <v>0</v>
      </c>
      <c r="M1951">
        <v>0.79673304129699996</v>
      </c>
      <c r="N1951">
        <v>0</v>
      </c>
      <c r="O1951" t="s">
        <v>2643</v>
      </c>
      <c r="P1951" t="s">
        <v>2643</v>
      </c>
      <c r="Q1951" t="s">
        <v>162</v>
      </c>
      <c r="R1951" t="s">
        <v>976</v>
      </c>
      <c r="S1951">
        <f ca="1">$AK$2*Validation[[#This Row],[Range1_Range]]+Validation[[#This Row],[Range1_Low]]</f>
        <v>84.054071264855011</v>
      </c>
      <c r="T1951">
        <f ca="1">$AK$2*Validation[[#This Row],[Range2_Range]]+Validation[[#This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0.81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0</v>
      </c>
      <c r="AA1951" t="b">
        <v>0</v>
      </c>
      <c r="AB1951" t="s">
        <v>978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1" t="b">
        <f ca="1">AND(Validation[[#This Row],[Test Reading]]&gt;=Validation[[#This Row],[Range1_Low]],Validation[[#This Row],[Test Reading]]&lt;=Validation[[#This Row],[Range1_High]])</f>
        <v>1</v>
      </c>
      <c r="AE19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1">
        <f>Validation[[#This Row],[Range1_High]]-Validation[[#This Row],[Range1_Low]]</f>
        <v>250.1</v>
      </c>
      <c r="AG1951">
        <f>Validation[[#This Row],[Range2_High]]-Validation[[#This Row],[Range2_Low]]</f>
        <v>0</v>
      </c>
      <c r="AK1951"/>
    </row>
    <row r="1952" spans="1:37" x14ac:dyDescent="0.25">
      <c r="A1952" t="s">
        <v>52</v>
      </c>
      <c r="B1952" t="s">
        <v>92</v>
      </c>
      <c r="C1952">
        <v>250</v>
      </c>
      <c r="D1952">
        <v>1000.1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2643</v>
      </c>
      <c r="K1952">
        <v>0.72528198696199997</v>
      </c>
      <c r="L1952">
        <v>0</v>
      </c>
      <c r="M1952">
        <v>0.71398037775300005</v>
      </c>
      <c r="N1952">
        <v>0</v>
      </c>
      <c r="O1952" t="s">
        <v>2643</v>
      </c>
      <c r="P1952" t="s">
        <v>2643</v>
      </c>
      <c r="Q1952" t="s">
        <v>162</v>
      </c>
      <c r="R1952" t="s">
        <v>978</v>
      </c>
      <c r="S1952">
        <f ca="1">$AK$2*Validation[[#This Row],[Range1_Range]]+Validation[[#This Row],[Range1_Low]]</f>
        <v>502.09499742410134</v>
      </c>
      <c r="T1952">
        <f ca="1">$AK$2*Validation[[#This Row],[Range2_Range]]+Validation[[#This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0.73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2" t="b">
        <f ca="1">Validation[[#This Row],[Desired Result]]=Validation[[#This Row],[Result]]</f>
        <v>1</v>
      </c>
      <c r="X1952" t="b">
        <v>1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0</v>
      </c>
      <c r="AA1952" t="b">
        <v>0</v>
      </c>
      <c r="AB1952" t="s">
        <v>5952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2" t="b">
        <f ca="1">AND(Validation[[#This Row],[Test Reading]]&gt;=Validation[[#This Row],[Range1_Low]],Validation[[#This Row],[Test Reading]]&lt;=Validation[[#This Row],[Range1_High]])</f>
        <v>1</v>
      </c>
      <c r="AE19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2">
        <f>Validation[[#This Row],[Range1_High]]-Validation[[#This Row],[Range1_Low]]</f>
        <v>750.1</v>
      </c>
      <c r="AG1952">
        <f>Validation[[#This Row],[Range2_High]]-Validation[[#This Row],[Range2_Low]]</f>
        <v>0</v>
      </c>
      <c r="AK1952"/>
    </row>
    <row r="1953" spans="1:37" x14ac:dyDescent="0.25">
      <c r="A1953" t="s">
        <v>52</v>
      </c>
      <c r="B1953" t="s">
        <v>92</v>
      </c>
      <c r="C1953">
        <v>1000</v>
      </c>
      <c r="D1953">
        <v>1400.1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2643</v>
      </c>
      <c r="K1953">
        <v>0.73114260829800004</v>
      </c>
      <c r="L1953">
        <v>0</v>
      </c>
      <c r="M1953">
        <v>0.71993300582300002</v>
      </c>
      <c r="N1953">
        <v>0</v>
      </c>
      <c r="O1953" t="s">
        <v>2643</v>
      </c>
      <c r="P1953" t="s">
        <v>2643</v>
      </c>
      <c r="Q1953" t="s">
        <v>162</v>
      </c>
      <c r="R1953" t="s">
        <v>5384</v>
      </c>
      <c r="S1953">
        <f ca="1">$AK$2*Validation[[#This Row],[Range1_Range]]+Validation[[#This Row],[Range1_Low]]</f>
        <v>1134.4663491126289</v>
      </c>
      <c r="T1953">
        <f ca="1">$AK$2*Validation[[#This Row],[Range2_Range]]+Validation[[#This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1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v>0</v>
      </c>
      <c r="AB1953" t="s">
        <v>5895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3" t="b">
        <f ca="1">AND(Validation[[#This Row],[Test Reading]]&gt;=Validation[[#This Row],[Range1_Low]],Validation[[#This Row],[Test Reading]]&lt;=Validation[[#This Row],[Range1_High]])</f>
        <v>1</v>
      </c>
      <c r="AE19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3">
        <f>Validation[[#This Row],[Range1_High]]-Validation[[#This Row],[Range1_Low]]</f>
        <v>400.09999999999991</v>
      </c>
      <c r="AG1953">
        <f>Validation[[#This Row],[Range2_High]]-Validation[[#This Row],[Range2_Low]]</f>
        <v>0</v>
      </c>
      <c r="AK1953"/>
    </row>
    <row r="1954" spans="1:37" x14ac:dyDescent="0.25">
      <c r="A1954" t="s">
        <v>52</v>
      </c>
      <c r="B1954" t="s">
        <v>92</v>
      </c>
      <c r="C1954">
        <v>1400</v>
      </c>
      <c r="D1954">
        <v>1767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2643</v>
      </c>
      <c r="K1954">
        <v>0.79649861133699995</v>
      </c>
      <c r="L1954">
        <v>0</v>
      </c>
      <c r="M1954">
        <v>0.78622137917199997</v>
      </c>
      <c r="N1954">
        <v>0</v>
      </c>
      <c r="O1954" t="s">
        <v>2643</v>
      </c>
      <c r="P1954" t="s">
        <v>2643</v>
      </c>
      <c r="Q1954" t="s">
        <v>162</v>
      </c>
      <c r="R1954" t="s">
        <v>982</v>
      </c>
      <c r="S1954">
        <f ca="1">$AK$2*Validation[[#This Row],[Range1_Range]]+Validation[[#This Row],[Range1_Low]]</f>
        <v>1523.3420398008868</v>
      </c>
      <c r="T1954">
        <f ca="1">$AK$2*Validation[[#This Row],[Range2_Range]]+Validation[[#This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0.8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v>0</v>
      </c>
      <c r="AB1954" t="s">
        <v>5384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4" t="b">
        <f ca="1">AND(Validation[[#This Row],[Test Reading]]&gt;=Validation[[#This Row],[Range1_Low]],Validation[[#This Row],[Test Reading]]&lt;=Validation[[#This Row],[Range1_High]])</f>
        <v>1</v>
      </c>
      <c r="AE19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4">
        <f>Validation[[#This Row],[Range1_High]]-Validation[[#This Row],[Range1_Low]]</f>
        <v>367</v>
      </c>
      <c r="AG1954">
        <f>Validation[[#This Row],[Range2_High]]-Validation[[#This Row],[Range2_Low]]</f>
        <v>0</v>
      </c>
      <c r="AK1954"/>
    </row>
    <row r="1955" spans="1:37" x14ac:dyDescent="0.25">
      <c r="A1955" t="s">
        <v>52</v>
      </c>
      <c r="B1955" t="s">
        <v>92</v>
      </c>
      <c r="C1955">
        <v>1767</v>
      </c>
      <c r="D1955">
        <v>1767.1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2643</v>
      </c>
      <c r="K1955">
        <v>0.79649861133699995</v>
      </c>
      <c r="L1955">
        <v>0</v>
      </c>
      <c r="M1955">
        <v>0.78622137917199997</v>
      </c>
      <c r="N1955">
        <v>0</v>
      </c>
      <c r="O1955" t="s">
        <v>2643</v>
      </c>
      <c r="P1955" t="s">
        <v>2643</v>
      </c>
      <c r="Q1955" t="s">
        <v>162</v>
      </c>
      <c r="R1955" t="s">
        <v>984</v>
      </c>
      <c r="S1955">
        <f ca="1">$AK$2*Validation[[#This Row],[Range1_Range]]+Validation[[#This Row],[Range1_Low]]</f>
        <v>1767.0336081852317</v>
      </c>
      <c r="T1955">
        <f ca="1">$AK$2*Validation[[#This Row],[Range2_Range]]+Validation[[#This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0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1</v>
      </c>
      <c r="AA1955" t="b">
        <v>0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55" t="b">
        <f ca="1">AND(Validation[[#This Row],[Test Reading]]&gt;=Validation[[#This Row],[Range1_Low]],Validation[[#This Row],[Test Reading]]&lt;=Validation[[#This Row],[Range1_High]])</f>
        <v>1</v>
      </c>
      <c r="AE19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5">
        <f>Validation[[#This Row],[Range1_High]]-Validation[[#This Row],[Range1_Low]]</f>
        <v>9.9999999999909051E-2</v>
      </c>
      <c r="AG1955">
        <f>Validation[[#This Row],[Range2_High]]-Validation[[#This Row],[Range2_Low]]</f>
        <v>0</v>
      </c>
      <c r="AK1955"/>
    </row>
    <row r="1956" spans="1:37" x14ac:dyDescent="0.25">
      <c r="A1956" t="s">
        <v>52</v>
      </c>
      <c r="B1956" t="s">
        <v>93</v>
      </c>
      <c r="C1956">
        <v>-250</v>
      </c>
      <c r="D1956">
        <v>-149.9</v>
      </c>
      <c r="E1956">
        <v>0.1</v>
      </c>
      <c r="F1956" t="s">
        <v>23</v>
      </c>
      <c r="G1956" t="s">
        <v>23</v>
      </c>
      <c r="H1956">
        <v>0</v>
      </c>
      <c r="I1956">
        <v>0</v>
      </c>
      <c r="J1956" t="s">
        <v>2643</v>
      </c>
      <c r="K1956">
        <v>0.55536480170400004</v>
      </c>
      <c r="L1956">
        <v>0</v>
      </c>
      <c r="M1956">
        <v>0.550575079267</v>
      </c>
      <c r="N1956">
        <v>0</v>
      </c>
      <c r="O1956" t="s">
        <v>2643</v>
      </c>
      <c r="P1956" t="s">
        <v>2643</v>
      </c>
      <c r="Q1956" t="s">
        <v>163</v>
      </c>
      <c r="R1956" t="s">
        <v>5385</v>
      </c>
      <c r="S1956">
        <f ca="1">$AK$2*Validation[[#This Row],[Range1_Range]]+Validation[[#This Row],[Range1_Low]]</f>
        <v>-216.35820658291888</v>
      </c>
      <c r="T1956">
        <f ca="1">$AK$2*Validation[[#This Row],[Range2_Range]]+Validation[[#This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0.56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0</v>
      </c>
      <c r="AA1956" t="b">
        <v>0</v>
      </c>
      <c r="AB1956" t="s">
        <v>967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6" t="b">
        <f ca="1">AND(Validation[[#This Row],[Test Reading]]&gt;=Validation[[#This Row],[Range1_Low]],Validation[[#This Row],[Test Reading]]&lt;=Validation[[#This Row],[Range1_High]])</f>
        <v>1</v>
      </c>
      <c r="AE19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6">
        <f>Validation[[#This Row],[Range1_High]]-Validation[[#This Row],[Range1_Low]]</f>
        <v>100.1</v>
      </c>
      <c r="AG1956">
        <f>Validation[[#This Row],[Range2_High]]-Validation[[#This Row],[Range2_Low]]</f>
        <v>0</v>
      </c>
      <c r="AK1956"/>
    </row>
    <row r="1957" spans="1:37" x14ac:dyDescent="0.25">
      <c r="A1957" t="s">
        <v>52</v>
      </c>
      <c r="B1957" t="s">
        <v>93</v>
      </c>
      <c r="C1957">
        <v>-150</v>
      </c>
      <c r="D1957">
        <v>0.1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2643</v>
      </c>
      <c r="K1957">
        <v>0.29307530930999998</v>
      </c>
      <c r="L1957">
        <v>0</v>
      </c>
      <c r="M1957">
        <v>0.28549186088799999</v>
      </c>
      <c r="N1957">
        <v>0</v>
      </c>
      <c r="O1957" t="s">
        <v>2643</v>
      </c>
      <c r="P1957" t="s">
        <v>2643</v>
      </c>
      <c r="Q1957" t="s">
        <v>163</v>
      </c>
      <c r="R1957" t="s">
        <v>967</v>
      </c>
      <c r="S1957">
        <f ca="1">$AK$2*Validation[[#This Row],[Range1_Range]]+Validation[[#This Row],[Range1_Low]]</f>
        <v>-99.554113966994265</v>
      </c>
      <c r="T1957">
        <f ca="1">$AK$2*Validation[[#This Row],[Range2_Range]]+Validation[[#This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0.29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v>0</v>
      </c>
      <c r="AB1957" t="s">
        <v>5876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7" t="b">
        <f ca="1">AND(Validation[[#This Row],[Test Reading]]&gt;=Validation[[#This Row],[Range1_Low]],Validation[[#This Row],[Test Reading]]&lt;=Validation[[#This Row],[Range1_High]])</f>
        <v>1</v>
      </c>
      <c r="AE19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7">
        <f>Validation[[#This Row],[Range1_High]]-Validation[[#This Row],[Range1_Low]]</f>
        <v>150.1</v>
      </c>
      <c r="AG1957">
        <f>Validation[[#This Row],[Range2_High]]-Validation[[#This Row],[Range2_Low]]</f>
        <v>0</v>
      </c>
      <c r="AK1957"/>
    </row>
    <row r="1958" spans="1:37" x14ac:dyDescent="0.25">
      <c r="A1958" t="s">
        <v>52</v>
      </c>
      <c r="B1958" t="s">
        <v>93</v>
      </c>
      <c r="C1958">
        <v>0</v>
      </c>
      <c r="D1958">
        <v>120.1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2643</v>
      </c>
      <c r="K1958">
        <v>0.20014928119600001</v>
      </c>
      <c r="L1958">
        <v>0</v>
      </c>
      <c r="M1958">
        <v>0.19650714703899999</v>
      </c>
      <c r="N1958">
        <v>0</v>
      </c>
      <c r="O1958" t="s">
        <v>2643</v>
      </c>
      <c r="P1958" t="s">
        <v>2643</v>
      </c>
      <c r="Q1958" t="s">
        <v>163</v>
      </c>
      <c r="R1958" t="s">
        <v>5386</v>
      </c>
      <c r="S1958">
        <f ca="1">$AK$2*Validation[[#This Row],[Range1_Range]]+Validation[[#This Row],[Range1_Low]]</f>
        <v>40.36343046345096</v>
      </c>
      <c r="T1958">
        <f ca="1">$AK$2*Validation[[#This Row],[Range2_Range]]+Validation[[#This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v>0</v>
      </c>
      <c r="AB1958" t="s">
        <v>5953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8" t="b">
        <f ca="1">AND(Validation[[#This Row],[Test Reading]]&gt;=Validation[[#This Row],[Range1_Low]],Validation[[#This Row],[Test Reading]]&lt;=Validation[[#This Row],[Range1_High]])</f>
        <v>1</v>
      </c>
      <c r="AE19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8">
        <f>Validation[[#This Row],[Range1_High]]-Validation[[#This Row],[Range1_Low]]</f>
        <v>120.1</v>
      </c>
      <c r="AG1958">
        <f>Validation[[#This Row],[Range2_High]]-Validation[[#This Row],[Range2_Low]]</f>
        <v>0</v>
      </c>
      <c r="AK1958"/>
    </row>
    <row r="1959" spans="1:37" x14ac:dyDescent="0.25">
      <c r="A1959" t="s">
        <v>52</v>
      </c>
      <c r="B1959" t="s">
        <v>93</v>
      </c>
      <c r="C1959">
        <v>120</v>
      </c>
      <c r="D1959">
        <v>400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2643</v>
      </c>
      <c r="K1959">
        <v>0.178953679645</v>
      </c>
      <c r="L1959">
        <v>0</v>
      </c>
      <c r="M1959">
        <v>0.174870648001</v>
      </c>
      <c r="N1959">
        <v>0</v>
      </c>
      <c r="O1959" t="s">
        <v>2643</v>
      </c>
      <c r="P1959" t="s">
        <v>2643</v>
      </c>
      <c r="Q1959" t="s">
        <v>163</v>
      </c>
      <c r="R1959" t="s">
        <v>5387</v>
      </c>
      <c r="S1959">
        <f ca="1">$AK$2*Validation[[#This Row],[Range1_Range]]+Validation[[#This Row],[Range1_Low]]</f>
        <v>214.10291864917792</v>
      </c>
      <c r="T1959">
        <f ca="1">$AK$2*Validation[[#This Row],[Range2_Range]]+Validation[[#This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0.18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9" t="b">
        <f ca="1">Validation[[#This Row],[Desired Result]]=Validation[[#This Row],[Result]]</f>
        <v>1</v>
      </c>
      <c r="X1959" t="b">
        <v>0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v>0</v>
      </c>
      <c r="AB1959" t="s">
        <v>5386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9" t="b">
        <f ca="1">AND(Validation[[#This Row],[Test Reading]]&gt;=Validation[[#This Row],[Range1_Low]],Validation[[#This Row],[Test Reading]]&lt;=Validation[[#This Row],[Range1_High]])</f>
        <v>1</v>
      </c>
      <c r="AE19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9">
        <f>Validation[[#This Row],[Range1_High]]-Validation[[#This Row],[Range1_Low]]</f>
        <v>280</v>
      </c>
      <c r="AG1959">
        <f>Validation[[#This Row],[Range2_High]]-Validation[[#This Row],[Range2_Low]]</f>
        <v>0</v>
      </c>
      <c r="AK1959"/>
    </row>
    <row r="1960" spans="1:37" x14ac:dyDescent="0.25">
      <c r="A1960" t="s">
        <v>52</v>
      </c>
      <c r="B1960" t="s">
        <v>93</v>
      </c>
      <c r="C1960">
        <v>400</v>
      </c>
      <c r="D1960">
        <v>400.1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2643</v>
      </c>
      <c r="K1960">
        <v>0.178953679645</v>
      </c>
      <c r="L1960">
        <v>0</v>
      </c>
      <c r="M1960">
        <v>0.174870648001</v>
      </c>
      <c r="N1960">
        <v>0</v>
      </c>
      <c r="O1960" t="s">
        <v>2643</v>
      </c>
      <c r="P1960" t="s">
        <v>2643</v>
      </c>
      <c r="Q1960" t="s">
        <v>163</v>
      </c>
      <c r="R1960" t="s">
        <v>5388</v>
      </c>
      <c r="S1960">
        <f ca="1">$AK$2*Validation[[#This Row],[Range1_Range]]+Validation[[#This Row],[Range1_Low]]</f>
        <v>400.03360818523186</v>
      </c>
      <c r="T1960">
        <f ca="1">$AK$2*Validation[[#This Row],[Range2_Range]]+Validation[[#This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v>0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0" t="b">
        <f ca="1">AND(Validation[[#This Row],[Test Reading]]&gt;=Validation[[#This Row],[Range1_Low]],Validation[[#This Row],[Test Reading]]&lt;=Validation[[#This Row],[Range1_High]])</f>
        <v>1</v>
      </c>
      <c r="AE19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0">
        <f>Validation[[#This Row],[Range1_High]]-Validation[[#This Row],[Range1_Low]]</f>
        <v>0.10000000000002274</v>
      </c>
      <c r="AG1960">
        <f>Validation[[#This Row],[Range2_High]]-Validation[[#This Row],[Range2_Low]]</f>
        <v>0</v>
      </c>
      <c r="AK1960"/>
    </row>
    <row r="1961" spans="1:37" x14ac:dyDescent="0.25">
      <c r="A1961" t="s">
        <v>52</v>
      </c>
      <c r="B1961" t="s">
        <v>93</v>
      </c>
      <c r="C1961">
        <v>-250</v>
      </c>
      <c r="D1961">
        <v>-149.9</v>
      </c>
      <c r="E1961">
        <v>1</v>
      </c>
      <c r="F1961" t="s">
        <v>23</v>
      </c>
      <c r="G1961" t="s">
        <v>23</v>
      </c>
      <c r="H1961">
        <v>0</v>
      </c>
      <c r="I1961">
        <v>0</v>
      </c>
      <c r="J1961" t="s">
        <v>2643</v>
      </c>
      <c r="K1961">
        <v>0.80890141436200003</v>
      </c>
      <c r="L1961">
        <v>0</v>
      </c>
      <c r="M1961">
        <v>0.795696498616</v>
      </c>
      <c r="N1961">
        <v>0</v>
      </c>
      <c r="O1961" t="s">
        <v>2643</v>
      </c>
      <c r="P1961" t="s">
        <v>2643</v>
      </c>
      <c r="Q1961" t="s">
        <v>163</v>
      </c>
      <c r="R1961" t="s">
        <v>966</v>
      </c>
      <c r="S1961">
        <f ca="1">$AK$2*Validation[[#This Row],[Range1_Range]]+Validation[[#This Row],[Range1_Low]]</f>
        <v>-216.35820658291888</v>
      </c>
      <c r="T1961">
        <f ca="1">$AK$2*Validation[[#This Row],[Range2_Range]]+Validation[[#This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0.81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v>0</v>
      </c>
      <c r="AB1961" t="s">
        <v>968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1" t="b">
        <f ca="1">AND(Validation[[#This Row],[Test Reading]]&gt;=Validation[[#This Row],[Range1_Low]],Validation[[#This Row],[Test Reading]]&lt;=Validation[[#This Row],[Range1_High]])</f>
        <v>1</v>
      </c>
      <c r="AE19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1">
        <f>Validation[[#This Row],[Range1_High]]-Validation[[#This Row],[Range1_Low]]</f>
        <v>100.1</v>
      </c>
      <c r="AG1961">
        <f>Validation[[#This Row],[Range2_High]]-Validation[[#This Row],[Range2_Low]]</f>
        <v>0</v>
      </c>
      <c r="AK1961"/>
    </row>
    <row r="1962" spans="1:37" x14ac:dyDescent="0.25">
      <c r="A1962" t="s">
        <v>52</v>
      </c>
      <c r="B1962" t="s">
        <v>93</v>
      </c>
      <c r="C1962">
        <v>-150</v>
      </c>
      <c r="D1962">
        <v>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2643</v>
      </c>
      <c r="K1962">
        <v>0.65502346508200004</v>
      </c>
      <c r="L1962">
        <v>0</v>
      </c>
      <c r="M1962">
        <v>0.64148702452499995</v>
      </c>
      <c r="N1962">
        <v>0</v>
      </c>
      <c r="O1962" t="s">
        <v>2643</v>
      </c>
      <c r="P1962" t="s">
        <v>2643</v>
      </c>
      <c r="Q1962" t="s">
        <v>163</v>
      </c>
      <c r="R1962" t="s">
        <v>968</v>
      </c>
      <c r="S1962">
        <f ca="1">$AK$2*Validation[[#This Row],[Range1_Range]]+Validation[[#This Row],[Range1_Low]]</f>
        <v>-99.554113966994265</v>
      </c>
      <c r="T1962">
        <f ca="1">$AK$2*Validation[[#This Row],[Range2_Range]]+Validation[[#This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0.66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0</v>
      </c>
      <c r="AA1962" t="b">
        <v>0</v>
      </c>
      <c r="AB1962" t="s">
        <v>5877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2" t="b">
        <f ca="1">AND(Validation[[#This Row],[Test Reading]]&gt;=Validation[[#This Row],[Range1_Low]],Validation[[#This Row],[Test Reading]]&lt;=Validation[[#This Row],[Range1_High]])</f>
        <v>1</v>
      </c>
      <c r="AE19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2">
        <f>Validation[[#This Row],[Range1_High]]-Validation[[#This Row],[Range1_Low]]</f>
        <v>150.1</v>
      </c>
      <c r="AG1962">
        <f>Validation[[#This Row],[Range2_High]]-Validation[[#This Row],[Range2_Low]]</f>
        <v>0</v>
      </c>
      <c r="AK1962"/>
    </row>
    <row r="1963" spans="1:37" x14ac:dyDescent="0.25">
      <c r="A1963" t="s">
        <v>52</v>
      </c>
      <c r="B1963" t="s">
        <v>93</v>
      </c>
      <c r="C1963">
        <v>0</v>
      </c>
      <c r="D1963">
        <v>120.1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2643</v>
      </c>
      <c r="K1963">
        <v>0.611877244667</v>
      </c>
      <c r="L1963">
        <v>0</v>
      </c>
      <c r="M1963">
        <v>0.60713677111300002</v>
      </c>
      <c r="N1963">
        <v>0</v>
      </c>
      <c r="O1963" t="s">
        <v>2643</v>
      </c>
      <c r="P1963" t="s">
        <v>2643</v>
      </c>
      <c r="Q1963" t="s">
        <v>163</v>
      </c>
      <c r="R1963" t="s">
        <v>970</v>
      </c>
      <c r="S1963">
        <f ca="1">$AK$2*Validation[[#This Row],[Range1_Range]]+Validation[[#This Row],[Range1_Low]]</f>
        <v>40.36343046345096</v>
      </c>
      <c r="T1963">
        <f ca="1">$AK$2*Validation[[#This Row],[Range2_Range]]+Validation[[#This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0.61 °C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3" t="b">
        <f ca="1">Validation[[#This Row],[Desired Result]]=Validation[[#This Row],[Result]]</f>
        <v>1</v>
      </c>
      <c r="X1963" t="b">
        <v>0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v>0</v>
      </c>
      <c r="AB1963" t="s">
        <v>5994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3" t="b">
        <f ca="1">AND(Validation[[#This Row],[Test Reading]]&gt;=Validation[[#This Row],[Range1_Low]],Validation[[#This Row],[Test Reading]]&lt;=Validation[[#This Row],[Range1_High]])</f>
        <v>1</v>
      </c>
      <c r="AE19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3">
        <f>Validation[[#This Row],[Range1_High]]-Validation[[#This Row],[Range1_Low]]</f>
        <v>120.1</v>
      </c>
      <c r="AG1963">
        <f>Validation[[#This Row],[Range2_High]]-Validation[[#This Row],[Range2_Low]]</f>
        <v>0</v>
      </c>
      <c r="AK1963"/>
    </row>
    <row r="1964" spans="1:37" x14ac:dyDescent="0.25">
      <c r="A1964" t="s">
        <v>52</v>
      </c>
      <c r="B1964" t="s">
        <v>93</v>
      </c>
      <c r="C1964">
        <v>120</v>
      </c>
      <c r="D1964">
        <v>400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2643</v>
      </c>
      <c r="K1964">
        <v>0.60527551349499997</v>
      </c>
      <c r="L1964">
        <v>0</v>
      </c>
      <c r="M1964">
        <v>0.60048292526299996</v>
      </c>
      <c r="N1964">
        <v>0</v>
      </c>
      <c r="O1964" t="s">
        <v>2643</v>
      </c>
      <c r="P1964" t="s">
        <v>2643</v>
      </c>
      <c r="Q1964" t="s">
        <v>163</v>
      </c>
      <c r="R1964" t="s">
        <v>972</v>
      </c>
      <c r="S1964">
        <f ca="1">$AK$2*Validation[[#This Row],[Range1_Range]]+Validation[[#This Row],[Range1_Low]]</f>
        <v>214.10291864917792</v>
      </c>
      <c r="T1964">
        <f ca="1">$AK$2*Validation[[#This Row],[Range2_Range]]+Validation[[#This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0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v>0</v>
      </c>
      <c r="AB1964" t="s">
        <v>970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4" t="b">
        <f ca="1">AND(Validation[[#This Row],[Test Reading]]&gt;=Validation[[#This Row],[Range1_Low]],Validation[[#This Row],[Test Reading]]&lt;=Validation[[#This Row],[Range1_High]])</f>
        <v>1</v>
      </c>
      <c r="AE19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4">
        <f>Validation[[#This Row],[Range1_High]]-Validation[[#This Row],[Range1_Low]]</f>
        <v>280</v>
      </c>
      <c r="AG1964">
        <f>Validation[[#This Row],[Range2_High]]-Validation[[#This Row],[Range2_Low]]</f>
        <v>0</v>
      </c>
      <c r="AK1964"/>
    </row>
    <row r="1965" spans="1:37" x14ac:dyDescent="0.25">
      <c r="A1965" t="s">
        <v>52</v>
      </c>
      <c r="B1965" t="s">
        <v>93</v>
      </c>
      <c r="C1965">
        <v>400</v>
      </c>
      <c r="D1965">
        <v>400.1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2643</v>
      </c>
      <c r="K1965">
        <v>0.60527551349499997</v>
      </c>
      <c r="L1965">
        <v>0</v>
      </c>
      <c r="M1965">
        <v>0.60048292526299996</v>
      </c>
      <c r="N1965">
        <v>0</v>
      </c>
      <c r="O1965" t="s">
        <v>2643</v>
      </c>
      <c r="P1965" t="s">
        <v>2643</v>
      </c>
      <c r="Q1965" t="s">
        <v>163</v>
      </c>
      <c r="R1965" t="s">
        <v>974</v>
      </c>
      <c r="S1965">
        <f ca="1">$AK$2*Validation[[#This Row],[Range1_Range]]+Validation[[#This Row],[Range1_Low]]</f>
        <v>400.03360818523186</v>
      </c>
      <c r="T1965">
        <f ca="1">$AK$2*Validation[[#This Row],[Range2_Range]]+Validation[[#This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1</v>
      </c>
      <c r="AA1965" t="b">
        <v>0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65" t="b">
        <f ca="1">AND(Validation[[#This Row],[Test Reading]]&gt;=Validation[[#This Row],[Range1_Low]],Validation[[#This Row],[Test Reading]]&lt;=Validation[[#This Row],[Range1_High]])</f>
        <v>1</v>
      </c>
      <c r="AE19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5">
        <f>Validation[[#This Row],[Range1_High]]-Validation[[#This Row],[Range1_Low]]</f>
        <v>0.10000000000002274</v>
      </c>
      <c r="AG1965">
        <f>Validation[[#This Row],[Range2_High]]-Validation[[#This Row],[Range2_Low]]</f>
        <v>0</v>
      </c>
      <c r="AK1965"/>
    </row>
    <row r="1966" spans="1:37" x14ac:dyDescent="0.25">
      <c r="A1966" t="s">
        <v>52</v>
      </c>
      <c r="B1966" t="s">
        <v>44</v>
      </c>
      <c r="C1966">
        <v>0</v>
      </c>
      <c r="D1966">
        <v>3.3000999999999999E-4</v>
      </c>
      <c r="E1966">
        <v>1.0000000000000001E-9</v>
      </c>
      <c r="F1966" t="s">
        <v>13</v>
      </c>
      <c r="G1966" t="s">
        <v>11</v>
      </c>
      <c r="H1966">
        <v>0</v>
      </c>
      <c r="I1966">
        <v>0</v>
      </c>
      <c r="J1966" t="s">
        <v>2643</v>
      </c>
      <c r="K1966">
        <v>2.4E-2</v>
      </c>
      <c r="L1966">
        <v>180</v>
      </c>
      <c r="M1966">
        <v>2.3106999999999999E-2</v>
      </c>
      <c r="N1966">
        <v>175.06</v>
      </c>
      <c r="O1966" t="s">
        <v>2643</v>
      </c>
      <c r="P1966" t="s">
        <v>2643</v>
      </c>
      <c r="Q1966" t="s">
        <v>2643</v>
      </c>
      <c r="R1966" t="s">
        <v>924</v>
      </c>
      <c r="S1966">
        <f ca="1">$AK$2*Validation[[#This Row],[Range1_Range]]+Validation[[#This Row],[Range1_Low]]</f>
        <v>1.1091037208362576E-4</v>
      </c>
      <c r="T1966">
        <f ca="1">$AK$2*Validation[[#This Row],[Range2_Range]]+Validation[[#This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0.044 µA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0.044 µA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0</v>
      </c>
      <c r="AA1966" t="b">
        <v>0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6" t="b">
        <f ca="1">AND(Validation[[#This Row],[Test Reading]]&gt;=Validation[[#This Row],[Range1_Low]],Validation[[#This Row],[Test Reading]]&lt;=Validation[[#This Row],[Range1_High]])</f>
        <v>1</v>
      </c>
      <c r="AE19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6">
        <f>Validation[[#This Row],[Range1_High]]-Validation[[#This Row],[Range1_Low]]</f>
        <v>3.3000999999999999E-4</v>
      </c>
      <c r="AG1966">
        <f>Validation[[#This Row],[Range2_High]]-Validation[[#This Row],[Range2_Low]]</f>
        <v>0</v>
      </c>
      <c r="AK1966"/>
    </row>
    <row r="1967" spans="1:37" x14ac:dyDescent="0.25">
      <c r="A1967" t="s">
        <v>52</v>
      </c>
      <c r="B1967" t="s">
        <v>44</v>
      </c>
      <c r="C1967">
        <v>0</v>
      </c>
      <c r="D1967">
        <v>3.3000999999999999E-4</v>
      </c>
      <c r="E1967">
        <v>1E-8</v>
      </c>
      <c r="F1967" t="s">
        <v>13</v>
      </c>
      <c r="G1967" t="s">
        <v>11</v>
      </c>
      <c r="H1967">
        <v>0</v>
      </c>
      <c r="I1967">
        <v>0</v>
      </c>
      <c r="J1967" t="s">
        <v>2643</v>
      </c>
      <c r="K1967">
        <v>2.4E-2</v>
      </c>
      <c r="L1967">
        <v>173.53</v>
      </c>
      <c r="M1967">
        <v>2.3813999999999998E-2</v>
      </c>
      <c r="N1967">
        <v>173.54</v>
      </c>
      <c r="O1967" t="s">
        <v>2643</v>
      </c>
      <c r="P1967" t="s">
        <v>2643</v>
      </c>
      <c r="Q1967" t="s">
        <v>2643</v>
      </c>
      <c r="R1967" t="s">
        <v>925</v>
      </c>
      <c r="S1967">
        <f ca="1">$AK$2*Validation[[#This Row],[Range1_Range]]+Validation[[#This Row],[Range1_Low]]</f>
        <v>1.1091037208362576E-4</v>
      </c>
      <c r="T1967">
        <f ca="1">$AK$2*Validation[[#This Row],[Range2_Range]]+Validation[[#This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0.043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v>0</v>
      </c>
      <c r="AB1967" s="152" t="s">
        <v>5127</v>
      </c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7" t="b">
        <f ca="1">AND(Validation[[#This Row],[Test Reading]]&gt;=Validation[[#This Row],[Range1_Low]],Validation[[#This Row],[Test Reading]]&lt;=Validation[[#This Row],[Range1_High]])</f>
        <v>1</v>
      </c>
      <c r="AE19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7">
        <f>Validation[[#This Row],[Range1_High]]-Validation[[#This Row],[Range1_Low]]</f>
        <v>3.3000999999999999E-4</v>
      </c>
      <c r="AG1967">
        <f>Validation[[#This Row],[Range2_High]]-Validation[[#This Row],[Range2_Low]]</f>
        <v>0</v>
      </c>
      <c r="AK1967"/>
    </row>
    <row r="1968" spans="1:37" x14ac:dyDescent="0.25">
      <c r="A1968" t="s">
        <v>52</v>
      </c>
      <c r="B1968" t="s">
        <v>44</v>
      </c>
      <c r="C1968">
        <v>3.3E-4</v>
      </c>
      <c r="D1968">
        <v>3.3000999999999998E-3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2643</v>
      </c>
      <c r="K1968">
        <v>6.8000000000000005E-2</v>
      </c>
      <c r="L1968">
        <v>150</v>
      </c>
      <c r="M1968">
        <v>5.7598000000000003E-2</v>
      </c>
      <c r="N1968">
        <v>152.88999999999999</v>
      </c>
      <c r="O1968" t="s">
        <v>2643</v>
      </c>
      <c r="P1968" t="s">
        <v>2643</v>
      </c>
      <c r="Q1968" t="s">
        <v>2643</v>
      </c>
      <c r="R1968" t="s">
        <v>5127</v>
      </c>
      <c r="S1968">
        <f ca="1">$AK$2*Validation[[#This Row],[Range1_Range]]+Validation[[#This Row],[Range1_Low]]</f>
        <v>1.3281967095711549E-3</v>
      </c>
      <c r="T1968">
        <f ca="1">$AK$2*Validation[[#This Row],[Range2_Range]]+Validation[[#This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0.27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968" t="b">
        <f ca="1">Validation[[#This Row],[Desired Result]]=Validation[[#This Row],[Result]]</f>
        <v>1</v>
      </c>
      <c r="X1968" t="b">
        <v>1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v>0</v>
      </c>
      <c r="AB1968" t="s">
        <v>925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8" t="b">
        <f ca="1">AND(Validation[[#This Row],[Test Reading]]&gt;=Validation[[#This Row],[Range1_Low]],Validation[[#This Row],[Test Reading]]&lt;=Validation[[#This Row],[Range1_High]])</f>
        <v>1</v>
      </c>
      <c r="AE19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8">
        <f>Validation[[#This Row],[Range1_High]]-Validation[[#This Row],[Range1_Low]]</f>
        <v>2.9700999999999998E-3</v>
      </c>
      <c r="AG1968">
        <f>Validation[[#This Row],[Range2_High]]-Validation[[#This Row],[Range2_Low]]</f>
        <v>0</v>
      </c>
      <c r="AK1968"/>
    </row>
    <row r="1969" spans="1:37" x14ac:dyDescent="0.25">
      <c r="A1969" t="s">
        <v>52</v>
      </c>
      <c r="B1969" t="s">
        <v>44</v>
      </c>
      <c r="C1969">
        <v>0</v>
      </c>
      <c r="D1969">
        <v>3.3000999999999999E-4</v>
      </c>
      <c r="E1969">
        <v>9.9999999999999995E-8</v>
      </c>
      <c r="F1969" t="s">
        <v>13</v>
      </c>
      <c r="G1969" t="s">
        <v>11</v>
      </c>
      <c r="H1969">
        <v>0</v>
      </c>
      <c r="I1969">
        <v>0</v>
      </c>
      <c r="J1969" t="s">
        <v>2643</v>
      </c>
      <c r="K1969">
        <v>6.2453000000000002E-2</v>
      </c>
      <c r="L1969">
        <v>112.75</v>
      </c>
      <c r="M1969">
        <v>6.2384000000000002E-2</v>
      </c>
      <c r="N1969">
        <v>112.54</v>
      </c>
      <c r="O1969" t="s">
        <v>2643</v>
      </c>
      <c r="P1969" t="s">
        <v>2643</v>
      </c>
      <c r="Q1969" t="s">
        <v>2643</v>
      </c>
      <c r="R1969" t="s">
        <v>5125</v>
      </c>
      <c r="S1969">
        <f ca="1">$AK$2*Validation[[#This Row],[Range1_Range]]+Validation[[#This Row],[Range1_Low]]</f>
        <v>1.1091037208362576E-4</v>
      </c>
      <c r="T1969">
        <f ca="1">$AK$2*Validation[[#This Row],[Range2_Range]]+Validation[[#This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0.075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v>0</v>
      </c>
      <c r="AB1969" t="s">
        <v>934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9" t="b">
        <f ca="1">AND(Validation[[#This Row],[Test Reading]]&gt;=Validation[[#This Row],[Range1_Low]],Validation[[#This Row],[Test Reading]]&lt;=Validation[[#This Row],[Range1_High]])</f>
        <v>1</v>
      </c>
      <c r="AE19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9">
        <f>Validation[[#This Row],[Range1_High]]-Validation[[#This Row],[Range1_Low]]</f>
        <v>3.3000999999999999E-4</v>
      </c>
      <c r="AG1969">
        <f>Validation[[#This Row],[Range2_High]]-Validation[[#This Row],[Range2_Low]]</f>
        <v>0</v>
      </c>
      <c r="AK1969"/>
    </row>
    <row r="1970" spans="1:37" x14ac:dyDescent="0.25">
      <c r="A1970" t="s">
        <v>52</v>
      </c>
      <c r="B1970" t="s">
        <v>44</v>
      </c>
      <c r="C1970">
        <v>3.3E-4</v>
      </c>
      <c r="D1970">
        <v>3.3000999999999998E-3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2643</v>
      </c>
      <c r="K1970">
        <v>7.6187000000000005E-2</v>
      </c>
      <c r="L1970">
        <v>148.47</v>
      </c>
      <c r="M1970">
        <v>7.3319999999999996E-2</v>
      </c>
      <c r="N1970">
        <v>149.02000000000001</v>
      </c>
      <c r="O1970" t="s">
        <v>2643</v>
      </c>
      <c r="P1970" t="s">
        <v>2643</v>
      </c>
      <c r="Q1970" t="s">
        <v>2643</v>
      </c>
      <c r="R1970" t="s">
        <v>934</v>
      </c>
      <c r="S1970">
        <f ca="1">$AK$2*Validation[[#This Row],[Range1_Range]]+Validation[[#This Row],[Range1_Low]]</f>
        <v>1.3281967095711549E-3</v>
      </c>
      <c r="T1970">
        <f ca="1">$AK$2*Validation[[#This Row],[Range2_Range]]+Validation[[#This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0.27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970" t="b">
        <f ca="1">Validation[[#This Row],[Desired Result]]=Validation[[#This Row],[Result]]</f>
        <v>1</v>
      </c>
      <c r="X1970" t="b">
        <v>1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v>0</v>
      </c>
      <c r="AB1970" t="s">
        <v>6077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0" t="b">
        <f ca="1">AND(Validation[[#This Row],[Test Reading]]&gt;=Validation[[#This Row],[Range1_Low]],Validation[[#This Row],[Test Reading]]&lt;=Validation[[#This Row],[Range1_High]])</f>
        <v>1</v>
      </c>
      <c r="AE19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0">
        <f>Validation[[#This Row],[Range1_High]]-Validation[[#This Row],[Range1_Low]]</f>
        <v>2.9700999999999998E-3</v>
      </c>
      <c r="AG1970">
        <f>Validation[[#This Row],[Range2_High]]-Validation[[#This Row],[Range2_Low]]</f>
        <v>0</v>
      </c>
      <c r="AK1970"/>
    </row>
    <row r="1971" spans="1:37" x14ac:dyDescent="0.25">
      <c r="A1971" t="s">
        <v>52</v>
      </c>
      <c r="B1971" t="s">
        <v>44</v>
      </c>
      <c r="C1971">
        <v>3.3E-3</v>
      </c>
      <c r="D1971">
        <v>3.3001000000000003E-2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2643</v>
      </c>
      <c r="K1971">
        <v>0.21</v>
      </c>
      <c r="L1971">
        <v>150</v>
      </c>
      <c r="M1971">
        <v>0.20100000000000001</v>
      </c>
      <c r="N1971">
        <v>145.79</v>
      </c>
      <c r="O1971" t="s">
        <v>2643</v>
      </c>
      <c r="P1971" t="s">
        <v>2643</v>
      </c>
      <c r="Q1971" t="s">
        <v>2643</v>
      </c>
      <c r="R1971" t="s">
        <v>5129</v>
      </c>
      <c r="S1971">
        <f ca="1">$AK$2*Validation[[#This Row],[Range1_Range]]+Validation[[#This Row],[Range1_Low]]</f>
        <v>1.3281967095711552E-2</v>
      </c>
      <c r="T1971">
        <f ca="1">$AK$2*Validation[[#This Row],[Range2_Range]]+Validation[[#This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2.2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971" t="b">
        <f ca="1">Validation[[#This Row],[Desired Result]]=Validation[[#This Row],[Result]]</f>
        <v>1</v>
      </c>
      <c r="X1971" t="b">
        <v>1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v>0</v>
      </c>
      <c r="AB1971" t="s">
        <v>934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1" t="b">
        <f ca="1">AND(Validation[[#This Row],[Test Reading]]&gt;=Validation[[#This Row],[Range1_Low]],Validation[[#This Row],[Test Reading]]&lt;=Validation[[#This Row],[Range1_High]])</f>
        <v>1</v>
      </c>
      <c r="AE19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1">
        <f>Validation[[#This Row],[Range1_High]]-Validation[[#This Row],[Range1_Low]]</f>
        <v>2.9701000000000002E-2</v>
      </c>
      <c r="AG1971">
        <f>Validation[[#This Row],[Range2_High]]-Validation[[#This Row],[Range2_Low]]</f>
        <v>0</v>
      </c>
      <c r="AK1971"/>
    </row>
    <row r="1972" spans="1:37" x14ac:dyDescent="0.25">
      <c r="A1972" t="s">
        <v>52</v>
      </c>
      <c r="B1972" t="s">
        <v>44</v>
      </c>
      <c r="C1972">
        <v>0</v>
      </c>
      <c r="D1972">
        <v>3.3000999999999999E-4</v>
      </c>
      <c r="E1972">
        <v>9.9999999999999995E-7</v>
      </c>
      <c r="F1972" t="s">
        <v>13</v>
      </c>
      <c r="G1972" t="s">
        <v>11</v>
      </c>
      <c r="H1972">
        <v>0</v>
      </c>
      <c r="I1972">
        <v>0</v>
      </c>
      <c r="J1972" t="s">
        <v>2643</v>
      </c>
      <c r="K1972">
        <v>0.58048</v>
      </c>
      <c r="L1972">
        <v>15.83</v>
      </c>
      <c r="M1972">
        <v>0.58045000000000002</v>
      </c>
      <c r="N1972">
        <v>15.637</v>
      </c>
      <c r="O1972" t="s">
        <v>2643</v>
      </c>
      <c r="P1972" t="s">
        <v>2643</v>
      </c>
      <c r="Q1972" t="s">
        <v>2643</v>
      </c>
      <c r="R1972" t="s">
        <v>927</v>
      </c>
      <c r="S1972">
        <f ca="1">$AK$2*Validation[[#This Row],[Range1_Range]]+Validation[[#This Row],[Range1_Low]]</f>
        <v>1.1091037208362576E-4</v>
      </c>
      <c r="T1972">
        <f ca="1">$AK$2*Validation[[#This Row],[Range2_Range]]+Validation[[#This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0.58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v>0</v>
      </c>
      <c r="AB1972" s="93" t="s">
        <v>5128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2" t="b">
        <f ca="1">AND(Validation[[#This Row],[Test Reading]]&gt;=Validation[[#This Row],[Range1_Low]],Validation[[#This Row],[Test Reading]]&lt;=Validation[[#This Row],[Range1_High]])</f>
        <v>1</v>
      </c>
      <c r="AE19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2">
        <f>Validation[[#This Row],[Range1_High]]-Validation[[#This Row],[Range1_Low]]</f>
        <v>3.3000999999999999E-4</v>
      </c>
      <c r="AG1972">
        <f>Validation[[#This Row],[Range2_High]]-Validation[[#This Row],[Range2_Low]]</f>
        <v>0</v>
      </c>
      <c r="AK1972"/>
    </row>
    <row r="1973" spans="1:37" x14ac:dyDescent="0.25">
      <c r="A1973" t="s">
        <v>52</v>
      </c>
      <c r="B1973" t="s">
        <v>44</v>
      </c>
      <c r="C1973">
        <v>3.3E-4</v>
      </c>
      <c r="D1973">
        <v>3.3000999999999998E-3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2643</v>
      </c>
      <c r="K1973">
        <v>0.56791999999999998</v>
      </c>
      <c r="L1973">
        <v>73.551000000000002</v>
      </c>
      <c r="M1973">
        <v>0.56576000000000004</v>
      </c>
      <c r="N1973">
        <v>73.311999999999998</v>
      </c>
      <c r="O1973" t="s">
        <v>2643</v>
      </c>
      <c r="P1973" t="s">
        <v>2643</v>
      </c>
      <c r="Q1973" t="s">
        <v>2643</v>
      </c>
      <c r="R1973" t="s">
        <v>5128</v>
      </c>
      <c r="S1973">
        <f ca="1">$AK$2*Validation[[#This Row],[Range1_Range]]+Validation[[#This Row],[Range1_Low]]</f>
        <v>1.3281967095711549E-3</v>
      </c>
      <c r="T1973">
        <f ca="1">$AK$2*Validation[[#This Row],[Range2_Range]]+Validation[[#This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0.67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973" t="b">
        <f ca="1">Validation[[#This Row],[Desired Result]]=Validation[[#This Row],[Result]]</f>
        <v>1</v>
      </c>
      <c r="X1973" t="b">
        <v>1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v>0</v>
      </c>
      <c r="AB1973" t="s">
        <v>5889</v>
      </c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3" t="b">
        <f ca="1">AND(Validation[[#This Row],[Test Reading]]&gt;=Validation[[#This Row],[Range1_Low]],Validation[[#This Row],[Test Reading]]&lt;=Validation[[#This Row],[Range1_High]])</f>
        <v>1</v>
      </c>
      <c r="AE19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3">
        <f>Validation[[#This Row],[Range1_High]]-Validation[[#This Row],[Range1_Low]]</f>
        <v>2.9700999999999998E-3</v>
      </c>
      <c r="AG1973">
        <f>Validation[[#This Row],[Range2_High]]-Validation[[#This Row],[Range2_Low]]</f>
        <v>0</v>
      </c>
      <c r="AK1973"/>
    </row>
    <row r="1974" spans="1:37" x14ac:dyDescent="0.25">
      <c r="A1974" t="s">
        <v>52</v>
      </c>
      <c r="B1974" t="s">
        <v>44</v>
      </c>
      <c r="C1974">
        <v>3.3E-3</v>
      </c>
      <c r="D1974">
        <v>3.3001000000000003E-2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2643</v>
      </c>
      <c r="K1974">
        <v>0.44201000000000001</v>
      </c>
      <c r="L1974">
        <v>139.58000000000001</v>
      </c>
      <c r="M1974">
        <v>0.43215999999999999</v>
      </c>
      <c r="N1974">
        <v>139.79</v>
      </c>
      <c r="O1974" t="s">
        <v>2643</v>
      </c>
      <c r="P1974" t="s">
        <v>2643</v>
      </c>
      <c r="Q1974" t="s">
        <v>2643</v>
      </c>
      <c r="R1974" t="s">
        <v>939</v>
      </c>
      <c r="S1974">
        <f ca="1">$AK$2*Validation[[#This Row],[Range1_Range]]+Validation[[#This Row],[Range1_Low]]</f>
        <v>1.3281967095711552E-2</v>
      </c>
      <c r="T1974">
        <f ca="1">$AK$2*Validation[[#This Row],[Range2_Range]]+Validation[[#This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2.3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974" t="b">
        <f ca="1">Validation[[#This Row],[Desired Result]]=Validation[[#This Row],[Result]]</f>
        <v>1</v>
      </c>
      <c r="X1974" t="b">
        <v>1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v>0</v>
      </c>
      <c r="AB1974" s="93" t="s">
        <v>6078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4" t="b">
        <f ca="1">AND(Validation[[#This Row],[Test Reading]]&gt;=Validation[[#This Row],[Range1_Low]],Validation[[#This Row],[Test Reading]]&lt;=Validation[[#This Row],[Range1_High]])</f>
        <v>1</v>
      </c>
      <c r="AE19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4">
        <f>Validation[[#This Row],[Range1_High]]-Validation[[#This Row],[Range1_Low]]</f>
        <v>2.9701000000000002E-2</v>
      </c>
      <c r="AG1974">
        <f>Validation[[#This Row],[Range2_High]]-Validation[[#This Row],[Range2_Low]]</f>
        <v>0</v>
      </c>
      <c r="AK1974"/>
    </row>
    <row r="1975" spans="1:37" x14ac:dyDescent="0.25">
      <c r="A1975" t="s">
        <v>52</v>
      </c>
      <c r="B1975" t="s">
        <v>44</v>
      </c>
      <c r="C1975">
        <v>3.3000000000000002E-2</v>
      </c>
      <c r="D1975">
        <v>0.33001000000000003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2643</v>
      </c>
      <c r="K1975">
        <v>3</v>
      </c>
      <c r="L1975">
        <v>120</v>
      </c>
      <c r="M1975">
        <v>2.9413999999999998</v>
      </c>
      <c r="N1975">
        <v>115.33</v>
      </c>
      <c r="O1975" t="s">
        <v>2643</v>
      </c>
      <c r="P1975" t="s">
        <v>2643</v>
      </c>
      <c r="Q1975" t="s">
        <v>2643</v>
      </c>
      <c r="R1975" t="s">
        <v>943</v>
      </c>
      <c r="S1975">
        <f ca="1">$AK$2*Validation[[#This Row],[Range1_Range]]+Validation[[#This Row],[Range1_Low]]</f>
        <v>0.1328196709571155</v>
      </c>
      <c r="T1975">
        <f ca="1">$AK$2*Validation[[#This Row],[Range2_Range]]+Validation[[#This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19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975" t="b">
        <f ca="1">Validation[[#This Row],[Desired Result]]=Validation[[#This Row],[Result]]</f>
        <v>1</v>
      </c>
      <c r="X1975" t="b">
        <v>1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v>0</v>
      </c>
      <c r="AB1975" t="s">
        <v>939</v>
      </c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5" t="b">
        <f ca="1">AND(Validation[[#This Row],[Test Reading]]&gt;=Validation[[#This Row],[Range1_Low]],Validation[[#This Row],[Test Reading]]&lt;=Validation[[#This Row],[Range1_High]])</f>
        <v>1</v>
      </c>
      <c r="AE19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5">
        <f>Validation[[#This Row],[Range1_High]]-Validation[[#This Row],[Range1_Low]]</f>
        <v>0.29701</v>
      </c>
      <c r="AG1975">
        <f>Validation[[#This Row],[Range2_High]]-Validation[[#This Row],[Range2_Low]]</f>
        <v>0</v>
      </c>
      <c r="AK1975"/>
    </row>
    <row r="1976" spans="1:37" x14ac:dyDescent="0.25">
      <c r="A1976" t="s">
        <v>52</v>
      </c>
      <c r="B1976" t="s">
        <v>44</v>
      </c>
      <c r="C1976">
        <v>0</v>
      </c>
      <c r="D1976">
        <v>3.3000999999999999E-4</v>
      </c>
      <c r="E1976">
        <v>1.0000000000000001E-5</v>
      </c>
      <c r="F1976" t="s">
        <v>13</v>
      </c>
      <c r="G1976" t="s">
        <v>11</v>
      </c>
      <c r="H1976">
        <v>0</v>
      </c>
      <c r="I1976">
        <v>0</v>
      </c>
      <c r="J1976" t="s">
        <v>2643</v>
      </c>
      <c r="K1976">
        <v>5.8000999999999996</v>
      </c>
      <c r="L1976">
        <v>1.6500999999999999</v>
      </c>
      <c r="M1976">
        <v>5.8000999999999996</v>
      </c>
      <c r="N1976">
        <v>1.5718000000000001</v>
      </c>
      <c r="O1976" t="s">
        <v>2643</v>
      </c>
      <c r="P1976" t="s">
        <v>2643</v>
      </c>
      <c r="Q1976" t="s">
        <v>2643</v>
      </c>
      <c r="R1976" t="s">
        <v>5126</v>
      </c>
      <c r="S1976">
        <f ca="1">$AK$2*Validation[[#This Row],[Range1_Range]]+Validation[[#This Row],[Range1_Low]]</f>
        <v>1.1091037208362576E-4</v>
      </c>
      <c r="T1976">
        <f ca="1">$AK$2*Validation[[#This Row],[Range2_Range]]+Validation[[#This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5.8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v>0</v>
      </c>
      <c r="AB1976" t="s">
        <v>936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6" t="b">
        <f ca="1">AND(Validation[[#This Row],[Test Reading]]&gt;=Validation[[#This Row],[Range1_Low]],Validation[[#This Row],[Test Reading]]&lt;=Validation[[#This Row],[Range1_High]])</f>
        <v>1</v>
      </c>
      <c r="AE19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6">
        <f>Validation[[#This Row],[Range1_High]]-Validation[[#This Row],[Range1_Low]]</f>
        <v>3.3000999999999999E-4</v>
      </c>
      <c r="AG1976">
        <f>Validation[[#This Row],[Range2_High]]-Validation[[#This Row],[Range2_Low]]</f>
        <v>0</v>
      </c>
      <c r="AK1976"/>
    </row>
    <row r="1977" spans="1:37" x14ac:dyDescent="0.25">
      <c r="A1977" t="s">
        <v>52</v>
      </c>
      <c r="B1977" t="s">
        <v>44</v>
      </c>
      <c r="C1977">
        <v>3.3E-4</v>
      </c>
      <c r="D1977">
        <v>3.3000999999999998E-3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2643</v>
      </c>
      <c r="K1977">
        <v>5.7988999999999997</v>
      </c>
      <c r="L1977">
        <v>9.0556999999999999</v>
      </c>
      <c r="M1977">
        <v>5.7980999999999998</v>
      </c>
      <c r="N1977">
        <v>8.8116000000000003</v>
      </c>
      <c r="O1977" t="s">
        <v>2643</v>
      </c>
      <c r="P1977" t="s">
        <v>2643</v>
      </c>
      <c r="Q1977" t="s">
        <v>2643</v>
      </c>
      <c r="R1977" t="s">
        <v>936</v>
      </c>
      <c r="S1977">
        <f ca="1">$AK$2*Validation[[#This Row],[Range1_Range]]+Validation[[#This Row],[Range1_Low]]</f>
        <v>1.3281967095711549E-3</v>
      </c>
      <c r="T1977">
        <f ca="1">$AK$2*Validation[[#This Row],[Range2_Range]]+Validation[[#This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v>0</v>
      </c>
      <c r="AB1977" t="s">
        <v>6079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7" t="b">
        <f ca="1">AND(Validation[[#This Row],[Test Reading]]&gt;=Validation[[#This Row],[Range1_Low]],Validation[[#This Row],[Test Reading]]&lt;=Validation[[#This Row],[Range1_High]])</f>
        <v>1</v>
      </c>
      <c r="AE19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7">
        <f>Validation[[#This Row],[Range1_High]]-Validation[[#This Row],[Range1_Low]]</f>
        <v>2.9700999999999998E-3</v>
      </c>
      <c r="AG1977">
        <f>Validation[[#This Row],[Range2_High]]-Validation[[#This Row],[Range2_Low]]</f>
        <v>0</v>
      </c>
      <c r="AK1977"/>
    </row>
    <row r="1978" spans="1:37" x14ac:dyDescent="0.25">
      <c r="A1978" t="s">
        <v>52</v>
      </c>
      <c r="B1978" t="s">
        <v>44</v>
      </c>
      <c r="C1978">
        <v>3.3E-3</v>
      </c>
      <c r="D1978">
        <v>3.3001000000000003E-2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2643</v>
      </c>
      <c r="K1978">
        <v>5.6421999999999999</v>
      </c>
      <c r="L1978">
        <v>61.543999999999997</v>
      </c>
      <c r="M1978">
        <v>5.6368999999999998</v>
      </c>
      <c r="N1978">
        <v>61.47</v>
      </c>
      <c r="O1978" t="s">
        <v>2643</v>
      </c>
      <c r="P1978" t="s">
        <v>2643</v>
      </c>
      <c r="Q1978" t="s">
        <v>2643</v>
      </c>
      <c r="R1978" t="s">
        <v>5130</v>
      </c>
      <c r="S1978">
        <f ca="1">$AK$2*Validation[[#This Row],[Range1_Range]]+Validation[[#This Row],[Range1_Low]]</f>
        <v>1.3281967095711552E-2</v>
      </c>
      <c r="T1978">
        <f ca="1">$AK$2*Validation[[#This Row],[Range2_Range]]+Validation[[#This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6.5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v>0</v>
      </c>
      <c r="AB1978" t="s">
        <v>5890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8" t="b">
        <f ca="1">AND(Validation[[#This Row],[Test Reading]]&gt;=Validation[[#This Row],[Range1_Low]],Validation[[#This Row],[Test Reading]]&lt;=Validation[[#This Row],[Range1_High]])</f>
        <v>1</v>
      </c>
      <c r="AE19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8">
        <f>Validation[[#This Row],[Range1_High]]-Validation[[#This Row],[Range1_Low]]</f>
        <v>2.9701000000000002E-2</v>
      </c>
      <c r="AG1978">
        <f>Validation[[#This Row],[Range2_High]]-Validation[[#This Row],[Range2_Low]]</f>
        <v>0</v>
      </c>
      <c r="AK1978"/>
    </row>
    <row r="1979" spans="1:37" x14ac:dyDescent="0.25">
      <c r="A1979" t="s">
        <v>52</v>
      </c>
      <c r="B1979" t="s">
        <v>44</v>
      </c>
      <c r="C1979">
        <v>3.3000000000000002E-2</v>
      </c>
      <c r="D1979">
        <v>0.33001000000000003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2643</v>
      </c>
      <c r="K1979">
        <v>5.2853000000000003</v>
      </c>
      <c r="L1979">
        <v>109.48</v>
      </c>
      <c r="M1979">
        <v>5.266</v>
      </c>
      <c r="N1979">
        <v>109.51</v>
      </c>
      <c r="O1979" t="s">
        <v>2643</v>
      </c>
      <c r="P1979" t="s">
        <v>2643</v>
      </c>
      <c r="Q1979" t="s">
        <v>2643</v>
      </c>
      <c r="R1979" t="s">
        <v>944</v>
      </c>
      <c r="S1979">
        <f ca="1">$AK$2*Validation[[#This Row],[Range1_Range]]+Validation[[#This Row],[Range1_Low]]</f>
        <v>0.1328196709571155</v>
      </c>
      <c r="T1979">
        <f ca="1">$AK$2*Validation[[#This Row],[Range2_Range]]+Validation[[#This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20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979" t="b">
        <f ca="1">Validation[[#This Row],[Desired Result]]=Validation[[#This Row],[Result]]</f>
        <v>1</v>
      </c>
      <c r="X1979" t="b">
        <v>1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v>0</v>
      </c>
      <c r="AB1979" s="93" t="s">
        <v>6235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9" t="b">
        <f ca="1">AND(Validation[[#This Row],[Test Reading]]&gt;=Validation[[#This Row],[Range1_Low]],Validation[[#This Row],[Test Reading]]&lt;=Validation[[#This Row],[Range1_High]])</f>
        <v>1</v>
      </c>
      <c r="AE19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9">
        <f>Validation[[#This Row],[Range1_High]]-Validation[[#This Row],[Range1_Low]]</f>
        <v>0.29701</v>
      </c>
      <c r="AG1979">
        <f>Validation[[#This Row],[Range2_High]]-Validation[[#This Row],[Range2_Low]]</f>
        <v>0</v>
      </c>
      <c r="AK1979"/>
    </row>
    <row r="1980" spans="1:37" x14ac:dyDescent="0.25">
      <c r="A1980" t="s">
        <v>52</v>
      </c>
      <c r="B1980" t="s">
        <v>44</v>
      </c>
      <c r="C1980">
        <v>0.33</v>
      </c>
      <c r="D1980">
        <v>3.0001000000000002</v>
      </c>
      <c r="E1980">
        <v>1.0000000000000001E-5</v>
      </c>
      <c r="F1980" t="s">
        <v>13</v>
      </c>
      <c r="G1980" t="s">
        <v>12</v>
      </c>
      <c r="H1980">
        <v>0</v>
      </c>
      <c r="I1980">
        <v>0</v>
      </c>
      <c r="J1980" t="s">
        <v>2643</v>
      </c>
      <c r="K1980">
        <v>5.1999999999999998E-2</v>
      </c>
      <c r="L1980">
        <v>0.44</v>
      </c>
      <c r="M1980">
        <v>5.0999999999999997E-2</v>
      </c>
      <c r="N1980">
        <v>0.43873000000000001</v>
      </c>
      <c r="O1980" t="s">
        <v>2643</v>
      </c>
      <c r="P1980" t="s">
        <v>2643</v>
      </c>
      <c r="Q1980" t="s">
        <v>2643</v>
      </c>
      <c r="R1980" t="s">
        <v>948</v>
      </c>
      <c r="S1980">
        <f ca="1">$AK$2*Validation[[#This Row],[Range1_Range]]+Validation[[#This Row],[Range1_Low]]</f>
        <v>1.2273721538756073</v>
      </c>
      <c r="T1980">
        <f ca="1">$AK$2*Validation[[#This Row],[Range2_Range]]+Validation[[#This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0.59 mA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980" t="b">
        <f ca="1">Validation[[#This Row],[Desired Result]]=Validation[[#This Row],[Result]]</f>
        <v>1</v>
      </c>
      <c r="X1980" t="b">
        <v>0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v>0</v>
      </c>
      <c r="AB1980" t="s">
        <v>944</v>
      </c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0" t="b">
        <f ca="1">AND(Validation[[#This Row],[Test Reading]]&gt;=Validation[[#This Row],[Range1_Low]],Validation[[#This Row],[Test Reading]]&lt;=Validation[[#This Row],[Range1_High]])</f>
        <v>1</v>
      </c>
      <c r="AE19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0">
        <f>Validation[[#This Row],[Range1_High]]-Validation[[#This Row],[Range1_Low]]</f>
        <v>2.6701000000000001</v>
      </c>
      <c r="AG1980">
        <f>Validation[[#This Row],[Range2_High]]-Validation[[#This Row],[Range2_Low]]</f>
        <v>0</v>
      </c>
      <c r="AJ1980" s="94"/>
      <c r="AK1980"/>
    </row>
    <row r="1981" spans="1:37" x14ac:dyDescent="0.25">
      <c r="A1981" t="s">
        <v>52</v>
      </c>
      <c r="B1981" t="s">
        <v>44</v>
      </c>
      <c r="C1981">
        <v>0</v>
      </c>
      <c r="D1981">
        <v>3.3000999999999999E-4</v>
      </c>
      <c r="E1981">
        <v>1E-4</v>
      </c>
      <c r="F1981" t="s">
        <v>13</v>
      </c>
      <c r="G1981" t="s">
        <v>11</v>
      </c>
      <c r="H1981">
        <v>0</v>
      </c>
      <c r="I1981">
        <v>0</v>
      </c>
      <c r="J1981" t="s">
        <v>2643</v>
      </c>
      <c r="K1981">
        <v>58</v>
      </c>
      <c r="L1981">
        <v>0.18851999999999999</v>
      </c>
      <c r="M1981">
        <v>58</v>
      </c>
      <c r="N1981">
        <v>0.15719</v>
      </c>
      <c r="O1981" t="s">
        <v>2643</v>
      </c>
      <c r="P1981" t="s">
        <v>2643</v>
      </c>
      <c r="Q1981" t="s">
        <v>2643</v>
      </c>
      <c r="R1981" t="s">
        <v>929</v>
      </c>
      <c r="S1981">
        <f ca="1">$AK$2*Validation[[#This Row],[Range1_Range]]+Validation[[#This Row],[Range1_Low]]</f>
        <v>1.1091037208362576E-4</v>
      </c>
      <c r="T1981">
        <f ca="1">$AK$2*Validation[[#This Row],[Range2_Range]]+Validation[[#This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58 µA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v>0</v>
      </c>
      <c r="AB1981" t="s">
        <v>937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1" t="b">
        <f ca="1">AND(Validation[[#This Row],[Test Reading]]&gt;=Validation[[#This Row],[Range1_Low]],Validation[[#This Row],[Test Reading]]&lt;=Validation[[#This Row],[Range1_High]])</f>
        <v>1</v>
      </c>
      <c r="AE19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1">
        <f>Validation[[#This Row],[Range1_High]]-Validation[[#This Row],[Range1_Low]]</f>
        <v>3.3000999999999999E-4</v>
      </c>
      <c r="AG1981">
        <f>Validation[[#This Row],[Range2_High]]-Validation[[#This Row],[Range2_Low]]</f>
        <v>0</v>
      </c>
      <c r="AK1981"/>
    </row>
    <row r="1982" spans="1:37" x14ac:dyDescent="0.25">
      <c r="A1982" t="s">
        <v>52</v>
      </c>
      <c r="B1982" t="s">
        <v>44</v>
      </c>
      <c r="C1982">
        <v>3.3E-4</v>
      </c>
      <c r="D1982">
        <v>3.3000999999999998E-3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2643</v>
      </c>
      <c r="K1982">
        <v>58</v>
      </c>
      <c r="L1982">
        <v>0.98192000000000002</v>
      </c>
      <c r="M1982">
        <v>58</v>
      </c>
      <c r="N1982">
        <v>0.88327999999999995</v>
      </c>
      <c r="O1982" t="s">
        <v>2643</v>
      </c>
      <c r="P1982" t="s">
        <v>2643</v>
      </c>
      <c r="Q1982" t="s">
        <v>2643</v>
      </c>
      <c r="R1982" t="s">
        <v>937</v>
      </c>
      <c r="S1982">
        <f ca="1">$AK$2*Validation[[#This Row],[Range1_Range]]+Validation[[#This Row],[Range1_Low]]</f>
        <v>1.3281967095711549E-3</v>
      </c>
      <c r="T1982">
        <f ca="1">$AK$2*Validation[[#This Row],[Range2_Range]]+Validation[[#This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v>0</v>
      </c>
      <c r="AB1982" t="s">
        <v>5898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82" t="b">
        <f ca="1">AND(Validation[[#This Row],[Test Reading]]&gt;=Validation[[#This Row],[Range1_Low]],Validation[[#This Row],[Test Reading]]&lt;=Validation[[#This Row],[Range1_High]])</f>
        <v>1</v>
      </c>
      <c r="AE19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82">
        <f>Validation[[#This Row],[Range1_High]]-Validation[[#This Row],[Range1_Low]]</f>
        <v>2.9700999999999998E-3</v>
      </c>
      <c r="AG1982">
        <f>Validation[[#This Row],[Range2_High]]-Validation[[#This Row],[Range2_Low]]</f>
        <v>0</v>
      </c>
      <c r="AK1982"/>
    </row>
    <row r="1983" spans="1:37" x14ac:dyDescent="0.25">
      <c r="A1983" t="s">
        <v>52</v>
      </c>
      <c r="B1983" t="s">
        <v>44</v>
      </c>
      <c r="C1983">
        <v>3.3E-3</v>
      </c>
      <c r="D1983">
        <v>3.3001000000000003E-2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2643</v>
      </c>
      <c r="K1983">
        <v>57.982999999999997</v>
      </c>
      <c r="L1983">
        <v>7.2053000000000003</v>
      </c>
      <c r="M1983">
        <v>57.981000000000002</v>
      </c>
      <c r="N1983">
        <v>7.1429999999999998</v>
      </c>
      <c r="O1983" t="s">
        <v>2643</v>
      </c>
      <c r="P1983" t="s">
        <v>2643</v>
      </c>
      <c r="Q1983" t="s">
        <v>2643</v>
      </c>
      <c r="R1983" t="s">
        <v>941</v>
      </c>
      <c r="S1983">
        <f ca="1">$AK$2*Validation[[#This Row],[Range1_Range]]+Validation[[#This Row],[Range1_Low]]</f>
        <v>1.3281967095711552E-2</v>
      </c>
      <c r="T1983">
        <f ca="1">$AK$2*Validation[[#This Row],[Range2_Range]]+Validation[[#This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v>0</v>
      </c>
      <c r="AB1983" t="s">
        <v>5980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3" t="b">
        <f ca="1">AND(Validation[[#This Row],[Test Reading]]&gt;=Validation[[#This Row],[Range1_Low]],Validation[[#This Row],[Test Reading]]&lt;=Validation[[#This Row],[Range1_High]])</f>
        <v>1</v>
      </c>
      <c r="AE19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3">
        <f>Validation[[#This Row],[Range1_High]]-Validation[[#This Row],[Range1_Low]]</f>
        <v>2.9701000000000002E-2</v>
      </c>
      <c r="AG1983">
        <f>Validation[[#This Row],[Range2_High]]-Validation[[#This Row],[Range2_Low]]</f>
        <v>0</v>
      </c>
      <c r="AK1983"/>
    </row>
    <row r="1984" spans="1:37" x14ac:dyDescent="0.25">
      <c r="A1984" t="s">
        <v>52</v>
      </c>
      <c r="B1984" t="s">
        <v>44</v>
      </c>
      <c r="C1984">
        <v>3.3000000000000002E-2</v>
      </c>
      <c r="D1984">
        <v>0.33001000000000003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2643</v>
      </c>
      <c r="K1984">
        <v>56.994999999999997</v>
      </c>
      <c r="L1984">
        <v>42.585000000000001</v>
      </c>
      <c r="M1984">
        <v>56.984000000000002</v>
      </c>
      <c r="N1984">
        <v>42.551000000000002</v>
      </c>
      <c r="O1984" t="s">
        <v>2643</v>
      </c>
      <c r="P1984" t="s">
        <v>2643</v>
      </c>
      <c r="Q1984" t="s">
        <v>2643</v>
      </c>
      <c r="R1984" t="s">
        <v>5132</v>
      </c>
      <c r="S1984">
        <f ca="1">$AK$2*Validation[[#This Row],[Range1_Range]]+Validation[[#This Row],[Range1_Low]]</f>
        <v>0.1328196709571155</v>
      </c>
      <c r="T1984">
        <f ca="1">$AK$2*Validation[[#This Row],[Range2_Range]]+Validation[[#This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63 µA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984" t="b">
        <f ca="1">Validation[[#This Row],[Desired Result]]=Validation[[#This Row],[Result]]</f>
        <v>1</v>
      </c>
      <c r="X1984" t="b">
        <v>1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v>0</v>
      </c>
      <c r="AB1984" t="s">
        <v>6236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4" t="b">
        <f ca="1">AND(Validation[[#This Row],[Test Reading]]&gt;=Validation[[#This Row],[Range1_Low]],Validation[[#This Row],[Test Reading]]&lt;=Validation[[#This Row],[Range1_High]])</f>
        <v>1</v>
      </c>
      <c r="AE19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4">
        <f>Validation[[#This Row],[Range1_High]]-Validation[[#This Row],[Range1_Low]]</f>
        <v>0.29701</v>
      </c>
      <c r="AG1984">
        <f>Validation[[#This Row],[Range2_High]]-Validation[[#This Row],[Range2_Low]]</f>
        <v>0</v>
      </c>
      <c r="AK1984"/>
    </row>
    <row r="1985" spans="1:37" x14ac:dyDescent="0.25">
      <c r="A1985" t="s">
        <v>52</v>
      </c>
      <c r="B1985" t="s">
        <v>44</v>
      </c>
      <c r="C1985">
        <v>0.33</v>
      </c>
      <c r="D1985">
        <v>3.0001000000000002</v>
      </c>
      <c r="E1985">
        <v>1E-4</v>
      </c>
      <c r="F1985" t="s">
        <v>13</v>
      </c>
      <c r="G1985" t="s">
        <v>12</v>
      </c>
      <c r="H1985">
        <v>0</v>
      </c>
      <c r="I1985">
        <v>0</v>
      </c>
      <c r="J1985" t="s">
        <v>2643</v>
      </c>
      <c r="K1985">
        <v>6.0248999999999997E-2</v>
      </c>
      <c r="L1985">
        <v>0.43614000000000003</v>
      </c>
      <c r="M1985">
        <v>6.0204000000000001E-2</v>
      </c>
      <c r="N1985">
        <v>0.43607000000000001</v>
      </c>
      <c r="O1985" t="s">
        <v>2643</v>
      </c>
      <c r="P1985" t="s">
        <v>2643</v>
      </c>
      <c r="Q1985" t="s">
        <v>2643</v>
      </c>
      <c r="R1985" t="s">
        <v>949</v>
      </c>
      <c r="S1985">
        <f ca="1">$AK$2*Validation[[#This Row],[Range1_Range]]+Validation[[#This Row],[Range1_Low]]</f>
        <v>1.2273721538756073</v>
      </c>
      <c r="T1985">
        <f ca="1">$AK$2*Validation[[#This Row],[Range2_Range]]+Validation[[#This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0.6 mA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mA</v>
      </c>
      <c r="W1985" t="b">
        <f ca="1">Validation[[#This Row],[Desired Result]]=Validation[[#This Row],[Result]]</f>
        <v>1</v>
      </c>
      <c r="X1985" t="b">
        <v>1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v>0</v>
      </c>
      <c r="AB1985" t="s">
        <v>6237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5" t="b">
        <f ca="1">AND(Validation[[#This Row],[Test Reading]]&gt;=Validation[[#This Row],[Range1_Low]],Validation[[#This Row],[Test Reading]]&lt;=Validation[[#This Row],[Range1_High]])</f>
        <v>1</v>
      </c>
      <c r="AE19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5">
        <f>Validation[[#This Row],[Range1_High]]-Validation[[#This Row],[Range1_Low]]</f>
        <v>2.6701000000000001</v>
      </c>
      <c r="AG1985">
        <f>Validation[[#This Row],[Range2_High]]-Validation[[#This Row],[Range2_Low]]</f>
        <v>0</v>
      </c>
      <c r="AK1985"/>
    </row>
    <row r="1986" spans="1:37" x14ac:dyDescent="0.25">
      <c r="A1986" t="s">
        <v>52</v>
      </c>
      <c r="B1986" t="s">
        <v>44</v>
      </c>
      <c r="C1986">
        <v>3</v>
      </c>
      <c r="D1986">
        <v>11.000999999999999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2643</v>
      </c>
      <c r="K1986">
        <v>-2.4E-2</v>
      </c>
      <c r="L1986">
        <v>0.92</v>
      </c>
      <c r="M1986">
        <v>-2.4618999999999999E-2</v>
      </c>
      <c r="N1986">
        <v>0.91522999999999999</v>
      </c>
      <c r="O1986" t="s">
        <v>2643</v>
      </c>
      <c r="P1986" t="s">
        <v>2643</v>
      </c>
      <c r="Q1986" t="s">
        <v>2643</v>
      </c>
      <c r="R1986" t="s">
        <v>953</v>
      </c>
      <c r="S1986">
        <f ca="1">$AK$2*Validation[[#This Row],[Range1_Range]]+Validation[[#This Row],[Range1_Low]]</f>
        <v>5.6889909004002597</v>
      </c>
      <c r="T1986">
        <f ca="1">$AK$2*Validation[[#This Row],[Range2_Range]]+Validation[[#This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5.2 mA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0</v>
      </c>
      <c r="AA1986" t="b">
        <v>0</v>
      </c>
      <c r="AB1986" t="s">
        <v>6080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6" t="b">
        <f ca="1">AND(Validation[[#This Row],[Test Reading]]&gt;=Validation[[#This Row],[Range1_Low]],Validation[[#This Row],[Test Reading]]&lt;=Validation[[#This Row],[Range1_High]])</f>
        <v>1</v>
      </c>
      <c r="AE19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6">
        <f>Validation[[#This Row],[Range1_High]]-Validation[[#This Row],[Range1_Low]]</f>
        <v>8.0009999999999994</v>
      </c>
      <c r="AG1986">
        <f>Validation[[#This Row],[Range2_High]]-Validation[[#This Row],[Range2_Low]]</f>
        <v>0</v>
      </c>
      <c r="AK1986"/>
    </row>
    <row r="1987" spans="1:37" x14ac:dyDescent="0.25">
      <c r="A1987" t="s">
        <v>52</v>
      </c>
      <c r="B1987" t="s">
        <v>44</v>
      </c>
      <c r="C1987">
        <v>11</v>
      </c>
      <c r="D1987">
        <v>20.5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2643</v>
      </c>
      <c r="K1987">
        <v>2.7</v>
      </c>
      <c r="L1987">
        <v>1.1000000000000001</v>
      </c>
      <c r="M1987">
        <v>2.6473</v>
      </c>
      <c r="N1987">
        <v>1.1008</v>
      </c>
      <c r="O1987" t="s">
        <v>2643</v>
      </c>
      <c r="P1987" t="s">
        <v>2643</v>
      </c>
      <c r="Q1987" t="s">
        <v>2643</v>
      </c>
      <c r="R1987" t="s">
        <v>5134</v>
      </c>
      <c r="S1987">
        <f ca="1">$AK$2*Validation[[#This Row],[Range1_Range]]+Validation[[#This Row],[Range1_Low]]</f>
        <v>14.19277759702568</v>
      </c>
      <c r="T1987">
        <f ca="1">$AK$2*Validation[[#This Row],[Range2_Range]]+Validation[[#This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18 mA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87" t="b">
        <f ca="1">Validation[[#This Row],[Desired Result]]=Validation[[#This Row],[Result]]</f>
        <v>1</v>
      </c>
      <c r="X1987" t="b">
        <v>1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v>0</v>
      </c>
      <c r="AB1987" t="s">
        <v>953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7" t="b">
        <f ca="1">AND(Validation[[#This Row],[Test Reading]]&gt;=Validation[[#This Row],[Range1_Low]],Validation[[#This Row],[Test Reading]]&lt;=Validation[[#This Row],[Range1_High]])</f>
        <v>1</v>
      </c>
      <c r="AE19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7">
        <f>Validation[[#This Row],[Range1_High]]-Validation[[#This Row],[Range1_Low]]</f>
        <v>9.5</v>
      </c>
      <c r="AG1987">
        <f>Validation[[#This Row],[Range2_High]]-Validation[[#This Row],[Range2_Low]]</f>
        <v>0</v>
      </c>
      <c r="AK1987"/>
    </row>
    <row r="1988" spans="1:37" x14ac:dyDescent="0.25">
      <c r="A1988" t="s">
        <v>52</v>
      </c>
      <c r="B1988" t="s">
        <v>44</v>
      </c>
      <c r="C1988">
        <v>20.5</v>
      </c>
      <c r="D1988">
        <v>20.6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2643</v>
      </c>
      <c r="K1988">
        <v>2.7</v>
      </c>
      <c r="L1988">
        <v>1.1000000000000001</v>
      </c>
      <c r="M1988">
        <v>2.6473</v>
      </c>
      <c r="N1988">
        <v>1.1008</v>
      </c>
      <c r="O1988" t="s">
        <v>2643</v>
      </c>
      <c r="P1988" t="s">
        <v>2643</v>
      </c>
      <c r="Q1988" t="s">
        <v>2643</v>
      </c>
      <c r="R1988" t="s">
        <v>961</v>
      </c>
      <c r="S1988">
        <f ca="1">$AK$2*Validation[[#This Row],[Range1_Range]]+Validation[[#This Row],[Range1_Low]]</f>
        <v>20.533608185231849</v>
      </c>
      <c r="T1988">
        <f ca="1">$AK$2*Validation[[#This Row],[Range2_Range]]+Validation[[#This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25 mA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8" t="b">
        <f ca="1">Validation[[#This Row],[Desired Result]]=Validation[[#This Row],[Result]]</f>
        <v>1</v>
      </c>
      <c r="X1988" t="b">
        <v>0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v>0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8" t="b">
        <f ca="1">AND(Validation[[#This Row],[Test Reading]]&gt;=Validation[[#This Row],[Range1_Low]],Validation[[#This Row],[Test Reading]]&lt;=Validation[[#This Row],[Range1_High]])</f>
        <v>1</v>
      </c>
      <c r="AE19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8">
        <f>Validation[[#This Row],[Range1_High]]-Validation[[#This Row],[Range1_Low]]</f>
        <v>0.10000000000000142</v>
      </c>
      <c r="AG1988">
        <f>Validation[[#This Row],[Range2_High]]-Validation[[#This Row],[Range2_Low]]</f>
        <v>0</v>
      </c>
      <c r="AK1988"/>
    </row>
    <row r="1989" spans="1:37" x14ac:dyDescent="0.25">
      <c r="A1989" t="s">
        <v>52</v>
      </c>
      <c r="B1989" t="s">
        <v>44</v>
      </c>
      <c r="C1989">
        <v>0</v>
      </c>
      <c r="D1989">
        <v>3.3000999999999999E-4</v>
      </c>
      <c r="E1989">
        <v>1E-3</v>
      </c>
      <c r="F1989" t="s">
        <v>13</v>
      </c>
      <c r="G1989" t="s">
        <v>11</v>
      </c>
      <c r="H1989">
        <v>0</v>
      </c>
      <c r="I1989">
        <v>0</v>
      </c>
      <c r="J1989" t="s">
        <v>2643</v>
      </c>
      <c r="K1989">
        <v>580</v>
      </c>
      <c r="L1989">
        <v>2.8251999999999999E-2</v>
      </c>
      <c r="M1989">
        <v>580</v>
      </c>
      <c r="N1989">
        <v>1.5719E-2</v>
      </c>
      <c r="O1989" t="s">
        <v>2643</v>
      </c>
      <c r="P1989" t="s">
        <v>2643</v>
      </c>
      <c r="Q1989" t="s">
        <v>2643</v>
      </c>
      <c r="R1989" t="s">
        <v>930</v>
      </c>
      <c r="S1989">
        <f ca="1">$AK$2*Validation[[#This Row],[Range1_Range]]+Validation[[#This Row],[Range1_Low]]</f>
        <v>1.1091037208362576E-4</v>
      </c>
      <c r="T1989">
        <f ca="1">$AK$2*Validation[[#This Row],[Range2_Range]]+Validation[[#This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580 µA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1</v>
      </c>
      <c r="AA1989" t="b">
        <v>0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89" t="b">
        <f ca="1">AND(Validation[[#This Row],[Test Reading]]&gt;=Validation[[#This Row],[Range1_Low]],Validation[[#This Row],[Test Reading]]&lt;=Validation[[#This Row],[Range1_High]])</f>
        <v>1</v>
      </c>
      <c r="AE19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9">
        <f>Validation[[#This Row],[Range1_High]]-Validation[[#This Row],[Range1_Low]]</f>
        <v>3.3000999999999999E-4</v>
      </c>
      <c r="AG1989">
        <f>Validation[[#This Row],[Range2_High]]-Validation[[#This Row],[Range2_Low]]</f>
        <v>0</v>
      </c>
      <c r="AK1989"/>
    </row>
    <row r="1990" spans="1:37" x14ac:dyDescent="0.25">
      <c r="A1990" t="s">
        <v>52</v>
      </c>
      <c r="B1990" t="s">
        <v>44</v>
      </c>
      <c r="C1990">
        <v>3.3E-3</v>
      </c>
      <c r="D1990">
        <v>3.3001000000000003E-2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2643</v>
      </c>
      <c r="K1990">
        <v>580</v>
      </c>
      <c r="L1990">
        <v>0.74075999999999997</v>
      </c>
      <c r="M1990">
        <v>580</v>
      </c>
      <c r="N1990">
        <v>0.71564000000000005</v>
      </c>
      <c r="O1990" t="s">
        <v>2643</v>
      </c>
      <c r="P1990" t="s">
        <v>2643</v>
      </c>
      <c r="Q1990" t="s">
        <v>2643</v>
      </c>
      <c r="R1990" t="s">
        <v>5131</v>
      </c>
      <c r="S1990">
        <f ca="1">$AK$2*Validation[[#This Row],[Range1_Range]]+Validation[[#This Row],[Range1_Low]]</f>
        <v>1.3281967095711552E-2</v>
      </c>
      <c r="T1990">
        <f ca="1">$AK$2*Validation[[#This Row],[Range2_Range]]+Validation[[#This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1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0</v>
      </c>
      <c r="AA1990" t="b">
        <v>0</v>
      </c>
      <c r="AB1990" t="s">
        <v>5133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0" t="b">
        <f ca="1">AND(Validation[[#This Row],[Test Reading]]&gt;=Validation[[#This Row],[Range1_Low]],Validation[[#This Row],[Test Reading]]&lt;=Validation[[#This Row],[Range1_High]])</f>
        <v>1</v>
      </c>
      <c r="AE19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90">
        <f>Validation[[#This Row],[Range1_High]]-Validation[[#This Row],[Range1_Low]]</f>
        <v>2.9701000000000002E-2</v>
      </c>
      <c r="AG1990">
        <f>Validation[[#This Row],[Range2_High]]-Validation[[#This Row],[Range2_Low]]</f>
        <v>0</v>
      </c>
      <c r="AJ1990" s="94"/>
      <c r="AK1990"/>
    </row>
    <row r="1991" spans="1:37" x14ac:dyDescent="0.25">
      <c r="A1991" t="s">
        <v>52</v>
      </c>
      <c r="B1991" t="s">
        <v>44</v>
      </c>
      <c r="C1991">
        <v>3.3000000000000002E-2</v>
      </c>
      <c r="D1991">
        <v>0.33001000000000003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2643</v>
      </c>
      <c r="K1991">
        <v>579.89</v>
      </c>
      <c r="L1991">
        <v>4.7610000000000001</v>
      </c>
      <c r="M1991">
        <v>579.88</v>
      </c>
      <c r="N1991">
        <v>4.7411000000000003</v>
      </c>
      <c r="O1991" t="s">
        <v>2643</v>
      </c>
      <c r="P1991" t="s">
        <v>2643</v>
      </c>
      <c r="Q1991" t="s">
        <v>2643</v>
      </c>
      <c r="R1991" t="s">
        <v>5133</v>
      </c>
      <c r="S1991">
        <f ca="1">$AK$2*Validation[[#This Row],[Range1_Range]]+Validation[[#This Row],[Range1_Low]]</f>
        <v>0.1328196709571155</v>
      </c>
      <c r="T1991">
        <f ca="1">$AK$2*Validation[[#This Row],[Range2_Range]]+Validation[[#This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v>0</v>
      </c>
      <c r="AB1991" t="s">
        <v>6238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1" t="b">
        <f ca="1">AND(Validation[[#This Row],[Test Reading]]&gt;=Validation[[#This Row],[Range1_Low]],Validation[[#This Row],[Test Reading]]&lt;=Validation[[#This Row],[Range1_High]])</f>
        <v>1</v>
      </c>
      <c r="AE19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1">
        <f>Validation[[#This Row],[Range1_High]]-Validation[[#This Row],[Range1_Low]]</f>
        <v>0.29701</v>
      </c>
      <c r="AG1991">
        <f>Validation[[#This Row],[Range2_High]]-Validation[[#This Row],[Range2_Low]]</f>
        <v>0</v>
      </c>
      <c r="AK1991"/>
    </row>
    <row r="1992" spans="1:37" x14ac:dyDescent="0.25">
      <c r="A1992" t="s">
        <v>52</v>
      </c>
      <c r="B1992" t="s">
        <v>44</v>
      </c>
      <c r="C1992">
        <v>0.33</v>
      </c>
      <c r="D1992">
        <v>3.0001000000000002</v>
      </c>
      <c r="E1992">
        <v>1E-3</v>
      </c>
      <c r="F1992" t="s">
        <v>13</v>
      </c>
      <c r="G1992" t="s">
        <v>12</v>
      </c>
      <c r="H1992">
        <v>0</v>
      </c>
      <c r="I1992">
        <v>0</v>
      </c>
      <c r="J1992" t="s">
        <v>2643</v>
      </c>
      <c r="K1992">
        <v>0.50421000000000005</v>
      </c>
      <c r="L1992">
        <v>0.32729000000000003</v>
      </c>
      <c r="M1992">
        <v>0.50424000000000002</v>
      </c>
      <c r="N1992">
        <v>0.32695999999999997</v>
      </c>
      <c r="O1992" t="s">
        <v>2643</v>
      </c>
      <c r="P1992" t="s">
        <v>2643</v>
      </c>
      <c r="Q1992" t="s">
        <v>2643</v>
      </c>
      <c r="R1992" t="s">
        <v>950</v>
      </c>
      <c r="S1992">
        <f ca="1">$AK$2*Validation[[#This Row],[Range1_Range]]+Validation[[#This Row],[Range1_Low]]</f>
        <v>1.2273721538756073</v>
      </c>
      <c r="T1992">
        <f ca="1">$AK$2*Validation[[#This Row],[Range2_Range]]+Validation[[#This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0.91 mA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v>0</v>
      </c>
      <c r="AB1992" t="s">
        <v>6239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2" t="b">
        <f ca="1">AND(Validation[[#This Row],[Test Reading]]&gt;=Validation[[#This Row],[Range1_Low]],Validation[[#This Row],[Test Reading]]&lt;=Validation[[#This Row],[Range1_High]])</f>
        <v>1</v>
      </c>
      <c r="AE19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2">
        <f>Validation[[#This Row],[Range1_High]]-Validation[[#This Row],[Range1_Low]]</f>
        <v>2.6701000000000001</v>
      </c>
      <c r="AG1992">
        <f>Validation[[#This Row],[Range2_High]]-Validation[[#This Row],[Range2_Low]]</f>
        <v>0</v>
      </c>
      <c r="AK1992"/>
    </row>
    <row r="1993" spans="1:37" x14ac:dyDescent="0.25">
      <c r="A1993" t="s">
        <v>52</v>
      </c>
      <c r="B1993" t="s">
        <v>44</v>
      </c>
      <c r="C1993">
        <v>3</v>
      </c>
      <c r="D1993">
        <v>11.000999999999999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2643</v>
      </c>
      <c r="K1993">
        <v>5.5271000000000001E-2</v>
      </c>
      <c r="L1993">
        <v>0.90973000000000004</v>
      </c>
      <c r="M1993">
        <v>5.2344000000000002E-2</v>
      </c>
      <c r="N1993">
        <v>0.90973999999999999</v>
      </c>
      <c r="O1993" t="s">
        <v>2643</v>
      </c>
      <c r="P1993" t="s">
        <v>2643</v>
      </c>
      <c r="Q1993" t="s">
        <v>2643</v>
      </c>
      <c r="R1993" t="s">
        <v>954</v>
      </c>
      <c r="S1993">
        <f ca="1">$AK$2*Validation[[#This Row],[Range1_Range]]+Validation[[#This Row],[Range1_Low]]</f>
        <v>5.6889909004002597</v>
      </c>
      <c r="T1993">
        <f ca="1">$AK$2*Validation[[#This Row],[Range2_Range]]+Validation[[#This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5.2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mA</v>
      </c>
      <c r="W1993" t="b">
        <f ca="1">Validation[[#This Row],[Desired Result]]=Validation[[#This Row],[Result]]</f>
        <v>1</v>
      </c>
      <c r="X1993" t="b">
        <v>1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0</v>
      </c>
      <c r="AA1993" t="b">
        <v>0</v>
      </c>
      <c r="AB1993" t="s">
        <v>5857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3" t="b">
        <f ca="1">AND(Validation[[#This Row],[Test Reading]]&gt;=Validation[[#This Row],[Range1_Low]],Validation[[#This Row],[Test Reading]]&lt;=Validation[[#This Row],[Range1_High]])</f>
        <v>1</v>
      </c>
      <c r="AE19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3">
        <f>Validation[[#This Row],[Range1_High]]-Validation[[#This Row],[Range1_Low]]</f>
        <v>8.0009999999999994</v>
      </c>
      <c r="AG1993">
        <f>Validation[[#This Row],[Range2_High]]-Validation[[#This Row],[Range2_Low]]</f>
        <v>0</v>
      </c>
      <c r="AK1993"/>
    </row>
    <row r="1994" spans="1:37" x14ac:dyDescent="0.25">
      <c r="A1994" t="s">
        <v>52</v>
      </c>
      <c r="B1994" t="s">
        <v>44</v>
      </c>
      <c r="C1994">
        <v>11</v>
      </c>
      <c r="D1994">
        <v>20.5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2643</v>
      </c>
      <c r="K1994">
        <v>2.7</v>
      </c>
      <c r="L1994">
        <v>1.1006</v>
      </c>
      <c r="M1994">
        <v>2.6625999999999999</v>
      </c>
      <c r="N1994">
        <v>1.1004</v>
      </c>
      <c r="O1994" t="s">
        <v>2643</v>
      </c>
      <c r="P1994" t="s">
        <v>2643</v>
      </c>
      <c r="Q1994" t="s">
        <v>2643</v>
      </c>
      <c r="R1994" t="s">
        <v>958</v>
      </c>
      <c r="S1994">
        <f ca="1">$AK$2*Validation[[#This Row],[Range1_Range]]+Validation[[#This Row],[Range1_Low]]</f>
        <v>14.19277759702568</v>
      </c>
      <c r="T1994">
        <f ca="1">$AK$2*Validation[[#This Row],[Range2_Range]]+Validation[[#This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18 mA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94" t="b">
        <f ca="1">Validation[[#This Row],[Desired Result]]=Validation[[#This Row],[Result]]</f>
        <v>1</v>
      </c>
      <c r="X1994" t="b">
        <v>1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v>0</v>
      </c>
      <c r="AB1994" t="s">
        <v>954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4" t="b">
        <f ca="1">AND(Validation[[#This Row],[Test Reading]]&gt;=Validation[[#This Row],[Range1_Low]],Validation[[#This Row],[Test Reading]]&lt;=Validation[[#This Row],[Range1_High]])</f>
        <v>1</v>
      </c>
      <c r="AE19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4">
        <f>Validation[[#This Row],[Range1_High]]-Validation[[#This Row],[Range1_Low]]</f>
        <v>9.5</v>
      </c>
      <c r="AG1994">
        <f>Validation[[#This Row],[Range2_High]]-Validation[[#This Row],[Range2_Low]]</f>
        <v>0</v>
      </c>
      <c r="AK1994"/>
    </row>
    <row r="1995" spans="1:37" x14ac:dyDescent="0.25">
      <c r="A1995" t="s">
        <v>52</v>
      </c>
      <c r="B1995" t="s">
        <v>44</v>
      </c>
      <c r="C1995">
        <v>20.5</v>
      </c>
      <c r="D1995">
        <v>20.6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2643</v>
      </c>
      <c r="K1995">
        <v>2.7</v>
      </c>
      <c r="L1995">
        <v>1.1006</v>
      </c>
      <c r="M1995">
        <v>2.6625999999999999</v>
      </c>
      <c r="N1995">
        <v>1.1004</v>
      </c>
      <c r="O1995" t="s">
        <v>2643</v>
      </c>
      <c r="P1995" t="s">
        <v>2643</v>
      </c>
      <c r="Q1995" t="s">
        <v>2643</v>
      </c>
      <c r="R1995" t="s">
        <v>962</v>
      </c>
      <c r="S1995">
        <f ca="1">$AK$2*Validation[[#This Row],[Range1_Range]]+Validation[[#This Row],[Range1_Low]]</f>
        <v>20.533608185231849</v>
      </c>
      <c r="T1995">
        <f ca="1">$AK$2*Validation[[#This Row],[Range2_Range]]+Validation[[#This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25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v>0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5" t="b">
        <f ca="1">AND(Validation[[#This Row],[Test Reading]]&gt;=Validation[[#This Row],[Range1_Low]],Validation[[#This Row],[Test Reading]]&lt;=Validation[[#This Row],[Range1_High]])</f>
        <v>1</v>
      </c>
      <c r="AE19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5">
        <f>Validation[[#This Row],[Range1_High]]-Validation[[#This Row],[Range1_Low]]</f>
        <v>0.10000000000000142</v>
      </c>
      <c r="AG1995">
        <f>Validation[[#This Row],[Range2_High]]-Validation[[#This Row],[Range2_Low]]</f>
        <v>0</v>
      </c>
      <c r="AK1995"/>
    </row>
    <row r="1996" spans="1:37" x14ac:dyDescent="0.25">
      <c r="A1996" t="s">
        <v>52</v>
      </c>
      <c r="B1996" t="s">
        <v>44</v>
      </c>
      <c r="C1996">
        <v>0</v>
      </c>
      <c r="D1996">
        <v>3.3000999999999999E-4</v>
      </c>
      <c r="E1996">
        <v>0.01</v>
      </c>
      <c r="F1996" t="s">
        <v>13</v>
      </c>
      <c r="G1996" t="s">
        <v>12</v>
      </c>
      <c r="H1996">
        <v>0</v>
      </c>
      <c r="I1996">
        <v>0</v>
      </c>
      <c r="J1996" t="s">
        <v>2643</v>
      </c>
      <c r="K1996">
        <v>5.8</v>
      </c>
      <c r="L1996">
        <v>6.5850999999999999E-6</v>
      </c>
      <c r="M1996">
        <v>5.8</v>
      </c>
      <c r="N1996">
        <v>1.5718999999999999E-6</v>
      </c>
      <c r="O1996" t="s">
        <v>2643</v>
      </c>
      <c r="P1996" t="s">
        <v>2643</v>
      </c>
      <c r="Q1996" t="s">
        <v>2643</v>
      </c>
      <c r="R1996" t="s">
        <v>931</v>
      </c>
      <c r="S1996">
        <f ca="1">$AK$2*Validation[[#This Row],[Range1_Range]]+Validation[[#This Row],[Range1_Low]]</f>
        <v>1.1091037208362576E-4</v>
      </c>
      <c r="T1996">
        <f ca="1">$AK$2*Validation[[#This Row],[Range2_Range]]+Validation[[#This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5.8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1</v>
      </c>
      <c r="AA1996" t="b">
        <v>0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96" t="b">
        <f ca="1">AND(Validation[[#This Row],[Test Reading]]&gt;=Validation[[#This Row],[Range1_Low]],Validation[[#This Row],[Test Reading]]&lt;=Validation[[#This Row],[Range1_High]])</f>
        <v>1</v>
      </c>
      <c r="AE19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6">
        <f>Validation[[#This Row],[Range1_High]]-Validation[[#This Row],[Range1_Low]]</f>
        <v>3.3000999999999999E-4</v>
      </c>
      <c r="AG1996">
        <f>Validation[[#This Row],[Range2_High]]-Validation[[#This Row],[Range2_Low]]</f>
        <v>0</v>
      </c>
      <c r="AK1996"/>
    </row>
    <row r="1997" spans="1:37" x14ac:dyDescent="0.25">
      <c r="A1997" t="s">
        <v>52</v>
      </c>
      <c r="B1997" t="s">
        <v>44</v>
      </c>
      <c r="C1997">
        <v>3.3000000000000002E-2</v>
      </c>
      <c r="D1997">
        <v>0.33001000000000003</v>
      </c>
      <c r="E1997">
        <v>0.01</v>
      </c>
      <c r="F1997" t="s">
        <v>13</v>
      </c>
      <c r="G1997" t="s">
        <v>11</v>
      </c>
      <c r="H1997">
        <v>0</v>
      </c>
      <c r="I1997">
        <v>0</v>
      </c>
      <c r="J1997" t="s">
        <v>2643</v>
      </c>
      <c r="K1997">
        <v>5800</v>
      </c>
      <c r="L1997">
        <v>0.48270000000000002</v>
      </c>
      <c r="M1997">
        <v>5800</v>
      </c>
      <c r="N1997">
        <v>0.47471000000000002</v>
      </c>
      <c r="O1997" t="s">
        <v>2643</v>
      </c>
      <c r="P1997" t="s">
        <v>2643</v>
      </c>
      <c r="Q1997" t="s">
        <v>2643</v>
      </c>
      <c r="R1997" t="s">
        <v>947</v>
      </c>
      <c r="S1997">
        <f ca="1">$AK$2*Validation[[#This Row],[Range1_Range]]+Validation[[#This Row],[Range1_Low]]</f>
        <v>0.1328196709571155</v>
      </c>
      <c r="T1997">
        <f ca="1">$AK$2*Validation[[#This Row],[Range2_Range]]+Validation[[#This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5800 µA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7" t="b">
        <f ca="1">Validation[[#This Row],[Desired Result]]=Validation[[#This Row],[Result]]</f>
        <v>1</v>
      </c>
      <c r="X1997" t="b">
        <v>1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0</v>
      </c>
      <c r="AA1997" t="b">
        <v>0</v>
      </c>
      <c r="AB1997" s="93" t="s">
        <v>951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7" t="b">
        <f ca="1">AND(Validation[[#This Row],[Test Reading]]&gt;=Validation[[#This Row],[Range1_Low]],Validation[[#This Row],[Test Reading]]&lt;=Validation[[#This Row],[Range1_High]])</f>
        <v>1</v>
      </c>
      <c r="AE19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97">
        <f>Validation[[#This Row],[Range1_High]]-Validation[[#This Row],[Range1_Low]]</f>
        <v>0.29701</v>
      </c>
      <c r="AG1997">
        <f>Validation[[#This Row],[Range2_High]]-Validation[[#This Row],[Range2_Low]]</f>
        <v>0</v>
      </c>
      <c r="AK1997"/>
    </row>
    <row r="1998" spans="1:37" x14ac:dyDescent="0.25">
      <c r="A1998" t="s">
        <v>52</v>
      </c>
      <c r="B1998" t="s">
        <v>44</v>
      </c>
      <c r="C1998">
        <v>0.33</v>
      </c>
      <c r="D1998">
        <v>3.0001000000000002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J1998" t="s">
        <v>2643</v>
      </c>
      <c r="K1998">
        <v>5.7839999999999998</v>
      </c>
      <c r="L1998">
        <v>5.8643000000000001E-2</v>
      </c>
      <c r="M1998">
        <v>5.7840999999999996</v>
      </c>
      <c r="N1998">
        <v>5.8298999999999997E-2</v>
      </c>
      <c r="O1998" t="s">
        <v>2643</v>
      </c>
      <c r="P1998" t="s">
        <v>2643</v>
      </c>
      <c r="Q1998" t="s">
        <v>2643</v>
      </c>
      <c r="R1998" t="s">
        <v>951</v>
      </c>
      <c r="S1998">
        <f ca="1">$AK$2*Validation[[#This Row],[Range1_Range]]+Validation[[#This Row],[Range1_Low]]</f>
        <v>1.2273721538756073</v>
      </c>
      <c r="T1998">
        <f ca="1">$AK$2*Validation[[#This Row],[Range2_Range]]+Validation[[#This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5.9 mA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8" t="b">
        <f ca="1">Validation[[#This Row],[Desired Result]]=Validation[[#This Row],[Result]]</f>
        <v>1</v>
      </c>
      <c r="X1998" t="b">
        <v>0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v>0</v>
      </c>
      <c r="AB1998" t="s">
        <v>6240</v>
      </c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8" t="b">
        <f ca="1">AND(Validation[[#This Row],[Test Reading]]&gt;=Validation[[#This Row],[Range1_Low]],Validation[[#This Row],[Test Reading]]&lt;=Validation[[#This Row],[Range1_High]])</f>
        <v>1</v>
      </c>
      <c r="AE19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8">
        <f>Validation[[#This Row],[Range1_High]]-Validation[[#This Row],[Range1_Low]]</f>
        <v>2.6701000000000001</v>
      </c>
      <c r="AG1998">
        <f>Validation[[#This Row],[Range2_High]]-Validation[[#This Row],[Range2_Low]]</f>
        <v>0</v>
      </c>
      <c r="AK1998"/>
    </row>
    <row r="1999" spans="1:37" x14ac:dyDescent="0.25">
      <c r="A1999" t="s">
        <v>52</v>
      </c>
      <c r="B1999" t="s">
        <v>44</v>
      </c>
      <c r="C1999">
        <v>3</v>
      </c>
      <c r="D1999">
        <v>11.000999999999999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2643</v>
      </c>
      <c r="K1999">
        <v>4.4629000000000003</v>
      </c>
      <c r="L1999">
        <v>0.64946999999999999</v>
      </c>
      <c r="M1999">
        <v>4.4596999999999998</v>
      </c>
      <c r="N1999">
        <v>0.64886999999999995</v>
      </c>
      <c r="O1999" t="s">
        <v>2643</v>
      </c>
      <c r="P1999" t="s">
        <v>2643</v>
      </c>
      <c r="Q1999" t="s">
        <v>2643</v>
      </c>
      <c r="R1999" t="s">
        <v>955</v>
      </c>
      <c r="S1999">
        <f ca="1">$AK$2*Validation[[#This Row],[Range1_Range]]+Validation[[#This Row],[Range1_Low]]</f>
        <v>5.6889909004002597</v>
      </c>
      <c r="T1999">
        <f ca="1">$AK$2*Validation[[#This Row],[Range2_Range]]+Validation[[#This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8.2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0</v>
      </c>
      <c r="AA1999" t="b">
        <v>0</v>
      </c>
      <c r="AB1999" s="93" t="s">
        <v>6081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9" t="b">
        <f ca="1">AND(Validation[[#This Row],[Test Reading]]&gt;=Validation[[#This Row],[Range1_Low]],Validation[[#This Row],[Test Reading]]&lt;=Validation[[#This Row],[Range1_High]])</f>
        <v>1</v>
      </c>
      <c r="AE19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9">
        <f>Validation[[#This Row],[Range1_High]]-Validation[[#This Row],[Range1_Low]]</f>
        <v>8.0009999999999994</v>
      </c>
      <c r="AG1999">
        <f>Validation[[#This Row],[Range2_High]]-Validation[[#This Row],[Range2_Low]]</f>
        <v>0</v>
      </c>
      <c r="AK1999"/>
    </row>
    <row r="2000" spans="1:37" x14ac:dyDescent="0.25">
      <c r="A2000" t="s">
        <v>52</v>
      </c>
      <c r="B2000" t="s">
        <v>44</v>
      </c>
      <c r="C2000">
        <v>11</v>
      </c>
      <c r="D2000">
        <v>20.5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2643</v>
      </c>
      <c r="K2000">
        <v>4.2515999999999998</v>
      </c>
      <c r="L2000">
        <v>1.0555000000000001</v>
      </c>
      <c r="M2000">
        <v>4.2550999999999997</v>
      </c>
      <c r="N2000">
        <v>1.0545</v>
      </c>
      <c r="O2000" t="s">
        <v>2643</v>
      </c>
      <c r="P2000" t="s">
        <v>2643</v>
      </c>
      <c r="Q2000" t="s">
        <v>2643</v>
      </c>
      <c r="R2000" t="s">
        <v>959</v>
      </c>
      <c r="S2000">
        <f ca="1">$AK$2*Validation[[#This Row],[Range1_Range]]+Validation[[#This Row],[Range1_Low]]</f>
        <v>14.19277759702568</v>
      </c>
      <c r="T2000">
        <f ca="1">$AK$2*Validation[[#This Row],[Range2_Range]]+Validation[[#This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19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2000" t="b">
        <f ca="1">Validation[[#This Row],[Desired Result]]=Validation[[#This Row],[Result]]</f>
        <v>1</v>
      </c>
      <c r="X2000" t="b">
        <v>0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v>0</v>
      </c>
      <c r="AB2000" t="s">
        <v>955</v>
      </c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0" t="b">
        <f ca="1">AND(Validation[[#This Row],[Test Reading]]&gt;=Validation[[#This Row],[Range1_Low]],Validation[[#This Row],[Test Reading]]&lt;=Validation[[#This Row],[Range1_High]])</f>
        <v>1</v>
      </c>
      <c r="AE20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0">
        <f>Validation[[#This Row],[Range1_High]]-Validation[[#This Row],[Range1_Low]]</f>
        <v>9.5</v>
      </c>
      <c r="AG2000">
        <f>Validation[[#This Row],[Range2_High]]-Validation[[#This Row],[Range2_Low]]</f>
        <v>0</v>
      </c>
      <c r="AK2000"/>
    </row>
    <row r="2001" spans="1:37" x14ac:dyDescent="0.25">
      <c r="A2001" t="s">
        <v>52</v>
      </c>
      <c r="B2001" t="s">
        <v>44</v>
      </c>
      <c r="C2001">
        <v>20.5</v>
      </c>
      <c r="D2001">
        <v>20.6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2643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2643</v>
      </c>
      <c r="P2001" t="s">
        <v>2643</v>
      </c>
      <c r="Q2001" t="s">
        <v>2643</v>
      </c>
      <c r="R2001" t="s">
        <v>5135</v>
      </c>
      <c r="S2001">
        <f ca="1">$AK$2*Validation[[#This Row],[Range1_Range]]+Validation[[#This Row],[Range1_Low]]</f>
        <v>20.533608185231849</v>
      </c>
      <c r="T2001">
        <f ca="1">$AK$2*Validation[[#This Row],[Range2_Range]]+Validation[[#This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26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v>0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1" t="b">
        <f ca="1">AND(Validation[[#This Row],[Test Reading]]&gt;=Validation[[#This Row],[Range1_Low]],Validation[[#This Row],[Test Reading]]&lt;=Validation[[#This Row],[Range1_High]])</f>
        <v>1</v>
      </c>
      <c r="AE20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1">
        <f>Validation[[#This Row],[Range1_High]]-Validation[[#This Row],[Range1_Low]]</f>
        <v>0.10000000000000142</v>
      </c>
      <c r="AG2001">
        <f>Validation[[#This Row],[Range2_High]]-Validation[[#This Row],[Range2_Low]]</f>
        <v>0</v>
      </c>
      <c r="AK2001"/>
    </row>
    <row r="2002" spans="1:37" x14ac:dyDescent="0.25">
      <c r="A2002" t="s">
        <v>52</v>
      </c>
      <c r="B2002" t="s">
        <v>44</v>
      </c>
      <c r="C2002">
        <v>0</v>
      </c>
      <c r="D2002">
        <v>3.3000999999999999E-4</v>
      </c>
      <c r="E2002">
        <v>0.1</v>
      </c>
      <c r="F2002" t="s">
        <v>13</v>
      </c>
      <c r="G2002" t="s">
        <v>12</v>
      </c>
      <c r="H2002">
        <v>0</v>
      </c>
      <c r="I2002">
        <v>0</v>
      </c>
      <c r="J2002" t="s">
        <v>2643</v>
      </c>
      <c r="K2002">
        <v>58</v>
      </c>
      <c r="L2002">
        <v>2.1625E-6</v>
      </c>
      <c r="M2002">
        <v>58</v>
      </c>
      <c r="N2002">
        <v>1.572E-7</v>
      </c>
      <c r="O2002" t="s">
        <v>2643</v>
      </c>
      <c r="P2002" t="s">
        <v>2643</v>
      </c>
      <c r="Q2002" t="s">
        <v>2643</v>
      </c>
      <c r="R2002" t="s">
        <v>932</v>
      </c>
      <c r="S2002">
        <f ca="1">$AK$2*Validation[[#This Row],[Range1_Range]]+Validation[[#This Row],[Range1_Low]]</f>
        <v>1.1091037208362576E-4</v>
      </c>
      <c r="T2002">
        <f ca="1">$AK$2*Validation[[#This Row],[Range2_Range]]+Validation[[#This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58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1</v>
      </c>
      <c r="AA2002" t="b">
        <v>0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002" t="b">
        <f ca="1">AND(Validation[[#This Row],[Test Reading]]&gt;=Validation[[#This Row],[Range1_Low]],Validation[[#This Row],[Test Reading]]&lt;=Validation[[#This Row],[Range1_High]])</f>
        <v>1</v>
      </c>
      <c r="AE20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2">
        <f>Validation[[#This Row],[Range1_High]]-Validation[[#This Row],[Range1_Low]]</f>
        <v>3.3000999999999999E-4</v>
      </c>
      <c r="AG2002">
        <f>Validation[[#This Row],[Range2_High]]-Validation[[#This Row],[Range2_Low]]</f>
        <v>0</v>
      </c>
      <c r="AK2002"/>
    </row>
    <row r="2003" spans="1:37" x14ac:dyDescent="0.25">
      <c r="A2003" t="s">
        <v>52</v>
      </c>
      <c r="B2003" t="s">
        <v>44</v>
      </c>
      <c r="C2003">
        <v>0.33</v>
      </c>
      <c r="D2003">
        <v>3.0001000000000002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2643</v>
      </c>
      <c r="K2003">
        <v>57.997999999999998</v>
      </c>
      <c r="L2003">
        <v>6.0523E-3</v>
      </c>
      <c r="M2003">
        <v>57.997999999999998</v>
      </c>
      <c r="N2003">
        <v>5.9106000000000002E-3</v>
      </c>
      <c r="O2003" t="s">
        <v>2643</v>
      </c>
      <c r="P2003" t="s">
        <v>2643</v>
      </c>
      <c r="Q2003" t="s">
        <v>2643</v>
      </c>
      <c r="R2003" t="s">
        <v>952</v>
      </c>
      <c r="S2003">
        <f ca="1">$AK$2*Validation[[#This Row],[Range1_Range]]+Validation[[#This Row],[Range1_Low]]</f>
        <v>1.2273721538756073</v>
      </c>
      <c r="T2003">
        <f ca="1">$AK$2*Validation[[#This Row],[Range2_Range]]+Validation[[#This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0</v>
      </c>
      <c r="AA2003" t="b">
        <v>0</v>
      </c>
      <c r="AB2003" t="s">
        <v>956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03" t="b">
        <f ca="1">AND(Validation[[#This Row],[Test Reading]]&gt;=Validation[[#This Row],[Range1_Low]],Validation[[#This Row],[Test Reading]]&lt;=Validation[[#This Row],[Range1_High]])</f>
        <v>1</v>
      </c>
      <c r="AE20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03">
        <f>Validation[[#This Row],[Range1_High]]-Validation[[#This Row],[Range1_Low]]</f>
        <v>2.6701000000000001</v>
      </c>
      <c r="AG2003">
        <f>Validation[[#This Row],[Range2_High]]-Validation[[#This Row],[Range2_Low]]</f>
        <v>0</v>
      </c>
      <c r="AK2003"/>
    </row>
    <row r="2004" spans="1:37" x14ac:dyDescent="0.25">
      <c r="A2004" t="s">
        <v>52</v>
      </c>
      <c r="B2004" t="s">
        <v>44</v>
      </c>
      <c r="C2004">
        <v>3</v>
      </c>
      <c r="D2004">
        <v>11.000999999999999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2643</v>
      </c>
      <c r="K2004">
        <v>57.764000000000003</v>
      </c>
      <c r="L2004">
        <v>0.10059999999999999</v>
      </c>
      <c r="M2004">
        <v>57.764000000000003</v>
      </c>
      <c r="N2004">
        <v>9.9908999999999998E-2</v>
      </c>
      <c r="O2004" t="s">
        <v>2643</v>
      </c>
      <c r="P2004" t="s">
        <v>2643</v>
      </c>
      <c r="Q2004" t="s">
        <v>2643</v>
      </c>
      <c r="R2004" t="s">
        <v>956</v>
      </c>
      <c r="S2004">
        <f ca="1">$AK$2*Validation[[#This Row],[Range1_Range]]+Validation[[#This Row],[Range1_Low]]</f>
        <v>5.6889909004002597</v>
      </c>
      <c r="T2004">
        <f ca="1">$AK$2*Validation[[#This Row],[Range2_Range]]+Validation[[#This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t="b">
        <f ca="1">Validation[[#This Row],[Desired Result]]=Validation[[#This Row],[Result]]</f>
        <v>1</v>
      </c>
      <c r="X2004" t="b">
        <v>0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v>0</v>
      </c>
      <c r="AB2004" t="s">
        <v>5858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4" t="b">
        <f ca="1">AND(Validation[[#This Row],[Test Reading]]&gt;=Validation[[#This Row],[Range1_Low]],Validation[[#This Row],[Test Reading]]&lt;=Validation[[#This Row],[Range1_High]])</f>
        <v>1</v>
      </c>
      <c r="AE20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4">
        <f>Validation[[#This Row],[Range1_High]]-Validation[[#This Row],[Range1_Low]]</f>
        <v>8.0009999999999994</v>
      </c>
      <c r="AG2004">
        <f>Validation[[#This Row],[Range2_High]]-Validation[[#This Row],[Range2_Low]]</f>
        <v>0</v>
      </c>
      <c r="AK2004"/>
    </row>
    <row r="2005" spans="1:37" x14ac:dyDescent="0.25">
      <c r="A2005" t="s">
        <v>52</v>
      </c>
      <c r="B2005" t="s">
        <v>44</v>
      </c>
      <c r="C2005">
        <v>11</v>
      </c>
      <c r="D2005">
        <v>20.5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2643</v>
      </c>
      <c r="K2005">
        <v>55.899000000000001</v>
      </c>
      <c r="L2005">
        <v>0.35962</v>
      </c>
      <c r="M2005">
        <v>55.915999999999997</v>
      </c>
      <c r="N2005">
        <v>0.35746</v>
      </c>
      <c r="O2005" t="s">
        <v>2643</v>
      </c>
      <c r="P2005" t="s">
        <v>2643</v>
      </c>
      <c r="Q2005" t="s">
        <v>2643</v>
      </c>
      <c r="R2005" t="s">
        <v>960</v>
      </c>
      <c r="S2005">
        <f ca="1">$AK$2*Validation[[#This Row],[Range1_Range]]+Validation[[#This Row],[Range1_Low]]</f>
        <v>14.19277759702568</v>
      </c>
      <c r="T2005">
        <f ca="1">$AK$2*Validation[[#This Row],[Range2_Range]]+Validation[[#This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61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05" t="b">
        <f ca="1">Validation[[#This Row],[Desired Result]]=Validation[[#This Row],[Result]]</f>
        <v>1</v>
      </c>
      <c r="X2005" t="b">
        <v>1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v>0</v>
      </c>
      <c r="AB2005" t="s">
        <v>956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5" t="b">
        <f ca="1">AND(Validation[[#This Row],[Test Reading]]&gt;=Validation[[#This Row],[Range1_Low]],Validation[[#This Row],[Test Reading]]&lt;=Validation[[#This Row],[Range1_High]])</f>
        <v>1</v>
      </c>
      <c r="AE20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5">
        <f>Validation[[#This Row],[Range1_High]]-Validation[[#This Row],[Range1_Low]]</f>
        <v>9.5</v>
      </c>
      <c r="AG2005">
        <f>Validation[[#This Row],[Range2_High]]-Validation[[#This Row],[Range2_Low]]</f>
        <v>0</v>
      </c>
      <c r="AK2005"/>
    </row>
    <row r="2006" spans="1:37" x14ac:dyDescent="0.25">
      <c r="A2006" t="s">
        <v>52</v>
      </c>
      <c r="B2006" t="s">
        <v>44</v>
      </c>
      <c r="C2006">
        <v>20.5</v>
      </c>
      <c r="D2006">
        <v>20.6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2643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2643</v>
      </c>
      <c r="P2006" t="s">
        <v>2643</v>
      </c>
      <c r="Q2006" t="s">
        <v>2643</v>
      </c>
      <c r="R2006" t="s">
        <v>964</v>
      </c>
      <c r="S2006">
        <f ca="1">$AK$2*Validation[[#This Row],[Range1_Range]]+Validation[[#This Row],[Range1_Low]]</f>
        <v>20.533608185231849</v>
      </c>
      <c r="T2006">
        <f ca="1">$AK$2*Validation[[#This Row],[Range2_Range]]+Validation[[#This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63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6" t="b">
        <f ca="1">Validation[[#This Row],[Desired Result]]=Validation[[#This Row],[Result]]</f>
        <v>1</v>
      </c>
      <c r="X2006" t="b">
        <v>0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v>0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6" t="b">
        <f ca="1">AND(Validation[[#This Row],[Test Reading]]&gt;=Validation[[#This Row],[Range1_Low]],Validation[[#This Row],[Test Reading]]&lt;=Validation[[#This Row],[Range1_High]])</f>
        <v>1</v>
      </c>
      <c r="AE20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6">
        <f>Validation[[#This Row],[Range1_High]]-Validation[[#This Row],[Range1_Low]]</f>
        <v>0.10000000000000142</v>
      </c>
      <c r="AG2006">
        <f>Validation[[#This Row],[Range2_High]]-Validation[[#This Row],[Range2_Low]]</f>
        <v>0</v>
      </c>
      <c r="AK2006"/>
    </row>
    <row r="2007" spans="1:37" x14ac:dyDescent="0.25">
      <c r="A2007" t="s">
        <v>52</v>
      </c>
      <c r="B2007" t="s">
        <v>56</v>
      </c>
      <c r="C2007">
        <v>1</v>
      </c>
      <c r="D2007">
        <v>11.000999999999999</v>
      </c>
      <c r="E2007">
        <v>1E-4</v>
      </c>
      <c r="F2007" t="s">
        <v>13</v>
      </c>
      <c r="G2007" t="s">
        <v>12</v>
      </c>
      <c r="H2007">
        <v>0</v>
      </c>
      <c r="I2007">
        <v>0</v>
      </c>
      <c r="J2007" t="s">
        <v>2643</v>
      </c>
      <c r="K2007">
        <v>8.2000000000000003E-2</v>
      </c>
      <c r="L2007">
        <v>2</v>
      </c>
      <c r="M2007">
        <v>8.0875000000000002E-2</v>
      </c>
      <c r="N2007">
        <v>1.9946999999999999</v>
      </c>
      <c r="O2007" t="s">
        <v>2643</v>
      </c>
      <c r="P2007" t="s">
        <v>155</v>
      </c>
      <c r="Q2007" t="s">
        <v>2643</v>
      </c>
      <c r="R2007" t="s">
        <v>898</v>
      </c>
      <c r="S2007">
        <f ca="1">$AK$2*Validation[[#This Row],[Range1_Range]]+Validation[[#This Row],[Range1_Low]]</f>
        <v>4.3611546050372443</v>
      </c>
      <c r="T2007">
        <f ca="1">$AK$2*Validation[[#This Row],[Range2_Range]]+Validation[[#This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8.8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2007" t="b">
        <f ca="1">Validation[[#This Row],[Desired Result]]=Validation[[#This Row],[Result]]</f>
        <v>1</v>
      </c>
      <c r="X2007" t="b">
        <v>1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v>0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7" t="b">
        <f ca="1">AND(Validation[[#This Row],[Test Reading]]&gt;=Validation[[#This Row],[Range1_Low]],Validation[[#This Row],[Test Reading]]&lt;=Validation[[#This Row],[Range1_High]])</f>
        <v>1</v>
      </c>
      <c r="AE20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7">
        <f>Validation[[#This Row],[Range1_High]]-Validation[[#This Row],[Range1_Low]]</f>
        <v>10.000999999999999</v>
      </c>
      <c r="AG2007">
        <f>Validation[[#This Row],[Range2_High]]-Validation[[#This Row],[Range2_Low]]</f>
        <v>0</v>
      </c>
      <c r="AK2007"/>
    </row>
    <row r="2008" spans="1:37" x14ac:dyDescent="0.25">
      <c r="A2008" t="s">
        <v>52</v>
      </c>
      <c r="B2008" t="s">
        <v>56</v>
      </c>
      <c r="C2008">
        <v>1</v>
      </c>
      <c r="D2008">
        <v>11.000999999999999</v>
      </c>
      <c r="E2008">
        <v>1E-3</v>
      </c>
      <c r="F2008" t="s">
        <v>13</v>
      </c>
      <c r="G2008" t="s">
        <v>12</v>
      </c>
      <c r="H2008">
        <v>0</v>
      </c>
      <c r="I2008">
        <v>0</v>
      </c>
      <c r="J2008" t="s">
        <v>2643</v>
      </c>
      <c r="K2008">
        <v>0.16836000000000001</v>
      </c>
      <c r="L2008">
        <v>1.9875</v>
      </c>
      <c r="M2008">
        <v>0.16627</v>
      </c>
      <c r="N2008">
        <v>1.9876</v>
      </c>
      <c r="O2008" t="s">
        <v>2643</v>
      </c>
      <c r="P2008" t="s">
        <v>155</v>
      </c>
      <c r="Q2008" t="s">
        <v>2643</v>
      </c>
      <c r="R2008" t="s">
        <v>899</v>
      </c>
      <c r="S2008">
        <f ca="1">$AK$2*Validation[[#This Row],[Range1_Range]]+Validation[[#This Row],[Range1_Low]]</f>
        <v>4.3611546050372443</v>
      </c>
      <c r="T2008">
        <f ca="1">$AK$2*Validation[[#This Row],[Range2_Range]]+Validation[[#This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8.8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2008" t="b">
        <f ca="1">Validation[[#This Row],[Desired Result]]=Validation[[#This Row],[Result]]</f>
        <v>1</v>
      </c>
      <c r="X2008" t="b">
        <v>1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v>0</v>
      </c>
      <c r="AB2008" t="s">
        <v>903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8" t="b">
        <f ca="1">AND(Validation[[#This Row],[Test Reading]]&gt;=Validation[[#This Row],[Range1_Low]],Validation[[#This Row],[Test Reading]]&lt;=Validation[[#This Row],[Range1_High]])</f>
        <v>1</v>
      </c>
      <c r="AE20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8">
        <f>Validation[[#This Row],[Range1_High]]-Validation[[#This Row],[Range1_Low]]</f>
        <v>10.000999999999999</v>
      </c>
      <c r="AG2008">
        <f>Validation[[#This Row],[Range2_High]]-Validation[[#This Row],[Range2_Low]]</f>
        <v>0</v>
      </c>
      <c r="AK2008"/>
    </row>
    <row r="2009" spans="1:37" x14ac:dyDescent="0.25">
      <c r="A2009" t="s">
        <v>52</v>
      </c>
      <c r="B2009" t="s">
        <v>56</v>
      </c>
      <c r="C2009">
        <v>11</v>
      </c>
      <c r="D2009">
        <v>30.001000000000001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2643</v>
      </c>
      <c r="K2009">
        <v>1.6</v>
      </c>
      <c r="L2009">
        <v>2</v>
      </c>
      <c r="M2009">
        <v>0.12764</v>
      </c>
      <c r="N2009">
        <v>2.0470999999999999</v>
      </c>
      <c r="O2009" t="s">
        <v>2643</v>
      </c>
      <c r="P2009" t="s">
        <v>155</v>
      </c>
      <c r="Q2009" t="s">
        <v>2643</v>
      </c>
      <c r="R2009" t="s">
        <v>903</v>
      </c>
      <c r="S2009">
        <f ca="1">$AK$2*Validation[[#This Row],[Range1_Range]]+Validation[[#This Row],[Range1_Low]]</f>
        <v>17.385891275903678</v>
      </c>
      <c r="T2009">
        <f ca="1">$AK$2*Validation[[#This Row],[Range2_Range]]+Validation[[#This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36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2009" t="b">
        <f ca="1">Validation[[#This Row],[Desired Result]]=Validation[[#This Row],[Result]]</f>
        <v>1</v>
      </c>
      <c r="X2009" t="b">
        <v>1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v>0</v>
      </c>
      <c r="AB2009" t="s">
        <v>899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9" t="b">
        <f ca="1">AND(Validation[[#This Row],[Test Reading]]&gt;=Validation[[#This Row],[Range1_Low]],Validation[[#This Row],[Test Reading]]&lt;=Validation[[#This Row],[Range1_High]])</f>
        <v>1</v>
      </c>
      <c r="AE20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9">
        <f>Validation[[#This Row],[Range1_High]]-Validation[[#This Row],[Range1_Low]]</f>
        <v>19.001000000000001</v>
      </c>
      <c r="AG2009">
        <f>Validation[[#This Row],[Range2_High]]-Validation[[#This Row],[Range2_Low]]</f>
        <v>0</v>
      </c>
      <c r="AK2009"/>
    </row>
    <row r="2010" spans="1:37" x14ac:dyDescent="0.25">
      <c r="A2010" t="s">
        <v>52</v>
      </c>
      <c r="B2010" t="s">
        <v>56</v>
      </c>
      <c r="C2010">
        <v>1</v>
      </c>
      <c r="D2010">
        <v>11.000999999999999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J2010" t="s">
        <v>2643</v>
      </c>
      <c r="K2010">
        <v>4.4751000000000003</v>
      </c>
      <c r="L2010">
        <v>1.6631</v>
      </c>
      <c r="M2010">
        <v>4.4718</v>
      </c>
      <c r="N2010">
        <v>1.6632</v>
      </c>
      <c r="O2010" t="s">
        <v>2643</v>
      </c>
      <c r="P2010" t="s">
        <v>155</v>
      </c>
      <c r="Q2010" t="s">
        <v>2643</v>
      </c>
      <c r="R2010" t="s">
        <v>5136</v>
      </c>
      <c r="S2010">
        <f ca="1">$AK$2*Validation[[#This Row],[Range1_Range]]+Validation[[#This Row],[Range1_Low]]</f>
        <v>4.3611546050372443</v>
      </c>
      <c r="T2010">
        <f ca="1">$AK$2*Validation[[#This Row],[Range2_Range]]+Validation[[#This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12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010" t="b">
        <f ca="1">Validation[[#This Row],[Desired Result]]=Validation[[#This Row],[Result]]</f>
        <v>1</v>
      </c>
      <c r="X2010" t="b">
        <v>1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v>0</v>
      </c>
      <c r="AB2010" t="s">
        <v>904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0" t="b">
        <f ca="1">AND(Validation[[#This Row],[Test Reading]]&gt;=Validation[[#This Row],[Range1_Low]],Validation[[#This Row],[Test Reading]]&lt;=Validation[[#This Row],[Range1_High]])</f>
        <v>1</v>
      </c>
      <c r="AE20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0">
        <f>Validation[[#This Row],[Range1_High]]-Validation[[#This Row],[Range1_Low]]</f>
        <v>10.000999999999999</v>
      </c>
      <c r="AG2010">
        <f>Validation[[#This Row],[Range2_High]]-Validation[[#This Row],[Range2_Low]]</f>
        <v>0</v>
      </c>
      <c r="AK2010"/>
    </row>
    <row r="2011" spans="1:37" x14ac:dyDescent="0.25">
      <c r="A2011" t="s">
        <v>52</v>
      </c>
      <c r="B2011" t="s">
        <v>56</v>
      </c>
      <c r="C2011">
        <v>11</v>
      </c>
      <c r="D2011">
        <v>30.001000000000001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2643</v>
      </c>
      <c r="K2011">
        <v>1.6</v>
      </c>
      <c r="L2011">
        <v>2.0127000000000002</v>
      </c>
      <c r="M2011">
        <v>1.1037999999999999</v>
      </c>
      <c r="N2011">
        <v>2.0234999999999999</v>
      </c>
      <c r="O2011" t="s">
        <v>2643</v>
      </c>
      <c r="P2011" t="s">
        <v>155</v>
      </c>
      <c r="Q2011" t="s">
        <v>2643</v>
      </c>
      <c r="R2011" t="s">
        <v>904</v>
      </c>
      <c r="S2011">
        <f ca="1">$AK$2*Validation[[#This Row],[Range1_Range]]+Validation[[#This Row],[Range1_Low]]</f>
        <v>17.385891275903678</v>
      </c>
      <c r="T2011">
        <f ca="1">$AK$2*Validation[[#This Row],[Range2_Range]]+Validation[[#This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37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v>0</v>
      </c>
      <c r="AB2011" t="s">
        <v>5923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1" t="b">
        <f ca="1">AND(Validation[[#This Row],[Test Reading]]&gt;=Validation[[#This Row],[Range1_Low]],Validation[[#This Row],[Test Reading]]&lt;=Validation[[#This Row],[Range1_High]])</f>
        <v>1</v>
      </c>
      <c r="AE20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1">
        <f>Validation[[#This Row],[Range1_High]]-Validation[[#This Row],[Range1_Low]]</f>
        <v>19.001000000000001</v>
      </c>
      <c r="AG2011">
        <f>Validation[[#This Row],[Range2_High]]-Validation[[#This Row],[Range2_Low]]</f>
        <v>0</v>
      </c>
      <c r="AK2011"/>
    </row>
    <row r="2012" spans="1:37" x14ac:dyDescent="0.25">
      <c r="A2012" t="s">
        <v>52</v>
      </c>
      <c r="B2012" t="s">
        <v>56</v>
      </c>
      <c r="C2012">
        <v>30</v>
      </c>
      <c r="D2012">
        <v>110.01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2643</v>
      </c>
      <c r="K2012">
        <v>4</v>
      </c>
      <c r="L2012">
        <v>2.1</v>
      </c>
      <c r="M2012">
        <v>2.5089999999999999</v>
      </c>
      <c r="N2012">
        <v>2.1122000000000001</v>
      </c>
      <c r="O2012" t="s">
        <v>2643</v>
      </c>
      <c r="P2012" t="s">
        <v>155</v>
      </c>
      <c r="Q2012" t="s">
        <v>2643</v>
      </c>
      <c r="R2012" t="s">
        <v>909</v>
      </c>
      <c r="S2012">
        <f ca="1">$AK$2*Validation[[#This Row],[Range1_Range]]+Validation[[#This Row],[Range1_Low]]</f>
        <v>56.889909004002597</v>
      </c>
      <c r="T2012">
        <f ca="1">$AK$2*Validation[[#This Row],[Range2_Range]]+Validation[[#This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120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12" t="b">
        <f ca="1">Validation[[#This Row],[Desired Result]]=Validation[[#This Row],[Result]]</f>
        <v>1</v>
      </c>
      <c r="X2012" t="b">
        <v>1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v>0</v>
      </c>
      <c r="AB2012" t="s">
        <v>6082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2" t="b">
        <f ca="1">AND(Validation[[#This Row],[Test Reading]]&gt;=Validation[[#This Row],[Range1_Low]],Validation[[#This Row],[Test Reading]]&lt;=Validation[[#This Row],[Range1_High]])</f>
        <v>1</v>
      </c>
      <c r="AE20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2">
        <f>Validation[[#This Row],[Range1_High]]-Validation[[#This Row],[Range1_Low]]</f>
        <v>80.010000000000005</v>
      </c>
      <c r="AG2012">
        <f>Validation[[#This Row],[Range2_High]]-Validation[[#This Row],[Range2_Low]]</f>
        <v>0</v>
      </c>
      <c r="AK2012"/>
    </row>
    <row r="2013" spans="1:37" x14ac:dyDescent="0.25">
      <c r="A2013" t="s">
        <v>52</v>
      </c>
      <c r="B2013" t="s">
        <v>56</v>
      </c>
      <c r="C2013">
        <v>110</v>
      </c>
      <c r="D2013">
        <v>205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2643</v>
      </c>
      <c r="K2013">
        <v>6.5</v>
      </c>
      <c r="L2013">
        <v>2.2999999999999998</v>
      </c>
      <c r="M2013">
        <v>4.5922000000000001</v>
      </c>
      <c r="N2013">
        <v>2.3086000000000002</v>
      </c>
      <c r="O2013" t="s">
        <v>2643</v>
      </c>
      <c r="P2013" t="s">
        <v>155</v>
      </c>
      <c r="Q2013" t="s">
        <v>2643</v>
      </c>
      <c r="R2013" t="s">
        <v>914</v>
      </c>
      <c r="S2013">
        <f ca="1">$AK$2*Validation[[#This Row],[Range1_Range]]+Validation[[#This Row],[Range1_Low]]</f>
        <v>141.92777597025679</v>
      </c>
      <c r="T2013">
        <f ca="1">$AK$2*Validation[[#This Row],[Range2_Range]]+Validation[[#This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330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v>0</v>
      </c>
      <c r="AB2013" t="s">
        <v>909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3" t="b">
        <f ca="1">AND(Validation[[#This Row],[Test Reading]]&gt;=Validation[[#This Row],[Range1_Low]],Validation[[#This Row],[Test Reading]]&lt;=Validation[[#This Row],[Range1_High]])</f>
        <v>1</v>
      </c>
      <c r="AE20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3">
        <f>Validation[[#This Row],[Range1_High]]-Validation[[#This Row],[Range1_Low]]</f>
        <v>95</v>
      </c>
      <c r="AG2013">
        <f>Validation[[#This Row],[Range2_High]]-Validation[[#This Row],[Range2_Low]]</f>
        <v>0</v>
      </c>
      <c r="AK2013"/>
    </row>
    <row r="2014" spans="1:37" x14ac:dyDescent="0.25">
      <c r="A2014" t="s">
        <v>52</v>
      </c>
      <c r="B2014" t="s">
        <v>56</v>
      </c>
      <c r="C2014">
        <v>205</v>
      </c>
      <c r="D2014">
        <v>206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2643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2643</v>
      </c>
      <c r="P2014" t="s">
        <v>155</v>
      </c>
      <c r="Q2014" t="s">
        <v>2643</v>
      </c>
      <c r="R2014" t="s">
        <v>919</v>
      </c>
      <c r="S2014">
        <f ca="1">$AK$2*Validation[[#This Row],[Range1_Range]]+Validation[[#This Row],[Range1_Low]]</f>
        <v>205.3360818523185</v>
      </c>
      <c r="T2014">
        <f ca="1">$AK$2*Validation[[#This Row],[Range2_Range]]+Validation[[#This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480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4" t="b">
        <f ca="1">Validation[[#This Row],[Desired Result]]=Validation[[#This Row],[Result]]</f>
        <v>1</v>
      </c>
      <c r="X2014" t="b">
        <v>0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v>0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4" t="b">
        <f ca="1">AND(Validation[[#This Row],[Test Reading]]&gt;=Validation[[#This Row],[Range1_Low]],Validation[[#This Row],[Test Reading]]&lt;=Validation[[#This Row],[Range1_High]])</f>
        <v>1</v>
      </c>
      <c r="AE20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4">
        <f>Validation[[#This Row],[Range1_High]]-Validation[[#This Row],[Range1_Low]]</f>
        <v>1</v>
      </c>
      <c r="AG2014">
        <f>Validation[[#This Row],[Range2_High]]-Validation[[#This Row],[Range2_Low]]</f>
        <v>0</v>
      </c>
      <c r="AK2014"/>
    </row>
    <row r="2015" spans="1:37" x14ac:dyDescent="0.25">
      <c r="A2015" t="s">
        <v>52</v>
      </c>
      <c r="B2015" t="s">
        <v>56</v>
      </c>
      <c r="C2015">
        <v>1</v>
      </c>
      <c r="D2015">
        <v>11.000999999999999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J2015" t="s">
        <v>2643</v>
      </c>
      <c r="K2015">
        <v>57.372</v>
      </c>
      <c r="L2015">
        <v>0.40227000000000002</v>
      </c>
      <c r="M2015">
        <v>57.371000000000002</v>
      </c>
      <c r="N2015">
        <v>0.40201999999999999</v>
      </c>
      <c r="O2015" t="s">
        <v>2643</v>
      </c>
      <c r="P2015" t="s">
        <v>155</v>
      </c>
      <c r="Q2015" t="s">
        <v>2643</v>
      </c>
      <c r="R2015" t="s">
        <v>901</v>
      </c>
      <c r="S2015">
        <f ca="1">$AK$2*Validation[[#This Row],[Range1_Range]]+Validation[[#This Row],[Range1_Low]]</f>
        <v>4.3611546050372443</v>
      </c>
      <c r="T2015">
        <f ca="1">$AK$2*Validation[[#This Row],[Range2_Range]]+Validation[[#This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59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15" t="b">
        <f ca="1">Validation[[#This Row],[Desired Result]]=Validation[[#This Row],[Result]]</f>
        <v>1</v>
      </c>
      <c r="X2015" t="b">
        <v>1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v>0</v>
      </c>
      <c r="AB2015" s="152" t="s">
        <v>905</v>
      </c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5" t="b">
        <f ca="1">AND(Validation[[#This Row],[Test Reading]]&gt;=Validation[[#This Row],[Range1_Low]],Validation[[#This Row],[Test Reading]]&lt;=Validation[[#This Row],[Range1_High]])</f>
        <v>1</v>
      </c>
      <c r="AE20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5">
        <f>Validation[[#This Row],[Range1_High]]-Validation[[#This Row],[Range1_Low]]</f>
        <v>10.000999999999999</v>
      </c>
      <c r="AG2015">
        <f>Validation[[#This Row],[Range2_High]]-Validation[[#This Row],[Range2_Low]]</f>
        <v>0</v>
      </c>
      <c r="AK2015"/>
    </row>
    <row r="2016" spans="1:37" x14ac:dyDescent="0.25">
      <c r="A2016" t="s">
        <v>52</v>
      </c>
      <c r="B2016" t="s">
        <v>56</v>
      </c>
      <c r="C2016">
        <v>11</v>
      </c>
      <c r="D2016">
        <v>30.001000000000001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2643</v>
      </c>
      <c r="K2016">
        <v>49.094000000000001</v>
      </c>
      <c r="L2016">
        <v>1.1796</v>
      </c>
      <c r="M2016">
        <v>49.066000000000003</v>
      </c>
      <c r="N2016">
        <v>1.1772</v>
      </c>
      <c r="O2016" t="s">
        <v>2643</v>
      </c>
      <c r="P2016" t="s">
        <v>155</v>
      </c>
      <c r="Q2016" t="s">
        <v>2643</v>
      </c>
      <c r="R2016" t="s">
        <v>905</v>
      </c>
      <c r="S2016">
        <f ca="1">$AK$2*Validation[[#This Row],[Range1_Range]]+Validation[[#This Row],[Range1_Low]]</f>
        <v>17.385891275903678</v>
      </c>
      <c r="T2016">
        <f ca="1">$AK$2*Validation[[#This Row],[Range2_Range]]+Validation[[#This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70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2016" t="b">
        <f ca="1">Validation[[#This Row],[Desired Result]]=Validation[[#This Row],[Result]]</f>
        <v>1</v>
      </c>
      <c r="X2016" t="b">
        <v>1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v>0</v>
      </c>
      <c r="AB2016" t="s">
        <v>5899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6" t="b">
        <f ca="1">AND(Validation[[#This Row],[Test Reading]]&gt;=Validation[[#This Row],[Range1_Low]],Validation[[#This Row],[Test Reading]]&lt;=Validation[[#This Row],[Range1_High]])</f>
        <v>1</v>
      </c>
      <c r="AE20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6">
        <f>Validation[[#This Row],[Range1_High]]-Validation[[#This Row],[Range1_Low]]</f>
        <v>19.001000000000001</v>
      </c>
      <c r="AG2016">
        <f>Validation[[#This Row],[Range2_High]]-Validation[[#This Row],[Range2_Low]]</f>
        <v>0</v>
      </c>
      <c r="AJ2016" s="93"/>
      <c r="AK2016"/>
    </row>
    <row r="2017" spans="1:37" x14ac:dyDescent="0.25">
      <c r="A2017" t="s">
        <v>52</v>
      </c>
      <c r="B2017" t="s">
        <v>56</v>
      </c>
      <c r="C2017">
        <v>30</v>
      </c>
      <c r="D2017">
        <v>110.01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2643</v>
      </c>
      <c r="K2017">
        <v>29.550999999999998</v>
      </c>
      <c r="L2017">
        <v>1.93</v>
      </c>
      <c r="M2017">
        <v>29.510999999999999</v>
      </c>
      <c r="N2017">
        <v>1.9297</v>
      </c>
      <c r="O2017" t="s">
        <v>2643</v>
      </c>
      <c r="P2017" t="s">
        <v>155</v>
      </c>
      <c r="Q2017" t="s">
        <v>2643</v>
      </c>
      <c r="R2017" t="s">
        <v>910</v>
      </c>
      <c r="S2017">
        <f ca="1">$AK$2*Validation[[#This Row],[Range1_Range]]+Validation[[#This Row],[Range1_Low]]</f>
        <v>56.889909004002597</v>
      </c>
      <c r="T2017">
        <f ca="1">$AK$2*Validation[[#This Row],[Range2_Range]]+Validation[[#This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140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017" t="b">
        <f ca="1">Validation[[#This Row],[Desired Result]]=Validation[[#This Row],[Result]]</f>
        <v>1</v>
      </c>
      <c r="X2017" t="b">
        <v>1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v>0</v>
      </c>
      <c r="AB2017" t="s">
        <v>5922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7" t="b">
        <f ca="1">AND(Validation[[#This Row],[Test Reading]]&gt;=Validation[[#This Row],[Range1_Low]],Validation[[#This Row],[Test Reading]]&lt;=Validation[[#This Row],[Range1_High]])</f>
        <v>1</v>
      </c>
      <c r="AE20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7">
        <f>Validation[[#This Row],[Range1_High]]-Validation[[#This Row],[Range1_Low]]</f>
        <v>80.010000000000005</v>
      </c>
      <c r="AG2017">
        <f>Validation[[#This Row],[Range2_High]]-Validation[[#This Row],[Range2_Low]]</f>
        <v>0</v>
      </c>
      <c r="AK2017"/>
    </row>
    <row r="2018" spans="1:37" x14ac:dyDescent="0.25">
      <c r="A2018" t="s">
        <v>52</v>
      </c>
      <c r="B2018" t="s">
        <v>56</v>
      </c>
      <c r="C2018">
        <v>110</v>
      </c>
      <c r="D2018">
        <v>205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2643</v>
      </c>
      <c r="K2018">
        <v>14.301</v>
      </c>
      <c r="L2018">
        <v>2.2787999999999999</v>
      </c>
      <c r="M2018">
        <v>14.221</v>
      </c>
      <c r="N2018">
        <v>2.2784</v>
      </c>
      <c r="O2018" t="s">
        <v>2643</v>
      </c>
      <c r="P2018" t="s">
        <v>155</v>
      </c>
      <c r="Q2018" t="s">
        <v>2643</v>
      </c>
      <c r="R2018" t="s">
        <v>5139</v>
      </c>
      <c r="S2018">
        <f ca="1">$AK$2*Validation[[#This Row],[Range1_Range]]+Validation[[#This Row],[Range1_Low]]</f>
        <v>141.92777597025679</v>
      </c>
      <c r="T2018">
        <f ca="1">$AK$2*Validation[[#This Row],[Range2_Range]]+Validation[[#This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340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2018" t="b">
        <f ca="1">Validation[[#This Row],[Desired Result]]=Validation[[#This Row],[Result]]</f>
        <v>1</v>
      </c>
      <c r="X2018" t="b">
        <v>1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v>0</v>
      </c>
      <c r="AB2018" t="s">
        <v>910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8" t="b">
        <f ca="1">AND(Validation[[#This Row],[Test Reading]]&gt;=Validation[[#This Row],[Range1_Low]],Validation[[#This Row],[Test Reading]]&lt;=Validation[[#This Row],[Range1_High]])</f>
        <v>1</v>
      </c>
      <c r="AE20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8">
        <f>Validation[[#This Row],[Range1_High]]-Validation[[#This Row],[Range1_Low]]</f>
        <v>95</v>
      </c>
      <c r="AG2018">
        <f>Validation[[#This Row],[Range2_High]]-Validation[[#This Row],[Range2_Low]]</f>
        <v>0</v>
      </c>
      <c r="AK2018"/>
    </row>
    <row r="2019" spans="1:37" x14ac:dyDescent="0.25">
      <c r="A2019" t="s">
        <v>52</v>
      </c>
      <c r="B2019" t="s">
        <v>56</v>
      </c>
      <c r="C2019">
        <v>205</v>
      </c>
      <c r="D2019">
        <v>206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2643</v>
      </c>
      <c r="K2019">
        <v>14.301</v>
      </c>
      <c r="L2019">
        <v>2.2787999999999999</v>
      </c>
      <c r="M2019">
        <v>14.221</v>
      </c>
      <c r="N2019">
        <v>2.2784</v>
      </c>
      <c r="O2019" t="s">
        <v>2643</v>
      </c>
      <c r="P2019" t="s">
        <v>155</v>
      </c>
      <c r="Q2019" t="s">
        <v>2643</v>
      </c>
      <c r="R2019" t="s">
        <v>920</v>
      </c>
      <c r="S2019">
        <f ca="1">$AK$2*Validation[[#This Row],[Range1_Range]]+Validation[[#This Row],[Range1_Low]]</f>
        <v>205.3360818523185</v>
      </c>
      <c r="T2019">
        <f ca="1">$AK$2*Validation[[#This Row],[Range2_Range]]+Validation[[#This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480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v>0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9" t="b">
        <f ca="1">AND(Validation[[#This Row],[Test Reading]]&gt;=Validation[[#This Row],[Range1_Low]],Validation[[#This Row],[Test Reading]]&lt;=Validation[[#This Row],[Range1_High]])</f>
        <v>1</v>
      </c>
      <c r="AE20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9">
        <f>Validation[[#This Row],[Range1_High]]-Validation[[#This Row],[Range1_Low]]</f>
        <v>1</v>
      </c>
      <c r="AG2019">
        <f>Validation[[#This Row],[Range2_High]]-Validation[[#This Row],[Range2_Low]]</f>
        <v>0</v>
      </c>
      <c r="AK2019"/>
    </row>
    <row r="2020" spans="1:37" x14ac:dyDescent="0.25">
      <c r="A2020" t="s">
        <v>52</v>
      </c>
      <c r="B2020" t="s">
        <v>56</v>
      </c>
      <c r="C2020">
        <v>1</v>
      </c>
      <c r="D2020">
        <v>11.000999999999999</v>
      </c>
      <c r="E2020">
        <v>1</v>
      </c>
      <c r="F2020" t="s">
        <v>13</v>
      </c>
      <c r="G2020" t="s">
        <v>12</v>
      </c>
      <c r="H2020">
        <v>0</v>
      </c>
      <c r="I2020">
        <v>0</v>
      </c>
      <c r="J2020" t="s">
        <v>2643</v>
      </c>
      <c r="K2020">
        <v>577.32000000000005</v>
      </c>
      <c r="L2020">
        <v>4.1721000000000001E-2</v>
      </c>
      <c r="M2020">
        <v>577.32000000000005</v>
      </c>
      <c r="N2020">
        <v>4.1612999999999997E-2</v>
      </c>
      <c r="O2020" t="s">
        <v>2643</v>
      </c>
      <c r="P2020" t="s">
        <v>155</v>
      </c>
      <c r="Q2020" t="s">
        <v>2643</v>
      </c>
      <c r="R2020" t="s">
        <v>902</v>
      </c>
      <c r="S2020">
        <f ca="1">$AK$2*Validation[[#This Row],[Range1_Range]]+Validation[[#This Row],[Range1_Low]]</f>
        <v>4.3611546050372443</v>
      </c>
      <c r="T2020">
        <f ca="1">$AK$2*Validation[[#This Row],[Range2_Range]]+Validation[[#This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580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v>0</v>
      </c>
      <c r="AB2020" t="s">
        <v>906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0" t="b">
        <f ca="1">AND(Validation[[#This Row],[Test Reading]]&gt;=Validation[[#This Row],[Range1_Low]],Validation[[#This Row],[Test Reading]]&lt;=Validation[[#This Row],[Range1_High]])</f>
        <v>1</v>
      </c>
      <c r="AE20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0">
        <f>Validation[[#This Row],[Range1_High]]-Validation[[#This Row],[Range1_Low]]</f>
        <v>10.000999999999999</v>
      </c>
      <c r="AG2020">
        <f>Validation[[#This Row],[Range2_High]]-Validation[[#This Row],[Range2_Low]]</f>
        <v>0</v>
      </c>
      <c r="AK2020"/>
    </row>
    <row r="2021" spans="1:37" x14ac:dyDescent="0.25">
      <c r="A2021" t="s">
        <v>52</v>
      </c>
      <c r="B2021" t="s">
        <v>56</v>
      </c>
      <c r="C2021">
        <v>11</v>
      </c>
      <c r="D2021">
        <v>30.001000000000001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2643</v>
      </c>
      <c r="K2021">
        <v>576.16999999999996</v>
      </c>
      <c r="L2021">
        <v>0.15057999999999999</v>
      </c>
      <c r="M2021">
        <v>576.16</v>
      </c>
      <c r="N2021">
        <v>0.14877000000000001</v>
      </c>
      <c r="O2021" t="s">
        <v>2643</v>
      </c>
      <c r="P2021" t="s">
        <v>155</v>
      </c>
      <c r="Q2021" t="s">
        <v>2643</v>
      </c>
      <c r="R2021" t="s">
        <v>906</v>
      </c>
      <c r="S2021">
        <f ca="1">$AK$2*Validation[[#This Row],[Range1_Range]]+Validation[[#This Row],[Range1_Low]]</f>
        <v>17.385891275903678</v>
      </c>
      <c r="T2021">
        <f ca="1">$AK$2*Validation[[#This Row],[Range2_Range]]+Validation[[#This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0</v>
      </c>
      <c r="AA2021" t="b">
        <v>0</v>
      </c>
      <c r="AB2021" t="s">
        <v>6083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1" t="b">
        <f ca="1">AND(Validation[[#This Row],[Test Reading]]&gt;=Validation[[#This Row],[Range1_Low]],Validation[[#This Row],[Test Reading]]&lt;=Validation[[#This Row],[Range1_High]])</f>
        <v>1</v>
      </c>
      <c r="AE20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1">
        <f>Validation[[#This Row],[Range1_High]]-Validation[[#This Row],[Range1_Low]]</f>
        <v>19.001000000000001</v>
      </c>
      <c r="AG2021">
        <f>Validation[[#This Row],[Range2_High]]-Validation[[#This Row],[Range2_Low]]</f>
        <v>0</v>
      </c>
      <c r="AK2021"/>
    </row>
    <row r="2022" spans="1:37" x14ac:dyDescent="0.25">
      <c r="A2022" t="s">
        <v>52</v>
      </c>
      <c r="B2022" t="s">
        <v>56</v>
      </c>
      <c r="C2022">
        <v>30</v>
      </c>
      <c r="D2022">
        <v>110.01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2643</v>
      </c>
      <c r="K2022">
        <v>565.25</v>
      </c>
      <c r="L2022">
        <v>0.52854000000000001</v>
      </c>
      <c r="M2022">
        <v>565.25</v>
      </c>
      <c r="N2022">
        <v>0.52742999999999995</v>
      </c>
      <c r="O2022" t="s">
        <v>2643</v>
      </c>
      <c r="P2022" t="s">
        <v>155</v>
      </c>
      <c r="Q2022" t="s">
        <v>2643</v>
      </c>
      <c r="R2022" t="s">
        <v>5137</v>
      </c>
      <c r="S2022">
        <f ca="1">$AK$2*Validation[[#This Row],[Range1_Range]]+Validation[[#This Row],[Range1_Low]]</f>
        <v>56.889909004002597</v>
      </c>
      <c r="T2022">
        <f ca="1">$AK$2*Validation[[#This Row],[Range2_Range]]+Validation[[#This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600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22" t="b">
        <f ca="1">Validation[[#This Row],[Desired Result]]=Validation[[#This Row],[Result]]</f>
        <v>1</v>
      </c>
      <c r="X2022" t="b">
        <v>1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v>0</v>
      </c>
      <c r="AB2022" t="s">
        <v>5920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2" t="b">
        <f ca="1">AND(Validation[[#This Row],[Test Reading]]&gt;=Validation[[#This Row],[Range1_Low]],Validation[[#This Row],[Test Reading]]&lt;=Validation[[#This Row],[Range1_High]])</f>
        <v>1</v>
      </c>
      <c r="AE20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2">
        <f>Validation[[#This Row],[Range1_High]]-Validation[[#This Row],[Range1_Low]]</f>
        <v>80.010000000000005</v>
      </c>
      <c r="AG2022">
        <f>Validation[[#This Row],[Range2_High]]-Validation[[#This Row],[Range2_Low]]</f>
        <v>0</v>
      </c>
      <c r="AK2022"/>
    </row>
    <row r="2023" spans="1:37" x14ac:dyDescent="0.25">
      <c r="A2023" t="s">
        <v>52</v>
      </c>
      <c r="B2023" t="s">
        <v>56</v>
      </c>
      <c r="C2023">
        <v>110</v>
      </c>
      <c r="D2023">
        <v>205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2643</v>
      </c>
      <c r="K2023">
        <v>497.21</v>
      </c>
      <c r="L2023">
        <v>1.2323999999999999</v>
      </c>
      <c r="M2023">
        <v>497.26</v>
      </c>
      <c r="N2023">
        <v>1.2301</v>
      </c>
      <c r="O2023" t="s">
        <v>2643</v>
      </c>
      <c r="P2023" t="s">
        <v>155</v>
      </c>
      <c r="Q2023" t="s">
        <v>2643</v>
      </c>
      <c r="R2023" t="s">
        <v>916</v>
      </c>
      <c r="S2023">
        <f ca="1">$AK$2*Validation[[#This Row],[Range1_Range]]+Validation[[#This Row],[Range1_Low]]</f>
        <v>141.92777597025679</v>
      </c>
      <c r="T2023">
        <f ca="1">$AK$2*Validation[[#This Row],[Range2_Range]]+Validation[[#This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670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23" t="b">
        <f ca="1">Validation[[#This Row],[Desired Result]]=Validation[[#This Row],[Result]]</f>
        <v>1</v>
      </c>
      <c r="X2023" t="b">
        <v>1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v>0</v>
      </c>
      <c r="AB2023" t="s">
        <v>5137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3" t="b">
        <f ca="1">AND(Validation[[#This Row],[Test Reading]]&gt;=Validation[[#This Row],[Range1_Low]],Validation[[#This Row],[Test Reading]]&lt;=Validation[[#This Row],[Range1_High]])</f>
        <v>1</v>
      </c>
      <c r="AE20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3">
        <f>Validation[[#This Row],[Range1_High]]-Validation[[#This Row],[Range1_Low]]</f>
        <v>95</v>
      </c>
      <c r="AG2023">
        <f>Validation[[#This Row],[Range2_High]]-Validation[[#This Row],[Range2_Low]]</f>
        <v>0</v>
      </c>
      <c r="AK2023"/>
    </row>
    <row r="2024" spans="1:37" x14ac:dyDescent="0.25">
      <c r="A2024" t="s">
        <v>52</v>
      </c>
      <c r="B2024" t="s">
        <v>56</v>
      </c>
      <c r="C2024">
        <v>205</v>
      </c>
      <c r="D2024">
        <v>206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2643</v>
      </c>
      <c r="K2024">
        <v>497.21</v>
      </c>
      <c r="L2024">
        <v>1.2323999999999999</v>
      </c>
      <c r="M2024">
        <v>497.26</v>
      </c>
      <c r="N2024">
        <v>1.2301</v>
      </c>
      <c r="O2024" t="s">
        <v>2643</v>
      </c>
      <c r="P2024" t="s">
        <v>155</v>
      </c>
      <c r="Q2024" t="s">
        <v>2643</v>
      </c>
      <c r="R2024" t="s">
        <v>921</v>
      </c>
      <c r="S2024">
        <f ca="1">$AK$2*Validation[[#This Row],[Range1_Range]]+Validation[[#This Row],[Range1_Low]]</f>
        <v>205.3360818523185</v>
      </c>
      <c r="T2024">
        <f ca="1">$AK$2*Validation[[#This Row],[Range2_Range]]+Validation[[#This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750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4" t="b">
        <f ca="1">Validation[[#This Row],[Desired Result]]=Validation[[#This Row],[Result]]</f>
        <v>1</v>
      </c>
      <c r="X2024" t="b">
        <v>0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1</v>
      </c>
      <c r="AA2024" t="b">
        <v>0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024" t="b">
        <f ca="1">AND(Validation[[#This Row],[Test Reading]]&gt;=Validation[[#This Row],[Range1_Low]],Validation[[#This Row],[Test Reading]]&lt;=Validation[[#This Row],[Range1_High]])</f>
        <v>1</v>
      </c>
      <c r="AE20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4">
        <f>Validation[[#This Row],[Range1_High]]-Validation[[#This Row],[Range1_Low]]</f>
        <v>1</v>
      </c>
      <c r="AG2024">
        <f>Validation[[#This Row],[Range2_High]]-Validation[[#This Row],[Range2_Low]]</f>
        <v>0</v>
      </c>
      <c r="AK2024"/>
    </row>
    <row r="2025" spans="1:37" x14ac:dyDescent="0.25">
      <c r="A2025" t="s">
        <v>52</v>
      </c>
      <c r="B2025" t="s">
        <v>56</v>
      </c>
      <c r="C2025">
        <v>11</v>
      </c>
      <c r="D2025">
        <v>30.001000000000001</v>
      </c>
      <c r="E2025">
        <v>10</v>
      </c>
      <c r="F2025" t="s">
        <v>13</v>
      </c>
      <c r="G2025" t="s">
        <v>12</v>
      </c>
      <c r="H2025">
        <v>0</v>
      </c>
      <c r="I2025">
        <v>0</v>
      </c>
      <c r="J2025" t="s">
        <v>2643</v>
      </c>
      <c r="K2025">
        <v>5773.4</v>
      </c>
      <c r="L2025">
        <v>1.5656E-2</v>
      </c>
      <c r="M2025">
        <v>5773.4</v>
      </c>
      <c r="N2025">
        <v>1.4925000000000001E-2</v>
      </c>
      <c r="O2025" t="s">
        <v>2643</v>
      </c>
      <c r="P2025" t="s">
        <v>155</v>
      </c>
      <c r="Q2025" t="s">
        <v>2643</v>
      </c>
      <c r="R2025" t="s">
        <v>907</v>
      </c>
      <c r="S2025">
        <f ca="1">$AK$2*Validation[[#This Row],[Range1_Range]]+Validation[[#This Row],[Range1_Low]]</f>
        <v>17.385891275903678</v>
      </c>
      <c r="T2025">
        <f ca="1">$AK$2*Validation[[#This Row],[Range2_Range]]+Validation[[#This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0</v>
      </c>
      <c r="AA2025" t="b">
        <v>0</v>
      </c>
      <c r="AB2025" t="s">
        <v>912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25" t="b">
        <f ca="1">AND(Validation[[#This Row],[Test Reading]]&gt;=Validation[[#This Row],[Range1_Low]],Validation[[#This Row],[Test Reading]]&lt;=Validation[[#This Row],[Range1_High]])</f>
        <v>1</v>
      </c>
      <c r="AE20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5">
        <f>Validation[[#This Row],[Range1_High]]-Validation[[#This Row],[Range1_Low]]</f>
        <v>19.001000000000001</v>
      </c>
      <c r="AG2025">
        <f>Validation[[#This Row],[Range2_High]]-Validation[[#This Row],[Range2_Low]]</f>
        <v>0</v>
      </c>
      <c r="AK2025"/>
    </row>
    <row r="2026" spans="1:37" x14ac:dyDescent="0.25">
      <c r="A2026" t="s">
        <v>52</v>
      </c>
      <c r="B2026" t="s">
        <v>56</v>
      </c>
      <c r="C2026">
        <v>30</v>
      </c>
      <c r="D2026">
        <v>110.01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2643</v>
      </c>
      <c r="K2026">
        <v>5772.3</v>
      </c>
      <c r="L2026">
        <v>5.5474999999999997E-2</v>
      </c>
      <c r="M2026">
        <v>5772.3</v>
      </c>
      <c r="N2026">
        <v>5.4984999999999999E-2</v>
      </c>
      <c r="O2026" t="s">
        <v>2643</v>
      </c>
      <c r="P2026" t="s">
        <v>155</v>
      </c>
      <c r="Q2026" t="s">
        <v>2643</v>
      </c>
      <c r="R2026" t="s">
        <v>912</v>
      </c>
      <c r="S2026">
        <f ca="1">$AK$2*Validation[[#This Row],[Range1_Range]]+Validation[[#This Row],[Range1_Low]]</f>
        <v>56.889909004002597</v>
      </c>
      <c r="T2026">
        <f ca="1">$AK$2*Validation[[#This Row],[Range2_Range]]+Validation[[#This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0</v>
      </c>
      <c r="AA2026" t="b">
        <v>0</v>
      </c>
      <c r="AB2026" t="s">
        <v>5859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6" t="b">
        <f ca="1">AND(Validation[[#This Row],[Test Reading]]&gt;=Validation[[#This Row],[Range1_Low]],Validation[[#This Row],[Test Reading]]&lt;=Validation[[#This Row],[Range1_High]])</f>
        <v>1</v>
      </c>
      <c r="AE20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6">
        <f>Validation[[#This Row],[Range1_High]]-Validation[[#This Row],[Range1_Low]]</f>
        <v>80.010000000000005</v>
      </c>
      <c r="AG2026">
        <f>Validation[[#This Row],[Range2_High]]-Validation[[#This Row],[Range2_Low]]</f>
        <v>0</v>
      </c>
      <c r="AK2026"/>
    </row>
    <row r="2027" spans="1:37" x14ac:dyDescent="0.25">
      <c r="A2027" t="s">
        <v>52</v>
      </c>
      <c r="B2027" t="s">
        <v>56</v>
      </c>
      <c r="C2027">
        <v>110</v>
      </c>
      <c r="D2027">
        <v>205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2643</v>
      </c>
      <c r="K2027">
        <v>5763.1</v>
      </c>
      <c r="L2027">
        <v>0.14824000000000001</v>
      </c>
      <c r="M2027">
        <v>5763.2</v>
      </c>
      <c r="N2027">
        <v>0.1469</v>
      </c>
      <c r="O2027" t="s">
        <v>2643</v>
      </c>
      <c r="P2027" t="s">
        <v>155</v>
      </c>
      <c r="Q2027" t="s">
        <v>2643</v>
      </c>
      <c r="R2027" t="s">
        <v>917</v>
      </c>
      <c r="S2027">
        <f ca="1">$AK$2*Validation[[#This Row],[Range1_Range]]+Validation[[#This Row],[Range1_Low]]</f>
        <v>141.92777597025679</v>
      </c>
      <c r="T2027">
        <f ca="1">$AK$2*Validation[[#This Row],[Range2_Range]]+Validation[[#This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1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0</v>
      </c>
      <c r="AA2027" t="b">
        <v>0</v>
      </c>
      <c r="AB2027" t="s">
        <v>912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27" t="b">
        <f ca="1">AND(Validation[[#This Row],[Test Reading]]&gt;=Validation[[#This Row],[Range1_Low]],Validation[[#This Row],[Test Reading]]&lt;=Validation[[#This Row],[Range1_High]])</f>
        <v>1</v>
      </c>
      <c r="AE20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7">
        <f>Validation[[#This Row],[Range1_High]]-Validation[[#This Row],[Range1_Low]]</f>
        <v>95</v>
      </c>
      <c r="AG2027">
        <f>Validation[[#This Row],[Range2_High]]-Validation[[#This Row],[Range2_Low]]</f>
        <v>0</v>
      </c>
      <c r="AK2027"/>
    </row>
    <row r="2028" spans="1:37" x14ac:dyDescent="0.25">
      <c r="A2028" t="s">
        <v>52</v>
      </c>
      <c r="B2028" t="s">
        <v>56</v>
      </c>
      <c r="C2028">
        <v>205</v>
      </c>
      <c r="D2028">
        <v>206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2643</v>
      </c>
      <c r="K2028">
        <v>5763.1</v>
      </c>
      <c r="L2028">
        <v>0.14824000000000001</v>
      </c>
      <c r="M2028">
        <v>5763.2</v>
      </c>
      <c r="N2028">
        <v>0.1469</v>
      </c>
      <c r="O2028" t="s">
        <v>2643</v>
      </c>
      <c r="P2028" t="s">
        <v>155</v>
      </c>
      <c r="Q2028" t="s">
        <v>2643</v>
      </c>
      <c r="R2028" t="s">
        <v>5140</v>
      </c>
      <c r="S2028">
        <f ca="1">$AK$2*Validation[[#This Row],[Range1_Range]]+Validation[[#This Row],[Range1_Low]]</f>
        <v>205.3360818523185</v>
      </c>
      <c r="T2028">
        <f ca="1">$AK$2*Validation[[#This Row],[Range2_Range]]+Validation[[#This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1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1</v>
      </c>
      <c r="AA2028" t="b">
        <v>0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28" t="b">
        <f ca="1">AND(Validation[[#This Row],[Test Reading]]&gt;=Validation[[#This Row],[Range1_Low]],Validation[[#This Row],[Test Reading]]&lt;=Validation[[#This Row],[Range1_High]])</f>
        <v>1</v>
      </c>
      <c r="AE20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8">
        <f>Validation[[#This Row],[Range1_High]]-Validation[[#This Row],[Range1_Low]]</f>
        <v>1</v>
      </c>
      <c r="AG2028">
        <f>Validation[[#This Row],[Range2_High]]-Validation[[#This Row],[Range2_Low]]</f>
        <v>0</v>
      </c>
      <c r="AK2028"/>
    </row>
    <row r="2029" spans="1:37" x14ac:dyDescent="0.25">
      <c r="A2029" t="s">
        <v>52</v>
      </c>
      <c r="B2029" t="s">
        <v>56</v>
      </c>
      <c r="C2029">
        <v>11</v>
      </c>
      <c r="D2029">
        <v>30.001000000000001</v>
      </c>
      <c r="E2029">
        <v>100</v>
      </c>
      <c r="F2029" t="s">
        <v>13</v>
      </c>
      <c r="G2029" t="s">
        <v>12</v>
      </c>
      <c r="H2029">
        <v>0</v>
      </c>
      <c r="I2029">
        <v>0</v>
      </c>
      <c r="J2029" t="s">
        <v>2643</v>
      </c>
      <c r="K2029">
        <v>57736</v>
      </c>
      <c r="L2029">
        <v>1.7851E-3</v>
      </c>
      <c r="M2029">
        <v>57735</v>
      </c>
      <c r="N2029">
        <v>1.4924999999999999E-3</v>
      </c>
      <c r="O2029" t="s">
        <v>2643</v>
      </c>
      <c r="P2029" t="s">
        <v>155</v>
      </c>
      <c r="Q2029" t="s">
        <v>2643</v>
      </c>
      <c r="R2029" t="s">
        <v>908</v>
      </c>
      <c r="S2029">
        <f ca="1">$AK$2*Validation[[#This Row],[Range1_Range]]+Validation[[#This Row],[Range1_Low]]</f>
        <v>17.385891275903678</v>
      </c>
      <c r="T2029">
        <f ca="1">$AK$2*Validation[[#This Row],[Range2_Range]]+Validation[[#This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9" t="b">
        <f ca="1">Validation[[#This Row],[Desired Result]]=Validation[[#This Row],[Result]]</f>
        <v>1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v>0</v>
      </c>
      <c r="AB2029" t="s">
        <v>5138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29" t="b">
        <f ca="1">AND(Validation[[#This Row],[Test Reading]]&gt;=Validation[[#This Row],[Range1_Low]],Validation[[#This Row],[Test Reading]]&lt;=Validation[[#This Row],[Range1_High]])</f>
        <v>1</v>
      </c>
      <c r="AE20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9">
        <f>Validation[[#This Row],[Range1_High]]-Validation[[#This Row],[Range1_Low]]</f>
        <v>19.001000000000001</v>
      </c>
      <c r="AG2029">
        <f>Validation[[#This Row],[Range2_High]]-Validation[[#This Row],[Range2_Low]]</f>
        <v>0</v>
      </c>
      <c r="AK2029"/>
    </row>
    <row r="2030" spans="1:37" x14ac:dyDescent="0.25">
      <c r="A2030" t="s">
        <v>52</v>
      </c>
      <c r="B2030" t="s">
        <v>56</v>
      </c>
      <c r="C2030">
        <v>30</v>
      </c>
      <c r="D2030">
        <v>110.01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2643</v>
      </c>
      <c r="K2030">
        <v>57735</v>
      </c>
      <c r="L2030">
        <v>5.6968000000000001E-3</v>
      </c>
      <c r="M2030">
        <v>57735</v>
      </c>
      <c r="N2030">
        <v>5.5009999999999998E-3</v>
      </c>
      <c r="O2030" t="s">
        <v>2643</v>
      </c>
      <c r="P2030" t="s">
        <v>155</v>
      </c>
      <c r="Q2030" t="s">
        <v>2643</v>
      </c>
      <c r="R2030" t="s">
        <v>5138</v>
      </c>
      <c r="S2030">
        <f ca="1">$AK$2*Validation[[#This Row],[Range1_Range]]+Validation[[#This Row],[Range1_Low]]</f>
        <v>56.889909004002597</v>
      </c>
      <c r="T2030">
        <f ca="1">$AK$2*Validation[[#This Row],[Range2_Range]]+Validation[[#This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0" t="b">
        <f ca="1">Validation[[#This Row],[Desired Result]]=Validation[[#This Row],[Result]]</f>
        <v>1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1</v>
      </c>
      <c r="AA2030" t="b">
        <v>0</v>
      </c>
      <c r="AB2030" t="s">
        <v>5921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0" t="b">
        <f ca="1">AND(Validation[[#This Row],[Test Reading]]&gt;=Validation[[#This Row],[Range1_Low]],Validation[[#This Row],[Test Reading]]&lt;=Validation[[#This Row],[Range1_High]])</f>
        <v>1</v>
      </c>
      <c r="AE20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0">
        <f>Validation[[#This Row],[Range1_High]]-Validation[[#This Row],[Range1_Low]]</f>
        <v>80.010000000000005</v>
      </c>
      <c r="AG2030">
        <f>Validation[[#This Row],[Range2_High]]-Validation[[#This Row],[Range2_Low]]</f>
        <v>0</v>
      </c>
      <c r="AJ2030" s="94"/>
      <c r="AK2030"/>
    </row>
    <row r="2031" spans="1:37" x14ac:dyDescent="0.25">
      <c r="A2031" t="s">
        <v>52</v>
      </c>
      <c r="B2031" t="s">
        <v>56</v>
      </c>
      <c r="C2031">
        <v>110</v>
      </c>
      <c r="D2031">
        <v>205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2643</v>
      </c>
      <c r="K2031">
        <v>57734</v>
      </c>
      <c r="L2031">
        <v>1.5259999999999999E-2</v>
      </c>
      <c r="M2031">
        <v>57734</v>
      </c>
      <c r="N2031">
        <v>1.4722000000000001E-2</v>
      </c>
      <c r="O2031" t="s">
        <v>2643</v>
      </c>
      <c r="P2031" t="s">
        <v>155</v>
      </c>
      <c r="Q2031" t="s">
        <v>2643</v>
      </c>
      <c r="R2031" t="s">
        <v>918</v>
      </c>
      <c r="S2031">
        <f ca="1">$AK$2*Validation[[#This Row],[Range1_Range]]+Validation[[#This Row],[Range1_Low]]</f>
        <v>141.92777597025679</v>
      </c>
      <c r="T2031">
        <f ca="1">$AK$2*Validation[[#This Row],[Range2_Range]]+Validation[[#This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1</v>
      </c>
      <c r="AA2031" t="b">
        <v>0</v>
      </c>
      <c r="AB2031" t="s">
        <v>5138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1" t="b">
        <f ca="1">AND(Validation[[#This Row],[Test Reading]]&gt;=Validation[[#This Row],[Range1_Low]],Validation[[#This Row],[Test Reading]]&lt;=Validation[[#This Row],[Range1_High]])</f>
        <v>1</v>
      </c>
      <c r="AE20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1">
        <f>Validation[[#This Row],[Range1_High]]-Validation[[#This Row],[Range1_Low]]</f>
        <v>95</v>
      </c>
      <c r="AG2031">
        <f>Validation[[#This Row],[Range2_High]]-Validation[[#This Row],[Range2_Low]]</f>
        <v>0</v>
      </c>
      <c r="AK2031"/>
    </row>
    <row r="2032" spans="1:37" x14ac:dyDescent="0.25">
      <c r="A2032" t="s">
        <v>52</v>
      </c>
      <c r="B2032" t="s">
        <v>56</v>
      </c>
      <c r="C2032">
        <v>205</v>
      </c>
      <c r="D2032">
        <v>206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2643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2643</v>
      </c>
      <c r="P2032" t="s">
        <v>155</v>
      </c>
      <c r="Q2032" t="s">
        <v>2643</v>
      </c>
      <c r="R2032" t="s">
        <v>923</v>
      </c>
      <c r="S2032">
        <f ca="1">$AK$2*Validation[[#This Row],[Range1_Range]]+Validation[[#This Row],[Range1_Low]]</f>
        <v>205.3360818523185</v>
      </c>
      <c r="T2032">
        <f ca="1">$AK$2*Validation[[#This Row],[Range2_Range]]+Validation[[#This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1</v>
      </c>
      <c r="AA2032" t="b">
        <v>0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32" t="b">
        <f ca="1">AND(Validation[[#This Row],[Test Reading]]&gt;=Validation[[#This Row],[Range1_Low]],Validation[[#This Row],[Test Reading]]&lt;=Validation[[#This Row],[Range1_High]])</f>
        <v>1</v>
      </c>
      <c r="AE20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2">
        <f>Validation[[#This Row],[Range1_High]]-Validation[[#This Row],[Range1_Low]]</f>
        <v>1</v>
      </c>
      <c r="AG2032">
        <f>Validation[[#This Row],[Range2_High]]-Validation[[#This Row],[Range2_Low]]</f>
        <v>0</v>
      </c>
      <c r="AK2032"/>
    </row>
    <row r="2033" spans="1:37" x14ac:dyDescent="0.25">
      <c r="A2033" t="s">
        <v>52</v>
      </c>
      <c r="B2033" t="s">
        <v>57</v>
      </c>
      <c r="C2033">
        <v>20</v>
      </c>
      <c r="D2033">
        <v>60.01</v>
      </c>
      <c r="E2033">
        <v>1E-3</v>
      </c>
      <c r="F2033" t="s">
        <v>13</v>
      </c>
      <c r="G2033" t="s">
        <v>12</v>
      </c>
      <c r="H2033">
        <v>0</v>
      </c>
      <c r="I2033">
        <v>0</v>
      </c>
      <c r="J2033" t="s">
        <v>2643</v>
      </c>
      <c r="K2033">
        <v>3.9</v>
      </c>
      <c r="L2033">
        <v>2.1</v>
      </c>
      <c r="M2033">
        <v>0.23927999999999999</v>
      </c>
      <c r="N2033">
        <v>2.0472999999999999</v>
      </c>
      <c r="O2033" t="s">
        <v>2643</v>
      </c>
      <c r="P2033" t="s">
        <v>156</v>
      </c>
      <c r="Q2033" t="s">
        <v>2643</v>
      </c>
      <c r="R2033" t="s">
        <v>876</v>
      </c>
      <c r="S2033">
        <f ca="1">$AK$2*Validation[[#This Row],[Range1_Range]]+Validation[[#This Row],[Range1_Low]]</f>
        <v>33.44663491126289</v>
      </c>
      <c r="T2033">
        <f ca="1">$AK$2*Validation[[#This Row],[Range2_Range]]+Validation[[#This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74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0</v>
      </c>
      <c r="AA2033" t="b">
        <v>0</v>
      </c>
      <c r="AB2033" t="s">
        <v>882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3" t="b">
        <f ca="1">AND(Validation[[#This Row],[Test Reading]]&gt;=Validation[[#This Row],[Range1_Low]],Validation[[#This Row],[Test Reading]]&lt;=Validation[[#This Row],[Range1_High]])</f>
        <v>1</v>
      </c>
      <c r="AE20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3">
        <f>Validation[[#This Row],[Range1_High]]-Validation[[#This Row],[Range1_Low]]</f>
        <v>40.01</v>
      </c>
      <c r="AG2033">
        <f>Validation[[#This Row],[Range2_High]]-Validation[[#This Row],[Range2_Low]]</f>
        <v>0</v>
      </c>
      <c r="AK2033"/>
    </row>
    <row r="2034" spans="1:37" x14ac:dyDescent="0.25">
      <c r="A2034" t="s">
        <v>52</v>
      </c>
      <c r="B2034" t="s">
        <v>57</v>
      </c>
      <c r="C2034">
        <v>60</v>
      </c>
      <c r="D2034">
        <v>220.01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2643</v>
      </c>
      <c r="K2034">
        <v>19</v>
      </c>
      <c r="L2034">
        <v>2.2000000000000002</v>
      </c>
      <c r="M2034">
        <v>4.5221</v>
      </c>
      <c r="N2034">
        <v>2.1139999999999999</v>
      </c>
      <c r="O2034" t="s">
        <v>2643</v>
      </c>
      <c r="P2034" t="s">
        <v>156</v>
      </c>
      <c r="Q2034" t="s">
        <v>2643</v>
      </c>
      <c r="R2034" t="s">
        <v>882</v>
      </c>
      <c r="S2034">
        <f ca="1">$AK$2*Validation[[#This Row],[Range1_Range]]+Validation[[#This Row],[Range1_Low]]</f>
        <v>113.776457189482</v>
      </c>
      <c r="T2034">
        <f ca="1">$AK$2*Validation[[#This Row],[Range2_Range]]+Validation[[#This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270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2034" t="b">
        <f ca="1">Validation[[#This Row],[Desired Result]]=Validation[[#This Row],[Result]]</f>
        <v>1</v>
      </c>
      <c r="X2034" t="b">
        <v>1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v>0</v>
      </c>
      <c r="AB2034" t="s">
        <v>876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4" t="b">
        <f ca="1">AND(Validation[[#This Row],[Test Reading]]&gt;=Validation[[#This Row],[Range1_Low]],Validation[[#This Row],[Test Reading]]&lt;=Validation[[#This Row],[Range1_High]])</f>
        <v>1</v>
      </c>
      <c r="AE20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4">
        <f>Validation[[#This Row],[Range1_High]]-Validation[[#This Row],[Range1_Low]]</f>
        <v>160.01</v>
      </c>
      <c r="AG2034">
        <f>Validation[[#This Row],[Range2_High]]-Validation[[#This Row],[Range2_Low]]</f>
        <v>0</v>
      </c>
      <c r="AK2034"/>
    </row>
    <row r="2035" spans="1:37" x14ac:dyDescent="0.25">
      <c r="A2035" t="s">
        <v>52</v>
      </c>
      <c r="B2035" t="s">
        <v>57</v>
      </c>
      <c r="C2035">
        <v>20</v>
      </c>
      <c r="D2035">
        <v>60.01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J2035" t="s">
        <v>2643</v>
      </c>
      <c r="K2035">
        <v>3.9</v>
      </c>
      <c r="L2035">
        <v>2.1</v>
      </c>
      <c r="M2035">
        <v>0.76998</v>
      </c>
      <c r="N2035">
        <v>2.0407000000000002</v>
      </c>
      <c r="O2035" t="s">
        <v>2643</v>
      </c>
      <c r="P2035" t="s">
        <v>156</v>
      </c>
      <c r="Q2035" t="s">
        <v>2643</v>
      </c>
      <c r="R2035" t="s">
        <v>877</v>
      </c>
      <c r="S2035">
        <f ca="1">$AK$2*Validation[[#This Row],[Range1_Range]]+Validation[[#This Row],[Range1_Low]]</f>
        <v>33.44663491126289</v>
      </c>
      <c r="T2035">
        <f ca="1">$AK$2*Validation[[#This Row],[Range2_Range]]+Validation[[#This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74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v>0</v>
      </c>
      <c r="AB2035" t="s">
        <v>5142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5" t="b">
        <f ca="1">AND(Validation[[#This Row],[Test Reading]]&gt;=Validation[[#This Row],[Range1_Low]],Validation[[#This Row],[Test Reading]]&lt;=Validation[[#This Row],[Range1_High]])</f>
        <v>1</v>
      </c>
      <c r="AE20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5">
        <f>Validation[[#This Row],[Range1_High]]-Validation[[#This Row],[Range1_Low]]</f>
        <v>40.01</v>
      </c>
      <c r="AG2035">
        <f>Validation[[#This Row],[Range2_High]]-Validation[[#This Row],[Range2_Low]]</f>
        <v>0</v>
      </c>
      <c r="AK2035"/>
    </row>
    <row r="2036" spans="1:37" x14ac:dyDescent="0.25">
      <c r="A2036" t="s">
        <v>52</v>
      </c>
      <c r="B2036" t="s">
        <v>57</v>
      </c>
      <c r="C2036">
        <v>60</v>
      </c>
      <c r="D2036">
        <v>220.01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2643</v>
      </c>
      <c r="K2036">
        <v>19</v>
      </c>
      <c r="L2036">
        <v>2.2000000000000002</v>
      </c>
      <c r="M2036">
        <v>19.725999999999999</v>
      </c>
      <c r="N2036">
        <v>2.0608</v>
      </c>
      <c r="O2036" t="s">
        <v>2643</v>
      </c>
      <c r="P2036" t="s">
        <v>156</v>
      </c>
      <c r="Q2036" t="s">
        <v>2643</v>
      </c>
      <c r="R2036" t="s">
        <v>5142</v>
      </c>
      <c r="S2036">
        <f ca="1">$AK$2*Validation[[#This Row],[Range1_Range]]+Validation[[#This Row],[Range1_Low]]</f>
        <v>113.776457189482</v>
      </c>
      <c r="T2036">
        <f ca="1">$AK$2*Validation[[#This Row],[Range2_Range]]+Validation[[#This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270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v>0</v>
      </c>
      <c r="AB2036" t="s">
        <v>5925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6" t="b">
        <f ca="1">AND(Validation[[#This Row],[Test Reading]]&gt;=Validation[[#This Row],[Range1_Low]],Validation[[#This Row],[Test Reading]]&lt;=Validation[[#This Row],[Range1_High]])</f>
        <v>1</v>
      </c>
      <c r="AE20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6">
        <f>Validation[[#This Row],[Range1_High]]-Validation[[#This Row],[Range1_Low]]</f>
        <v>160.01</v>
      </c>
      <c r="AG2036">
        <f>Validation[[#This Row],[Range2_High]]-Validation[[#This Row],[Range2_Low]]</f>
        <v>0</v>
      </c>
      <c r="AK2036"/>
    </row>
    <row r="2037" spans="1:37" x14ac:dyDescent="0.25">
      <c r="A2037" t="s">
        <v>52</v>
      </c>
      <c r="B2037" t="s">
        <v>57</v>
      </c>
      <c r="C2037">
        <v>220</v>
      </c>
      <c r="D2037">
        <v>410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2643</v>
      </c>
      <c r="K2037">
        <v>13</v>
      </c>
      <c r="L2037">
        <v>2.2999999999999998</v>
      </c>
      <c r="M2037">
        <v>9.0436999999999994</v>
      </c>
      <c r="N2037">
        <v>2.3088000000000002</v>
      </c>
      <c r="O2037" t="s">
        <v>2643</v>
      </c>
      <c r="P2037" t="s">
        <v>156</v>
      </c>
      <c r="Q2037" t="s">
        <v>2643</v>
      </c>
      <c r="R2037" t="s">
        <v>888</v>
      </c>
      <c r="S2037">
        <f ca="1">$AK$2*Validation[[#This Row],[Range1_Range]]+Validation[[#This Row],[Range1_Low]]</f>
        <v>283.85555194051358</v>
      </c>
      <c r="T2037">
        <f ca="1">$AK$2*Validation[[#This Row],[Range2_Range]]+Validation[[#This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670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v>0</v>
      </c>
      <c r="AB2037" t="s">
        <v>5142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7" t="b">
        <f ca="1">AND(Validation[[#This Row],[Test Reading]]&gt;=Validation[[#This Row],[Range1_Low]],Validation[[#This Row],[Test Reading]]&lt;=Validation[[#This Row],[Range1_High]])</f>
        <v>1</v>
      </c>
      <c r="AE20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7">
        <f>Validation[[#This Row],[Range1_High]]-Validation[[#This Row],[Range1_Low]]</f>
        <v>190</v>
      </c>
      <c r="AG2037">
        <f>Validation[[#This Row],[Range2_High]]-Validation[[#This Row],[Range2_Low]]</f>
        <v>0</v>
      </c>
      <c r="AK2037"/>
    </row>
    <row r="2038" spans="1:37" x14ac:dyDescent="0.25">
      <c r="A2038" t="s">
        <v>52</v>
      </c>
      <c r="B2038" t="s">
        <v>57</v>
      </c>
      <c r="C2038">
        <v>410</v>
      </c>
      <c r="D2038">
        <v>411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2643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2643</v>
      </c>
      <c r="P2038" t="s">
        <v>156</v>
      </c>
      <c r="Q2038" t="s">
        <v>2643</v>
      </c>
      <c r="R2038" t="s">
        <v>5145</v>
      </c>
      <c r="S2038">
        <f ca="1">$AK$2*Validation[[#This Row],[Range1_Range]]+Validation[[#This Row],[Range1_Low]]</f>
        <v>410.3360818523185</v>
      </c>
      <c r="T2038">
        <f ca="1">$AK$2*Validation[[#This Row],[Range2_Range]]+Validation[[#This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960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v>0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8" t="b">
        <f ca="1">AND(Validation[[#This Row],[Test Reading]]&gt;=Validation[[#This Row],[Range1_Low]],Validation[[#This Row],[Test Reading]]&lt;=Validation[[#This Row],[Range1_High]])</f>
        <v>1</v>
      </c>
      <c r="AE20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8">
        <f>Validation[[#This Row],[Range1_High]]-Validation[[#This Row],[Range1_Low]]</f>
        <v>1</v>
      </c>
      <c r="AG2038">
        <f>Validation[[#This Row],[Range2_High]]-Validation[[#This Row],[Range2_Low]]</f>
        <v>0</v>
      </c>
      <c r="AK2038"/>
    </row>
    <row r="2039" spans="1:37" x14ac:dyDescent="0.25">
      <c r="A2039" t="s">
        <v>52</v>
      </c>
      <c r="B2039" t="s">
        <v>57</v>
      </c>
      <c r="C2039">
        <v>20</v>
      </c>
      <c r="D2039">
        <v>60.01</v>
      </c>
      <c r="E2039">
        <v>0.1</v>
      </c>
      <c r="F2039" t="s">
        <v>13</v>
      </c>
      <c r="G2039" t="s">
        <v>12</v>
      </c>
      <c r="H2039">
        <v>0</v>
      </c>
      <c r="I2039">
        <v>0</v>
      </c>
      <c r="J2039" t="s">
        <v>2643</v>
      </c>
      <c r="K2039">
        <v>38.447000000000003</v>
      </c>
      <c r="L2039">
        <v>1.6259999999999999</v>
      </c>
      <c r="M2039">
        <v>38.404000000000003</v>
      </c>
      <c r="N2039">
        <v>1.6256999999999999</v>
      </c>
      <c r="O2039" t="s">
        <v>2643</v>
      </c>
      <c r="P2039" t="s">
        <v>156</v>
      </c>
      <c r="Q2039" t="s">
        <v>2643</v>
      </c>
      <c r="R2039" t="s">
        <v>878</v>
      </c>
      <c r="S2039">
        <f ca="1">$AK$2*Validation[[#This Row],[Range1_Range]]+Validation[[#This Row],[Range1_Low]]</f>
        <v>33.44663491126289</v>
      </c>
      <c r="T2039">
        <f ca="1">$AK$2*Validation[[#This Row],[Range2_Range]]+Validation[[#This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93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v>0</v>
      </c>
      <c r="AB2039" t="s">
        <v>884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9" t="b">
        <f ca="1">AND(Validation[[#This Row],[Test Reading]]&gt;=Validation[[#This Row],[Range1_Low]],Validation[[#This Row],[Test Reading]]&lt;=Validation[[#This Row],[Range1_High]])</f>
        <v>1</v>
      </c>
      <c r="AE20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9">
        <f>Validation[[#This Row],[Range1_High]]-Validation[[#This Row],[Range1_Low]]</f>
        <v>40.01</v>
      </c>
      <c r="AG2039">
        <f>Validation[[#This Row],[Range2_High]]-Validation[[#This Row],[Range2_Low]]</f>
        <v>0</v>
      </c>
      <c r="AK2039"/>
    </row>
    <row r="2040" spans="1:37" x14ac:dyDescent="0.25">
      <c r="A2040" t="s">
        <v>52</v>
      </c>
      <c r="B2040" t="s">
        <v>57</v>
      </c>
      <c r="C2040">
        <v>60</v>
      </c>
      <c r="D2040">
        <v>220.01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2643</v>
      </c>
      <c r="K2040">
        <v>535.04</v>
      </c>
      <c r="L2040">
        <v>0.95226</v>
      </c>
      <c r="M2040">
        <v>535.04</v>
      </c>
      <c r="N2040">
        <v>0.95071000000000006</v>
      </c>
      <c r="O2040" t="s">
        <v>2643</v>
      </c>
      <c r="P2040" t="s">
        <v>156</v>
      </c>
      <c r="Q2040" t="s">
        <v>2643</v>
      </c>
      <c r="R2040" t="s">
        <v>884</v>
      </c>
      <c r="S2040">
        <f ca="1">$AK$2*Validation[[#This Row],[Range1_Range]]+Validation[[#This Row],[Range1_Low]]</f>
        <v>113.776457189482</v>
      </c>
      <c r="T2040">
        <f ca="1">$AK$2*Validation[[#This Row],[Range2_Range]]+Validation[[#This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640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v>0</v>
      </c>
      <c r="AB2040" t="s">
        <v>6084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0" t="b">
        <f ca="1">AND(Validation[[#This Row],[Test Reading]]&gt;=Validation[[#This Row],[Range1_Low]],Validation[[#This Row],[Test Reading]]&lt;=Validation[[#This Row],[Range1_High]])</f>
        <v>1</v>
      </c>
      <c r="AE20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0">
        <f>Validation[[#This Row],[Range1_High]]-Validation[[#This Row],[Range1_Low]]</f>
        <v>160.01</v>
      </c>
      <c r="AG2040">
        <f>Validation[[#This Row],[Range2_High]]-Validation[[#This Row],[Range2_Low]]</f>
        <v>0</v>
      </c>
      <c r="AK2040"/>
    </row>
    <row r="2041" spans="1:37" x14ac:dyDescent="0.25">
      <c r="A2041" t="s">
        <v>52</v>
      </c>
      <c r="B2041" t="s">
        <v>57</v>
      </c>
      <c r="C2041">
        <v>220</v>
      </c>
      <c r="D2041">
        <v>410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2643</v>
      </c>
      <c r="K2041">
        <v>13.978</v>
      </c>
      <c r="L2041">
        <v>2.3014000000000001</v>
      </c>
      <c r="M2041">
        <v>13.925000000000001</v>
      </c>
      <c r="N2041">
        <v>2.3010999999999999</v>
      </c>
      <c r="O2041" t="s">
        <v>2643</v>
      </c>
      <c r="P2041" t="s">
        <v>156</v>
      </c>
      <c r="Q2041" t="s">
        <v>2643</v>
      </c>
      <c r="R2041" t="s">
        <v>889</v>
      </c>
      <c r="S2041">
        <f ca="1">$AK$2*Validation[[#This Row],[Range1_Range]]+Validation[[#This Row],[Range1_Low]]</f>
        <v>283.85555194051358</v>
      </c>
      <c r="T2041">
        <f ca="1">$AK$2*Validation[[#This Row],[Range2_Range]]+Validation[[#This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670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41" t="b">
        <f ca="1">Validation[[#This Row],[Desired Result]]=Validation[[#This Row],[Result]]</f>
        <v>1</v>
      </c>
      <c r="X2041" t="b">
        <v>1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v>0</v>
      </c>
      <c r="AB2041" t="s">
        <v>884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1" t="b">
        <f ca="1">AND(Validation[[#This Row],[Test Reading]]&gt;=Validation[[#This Row],[Range1_Low]],Validation[[#This Row],[Test Reading]]&lt;=Validation[[#This Row],[Range1_High]])</f>
        <v>1</v>
      </c>
      <c r="AE20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1">
        <f>Validation[[#This Row],[Range1_High]]-Validation[[#This Row],[Range1_Low]]</f>
        <v>190</v>
      </c>
      <c r="AG2041">
        <f>Validation[[#This Row],[Range2_High]]-Validation[[#This Row],[Range2_Low]]</f>
        <v>0</v>
      </c>
      <c r="AK2041"/>
    </row>
    <row r="2042" spans="1:37" x14ac:dyDescent="0.25">
      <c r="A2042" t="s">
        <v>52</v>
      </c>
      <c r="B2042" t="s">
        <v>57</v>
      </c>
      <c r="C2042">
        <v>410</v>
      </c>
      <c r="D2042">
        <v>411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2643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2643</v>
      </c>
      <c r="P2042" t="s">
        <v>156</v>
      </c>
      <c r="Q2042" t="s">
        <v>2643</v>
      </c>
      <c r="R2042" t="s">
        <v>5146</v>
      </c>
      <c r="S2042">
        <f ca="1">$AK$2*Validation[[#This Row],[Range1_Range]]+Validation[[#This Row],[Range1_Low]]</f>
        <v>410.3360818523185</v>
      </c>
      <c r="T2042">
        <f ca="1">$AK$2*Validation[[#This Row],[Range2_Range]]+Validation[[#This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960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v>0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2" t="b">
        <f ca="1">AND(Validation[[#This Row],[Test Reading]]&gt;=Validation[[#This Row],[Range1_Low]],Validation[[#This Row],[Test Reading]]&lt;=Validation[[#This Row],[Range1_High]])</f>
        <v>1</v>
      </c>
      <c r="AE20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2">
        <f>Validation[[#This Row],[Range1_High]]-Validation[[#This Row],[Range1_Low]]</f>
        <v>1</v>
      </c>
      <c r="AG2042">
        <f>Validation[[#This Row],[Range2_High]]-Validation[[#This Row],[Range2_Low]]</f>
        <v>0</v>
      </c>
      <c r="AK2042"/>
    </row>
    <row r="2043" spans="1:37" x14ac:dyDescent="0.25">
      <c r="A2043" t="s">
        <v>52</v>
      </c>
      <c r="B2043" t="s">
        <v>57</v>
      </c>
      <c r="C2043">
        <v>20</v>
      </c>
      <c r="D2043">
        <v>60.01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J2043" t="s">
        <v>2643</v>
      </c>
      <c r="K2043">
        <v>573.08000000000004</v>
      </c>
      <c r="L2043">
        <v>0.28848000000000001</v>
      </c>
      <c r="M2043">
        <v>573.07000000000005</v>
      </c>
      <c r="N2043">
        <v>0.28764000000000001</v>
      </c>
      <c r="O2043" t="s">
        <v>2643</v>
      </c>
      <c r="P2043" t="s">
        <v>156</v>
      </c>
      <c r="Q2043" t="s">
        <v>2643</v>
      </c>
      <c r="R2043" t="s">
        <v>879</v>
      </c>
      <c r="S2043">
        <f ca="1">$AK$2*Validation[[#This Row],[Range1_Range]]+Validation[[#This Row],[Range1_Low]]</f>
        <v>33.44663491126289</v>
      </c>
      <c r="T2043">
        <f ca="1">$AK$2*Validation[[#This Row],[Range2_Range]]+Validation[[#This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580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0</v>
      </c>
      <c r="AA2043" t="b">
        <v>0</v>
      </c>
      <c r="AB2043" t="s">
        <v>885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3" t="b">
        <f ca="1">AND(Validation[[#This Row],[Test Reading]]&gt;=Validation[[#This Row],[Range1_Low]],Validation[[#This Row],[Test Reading]]&lt;=Validation[[#This Row],[Range1_High]])</f>
        <v>1</v>
      </c>
      <c r="AE20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3">
        <f>Validation[[#This Row],[Range1_High]]-Validation[[#This Row],[Range1_Low]]</f>
        <v>40.01</v>
      </c>
      <c r="AG2043">
        <f>Validation[[#This Row],[Range2_High]]-Validation[[#This Row],[Range2_Low]]</f>
        <v>0</v>
      </c>
      <c r="AK2043"/>
    </row>
    <row r="2044" spans="1:37" x14ac:dyDescent="0.25">
      <c r="A2044" t="s">
        <v>52</v>
      </c>
      <c r="B2044" t="s">
        <v>57</v>
      </c>
      <c r="C2044">
        <v>60</v>
      </c>
      <c r="D2044">
        <v>220.01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2643</v>
      </c>
      <c r="K2044">
        <v>5768.4</v>
      </c>
      <c r="L2044">
        <v>0.11068</v>
      </c>
      <c r="M2044">
        <v>5768.5</v>
      </c>
      <c r="N2044">
        <v>0.10982</v>
      </c>
      <c r="O2044" t="s">
        <v>2643</v>
      </c>
      <c r="P2044" t="s">
        <v>156</v>
      </c>
      <c r="Q2044" t="s">
        <v>2643</v>
      </c>
      <c r="R2044" t="s">
        <v>885</v>
      </c>
      <c r="S2044">
        <f ca="1">$AK$2*Validation[[#This Row],[Range1_Range]]+Validation[[#This Row],[Range1_Low]]</f>
        <v>113.776457189482</v>
      </c>
      <c r="T2044">
        <f ca="1">$AK$2*Validation[[#This Row],[Range2_Range]]+Validation[[#This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t="b">
        <f ca="1">Validation[[#This Row],[Desired Result]]=Validation[[#This Row],[Result]]</f>
        <v>1</v>
      </c>
      <c r="X2044" t="b">
        <v>1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v>0</v>
      </c>
      <c r="AB2044" t="s">
        <v>6085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4" t="b">
        <f ca="1">AND(Validation[[#This Row],[Test Reading]]&gt;=Validation[[#This Row],[Range1_Low]],Validation[[#This Row],[Test Reading]]&lt;=Validation[[#This Row],[Range1_High]])</f>
        <v>1</v>
      </c>
      <c r="AE20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4">
        <f>Validation[[#This Row],[Range1_High]]-Validation[[#This Row],[Range1_Low]]</f>
        <v>160.01</v>
      </c>
      <c r="AG2044">
        <f>Validation[[#This Row],[Range2_High]]-Validation[[#This Row],[Range2_Low]]</f>
        <v>0</v>
      </c>
      <c r="AK2044"/>
    </row>
    <row r="2045" spans="1:37" x14ac:dyDescent="0.25">
      <c r="A2045" t="s">
        <v>52</v>
      </c>
      <c r="B2045" t="s">
        <v>57</v>
      </c>
      <c r="C2045">
        <v>220</v>
      </c>
      <c r="D2045">
        <v>410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2643</v>
      </c>
      <c r="K2045">
        <v>379.54</v>
      </c>
      <c r="L2045">
        <v>1.7988999999999999</v>
      </c>
      <c r="M2045">
        <v>379.5</v>
      </c>
      <c r="N2045">
        <v>1.7976000000000001</v>
      </c>
      <c r="O2045" t="s">
        <v>2643</v>
      </c>
      <c r="P2045" t="s">
        <v>156</v>
      </c>
      <c r="Q2045" t="s">
        <v>2643</v>
      </c>
      <c r="R2045" t="s">
        <v>890</v>
      </c>
      <c r="S2045">
        <f ca="1">$AK$2*Validation[[#This Row],[Range1_Range]]+Validation[[#This Row],[Range1_Low]]</f>
        <v>283.85555194051358</v>
      </c>
      <c r="T2045">
        <f ca="1">$AK$2*Validation[[#This Row],[Range2_Range]]+Validation[[#This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890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v>0</v>
      </c>
      <c r="AB2045" t="s">
        <v>885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5" t="b">
        <f ca="1">AND(Validation[[#This Row],[Test Reading]]&gt;=Validation[[#This Row],[Range1_Low]],Validation[[#This Row],[Test Reading]]&lt;=Validation[[#This Row],[Range1_High]])</f>
        <v>1</v>
      </c>
      <c r="AE20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5">
        <f>Validation[[#This Row],[Range1_High]]-Validation[[#This Row],[Range1_Low]]</f>
        <v>190</v>
      </c>
      <c r="AG2045">
        <f>Validation[[#This Row],[Range2_High]]-Validation[[#This Row],[Range2_Low]]</f>
        <v>0</v>
      </c>
      <c r="AK2045"/>
    </row>
    <row r="2046" spans="1:37" x14ac:dyDescent="0.25">
      <c r="A2046" t="s">
        <v>52</v>
      </c>
      <c r="B2046" t="s">
        <v>57</v>
      </c>
      <c r="C2046">
        <v>410</v>
      </c>
      <c r="D2046">
        <v>411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2643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2643</v>
      </c>
      <c r="P2046" t="s">
        <v>156</v>
      </c>
      <c r="Q2046" t="s">
        <v>2643</v>
      </c>
      <c r="R2046" t="s">
        <v>895</v>
      </c>
      <c r="S2046">
        <f ca="1">$AK$2*Validation[[#This Row],[Range1_Range]]+Validation[[#This Row],[Range1_Low]]</f>
        <v>410.3360818523185</v>
      </c>
      <c r="T2046">
        <f ca="1">$AK$2*Validation[[#This Row],[Range2_Range]]+Validation[[#This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t="b">
        <f ca="1">Validation[[#This Row],[Desired Result]]=Validation[[#This Row],[Result]]</f>
        <v>1</v>
      </c>
      <c r="X2046" t="b">
        <v>0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1</v>
      </c>
      <c r="AA2046" t="b">
        <v>0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046" t="b">
        <f ca="1">AND(Validation[[#This Row],[Test Reading]]&gt;=Validation[[#This Row],[Range1_Low]],Validation[[#This Row],[Test Reading]]&lt;=Validation[[#This Row],[Range1_High]])</f>
        <v>1</v>
      </c>
      <c r="AE20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6">
        <f>Validation[[#This Row],[Range1_High]]-Validation[[#This Row],[Range1_Low]]</f>
        <v>1</v>
      </c>
      <c r="AG2046">
        <f>Validation[[#This Row],[Range2_High]]-Validation[[#This Row],[Range2_Low]]</f>
        <v>0</v>
      </c>
      <c r="AK2046"/>
    </row>
    <row r="2047" spans="1:37" x14ac:dyDescent="0.25">
      <c r="A2047" t="s">
        <v>52</v>
      </c>
      <c r="B2047" t="s">
        <v>57</v>
      </c>
      <c r="C2047">
        <v>20</v>
      </c>
      <c r="D2047">
        <v>60.01</v>
      </c>
      <c r="E2047">
        <v>10</v>
      </c>
      <c r="F2047" t="s">
        <v>13</v>
      </c>
      <c r="G2047" t="s">
        <v>12</v>
      </c>
      <c r="H2047">
        <v>0</v>
      </c>
      <c r="I2047">
        <v>0</v>
      </c>
      <c r="J2047" t="s">
        <v>2643</v>
      </c>
      <c r="K2047">
        <v>5773.1</v>
      </c>
      <c r="L2047">
        <v>2.9468000000000001E-2</v>
      </c>
      <c r="M2047">
        <v>5773.1</v>
      </c>
      <c r="N2047">
        <v>2.912E-2</v>
      </c>
      <c r="O2047" t="s">
        <v>2643</v>
      </c>
      <c r="P2047" t="s">
        <v>156</v>
      </c>
      <c r="Q2047" t="s">
        <v>2643</v>
      </c>
      <c r="R2047" t="s">
        <v>5141</v>
      </c>
      <c r="S2047">
        <f ca="1">$AK$2*Validation[[#This Row],[Range1_Range]]+Validation[[#This Row],[Range1_Low]]</f>
        <v>33.44663491126289</v>
      </c>
      <c r="T2047">
        <f ca="1">$AK$2*Validation[[#This Row],[Range2_Range]]+Validation[[#This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5800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7" t="b">
        <f ca="1">Validation[[#This Row],[Desired Result]]=Validation[[#This Row],[Result]]</f>
        <v>1</v>
      </c>
      <c r="X2047" t="b">
        <v>1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0</v>
      </c>
      <c r="AA2047" t="b">
        <v>0</v>
      </c>
      <c r="AB2047" t="s">
        <v>886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7" t="b">
        <f ca="1">AND(Validation[[#This Row],[Test Reading]]&gt;=Validation[[#This Row],[Range1_Low]],Validation[[#This Row],[Test Reading]]&lt;=Validation[[#This Row],[Range1_High]])</f>
        <v>1</v>
      </c>
      <c r="AE20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7">
        <f>Validation[[#This Row],[Range1_High]]-Validation[[#This Row],[Range1_Low]]</f>
        <v>40.01</v>
      </c>
      <c r="AG2047">
        <f>Validation[[#This Row],[Range2_High]]-Validation[[#This Row],[Range2_Low]]</f>
        <v>0</v>
      </c>
      <c r="AK2047"/>
    </row>
    <row r="2048" spans="1:37" x14ac:dyDescent="0.25">
      <c r="A2048" t="s">
        <v>52</v>
      </c>
      <c r="B2048" t="s">
        <v>57</v>
      </c>
      <c r="C2048">
        <v>60</v>
      </c>
      <c r="D2048">
        <v>220.01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2643</v>
      </c>
      <c r="K2048">
        <v>57735</v>
      </c>
      <c r="L2048">
        <v>1.1346999999999999E-2</v>
      </c>
      <c r="M2048">
        <v>57735</v>
      </c>
      <c r="N2048">
        <v>1.1002E-2</v>
      </c>
      <c r="O2048" t="s">
        <v>2643</v>
      </c>
      <c r="P2048" t="s">
        <v>156</v>
      </c>
      <c r="Q2048" t="s">
        <v>2643</v>
      </c>
      <c r="R2048" t="s">
        <v>886</v>
      </c>
      <c r="S2048">
        <f ca="1">$AK$2*Validation[[#This Row],[Range1_Range]]+Validation[[#This Row],[Range1_Low]]</f>
        <v>113.776457189482</v>
      </c>
      <c r="T2048">
        <f ca="1">$AK$2*Validation[[#This Row],[Range2_Range]]+Validation[[#This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8" t="b">
        <f ca="1">Validation[[#This Row],[Desired Result]]=Validation[[#This Row],[Result]]</f>
        <v>1</v>
      </c>
      <c r="X2048" t="b">
        <v>1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0</v>
      </c>
      <c r="AA2048" t="b">
        <v>0</v>
      </c>
      <c r="AB2048" t="s">
        <v>5981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8" t="b">
        <f ca="1">AND(Validation[[#This Row],[Test Reading]]&gt;=Validation[[#This Row],[Range1_Low]],Validation[[#This Row],[Test Reading]]&lt;=Validation[[#This Row],[Range1_High]])</f>
        <v>1</v>
      </c>
      <c r="AE20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8">
        <f>Validation[[#This Row],[Range1_High]]-Validation[[#This Row],[Range1_Low]]</f>
        <v>160.01</v>
      </c>
      <c r="AG2048">
        <f>Validation[[#This Row],[Range2_High]]-Validation[[#This Row],[Range2_Low]]</f>
        <v>0</v>
      </c>
      <c r="AK2048"/>
    </row>
    <row r="2049" spans="1:37" x14ac:dyDescent="0.25">
      <c r="A2049" t="s">
        <v>52</v>
      </c>
      <c r="B2049" t="s">
        <v>57</v>
      </c>
      <c r="C2049">
        <v>220</v>
      </c>
      <c r="D2049">
        <v>410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2643</v>
      </c>
      <c r="K2049">
        <v>5732.3</v>
      </c>
      <c r="L2049">
        <v>0.29332000000000003</v>
      </c>
      <c r="M2049">
        <v>5732.4</v>
      </c>
      <c r="N2049">
        <v>0.29187999999999997</v>
      </c>
      <c r="O2049" t="s">
        <v>2643</v>
      </c>
      <c r="P2049" t="s">
        <v>156</v>
      </c>
      <c r="Q2049" t="s">
        <v>2643</v>
      </c>
      <c r="R2049" t="s">
        <v>5144</v>
      </c>
      <c r="S2049">
        <f ca="1">$AK$2*Validation[[#This Row],[Range1_Range]]+Validation[[#This Row],[Range1_Low]]</f>
        <v>283.85555194051358</v>
      </c>
      <c r="T2049">
        <f ca="1">$AK$2*Validation[[#This Row],[Range2_Range]]+Validation[[#This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v>0</v>
      </c>
      <c r="AB2049" t="s">
        <v>886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9" t="b">
        <f ca="1">AND(Validation[[#This Row],[Test Reading]]&gt;=Validation[[#This Row],[Range1_Low]],Validation[[#This Row],[Test Reading]]&lt;=Validation[[#This Row],[Range1_High]])</f>
        <v>1</v>
      </c>
      <c r="AE20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9">
        <f>Validation[[#This Row],[Range1_High]]-Validation[[#This Row],[Range1_Low]]</f>
        <v>190</v>
      </c>
      <c r="AG2049">
        <f>Validation[[#This Row],[Range2_High]]-Validation[[#This Row],[Range2_Low]]</f>
        <v>0</v>
      </c>
      <c r="AK2049"/>
    </row>
    <row r="2050" spans="1:37" x14ac:dyDescent="0.25">
      <c r="A2050" t="s">
        <v>52</v>
      </c>
      <c r="B2050" t="s">
        <v>57</v>
      </c>
      <c r="C2050">
        <v>410</v>
      </c>
      <c r="D2050">
        <v>411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2643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2643</v>
      </c>
      <c r="P2050" t="s">
        <v>156</v>
      </c>
      <c r="Q2050" t="s">
        <v>2643</v>
      </c>
      <c r="R2050" t="s">
        <v>896</v>
      </c>
      <c r="S2050">
        <f ca="1">$AK$2*Validation[[#This Row],[Range1_Range]]+Validation[[#This Row],[Range1_Low]]</f>
        <v>410.3360818523185</v>
      </c>
      <c r="T2050">
        <f ca="1">$AK$2*Validation[[#This Row],[Range2_Range]]+Validation[[#This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5900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0" t="b">
        <f ca="1">Validation[[#This Row],[Desired Result]]=Validation[[#This Row],[Result]]</f>
        <v>1</v>
      </c>
      <c r="X2050" t="b">
        <v>0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1</v>
      </c>
      <c r="AA2050" t="b">
        <v>0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050" t="b">
        <f ca="1">AND(Validation[[#This Row],[Test Reading]]&gt;=Validation[[#This Row],[Range1_Low]],Validation[[#This Row],[Test Reading]]&lt;=Validation[[#This Row],[Range1_High]])</f>
        <v>1</v>
      </c>
      <c r="AE20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0">
        <f>Validation[[#This Row],[Range1_High]]-Validation[[#This Row],[Range1_Low]]</f>
        <v>1</v>
      </c>
      <c r="AG2050">
        <f>Validation[[#This Row],[Range2_High]]-Validation[[#This Row],[Range2_Low]]</f>
        <v>0</v>
      </c>
      <c r="AK2050"/>
    </row>
    <row r="2051" spans="1:37" x14ac:dyDescent="0.25">
      <c r="A2051" t="s">
        <v>52</v>
      </c>
      <c r="B2051" t="s">
        <v>57</v>
      </c>
      <c r="C2051">
        <v>20</v>
      </c>
      <c r="D2051">
        <v>60.01</v>
      </c>
      <c r="E2051">
        <v>100</v>
      </c>
      <c r="F2051" t="s">
        <v>13</v>
      </c>
      <c r="G2051" t="s">
        <v>12</v>
      </c>
      <c r="H2051">
        <v>0</v>
      </c>
      <c r="I2051">
        <v>0</v>
      </c>
      <c r="J2051" t="s">
        <v>2643</v>
      </c>
      <c r="K2051">
        <v>57735</v>
      </c>
      <c r="L2051">
        <v>3.0514000000000001E-3</v>
      </c>
      <c r="M2051">
        <v>57735</v>
      </c>
      <c r="N2051">
        <v>2.9123999999999999E-3</v>
      </c>
      <c r="O2051" t="s">
        <v>2643</v>
      </c>
      <c r="P2051" t="s">
        <v>156</v>
      </c>
      <c r="Q2051" t="s">
        <v>2643</v>
      </c>
      <c r="R2051" t="s">
        <v>881</v>
      </c>
      <c r="S2051">
        <f ca="1">$AK$2*Validation[[#This Row],[Range1_Range]]+Validation[[#This Row],[Range1_Low]]</f>
        <v>33.44663491126289</v>
      </c>
      <c r="T2051">
        <f ca="1">$AK$2*Validation[[#This Row],[Range2_Range]]+Validation[[#This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1" t="b">
        <f ca="1">Validation[[#This Row],[Desired Result]]=Validation[[#This Row],[Result]]</f>
        <v>1</v>
      </c>
      <c r="X2051" t="b">
        <v>1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v>0</v>
      </c>
      <c r="AB2051" t="s">
        <v>5143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51" t="b">
        <f ca="1">AND(Validation[[#This Row],[Test Reading]]&gt;=Validation[[#This Row],[Range1_Low]],Validation[[#This Row],[Test Reading]]&lt;=Validation[[#This Row],[Range1_High]])</f>
        <v>1</v>
      </c>
      <c r="AE20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1">
        <f>Validation[[#This Row],[Range1_High]]-Validation[[#This Row],[Range1_Low]]</f>
        <v>40.01</v>
      </c>
      <c r="AG2051">
        <f>Validation[[#This Row],[Range2_High]]-Validation[[#This Row],[Range2_Low]]</f>
        <v>0</v>
      </c>
      <c r="AK2051"/>
    </row>
    <row r="2052" spans="1:37" x14ac:dyDescent="0.25">
      <c r="A2052" t="s">
        <v>52</v>
      </c>
      <c r="B2052" t="s">
        <v>57</v>
      </c>
      <c r="C2052">
        <v>60</v>
      </c>
      <c r="D2052">
        <v>220.01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2643</v>
      </c>
      <c r="K2052">
        <v>577360</v>
      </c>
      <c r="L2052">
        <v>1.2382000000000001E-3</v>
      </c>
      <c r="M2052">
        <v>577350</v>
      </c>
      <c r="N2052">
        <v>1.1002E-3</v>
      </c>
      <c r="O2052" t="s">
        <v>2643</v>
      </c>
      <c r="P2052" t="s">
        <v>156</v>
      </c>
      <c r="Q2052" t="s">
        <v>2643</v>
      </c>
      <c r="R2052" t="s">
        <v>5143</v>
      </c>
      <c r="S2052">
        <f ca="1">$AK$2*Validation[[#This Row],[Range1_Range]]+Validation[[#This Row],[Range1_Low]]</f>
        <v>113.776457189482</v>
      </c>
      <c r="T2052">
        <f ca="1">$AK$2*Validation[[#This Row],[Range2_Range]]+Validation[[#This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2" t="b">
        <f ca="1">Validation[[#This Row],[Desired Result]]=Validation[[#This Row],[Result]]</f>
        <v>1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0</v>
      </c>
      <c r="AA2052" t="b">
        <v>0</v>
      </c>
      <c r="AB2052" t="s">
        <v>5924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2" t="b">
        <f ca="1">AND(Validation[[#This Row],[Test Reading]]&gt;=Validation[[#This Row],[Range1_Low]],Validation[[#This Row],[Test Reading]]&lt;=Validation[[#This Row],[Range1_High]])</f>
        <v>1</v>
      </c>
      <c r="AE20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2">
        <f>Validation[[#This Row],[Range1_High]]-Validation[[#This Row],[Range1_Low]]</f>
        <v>160.01</v>
      </c>
      <c r="AG2052">
        <f>Validation[[#This Row],[Range2_High]]-Validation[[#This Row],[Range2_Low]]</f>
        <v>0</v>
      </c>
      <c r="AK2052"/>
    </row>
    <row r="2053" spans="1:37" x14ac:dyDescent="0.25">
      <c r="A2053" t="s">
        <v>52</v>
      </c>
      <c r="B2053" t="s">
        <v>57</v>
      </c>
      <c r="C2053">
        <v>220</v>
      </c>
      <c r="D2053">
        <v>410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2643</v>
      </c>
      <c r="K2053">
        <v>57731</v>
      </c>
      <c r="L2053">
        <v>3.0030000000000001E-2</v>
      </c>
      <c r="M2053">
        <v>57731</v>
      </c>
      <c r="N2053">
        <v>2.9441999999999999E-2</v>
      </c>
      <c r="O2053" t="s">
        <v>2643</v>
      </c>
      <c r="P2053" t="s">
        <v>156</v>
      </c>
      <c r="Q2053" t="s">
        <v>2643</v>
      </c>
      <c r="R2053" t="s">
        <v>892</v>
      </c>
      <c r="S2053">
        <f ca="1">$AK$2*Validation[[#This Row],[Range1_Range]]+Validation[[#This Row],[Range1_Low]]</f>
        <v>283.85555194051358</v>
      </c>
      <c r="T2053">
        <f ca="1">$AK$2*Validation[[#This Row],[Range2_Range]]+Validation[[#This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v>0</v>
      </c>
      <c r="AB2053" t="s">
        <v>5143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53" t="b">
        <f ca="1">AND(Validation[[#This Row],[Test Reading]]&gt;=Validation[[#This Row],[Range1_Low]],Validation[[#This Row],[Test Reading]]&lt;=Validation[[#This Row],[Range1_High]])</f>
        <v>1</v>
      </c>
      <c r="AE20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3">
        <f>Validation[[#This Row],[Range1_High]]-Validation[[#This Row],[Range1_Low]]</f>
        <v>190</v>
      </c>
      <c r="AG2053">
        <f>Validation[[#This Row],[Range2_High]]-Validation[[#This Row],[Range2_Low]]</f>
        <v>0</v>
      </c>
      <c r="AK2053"/>
    </row>
    <row r="2054" spans="1:37" x14ac:dyDescent="0.25">
      <c r="A2054" t="s">
        <v>52</v>
      </c>
      <c r="B2054" t="s">
        <v>57</v>
      </c>
      <c r="C2054">
        <v>410</v>
      </c>
      <c r="D2054">
        <v>411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2643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2643</v>
      </c>
      <c r="P2054" t="s">
        <v>156</v>
      </c>
      <c r="Q2054" t="s">
        <v>2643</v>
      </c>
      <c r="R2054" t="s">
        <v>897</v>
      </c>
      <c r="S2054">
        <f ca="1">$AK$2*Validation[[#This Row],[Range1_Range]]+Validation[[#This Row],[Range1_Low]]</f>
        <v>410.3360818523185</v>
      </c>
      <c r="T2054">
        <f ca="1">$AK$2*Validation[[#This Row],[Range2_Range]]+Validation[[#This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0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1</v>
      </c>
      <c r="AA2054" t="b">
        <v>0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54" t="b">
        <f ca="1">AND(Validation[[#This Row],[Test Reading]]&gt;=Validation[[#This Row],[Range1_Low]],Validation[[#This Row],[Test Reading]]&lt;=Validation[[#This Row],[Range1_High]])</f>
        <v>1</v>
      </c>
      <c r="AE20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4">
        <f>Validation[[#This Row],[Range1_High]]-Validation[[#This Row],[Range1_Low]]</f>
        <v>1</v>
      </c>
      <c r="AG2054">
        <f>Validation[[#This Row],[Range2_High]]-Validation[[#This Row],[Range2_Low]]</f>
        <v>0</v>
      </c>
      <c r="AK2054"/>
    </row>
    <row r="2055" spans="1:37" x14ac:dyDescent="0.25">
      <c r="A2055" t="s">
        <v>52</v>
      </c>
      <c r="B2055" t="s">
        <v>58</v>
      </c>
      <c r="C2055">
        <v>55</v>
      </c>
      <c r="D2055">
        <v>150.01</v>
      </c>
      <c r="E2055">
        <v>1E-3</v>
      </c>
      <c r="F2055" t="s">
        <v>13</v>
      </c>
      <c r="G2055" t="s">
        <v>12</v>
      </c>
      <c r="H2055">
        <v>0</v>
      </c>
      <c r="I2055">
        <v>0</v>
      </c>
      <c r="J2055" t="s">
        <v>2643</v>
      </c>
      <c r="K2055">
        <v>7.7</v>
      </c>
      <c r="L2055">
        <v>2</v>
      </c>
      <c r="M2055">
        <v>0.58265</v>
      </c>
      <c r="N2055">
        <v>2.0474000000000001</v>
      </c>
      <c r="O2055" t="s">
        <v>2643</v>
      </c>
      <c r="P2055" t="s">
        <v>157</v>
      </c>
      <c r="Q2055" t="s">
        <v>2643</v>
      </c>
      <c r="R2055" t="s">
        <v>855</v>
      </c>
      <c r="S2055">
        <f ca="1">$AK$2*Validation[[#This Row],[Range1_Range]]+Validation[[#This Row],[Range1_Low]]</f>
        <v>86.93113678877998</v>
      </c>
      <c r="T2055">
        <f ca="1">$AK$2*Validation[[#This Row],[Range2_Range]]+Validation[[#This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180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055" t="b">
        <f ca="1">Validation[[#This Row],[Desired Result]]=Validation[[#This Row],[Result]]</f>
        <v>1</v>
      </c>
      <c r="X2055" t="b">
        <v>1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0</v>
      </c>
      <c r="AA2055" t="b">
        <v>0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5" t="b">
        <f ca="1">AND(Validation[[#This Row],[Test Reading]]&gt;=Validation[[#This Row],[Range1_Low]],Validation[[#This Row],[Test Reading]]&lt;=Validation[[#This Row],[Range1_High]])</f>
        <v>1</v>
      </c>
      <c r="AE20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5">
        <f>Validation[[#This Row],[Range1_High]]-Validation[[#This Row],[Range1_Low]]</f>
        <v>95.009999999999991</v>
      </c>
      <c r="AG2055">
        <f>Validation[[#This Row],[Range2_High]]-Validation[[#This Row],[Range2_Low]]</f>
        <v>0</v>
      </c>
      <c r="AK2055"/>
    </row>
    <row r="2056" spans="1:37" x14ac:dyDescent="0.25">
      <c r="A2056" t="s">
        <v>52</v>
      </c>
      <c r="B2056" t="s">
        <v>58</v>
      </c>
      <c r="C2056">
        <v>55</v>
      </c>
      <c r="D2056">
        <v>150.01</v>
      </c>
      <c r="E2056">
        <v>0.01</v>
      </c>
      <c r="F2056" t="s">
        <v>13</v>
      </c>
      <c r="G2056" t="s">
        <v>12</v>
      </c>
      <c r="H2056">
        <v>0</v>
      </c>
      <c r="I2056">
        <v>0</v>
      </c>
      <c r="J2056" t="s">
        <v>2643</v>
      </c>
      <c r="K2056">
        <v>7.7</v>
      </c>
      <c r="L2056">
        <v>2.0005999999999999</v>
      </c>
      <c r="M2056">
        <v>0.78383999999999998</v>
      </c>
      <c r="N2056">
        <v>2.0464000000000002</v>
      </c>
      <c r="O2056" t="s">
        <v>2643</v>
      </c>
      <c r="P2056" t="s">
        <v>157</v>
      </c>
      <c r="Q2056" t="s">
        <v>2643</v>
      </c>
      <c r="R2056" t="s">
        <v>856</v>
      </c>
      <c r="S2056">
        <f ca="1">$AK$2*Validation[[#This Row],[Range1_Range]]+Validation[[#This Row],[Range1_Low]]</f>
        <v>86.93113678877998</v>
      </c>
      <c r="T2056">
        <f ca="1">$AK$2*Validation[[#This Row],[Range2_Range]]+Validation[[#This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180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056" t="b">
        <f ca="1">Validation[[#This Row],[Desired Result]]=Validation[[#This Row],[Result]]</f>
        <v>1</v>
      </c>
      <c r="X2056" t="b">
        <v>1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v>0</v>
      </c>
      <c r="AB2056" t="s">
        <v>861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6" t="b">
        <f ca="1">AND(Validation[[#This Row],[Test Reading]]&gt;=Validation[[#This Row],[Range1_Low]],Validation[[#This Row],[Test Reading]]&lt;=Validation[[#This Row],[Range1_High]])</f>
        <v>1</v>
      </c>
      <c r="AE20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6">
        <f>Validation[[#This Row],[Range1_High]]-Validation[[#This Row],[Range1_Low]]</f>
        <v>95.009999999999991</v>
      </c>
      <c r="AG2056">
        <f>Validation[[#This Row],[Range2_High]]-Validation[[#This Row],[Range2_Low]]</f>
        <v>0</v>
      </c>
      <c r="AK2056"/>
    </row>
    <row r="2057" spans="1:37" x14ac:dyDescent="0.25">
      <c r="A2057" t="s">
        <v>52</v>
      </c>
      <c r="B2057" t="s">
        <v>58</v>
      </c>
      <c r="C2057">
        <v>150</v>
      </c>
      <c r="D2057">
        <v>550.01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2643</v>
      </c>
      <c r="K2057">
        <v>19</v>
      </c>
      <c r="L2057">
        <v>2.2000000000000002</v>
      </c>
      <c r="M2057">
        <v>-17.053000000000001</v>
      </c>
      <c r="N2057">
        <v>2.1654</v>
      </c>
      <c r="O2057" t="s">
        <v>2643</v>
      </c>
      <c r="P2057" t="s">
        <v>157</v>
      </c>
      <c r="Q2057" t="s">
        <v>2643</v>
      </c>
      <c r="R2057" t="s">
        <v>861</v>
      </c>
      <c r="S2057">
        <f ca="1">$AK$2*Validation[[#This Row],[Range1_Range]]+Validation[[#This Row],[Range1_Low]]</f>
        <v>284.43610174592027</v>
      </c>
      <c r="T2057">
        <f ca="1">$AK$2*Validation[[#This Row],[Range2_Range]]+Validation[[#This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640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v>0</v>
      </c>
      <c r="AB2057" t="s">
        <v>5982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7" t="b">
        <f ca="1">AND(Validation[[#This Row],[Test Reading]]&gt;=Validation[[#This Row],[Range1_Low]],Validation[[#This Row],[Test Reading]]&lt;=Validation[[#This Row],[Range1_High]])</f>
        <v>1</v>
      </c>
      <c r="AE20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7">
        <f>Validation[[#This Row],[Range1_High]]-Validation[[#This Row],[Range1_Low]]</f>
        <v>400.01</v>
      </c>
      <c r="AG2057">
        <f>Validation[[#This Row],[Range2_High]]-Validation[[#This Row],[Range2_Low]]</f>
        <v>0</v>
      </c>
      <c r="AK2057"/>
    </row>
    <row r="2058" spans="1:37" x14ac:dyDescent="0.25">
      <c r="A2058" t="s">
        <v>52</v>
      </c>
      <c r="B2058" t="s">
        <v>58</v>
      </c>
      <c r="C2058">
        <v>550</v>
      </c>
      <c r="D2058">
        <v>1025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2643</v>
      </c>
      <c r="K2058">
        <v>32</v>
      </c>
      <c r="L2058">
        <v>2.2999999999999998</v>
      </c>
      <c r="M2058">
        <v>22.486999999999998</v>
      </c>
      <c r="N2058">
        <v>2.3089</v>
      </c>
      <c r="O2058" t="s">
        <v>2643</v>
      </c>
      <c r="P2058" t="s">
        <v>157</v>
      </c>
      <c r="Q2058" t="s">
        <v>2643</v>
      </c>
      <c r="R2058" t="s">
        <v>866</v>
      </c>
      <c r="S2058">
        <f ca="1">$AK$2*Validation[[#This Row],[Range1_Range]]+Validation[[#This Row],[Range1_Low]]</f>
        <v>709.63887985128395</v>
      </c>
      <c r="T2058">
        <f ca="1">$AK$2*Validation[[#This Row],[Range2_Range]]+Validation[[#This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1700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v>0</v>
      </c>
      <c r="AB2058" t="s">
        <v>861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8" t="b">
        <f ca="1">AND(Validation[[#This Row],[Test Reading]]&gt;=Validation[[#This Row],[Range1_Low]],Validation[[#This Row],[Test Reading]]&lt;=Validation[[#This Row],[Range1_High]])</f>
        <v>1</v>
      </c>
      <c r="AE20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8">
        <f>Validation[[#This Row],[Range1_High]]-Validation[[#This Row],[Range1_Low]]</f>
        <v>475</v>
      </c>
      <c r="AG2058">
        <f>Validation[[#This Row],[Range2_High]]-Validation[[#This Row],[Range2_Low]]</f>
        <v>0</v>
      </c>
      <c r="AK2058"/>
    </row>
    <row r="2059" spans="1:37" x14ac:dyDescent="0.25">
      <c r="A2059" t="s">
        <v>52</v>
      </c>
      <c r="B2059" t="s">
        <v>58</v>
      </c>
      <c r="C2059">
        <v>1025</v>
      </c>
      <c r="D2059">
        <v>1026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2643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2643</v>
      </c>
      <c r="P2059" t="s">
        <v>157</v>
      </c>
      <c r="Q2059" t="s">
        <v>2643</v>
      </c>
      <c r="R2059" t="s">
        <v>871</v>
      </c>
      <c r="S2059">
        <f ca="1">$AK$2*Validation[[#This Row],[Range1_Range]]+Validation[[#This Row],[Range1_Low]]</f>
        <v>1025.3360818523186</v>
      </c>
      <c r="T2059">
        <f ca="1">$AK$2*Validation[[#This Row],[Range2_Range]]+Validation[[#This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2400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v>0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9" t="b">
        <f ca="1">AND(Validation[[#This Row],[Test Reading]]&gt;=Validation[[#This Row],[Range1_Low]],Validation[[#This Row],[Test Reading]]&lt;=Validation[[#This Row],[Range1_High]])</f>
        <v>1</v>
      </c>
      <c r="AE20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9">
        <f>Validation[[#This Row],[Range1_High]]-Validation[[#This Row],[Range1_Low]]</f>
        <v>1</v>
      </c>
      <c r="AG2059">
        <f>Validation[[#This Row],[Range2_High]]-Validation[[#This Row],[Range2_Low]]</f>
        <v>0</v>
      </c>
      <c r="AK2059"/>
    </row>
    <row r="2060" spans="1:37" x14ac:dyDescent="0.25">
      <c r="A2060" t="s">
        <v>52</v>
      </c>
      <c r="B2060" t="s">
        <v>58</v>
      </c>
      <c r="C2060">
        <v>55</v>
      </c>
      <c r="D2060">
        <v>150.01</v>
      </c>
      <c r="E2060">
        <v>0.1</v>
      </c>
      <c r="F2060" t="s">
        <v>13</v>
      </c>
      <c r="G2060" t="s">
        <v>12</v>
      </c>
      <c r="H2060">
        <v>0</v>
      </c>
      <c r="I2060">
        <v>0</v>
      </c>
      <c r="J2060" t="s">
        <v>2643</v>
      </c>
      <c r="K2060">
        <v>19.451000000000001</v>
      </c>
      <c r="L2060">
        <v>1.9578</v>
      </c>
      <c r="M2060">
        <v>19.379000000000001</v>
      </c>
      <c r="N2060">
        <v>1.9579</v>
      </c>
      <c r="O2060" t="s">
        <v>2643</v>
      </c>
      <c r="P2060" t="s">
        <v>157</v>
      </c>
      <c r="Q2060" t="s">
        <v>2643</v>
      </c>
      <c r="R2060" t="s">
        <v>857</v>
      </c>
      <c r="S2060">
        <f ca="1">$AK$2*Validation[[#This Row],[Range1_Range]]+Validation[[#This Row],[Range1_Low]]</f>
        <v>86.93113678877998</v>
      </c>
      <c r="T2060">
        <f ca="1">$AK$2*Validation[[#This Row],[Range2_Range]]+Validation[[#This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190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060" t="b">
        <f ca="1">Validation[[#This Row],[Desired Result]]=Validation[[#This Row],[Result]]</f>
        <v>1</v>
      </c>
      <c r="X2060" t="b">
        <v>1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v>0</v>
      </c>
      <c r="AB2060" t="s">
        <v>862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0" t="b">
        <f ca="1">AND(Validation[[#This Row],[Test Reading]]&gt;=Validation[[#This Row],[Range1_Low]],Validation[[#This Row],[Test Reading]]&lt;=Validation[[#This Row],[Range1_High]])</f>
        <v>1</v>
      </c>
      <c r="AE20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0">
        <f>Validation[[#This Row],[Range1_High]]-Validation[[#This Row],[Range1_Low]]</f>
        <v>95.009999999999991</v>
      </c>
      <c r="AG2060">
        <f>Validation[[#This Row],[Range2_High]]-Validation[[#This Row],[Range2_Low]]</f>
        <v>0</v>
      </c>
      <c r="AK2060"/>
    </row>
    <row r="2061" spans="1:37" x14ac:dyDescent="0.25">
      <c r="A2061" t="s">
        <v>52</v>
      </c>
      <c r="B2061" t="s">
        <v>58</v>
      </c>
      <c r="C2061">
        <v>150</v>
      </c>
      <c r="D2061">
        <v>550.01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2643</v>
      </c>
      <c r="K2061">
        <v>19</v>
      </c>
      <c r="L2061">
        <v>2.2000000000000002</v>
      </c>
      <c r="M2061">
        <v>-10.260999999999999</v>
      </c>
      <c r="N2061">
        <v>2.1556000000000002</v>
      </c>
      <c r="O2061" t="s">
        <v>2643</v>
      </c>
      <c r="P2061" t="s">
        <v>157</v>
      </c>
      <c r="Q2061" t="s">
        <v>2643</v>
      </c>
      <c r="R2061" t="s">
        <v>862</v>
      </c>
      <c r="S2061">
        <f ca="1">$AK$2*Validation[[#This Row],[Range1_Range]]+Validation[[#This Row],[Range1_Low]]</f>
        <v>284.43610174592027</v>
      </c>
      <c r="T2061">
        <f ca="1">$AK$2*Validation[[#This Row],[Range2_Range]]+Validation[[#This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640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v>0</v>
      </c>
      <c r="AB2061" t="s">
        <v>6086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1" t="b">
        <f ca="1">AND(Validation[[#This Row],[Test Reading]]&gt;=Validation[[#This Row],[Range1_Low]],Validation[[#This Row],[Test Reading]]&lt;=Validation[[#This Row],[Range1_High]])</f>
        <v>1</v>
      </c>
      <c r="AE20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1">
        <f>Validation[[#This Row],[Range1_High]]-Validation[[#This Row],[Range1_Low]]</f>
        <v>400.01</v>
      </c>
      <c r="AG2061">
        <f>Validation[[#This Row],[Range2_High]]-Validation[[#This Row],[Range2_Low]]</f>
        <v>0</v>
      </c>
      <c r="AK2061"/>
    </row>
    <row r="2062" spans="1:37" x14ac:dyDescent="0.25">
      <c r="A2062" t="s">
        <v>52</v>
      </c>
      <c r="B2062" t="s">
        <v>58</v>
      </c>
      <c r="C2062">
        <v>550</v>
      </c>
      <c r="D2062">
        <v>1025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2643</v>
      </c>
      <c r="K2062">
        <v>32</v>
      </c>
      <c r="L2062">
        <v>2.3014000000000001</v>
      </c>
      <c r="M2062">
        <v>24.491</v>
      </c>
      <c r="N2062">
        <v>2.3075999999999999</v>
      </c>
      <c r="O2062" t="s">
        <v>2643</v>
      </c>
      <c r="P2062" t="s">
        <v>157</v>
      </c>
      <c r="Q2062" t="s">
        <v>2643</v>
      </c>
      <c r="R2062" t="s">
        <v>867</v>
      </c>
      <c r="S2062">
        <f ca="1">$AK$2*Validation[[#This Row],[Range1_Range]]+Validation[[#This Row],[Range1_Low]]</f>
        <v>709.63887985128395</v>
      </c>
      <c r="T2062">
        <f ca="1">$AK$2*Validation[[#This Row],[Range2_Range]]+Validation[[#This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1700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v>0</v>
      </c>
      <c r="AB2062" t="s">
        <v>862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2" t="b">
        <f ca="1">AND(Validation[[#This Row],[Test Reading]]&gt;=Validation[[#This Row],[Range1_Low]],Validation[[#This Row],[Test Reading]]&lt;=Validation[[#This Row],[Range1_High]])</f>
        <v>1</v>
      </c>
      <c r="AE20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2">
        <f>Validation[[#This Row],[Range1_High]]-Validation[[#This Row],[Range1_Low]]</f>
        <v>475</v>
      </c>
      <c r="AG2062">
        <f>Validation[[#This Row],[Range2_High]]-Validation[[#This Row],[Range2_Low]]</f>
        <v>0</v>
      </c>
      <c r="AK2062"/>
    </row>
    <row r="2063" spans="1:37" x14ac:dyDescent="0.25">
      <c r="A2063" t="s">
        <v>52</v>
      </c>
      <c r="B2063" t="s">
        <v>58</v>
      </c>
      <c r="C2063">
        <v>1025</v>
      </c>
      <c r="D2063">
        <v>1026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2643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2643</v>
      </c>
      <c r="P2063" t="s">
        <v>157</v>
      </c>
      <c r="Q2063" t="s">
        <v>2643</v>
      </c>
      <c r="R2063" t="s">
        <v>872</v>
      </c>
      <c r="S2063">
        <f ca="1">$AK$2*Validation[[#This Row],[Range1_Range]]+Validation[[#This Row],[Range1_Low]]</f>
        <v>1025.3360818523186</v>
      </c>
      <c r="T2063">
        <f ca="1">$AK$2*Validation[[#This Row],[Range2_Range]]+Validation[[#This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2400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v>0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3" t="b">
        <f ca="1">AND(Validation[[#This Row],[Test Reading]]&gt;=Validation[[#This Row],[Range1_Low]],Validation[[#This Row],[Test Reading]]&lt;=Validation[[#This Row],[Range1_High]])</f>
        <v>1</v>
      </c>
      <c r="AE20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3">
        <f>Validation[[#This Row],[Range1_High]]-Validation[[#This Row],[Range1_Low]]</f>
        <v>1</v>
      </c>
      <c r="AG2063">
        <f>Validation[[#This Row],[Range2_High]]-Validation[[#This Row],[Range2_Low]]</f>
        <v>0</v>
      </c>
      <c r="AK2063"/>
    </row>
    <row r="2064" spans="1:37" x14ac:dyDescent="0.25">
      <c r="A2064" t="s">
        <v>52</v>
      </c>
      <c r="B2064" t="s">
        <v>58</v>
      </c>
      <c r="C2064">
        <v>55</v>
      </c>
      <c r="D2064">
        <v>150.01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J2064" t="s">
        <v>2643</v>
      </c>
      <c r="K2064">
        <v>550.23</v>
      </c>
      <c r="L2064">
        <v>0.69408000000000003</v>
      </c>
      <c r="M2064">
        <v>550.20000000000005</v>
      </c>
      <c r="N2064">
        <v>0.69349000000000005</v>
      </c>
      <c r="O2064" t="s">
        <v>2643</v>
      </c>
      <c r="P2064" t="s">
        <v>157</v>
      </c>
      <c r="Q2064" t="s">
        <v>2643</v>
      </c>
      <c r="R2064" t="s">
        <v>5147</v>
      </c>
      <c r="S2064">
        <f ca="1">$AK$2*Validation[[#This Row],[Range1_Range]]+Validation[[#This Row],[Range1_Low]]</f>
        <v>86.93113678877998</v>
      </c>
      <c r="T2064">
        <f ca="1">$AK$2*Validation[[#This Row],[Range2_Range]]+Validation[[#This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610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0</v>
      </c>
      <c r="AA2064" t="b">
        <v>0</v>
      </c>
      <c r="AB2064" t="s">
        <v>863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4" t="b">
        <f ca="1">AND(Validation[[#This Row],[Test Reading]]&gt;=Validation[[#This Row],[Range1_Low]],Validation[[#This Row],[Test Reading]]&lt;=Validation[[#This Row],[Range1_High]])</f>
        <v>1</v>
      </c>
      <c r="AE20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4">
        <f>Validation[[#This Row],[Range1_High]]-Validation[[#This Row],[Range1_Low]]</f>
        <v>95.009999999999991</v>
      </c>
      <c r="AG2064">
        <f>Validation[[#This Row],[Range2_High]]-Validation[[#This Row],[Range2_Low]]</f>
        <v>0</v>
      </c>
      <c r="AK2064"/>
    </row>
    <row r="2065" spans="1:37" x14ac:dyDescent="0.25">
      <c r="A2065" t="s">
        <v>52</v>
      </c>
      <c r="B2065" t="s">
        <v>58</v>
      </c>
      <c r="C2065">
        <v>150</v>
      </c>
      <c r="D2065">
        <v>550.01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2643</v>
      </c>
      <c r="K2065">
        <v>409.49</v>
      </c>
      <c r="L2065">
        <v>1.6356999999999999</v>
      </c>
      <c r="M2065">
        <v>409.01</v>
      </c>
      <c r="N2065">
        <v>1.6349</v>
      </c>
      <c r="O2065" t="s">
        <v>2643</v>
      </c>
      <c r="P2065" t="s">
        <v>157</v>
      </c>
      <c r="Q2065" t="s">
        <v>2643</v>
      </c>
      <c r="R2065" t="s">
        <v>863</v>
      </c>
      <c r="S2065">
        <f ca="1">$AK$2*Validation[[#This Row],[Range1_Range]]+Validation[[#This Row],[Range1_Low]]</f>
        <v>284.43610174592027</v>
      </c>
      <c r="T2065">
        <f ca="1">$AK$2*Validation[[#This Row],[Range2_Range]]+Validation[[#This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870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065" t="b">
        <f ca="1">Validation[[#This Row],[Desired Result]]=Validation[[#This Row],[Result]]</f>
        <v>1</v>
      </c>
      <c r="X2065" t="b">
        <v>1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v>0</v>
      </c>
      <c r="AB2065" t="s">
        <v>5927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5" t="b">
        <f ca="1">AND(Validation[[#This Row],[Test Reading]]&gt;=Validation[[#This Row],[Range1_Low]],Validation[[#This Row],[Test Reading]]&lt;=Validation[[#This Row],[Range1_High]])</f>
        <v>1</v>
      </c>
      <c r="AE20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5">
        <f>Validation[[#This Row],[Range1_High]]-Validation[[#This Row],[Range1_Low]]</f>
        <v>400.01</v>
      </c>
      <c r="AG2065">
        <f>Validation[[#This Row],[Range2_High]]-Validation[[#This Row],[Range2_Low]]</f>
        <v>0</v>
      </c>
      <c r="AK2065"/>
    </row>
    <row r="2066" spans="1:37" x14ac:dyDescent="0.25">
      <c r="A2066" t="s">
        <v>52</v>
      </c>
      <c r="B2066" t="s">
        <v>58</v>
      </c>
      <c r="C2066">
        <v>550</v>
      </c>
      <c r="D2066">
        <v>1025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2643</v>
      </c>
      <c r="K2066">
        <v>209.6</v>
      </c>
      <c r="L2066">
        <v>2.1949000000000001</v>
      </c>
      <c r="M2066">
        <v>208.5</v>
      </c>
      <c r="N2066">
        <v>2.1945000000000001</v>
      </c>
      <c r="O2066" t="s">
        <v>2643</v>
      </c>
      <c r="P2066" t="s">
        <v>157</v>
      </c>
      <c r="Q2066" t="s">
        <v>2643</v>
      </c>
      <c r="R2066" t="s">
        <v>868</v>
      </c>
      <c r="S2066">
        <f ca="1">$AK$2*Validation[[#This Row],[Range1_Range]]+Validation[[#This Row],[Range1_Low]]</f>
        <v>709.63887985128395</v>
      </c>
      <c r="T2066">
        <f ca="1">$AK$2*Validation[[#This Row],[Range2_Range]]+Validation[[#This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1800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2066" t="b">
        <f ca="1">Validation[[#This Row],[Desired Result]]=Validation[[#This Row],[Result]]</f>
        <v>1</v>
      </c>
      <c r="X2066" t="b">
        <v>1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v>0</v>
      </c>
      <c r="AB2066" t="s">
        <v>863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6" t="b">
        <f ca="1">AND(Validation[[#This Row],[Test Reading]]&gt;=Validation[[#This Row],[Range1_Low]],Validation[[#This Row],[Test Reading]]&lt;=Validation[[#This Row],[Range1_High]])</f>
        <v>1</v>
      </c>
      <c r="AE20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6">
        <f>Validation[[#This Row],[Range1_High]]-Validation[[#This Row],[Range1_Low]]</f>
        <v>475</v>
      </c>
      <c r="AG2066">
        <f>Validation[[#This Row],[Range2_High]]-Validation[[#This Row],[Range2_Low]]</f>
        <v>0</v>
      </c>
      <c r="AK2066"/>
    </row>
    <row r="2067" spans="1:37" x14ac:dyDescent="0.25">
      <c r="A2067" t="s">
        <v>52</v>
      </c>
      <c r="B2067" t="s">
        <v>58</v>
      </c>
      <c r="C2067">
        <v>1025</v>
      </c>
      <c r="D2067">
        <v>1026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2643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2643</v>
      </c>
      <c r="P2067" t="s">
        <v>157</v>
      </c>
      <c r="Q2067" t="s">
        <v>2643</v>
      </c>
      <c r="R2067" t="s">
        <v>873</v>
      </c>
      <c r="S2067">
        <f ca="1">$AK$2*Validation[[#This Row],[Range1_Range]]+Validation[[#This Row],[Range1_Low]]</f>
        <v>1025.3360818523186</v>
      </c>
      <c r="T2067">
        <f ca="1">$AK$2*Validation[[#This Row],[Range2_Range]]+Validation[[#This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2500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7" t="b">
        <f ca="1">Validation[[#This Row],[Desired Result]]=Validation[[#This Row],[Result]]</f>
        <v>1</v>
      </c>
      <c r="X2067" t="b">
        <v>0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1</v>
      </c>
      <c r="AA2067" t="b">
        <v>0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067" t="b">
        <f ca="1">AND(Validation[[#This Row],[Test Reading]]&gt;=Validation[[#This Row],[Range1_Low]],Validation[[#This Row],[Test Reading]]&lt;=Validation[[#This Row],[Range1_High]])</f>
        <v>1</v>
      </c>
      <c r="AE20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7">
        <f>Validation[[#This Row],[Range1_High]]-Validation[[#This Row],[Range1_Low]]</f>
        <v>1</v>
      </c>
      <c r="AG2067">
        <f>Validation[[#This Row],[Range2_High]]-Validation[[#This Row],[Range2_Low]]</f>
        <v>0</v>
      </c>
      <c r="AK2067"/>
    </row>
    <row r="2068" spans="1:37" x14ac:dyDescent="0.25">
      <c r="A2068" t="s">
        <v>52</v>
      </c>
      <c r="B2068" t="s">
        <v>58</v>
      </c>
      <c r="C2068">
        <v>55</v>
      </c>
      <c r="D2068">
        <v>150.01</v>
      </c>
      <c r="E2068">
        <v>10</v>
      </c>
      <c r="F2068" t="s">
        <v>13</v>
      </c>
      <c r="G2068" t="s">
        <v>12</v>
      </c>
      <c r="H2068">
        <v>0</v>
      </c>
      <c r="I2068">
        <v>0</v>
      </c>
      <c r="J2068" t="s">
        <v>2643</v>
      </c>
      <c r="K2068">
        <v>5770.6</v>
      </c>
      <c r="L2068">
        <v>7.4861999999999998E-2</v>
      </c>
      <c r="M2068">
        <v>5770.6</v>
      </c>
      <c r="N2068">
        <v>7.4565000000000006E-2</v>
      </c>
      <c r="O2068" t="s">
        <v>2643</v>
      </c>
      <c r="P2068" t="s">
        <v>157</v>
      </c>
      <c r="Q2068" t="s">
        <v>2643</v>
      </c>
      <c r="R2068" t="s">
        <v>5148</v>
      </c>
      <c r="S2068">
        <f ca="1">$AK$2*Validation[[#This Row],[Range1_Range]]+Validation[[#This Row],[Range1_Low]]</f>
        <v>86.93113678877998</v>
      </c>
      <c r="T2068">
        <f ca="1">$AK$2*Validation[[#This Row],[Range2_Range]]+Validation[[#This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5800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8" t="b">
        <f ca="1">Validation[[#This Row],[Desired Result]]=Validation[[#This Row],[Result]]</f>
        <v>1</v>
      </c>
      <c r="X2068" t="b">
        <v>1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0</v>
      </c>
      <c r="AA2068" t="b">
        <v>0</v>
      </c>
      <c r="AB2068" t="s">
        <v>5149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8" t="b">
        <f ca="1">AND(Validation[[#This Row],[Test Reading]]&gt;=Validation[[#This Row],[Range1_Low]],Validation[[#This Row],[Test Reading]]&lt;=Validation[[#This Row],[Range1_High]])</f>
        <v>1</v>
      </c>
      <c r="AE20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8">
        <f>Validation[[#This Row],[Range1_High]]-Validation[[#This Row],[Range1_Low]]</f>
        <v>95.009999999999991</v>
      </c>
      <c r="AG2068">
        <f>Validation[[#This Row],[Range2_High]]-Validation[[#This Row],[Range2_Low]]</f>
        <v>0</v>
      </c>
      <c r="AK2068"/>
    </row>
    <row r="2069" spans="1:37" x14ac:dyDescent="0.25">
      <c r="A2069" t="s">
        <v>52</v>
      </c>
      <c r="B2069" t="s">
        <v>58</v>
      </c>
      <c r="C2069">
        <v>150</v>
      </c>
      <c r="D2069">
        <v>550.01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2643</v>
      </c>
      <c r="K2069">
        <v>5740.6</v>
      </c>
      <c r="L2069">
        <v>0.27617999999999998</v>
      </c>
      <c r="M2069">
        <v>5740.5</v>
      </c>
      <c r="N2069">
        <v>0.27484999999999998</v>
      </c>
      <c r="O2069" t="s">
        <v>2643</v>
      </c>
      <c r="P2069" t="s">
        <v>157</v>
      </c>
      <c r="Q2069" t="s">
        <v>2643</v>
      </c>
      <c r="R2069" t="s">
        <v>5149</v>
      </c>
      <c r="S2069">
        <f ca="1">$AK$2*Validation[[#This Row],[Range1_Range]]+Validation[[#This Row],[Range1_Low]]</f>
        <v>284.43610174592027</v>
      </c>
      <c r="T2069">
        <f ca="1">$AK$2*Validation[[#This Row],[Range2_Range]]+Validation[[#This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0</v>
      </c>
      <c r="AA2069" t="b">
        <v>0</v>
      </c>
      <c r="AB2069" t="s">
        <v>6087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9" t="b">
        <f ca="1">AND(Validation[[#This Row],[Test Reading]]&gt;=Validation[[#This Row],[Range1_Low]],Validation[[#This Row],[Test Reading]]&lt;=Validation[[#This Row],[Range1_High]])</f>
        <v>1</v>
      </c>
      <c r="AE20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9">
        <f>Validation[[#This Row],[Range1_High]]-Validation[[#This Row],[Range1_Low]]</f>
        <v>400.01</v>
      </c>
      <c r="AG2069">
        <f>Validation[[#This Row],[Range2_High]]-Validation[[#This Row],[Range2_Low]]</f>
        <v>0</v>
      </c>
      <c r="AK2069"/>
    </row>
    <row r="2070" spans="1:37" x14ac:dyDescent="0.25">
      <c r="A2070" t="s">
        <v>52</v>
      </c>
      <c r="B2070" t="s">
        <v>58</v>
      </c>
      <c r="C2070">
        <v>550</v>
      </c>
      <c r="D2070">
        <v>1025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2643</v>
      </c>
      <c r="K2070">
        <v>5532.1</v>
      </c>
      <c r="L2070">
        <v>0.70111000000000001</v>
      </c>
      <c r="M2070">
        <v>5532.1</v>
      </c>
      <c r="N2070">
        <v>0.69874999999999998</v>
      </c>
      <c r="O2070" t="s">
        <v>2643</v>
      </c>
      <c r="P2070" t="s">
        <v>157</v>
      </c>
      <c r="Q2070" t="s">
        <v>2643</v>
      </c>
      <c r="R2070" t="s">
        <v>869</v>
      </c>
      <c r="S2070">
        <f ca="1">$AK$2*Validation[[#This Row],[Range1_Range]]+Validation[[#This Row],[Range1_Low]]</f>
        <v>709.63887985128395</v>
      </c>
      <c r="T2070">
        <f ca="1">$AK$2*Validation[[#This Row],[Range2_Range]]+Validation[[#This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6000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2070" t="b">
        <f ca="1">Validation[[#This Row],[Desired Result]]=Validation[[#This Row],[Result]]</f>
        <v>1</v>
      </c>
      <c r="X2070" t="b">
        <v>1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v>0</v>
      </c>
      <c r="AB2070" t="s">
        <v>5149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70" t="b">
        <f ca="1">AND(Validation[[#This Row],[Test Reading]]&gt;=Validation[[#This Row],[Range1_Low]],Validation[[#This Row],[Test Reading]]&lt;=Validation[[#This Row],[Range1_High]])</f>
        <v>1</v>
      </c>
      <c r="AE20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0">
        <f>Validation[[#This Row],[Range1_High]]-Validation[[#This Row],[Range1_Low]]</f>
        <v>475</v>
      </c>
      <c r="AG2070">
        <f>Validation[[#This Row],[Range2_High]]-Validation[[#This Row],[Range2_Low]]</f>
        <v>0</v>
      </c>
      <c r="AK2070"/>
    </row>
    <row r="2071" spans="1:37" x14ac:dyDescent="0.25">
      <c r="A2071" t="s">
        <v>52</v>
      </c>
      <c r="B2071" t="s">
        <v>58</v>
      </c>
      <c r="C2071">
        <v>1025</v>
      </c>
      <c r="D2071">
        <v>1026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2643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2643</v>
      </c>
      <c r="P2071" t="s">
        <v>157</v>
      </c>
      <c r="Q2071" t="s">
        <v>2643</v>
      </c>
      <c r="R2071" t="s">
        <v>874</v>
      </c>
      <c r="S2071">
        <f ca="1">$AK$2*Validation[[#This Row],[Range1_Range]]+Validation[[#This Row],[Range1_Low]]</f>
        <v>1025.3360818523186</v>
      </c>
      <c r="T2071">
        <f ca="1">$AK$2*Validation[[#This Row],[Range2_Range]]+Validation[[#This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6300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2071" t="b">
        <f ca="1">Validation[[#This Row],[Desired Result]]=Validation[[#This Row],[Result]]</f>
        <v>1</v>
      </c>
      <c r="X2071" t="b">
        <v>1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1</v>
      </c>
      <c r="AA2071" t="b">
        <v>0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71" t="b">
        <f ca="1">AND(Validation[[#This Row],[Test Reading]]&gt;=Validation[[#This Row],[Range1_Low]],Validation[[#This Row],[Test Reading]]&lt;=Validation[[#This Row],[Range1_High]])</f>
        <v>1</v>
      </c>
      <c r="AE20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1">
        <f>Validation[[#This Row],[Range1_High]]-Validation[[#This Row],[Range1_Low]]</f>
        <v>1</v>
      </c>
      <c r="AG2071">
        <f>Validation[[#This Row],[Range2_High]]-Validation[[#This Row],[Range2_Low]]</f>
        <v>0</v>
      </c>
      <c r="AK2071"/>
    </row>
    <row r="2072" spans="1:37" x14ac:dyDescent="0.25">
      <c r="A2072" t="s">
        <v>52</v>
      </c>
      <c r="B2072" t="s">
        <v>58</v>
      </c>
      <c r="C2072">
        <v>55</v>
      </c>
      <c r="D2072">
        <v>150.01</v>
      </c>
      <c r="E2072">
        <v>100</v>
      </c>
      <c r="F2072" t="s">
        <v>13</v>
      </c>
      <c r="G2072" t="s">
        <v>12</v>
      </c>
      <c r="H2072">
        <v>0</v>
      </c>
      <c r="I2072">
        <v>0</v>
      </c>
      <c r="J2072" t="s">
        <v>2643</v>
      </c>
      <c r="K2072">
        <v>57735</v>
      </c>
      <c r="L2072">
        <v>7.5814999999999997E-3</v>
      </c>
      <c r="M2072">
        <v>57732</v>
      </c>
      <c r="N2072">
        <v>7.4625000000000004E-3</v>
      </c>
      <c r="O2072" t="s">
        <v>2643</v>
      </c>
      <c r="P2072" t="s">
        <v>157</v>
      </c>
      <c r="Q2072" t="s">
        <v>2643</v>
      </c>
      <c r="R2072" t="s">
        <v>860</v>
      </c>
      <c r="S2072">
        <f ca="1">$AK$2*Validation[[#This Row],[Range1_Range]]+Validation[[#This Row],[Range1_Low]]</f>
        <v>86.93113678877998</v>
      </c>
      <c r="T2072">
        <f ca="1">$AK$2*Validation[[#This Row],[Range2_Range]]+Validation[[#This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t="b">
        <f ca="1">Validation[[#This Row],[Desired Result]]=Validation[[#This Row],[Result]]</f>
        <v>1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v>0</v>
      </c>
      <c r="AB2072" t="s">
        <v>865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72" t="b">
        <f ca="1">AND(Validation[[#This Row],[Test Reading]]&gt;=Validation[[#This Row],[Range1_Low]],Validation[[#This Row],[Test Reading]]&lt;=Validation[[#This Row],[Range1_High]])</f>
        <v>1</v>
      </c>
      <c r="AE20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2">
        <f>Validation[[#This Row],[Range1_High]]-Validation[[#This Row],[Range1_Low]]</f>
        <v>95.009999999999991</v>
      </c>
      <c r="AG2072">
        <f>Validation[[#This Row],[Range2_High]]-Validation[[#This Row],[Range2_Low]]</f>
        <v>0</v>
      </c>
      <c r="AK2072"/>
    </row>
    <row r="2073" spans="1:37" x14ac:dyDescent="0.25">
      <c r="A2073" t="s">
        <v>52</v>
      </c>
      <c r="B2073" t="s">
        <v>58</v>
      </c>
      <c r="C2073">
        <v>150</v>
      </c>
      <c r="D2073">
        <v>550.01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2643</v>
      </c>
      <c r="K2073">
        <v>57732</v>
      </c>
      <c r="L2073">
        <v>2.8329E-2</v>
      </c>
      <c r="M2073">
        <v>57732</v>
      </c>
      <c r="N2073">
        <v>2.7782999999999999E-2</v>
      </c>
      <c r="O2073" t="s">
        <v>2643</v>
      </c>
      <c r="P2073" t="s">
        <v>157</v>
      </c>
      <c r="Q2073" t="s">
        <v>2643</v>
      </c>
      <c r="R2073" t="s">
        <v>865</v>
      </c>
      <c r="S2073">
        <f ca="1">$AK$2*Validation[[#This Row],[Range1_Range]]+Validation[[#This Row],[Range1_Low]]</f>
        <v>284.43610174592027</v>
      </c>
      <c r="T2073">
        <f ca="1">$AK$2*Validation[[#This Row],[Range2_Range]]+Validation[[#This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0</v>
      </c>
      <c r="AA2073" t="b">
        <v>0</v>
      </c>
      <c r="AB2073" t="s">
        <v>5926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73" t="b">
        <f ca="1">AND(Validation[[#This Row],[Test Reading]]&gt;=Validation[[#This Row],[Range1_Low]],Validation[[#This Row],[Test Reading]]&lt;=Validation[[#This Row],[Range1_High]])</f>
        <v>1</v>
      </c>
      <c r="AE20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3">
        <f>Validation[[#This Row],[Range1_High]]-Validation[[#This Row],[Range1_Low]]</f>
        <v>400.01</v>
      </c>
      <c r="AG2073">
        <f>Validation[[#This Row],[Range2_High]]-Validation[[#This Row],[Range2_Low]]</f>
        <v>0</v>
      </c>
      <c r="AK2073"/>
    </row>
    <row r="2074" spans="1:37" x14ac:dyDescent="0.25">
      <c r="A2074" t="s">
        <v>52</v>
      </c>
      <c r="B2074" t="s">
        <v>58</v>
      </c>
      <c r="C2074">
        <v>550</v>
      </c>
      <c r="D2074">
        <v>1025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2643</v>
      </c>
      <c r="K2074">
        <v>57709</v>
      </c>
      <c r="L2074">
        <v>7.4653999999999998E-2</v>
      </c>
      <c r="M2074">
        <v>57710</v>
      </c>
      <c r="N2074">
        <v>7.3570999999999998E-2</v>
      </c>
      <c r="O2074" t="s">
        <v>2643</v>
      </c>
      <c r="P2074" t="s">
        <v>157</v>
      </c>
      <c r="Q2074" t="s">
        <v>2643</v>
      </c>
      <c r="R2074" t="s">
        <v>870</v>
      </c>
      <c r="S2074">
        <f ca="1">$AK$2*Validation[[#This Row],[Range1_Range]]+Validation[[#This Row],[Range1_Low]]</f>
        <v>709.63887985128395</v>
      </c>
      <c r="T2074">
        <f ca="1">$AK$2*Validation[[#This Row],[Range2_Range]]+Validation[[#This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1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v>0</v>
      </c>
      <c r="AB2074" t="s">
        <v>865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4" t="b">
        <f ca="1">AND(Validation[[#This Row],[Test Reading]]&gt;=Validation[[#This Row],[Range1_Low]],Validation[[#This Row],[Test Reading]]&lt;=Validation[[#This Row],[Range1_High]])</f>
        <v>1</v>
      </c>
      <c r="AE20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4">
        <f>Validation[[#This Row],[Range1_High]]-Validation[[#This Row],[Range1_Low]]</f>
        <v>475</v>
      </c>
      <c r="AG2074">
        <f>Validation[[#This Row],[Range2_High]]-Validation[[#This Row],[Range2_Low]]</f>
        <v>0</v>
      </c>
      <c r="AK2074"/>
    </row>
    <row r="2075" spans="1:37" x14ac:dyDescent="0.25">
      <c r="A2075" t="s">
        <v>52</v>
      </c>
      <c r="B2075" t="s">
        <v>58</v>
      </c>
      <c r="C2075">
        <v>1025</v>
      </c>
      <c r="D2075">
        <v>1026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2643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2643</v>
      </c>
      <c r="P2075" t="s">
        <v>157</v>
      </c>
      <c r="Q2075" t="s">
        <v>2643</v>
      </c>
      <c r="R2075" t="s">
        <v>5150</v>
      </c>
      <c r="S2075">
        <f ca="1">$AK$2*Validation[[#This Row],[Range1_Range]]+Validation[[#This Row],[Range1_Low]]</f>
        <v>1025.3360818523186</v>
      </c>
      <c r="T2075">
        <f ca="1">$AK$2*Validation[[#This Row],[Range2_Range]]+Validation[[#This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1</v>
      </c>
      <c r="AA2075" t="b">
        <v>0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75" t="b">
        <f ca="1">AND(Validation[[#This Row],[Test Reading]]&gt;=Validation[[#This Row],[Range1_Low]],Validation[[#This Row],[Test Reading]]&lt;=Validation[[#This Row],[Range1_High]])</f>
        <v>1</v>
      </c>
      <c r="AE20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5">
        <f>Validation[[#This Row],[Range1_High]]-Validation[[#This Row],[Range1_Low]]</f>
        <v>1</v>
      </c>
      <c r="AG2075">
        <f>Validation[[#This Row],[Range2_High]]-Validation[[#This Row],[Range2_Low]]</f>
        <v>0</v>
      </c>
      <c r="AK2075"/>
    </row>
    <row r="2076" spans="1:37" x14ac:dyDescent="0.25">
      <c r="A2076" t="s">
        <v>52</v>
      </c>
      <c r="B2076" t="s">
        <v>3</v>
      </c>
      <c r="C2076">
        <v>0</v>
      </c>
      <c r="D2076">
        <v>0.33000099999999999</v>
      </c>
      <c r="E2076">
        <v>9.9999999999999995E-8</v>
      </c>
      <c r="F2076" t="s">
        <v>6</v>
      </c>
      <c r="G2076" t="s">
        <v>5</v>
      </c>
      <c r="H2076">
        <v>0</v>
      </c>
      <c r="I2076">
        <v>0</v>
      </c>
      <c r="J2076" t="s">
        <v>2643</v>
      </c>
      <c r="K2076">
        <v>3.6</v>
      </c>
      <c r="L2076">
        <v>69</v>
      </c>
      <c r="M2076">
        <v>3.4727000000000001</v>
      </c>
      <c r="N2076">
        <v>69.313999999999993</v>
      </c>
      <c r="O2076" t="s">
        <v>2643</v>
      </c>
      <c r="P2076" t="s">
        <v>2643</v>
      </c>
      <c r="Q2076" t="s">
        <v>2643</v>
      </c>
      <c r="R2076" t="s">
        <v>818</v>
      </c>
      <c r="S2076">
        <f ca="1">$AK$2*Validation[[#This Row],[Range1_Range]]+Validation[[#This Row],[Range1_Low]]</f>
        <v>0.11090734734695488</v>
      </c>
      <c r="T2076">
        <f ca="1">$AK$2*Validation[[#This Row],[Range2_Range]]+Validation[[#This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11 µV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0</v>
      </c>
      <c r="AA2076" t="b">
        <v>0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76" t="b">
        <f ca="1">AND(Validation[[#This Row],[Test Reading]]&gt;=Validation[[#This Row],[Range1_Low]],Validation[[#This Row],[Test Reading]]&lt;=Validation[[#This Row],[Range1_High]])</f>
        <v>1</v>
      </c>
      <c r="AE20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6">
        <f>Validation[[#This Row],[Range1_High]]-Validation[[#This Row],[Range1_Low]]</f>
        <v>0.33000099999999999</v>
      </c>
      <c r="AG2076">
        <f>Validation[[#This Row],[Range2_High]]-Validation[[#This Row],[Range2_Low]]</f>
        <v>0</v>
      </c>
      <c r="AK2076"/>
    </row>
    <row r="2077" spans="1:37" x14ac:dyDescent="0.25">
      <c r="A2077" t="s">
        <v>52</v>
      </c>
      <c r="B2077" t="s">
        <v>3</v>
      </c>
      <c r="C2077">
        <v>0</v>
      </c>
      <c r="D2077">
        <v>0.33000099999999999</v>
      </c>
      <c r="E2077">
        <v>9.9999999999999995E-7</v>
      </c>
      <c r="F2077" t="s">
        <v>6</v>
      </c>
      <c r="G2077" t="s">
        <v>5</v>
      </c>
      <c r="H2077">
        <v>0</v>
      </c>
      <c r="I2077">
        <v>0</v>
      </c>
      <c r="J2077" t="s">
        <v>2643</v>
      </c>
      <c r="K2077">
        <v>3.6</v>
      </c>
      <c r="L2077">
        <v>69.150999999999996</v>
      </c>
      <c r="M2077">
        <v>3.5196000000000001</v>
      </c>
      <c r="N2077">
        <v>69.191000000000003</v>
      </c>
      <c r="O2077" t="s">
        <v>2643</v>
      </c>
      <c r="P2077" t="s">
        <v>2643</v>
      </c>
      <c r="Q2077" t="s">
        <v>2643</v>
      </c>
      <c r="R2077" t="s">
        <v>5117</v>
      </c>
      <c r="S2077">
        <f ca="1">$AK$2*Validation[[#This Row],[Range1_Range]]+Validation[[#This Row],[Range1_Low]]</f>
        <v>0.11090734734695488</v>
      </c>
      <c r="T2077">
        <f ca="1">$AK$2*Validation[[#This Row],[Range2_Range]]+Validation[[#This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11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v>0</v>
      </c>
      <c r="AB2077" t="s">
        <v>827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7" t="b">
        <f ca="1">AND(Validation[[#This Row],[Test Reading]]&gt;=Validation[[#This Row],[Range1_Low]],Validation[[#This Row],[Test Reading]]&lt;=Validation[[#This Row],[Range1_High]])</f>
        <v>1</v>
      </c>
      <c r="AE20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7">
        <f>Validation[[#This Row],[Range1_High]]-Validation[[#This Row],[Range1_Low]]</f>
        <v>0.33000099999999999</v>
      </c>
      <c r="AG2077">
        <f>Validation[[#This Row],[Range2_High]]-Validation[[#This Row],[Range2_Low]]</f>
        <v>0</v>
      </c>
      <c r="AK2077"/>
    </row>
    <row r="2078" spans="1:37" x14ac:dyDescent="0.25">
      <c r="A2078" t="s">
        <v>52</v>
      </c>
      <c r="B2078" t="s">
        <v>3</v>
      </c>
      <c r="C2078">
        <v>0.33</v>
      </c>
      <c r="D2078">
        <v>3.3000099999999999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2643</v>
      </c>
      <c r="K2078">
        <v>5.9</v>
      </c>
      <c r="L2078">
        <v>58</v>
      </c>
      <c r="M2078">
        <v>5.7708000000000004</v>
      </c>
      <c r="N2078">
        <v>57.786999999999999</v>
      </c>
      <c r="O2078" t="s">
        <v>2643</v>
      </c>
      <c r="P2078" t="s">
        <v>2643</v>
      </c>
      <c r="Q2078" t="s">
        <v>2643</v>
      </c>
      <c r="R2078" t="s">
        <v>827</v>
      </c>
      <c r="S2078">
        <f ca="1">$AK$2*Validation[[#This Row],[Range1_Range]]+Validation[[#This Row],[Range1_Low]]</f>
        <v>1.3281664622044462</v>
      </c>
      <c r="T2078">
        <f ca="1">$AK$2*Validation[[#This Row],[Range2_Range]]+Validation[[#This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83 µV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v>0</v>
      </c>
      <c r="AB2078" t="s">
        <v>5117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8" t="b">
        <f ca="1">AND(Validation[[#This Row],[Test Reading]]&gt;=Validation[[#This Row],[Range1_Low]],Validation[[#This Row],[Test Reading]]&lt;=Validation[[#This Row],[Range1_High]])</f>
        <v>1</v>
      </c>
      <c r="AE20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8">
        <f>Validation[[#This Row],[Range1_High]]-Validation[[#This Row],[Range1_Low]]</f>
        <v>2.9700099999999998</v>
      </c>
      <c r="AG2078">
        <f>Validation[[#This Row],[Range2_High]]-Validation[[#This Row],[Range2_Low]]</f>
        <v>0</v>
      </c>
      <c r="AK2078"/>
    </row>
    <row r="2079" spans="1:37" x14ac:dyDescent="0.25">
      <c r="A2079" t="s">
        <v>52</v>
      </c>
      <c r="B2079" t="s">
        <v>3</v>
      </c>
      <c r="C2079">
        <v>0</v>
      </c>
      <c r="D2079">
        <v>0.33000099999999999</v>
      </c>
      <c r="E2079">
        <v>1.0000000000000001E-5</v>
      </c>
      <c r="F2079" t="s">
        <v>6</v>
      </c>
      <c r="G2079" t="s">
        <v>5</v>
      </c>
      <c r="H2079">
        <v>0</v>
      </c>
      <c r="I2079">
        <v>0</v>
      </c>
      <c r="J2079" t="s">
        <v>2643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t="s">
        <v>2643</v>
      </c>
      <c r="P2079" t="s">
        <v>2643</v>
      </c>
      <c r="Q2079" t="s">
        <v>2643</v>
      </c>
      <c r="R2079" t="s">
        <v>820</v>
      </c>
      <c r="S2079">
        <f ca="1">$AK$2*Validation[[#This Row],[Range1_Range]]+Validation[[#This Row],[Range1_Low]]</f>
        <v>0.11090734734695488</v>
      </c>
      <c r="T2079">
        <f ca="1">$AK$2*Validation[[#This Row],[Range2_Range]]+Validation[[#This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14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v>0</v>
      </c>
      <c r="AB2079" t="s">
        <v>828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9" t="b">
        <f ca="1">AND(Validation[[#This Row],[Test Reading]]&gt;=Validation[[#This Row],[Range1_Low]],Validation[[#This Row],[Test Reading]]&lt;=Validation[[#This Row],[Range1_High]])</f>
        <v>1</v>
      </c>
      <c r="AE20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9">
        <f>Validation[[#This Row],[Range1_High]]-Validation[[#This Row],[Range1_Low]]</f>
        <v>0.33000099999999999</v>
      </c>
      <c r="AG2079">
        <f>Validation[[#This Row],[Range2_High]]-Validation[[#This Row],[Range2_Low]]</f>
        <v>0</v>
      </c>
      <c r="AK2079"/>
    </row>
    <row r="2080" spans="1:37" x14ac:dyDescent="0.25">
      <c r="A2080" t="s">
        <v>52</v>
      </c>
      <c r="B2080" t="s">
        <v>3</v>
      </c>
      <c r="C2080">
        <v>0.33</v>
      </c>
      <c r="D2080">
        <v>3.3000099999999999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2643</v>
      </c>
      <c r="K2080">
        <v>6.8066000000000004</v>
      </c>
      <c r="L2080">
        <v>57.529000000000003</v>
      </c>
      <c r="M2080">
        <v>6.4957000000000003</v>
      </c>
      <c r="N2080">
        <v>57.593000000000004</v>
      </c>
      <c r="O2080" t="s">
        <v>2643</v>
      </c>
      <c r="P2080" t="s">
        <v>2643</v>
      </c>
      <c r="Q2080" t="s">
        <v>2643</v>
      </c>
      <c r="R2080" t="s">
        <v>828</v>
      </c>
      <c r="S2080">
        <f ca="1">$AK$2*Validation[[#This Row],[Range1_Range]]+Validation[[#This Row],[Range1_Low]]</f>
        <v>1.3281664622044462</v>
      </c>
      <c r="T2080">
        <f ca="1">$AK$2*Validation[[#This Row],[Range2_Range]]+Validation[[#This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83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v>0</v>
      </c>
      <c r="AB2080" t="s">
        <v>6241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0" t="b">
        <f ca="1">AND(Validation[[#This Row],[Test Reading]]&gt;=Validation[[#This Row],[Range1_Low]],Validation[[#This Row],[Test Reading]]&lt;=Validation[[#This Row],[Range1_High]])</f>
        <v>1</v>
      </c>
      <c r="AE20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0">
        <f>Validation[[#This Row],[Range1_High]]-Validation[[#This Row],[Range1_Low]]</f>
        <v>2.9700099999999998</v>
      </c>
      <c r="AG2080">
        <f>Validation[[#This Row],[Range2_High]]-Validation[[#This Row],[Range2_Low]]</f>
        <v>0</v>
      </c>
      <c r="AK2080"/>
    </row>
    <row r="2081" spans="1:37" x14ac:dyDescent="0.25">
      <c r="A2081" t="s">
        <v>52</v>
      </c>
      <c r="B2081" t="s">
        <v>3</v>
      </c>
      <c r="C2081">
        <v>3</v>
      </c>
      <c r="D2081">
        <v>33.000100000000003</v>
      </c>
      <c r="E2081">
        <v>1.0000000000000001E-5</v>
      </c>
      <c r="F2081" t="s">
        <v>6</v>
      </c>
      <c r="G2081" t="s">
        <v>4</v>
      </c>
      <c r="H2081">
        <v>0</v>
      </c>
      <c r="I2081">
        <v>0</v>
      </c>
      <c r="J2081" t="s">
        <v>2643</v>
      </c>
      <c r="K2081">
        <v>5.8999999999999997E-2</v>
      </c>
      <c r="L2081">
        <v>5.8000000000000003E-2</v>
      </c>
      <c r="M2081">
        <v>5.8347999999999997E-2</v>
      </c>
      <c r="N2081">
        <v>5.7918999999999998E-2</v>
      </c>
      <c r="O2081" t="s">
        <v>2643</v>
      </c>
      <c r="P2081" t="s">
        <v>2643</v>
      </c>
      <c r="Q2081" t="s">
        <v>2643</v>
      </c>
      <c r="R2081" t="s">
        <v>833</v>
      </c>
      <c r="S2081">
        <f ca="1">$AK$2*Validation[[#This Row],[Range1_Range]]+Validation[[#This Row],[Range1_Low]]</f>
        <v>13.082489177740012</v>
      </c>
      <c r="T2081">
        <f ca="1">$AK$2*Validation[[#This Row],[Range2_Range]]+Validation[[#This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0.82 mV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v>0</v>
      </c>
      <c r="AB2081" t="s">
        <v>828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1" t="b">
        <f ca="1">AND(Validation[[#This Row],[Test Reading]]&gt;=Validation[[#This Row],[Range1_Low]],Validation[[#This Row],[Test Reading]]&lt;=Validation[[#This Row],[Range1_High]])</f>
        <v>1</v>
      </c>
      <c r="AE20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1">
        <f>Validation[[#This Row],[Range1_High]]-Validation[[#This Row],[Range1_Low]]</f>
        <v>30.000100000000003</v>
      </c>
      <c r="AG2081">
        <f>Validation[[#This Row],[Range2_High]]-Validation[[#This Row],[Range2_Low]]</f>
        <v>0</v>
      </c>
      <c r="AK2081"/>
    </row>
    <row r="2082" spans="1:37" x14ac:dyDescent="0.25">
      <c r="A2082" t="s">
        <v>52</v>
      </c>
      <c r="B2082" t="s">
        <v>3</v>
      </c>
      <c r="C2082">
        <v>0</v>
      </c>
      <c r="D2082">
        <v>0.33000099999999999</v>
      </c>
      <c r="E2082">
        <v>1E-4</v>
      </c>
      <c r="F2082" t="s">
        <v>6</v>
      </c>
      <c r="G2082" t="s">
        <v>5</v>
      </c>
      <c r="H2082">
        <v>0</v>
      </c>
      <c r="I2082">
        <v>0</v>
      </c>
      <c r="J2082" t="s">
        <v>2643</v>
      </c>
      <c r="K2082">
        <v>58.11</v>
      </c>
      <c r="L2082">
        <v>17.059999999999999</v>
      </c>
      <c r="M2082">
        <v>58.091000000000001</v>
      </c>
      <c r="N2082">
        <v>17.007000000000001</v>
      </c>
      <c r="O2082" t="s">
        <v>2643</v>
      </c>
      <c r="P2082" t="s">
        <v>2643</v>
      </c>
      <c r="Q2082" t="s">
        <v>2643</v>
      </c>
      <c r="R2082" t="s">
        <v>821</v>
      </c>
      <c r="S2082">
        <f ca="1">$AK$2*Validation[[#This Row],[Range1_Range]]+Validation[[#This Row],[Range1_Low]]</f>
        <v>0.11090734734695488</v>
      </c>
      <c r="T2082">
        <f ca="1">$AK$2*Validation[[#This Row],[Range2_Range]]+Validation[[#This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60 µV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082" t="b">
        <f ca="1">Validation[[#This Row],[Desired Result]]=Validation[[#This Row],[Result]]</f>
        <v>1</v>
      </c>
      <c r="X2082" t="b">
        <v>0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v>0</v>
      </c>
      <c r="AB2082" t="s">
        <v>829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2" t="b">
        <f ca="1">AND(Validation[[#This Row],[Test Reading]]&gt;=Validation[[#This Row],[Range1_Low]],Validation[[#This Row],[Test Reading]]&lt;=Validation[[#This Row],[Range1_High]])</f>
        <v>1</v>
      </c>
      <c r="AE20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2">
        <f>Validation[[#This Row],[Range1_High]]-Validation[[#This Row],[Range1_Low]]</f>
        <v>0.33000099999999999</v>
      </c>
      <c r="AG2082">
        <f>Validation[[#This Row],[Range2_High]]-Validation[[#This Row],[Range2_Low]]</f>
        <v>0</v>
      </c>
      <c r="AK2082"/>
    </row>
    <row r="2083" spans="1:37" x14ac:dyDescent="0.25">
      <c r="A2083" t="s">
        <v>52</v>
      </c>
      <c r="B2083" t="s">
        <v>3</v>
      </c>
      <c r="C2083">
        <v>0.33</v>
      </c>
      <c r="D2083">
        <v>3.3000099999999999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2643</v>
      </c>
      <c r="K2083">
        <v>47.82</v>
      </c>
      <c r="L2083">
        <v>47.701000000000001</v>
      </c>
      <c r="M2083">
        <v>47.341999999999999</v>
      </c>
      <c r="N2083">
        <v>47.73</v>
      </c>
      <c r="O2083" t="s">
        <v>2643</v>
      </c>
      <c r="P2083" t="s">
        <v>2643</v>
      </c>
      <c r="Q2083" t="s">
        <v>2643</v>
      </c>
      <c r="R2083" t="s">
        <v>829</v>
      </c>
      <c r="S2083">
        <f ca="1">$AK$2*Validation[[#This Row],[Range1_Range]]+Validation[[#This Row],[Range1_Low]]</f>
        <v>1.3281664622044462</v>
      </c>
      <c r="T2083">
        <f ca="1">$AK$2*Validation[[#This Row],[Range2_Range]]+Validation[[#This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110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83" t="b">
        <f ca="1">Validation[[#This Row],[Desired Result]]=Validation[[#This Row],[Result]]</f>
        <v>1</v>
      </c>
      <c r="X2083" t="b">
        <v>1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v>0</v>
      </c>
      <c r="AB2083" t="s">
        <v>6242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3" t="b">
        <f ca="1">AND(Validation[[#This Row],[Test Reading]]&gt;=Validation[[#This Row],[Range1_Low]],Validation[[#This Row],[Test Reading]]&lt;=Validation[[#This Row],[Range1_High]])</f>
        <v>1</v>
      </c>
      <c r="AE20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3">
        <f>Validation[[#This Row],[Range1_High]]-Validation[[#This Row],[Range1_Low]]</f>
        <v>2.9700099999999998</v>
      </c>
      <c r="AG2083">
        <f>Validation[[#This Row],[Range2_High]]-Validation[[#This Row],[Range2_Low]]</f>
        <v>0</v>
      </c>
      <c r="AK2083"/>
    </row>
    <row r="2084" spans="1:37" x14ac:dyDescent="0.25">
      <c r="A2084" t="s">
        <v>52</v>
      </c>
      <c r="B2084" t="s">
        <v>3</v>
      </c>
      <c r="C2084">
        <v>3</v>
      </c>
      <c r="D2084">
        <v>33.000100000000003</v>
      </c>
      <c r="E2084">
        <v>1E-4</v>
      </c>
      <c r="F2084" t="s">
        <v>6</v>
      </c>
      <c r="G2084" t="s">
        <v>4</v>
      </c>
      <c r="H2084">
        <v>0</v>
      </c>
      <c r="I2084">
        <v>0</v>
      </c>
      <c r="J2084" t="s">
        <v>2643</v>
      </c>
      <c r="K2084">
        <v>6.7757999999999999E-2</v>
      </c>
      <c r="L2084">
        <v>5.7660999999999997E-2</v>
      </c>
      <c r="M2084">
        <v>6.4652000000000001E-2</v>
      </c>
      <c r="N2084">
        <v>5.7724999999999999E-2</v>
      </c>
      <c r="O2084" t="s">
        <v>2643</v>
      </c>
      <c r="P2084" t="s">
        <v>2643</v>
      </c>
      <c r="Q2084" t="s">
        <v>2643</v>
      </c>
      <c r="R2084" t="s">
        <v>834</v>
      </c>
      <c r="S2084">
        <f ca="1">$AK$2*Validation[[#This Row],[Range1_Range]]+Validation[[#This Row],[Range1_Low]]</f>
        <v>13.082489177740012</v>
      </c>
      <c r="T2084">
        <f ca="1">$AK$2*Validation[[#This Row],[Range2_Range]]+Validation[[#This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0.82 mV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v>0</v>
      </c>
      <c r="AB2084" t="s">
        <v>6243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4" t="b">
        <f ca="1">AND(Validation[[#This Row],[Test Reading]]&gt;=Validation[[#This Row],[Range1_Low]],Validation[[#This Row],[Test Reading]]&lt;=Validation[[#This Row],[Range1_High]])</f>
        <v>1</v>
      </c>
      <c r="AE20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4">
        <f>Validation[[#This Row],[Range1_High]]-Validation[[#This Row],[Range1_Low]]</f>
        <v>30.000100000000003</v>
      </c>
      <c r="AG2084">
        <f>Validation[[#This Row],[Range2_High]]-Validation[[#This Row],[Range2_Low]]</f>
        <v>0</v>
      </c>
      <c r="AK2084"/>
    </row>
    <row r="2085" spans="1:37" x14ac:dyDescent="0.25">
      <c r="A2085" t="s">
        <v>52</v>
      </c>
      <c r="B2085" t="s">
        <v>3</v>
      </c>
      <c r="C2085">
        <v>33</v>
      </c>
      <c r="D2085">
        <v>330.00099999999998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2643</v>
      </c>
      <c r="K2085">
        <v>0.59</v>
      </c>
      <c r="L2085">
        <v>6.4000000000000001E-2</v>
      </c>
      <c r="M2085">
        <v>0.57833999999999997</v>
      </c>
      <c r="N2085">
        <v>6.3644000000000006E-2</v>
      </c>
      <c r="O2085" t="s">
        <v>2643</v>
      </c>
      <c r="P2085" t="s">
        <v>2643</v>
      </c>
      <c r="Q2085" t="s">
        <v>2643</v>
      </c>
      <c r="R2085" t="s">
        <v>839</v>
      </c>
      <c r="S2085">
        <f ca="1">$AK$2*Validation[[#This Row],[Range1_Range]]+Validation[[#This Row],[Range1_Low]]</f>
        <v>132.81664622044462</v>
      </c>
      <c r="T2085">
        <f ca="1">$AK$2*Validation[[#This Row],[Range2_Range]]+Validation[[#This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9.1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v>0</v>
      </c>
      <c r="AB2085" t="s">
        <v>834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5" t="b">
        <f ca="1">AND(Validation[[#This Row],[Test Reading]]&gt;=Validation[[#This Row],[Range1_Low]],Validation[[#This Row],[Test Reading]]&lt;=Validation[[#This Row],[Range1_High]])</f>
        <v>1</v>
      </c>
      <c r="AE20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5">
        <f>Validation[[#This Row],[Range1_High]]-Validation[[#This Row],[Range1_Low]]</f>
        <v>297.00099999999998</v>
      </c>
      <c r="AG2085">
        <f>Validation[[#This Row],[Range2_High]]-Validation[[#This Row],[Range2_Low]]</f>
        <v>0</v>
      </c>
      <c r="AK2085"/>
    </row>
    <row r="2086" spans="1:37" x14ac:dyDescent="0.25">
      <c r="A2086" t="s">
        <v>52</v>
      </c>
      <c r="B2086" t="s">
        <v>3</v>
      </c>
      <c r="C2086">
        <v>0</v>
      </c>
      <c r="D2086">
        <v>0.33000099999999999</v>
      </c>
      <c r="E2086">
        <v>1E-3</v>
      </c>
      <c r="F2086" t="s">
        <v>6</v>
      </c>
      <c r="G2086" t="s">
        <v>5</v>
      </c>
      <c r="H2086">
        <v>0</v>
      </c>
      <c r="I2086">
        <v>0</v>
      </c>
      <c r="J2086" t="s">
        <v>2643</v>
      </c>
      <c r="K2086">
        <v>580.02</v>
      </c>
      <c r="L2086">
        <v>1.8105</v>
      </c>
      <c r="M2086">
        <v>580.01</v>
      </c>
      <c r="N2086">
        <v>1.7849999999999999</v>
      </c>
      <c r="O2086" t="s">
        <v>2643</v>
      </c>
      <c r="P2086" t="s">
        <v>2643</v>
      </c>
      <c r="Q2086" t="s">
        <v>2643</v>
      </c>
      <c r="R2086" t="s">
        <v>5118</v>
      </c>
      <c r="S2086">
        <f ca="1">$AK$2*Validation[[#This Row],[Range1_Range]]+Validation[[#This Row],[Range1_Low]]</f>
        <v>0.11090734734695488</v>
      </c>
      <c r="T2086">
        <f ca="1">$AK$2*Validation[[#This Row],[Range2_Range]]+Validation[[#This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580 µV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v>0</v>
      </c>
      <c r="AB2086" t="s">
        <v>830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6" t="b">
        <f ca="1">AND(Validation[[#This Row],[Test Reading]]&gt;=Validation[[#This Row],[Range1_Low]],Validation[[#This Row],[Test Reading]]&lt;=Validation[[#This Row],[Range1_High]])</f>
        <v>1</v>
      </c>
      <c r="AE20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6">
        <f>Validation[[#This Row],[Range1_High]]-Validation[[#This Row],[Range1_Low]]</f>
        <v>0.33000099999999999</v>
      </c>
      <c r="AG2086">
        <f>Validation[[#This Row],[Range2_High]]-Validation[[#This Row],[Range2_Low]]</f>
        <v>0</v>
      </c>
      <c r="AK2086"/>
    </row>
    <row r="2087" spans="1:37" x14ac:dyDescent="0.25">
      <c r="A2087" t="s">
        <v>52</v>
      </c>
      <c r="B2087" t="s">
        <v>3</v>
      </c>
      <c r="C2087">
        <v>0.33</v>
      </c>
      <c r="D2087">
        <v>3.3000099999999999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2643</v>
      </c>
      <c r="K2087">
        <v>577.16999999999996</v>
      </c>
      <c r="L2087">
        <v>10.824</v>
      </c>
      <c r="M2087">
        <v>576.99</v>
      </c>
      <c r="N2087">
        <v>10.721</v>
      </c>
      <c r="O2087" t="s">
        <v>2643</v>
      </c>
      <c r="P2087" t="s">
        <v>2643</v>
      </c>
      <c r="Q2087" t="s">
        <v>2643</v>
      </c>
      <c r="R2087" t="s">
        <v>830</v>
      </c>
      <c r="S2087">
        <f ca="1">$AK$2*Validation[[#This Row],[Range1_Range]]+Validation[[#This Row],[Range1_Low]]</f>
        <v>1.3281664622044462</v>
      </c>
      <c r="T2087">
        <f ca="1">$AK$2*Validation[[#This Row],[Range2_Range]]+Validation[[#This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590 µV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v>0</v>
      </c>
      <c r="AB2087" t="s">
        <v>6244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7" t="b">
        <f ca="1">AND(Validation[[#This Row],[Test Reading]]&gt;=Validation[[#This Row],[Range1_Low]],Validation[[#This Row],[Test Reading]]&lt;=Validation[[#This Row],[Range1_High]])</f>
        <v>1</v>
      </c>
      <c r="AE20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7">
        <f>Validation[[#This Row],[Range1_High]]-Validation[[#This Row],[Range1_Low]]</f>
        <v>2.9700099999999998</v>
      </c>
      <c r="AG2087">
        <f>Validation[[#This Row],[Range2_High]]-Validation[[#This Row],[Range2_Low]]</f>
        <v>0</v>
      </c>
      <c r="AK2087"/>
    </row>
    <row r="2088" spans="1:37" x14ac:dyDescent="0.25">
      <c r="A2088" t="s">
        <v>52</v>
      </c>
      <c r="B2088" t="s">
        <v>3</v>
      </c>
      <c r="C2088">
        <v>3</v>
      </c>
      <c r="D2088">
        <v>33.000100000000003</v>
      </c>
      <c r="E2088">
        <v>1E-3</v>
      </c>
      <c r="F2088" t="s">
        <v>6</v>
      </c>
      <c r="G2088" t="s">
        <v>4</v>
      </c>
      <c r="H2088">
        <v>0</v>
      </c>
      <c r="I2088">
        <v>0</v>
      </c>
      <c r="J2088" t="s">
        <v>2643</v>
      </c>
      <c r="K2088">
        <v>0.47783999999999999</v>
      </c>
      <c r="L2088">
        <v>4.7829000000000003E-2</v>
      </c>
      <c r="M2088">
        <v>0.47304000000000002</v>
      </c>
      <c r="N2088">
        <v>4.7858999999999999E-2</v>
      </c>
      <c r="O2088" t="s">
        <v>2643</v>
      </c>
      <c r="P2088" t="s">
        <v>2643</v>
      </c>
      <c r="Q2088" t="s">
        <v>2643</v>
      </c>
      <c r="R2088" t="s">
        <v>835</v>
      </c>
      <c r="S2088">
        <f ca="1">$AK$2*Validation[[#This Row],[Range1_Range]]+Validation[[#This Row],[Range1_Low]]</f>
        <v>13.082489177740012</v>
      </c>
      <c r="T2088">
        <f ca="1">$AK$2*Validation[[#This Row],[Range2_Range]]+Validation[[#This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1.1 mV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2088" t="b">
        <f ca="1">Validation[[#This Row],[Desired Result]]=Validation[[#This Row],[Result]]</f>
        <v>1</v>
      </c>
      <c r="X2088" t="b">
        <v>1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v>0</v>
      </c>
      <c r="AB2088" t="s">
        <v>6245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8" t="b">
        <f ca="1">AND(Validation[[#This Row],[Test Reading]]&gt;=Validation[[#This Row],[Range1_Low]],Validation[[#This Row],[Test Reading]]&lt;=Validation[[#This Row],[Range1_High]])</f>
        <v>1</v>
      </c>
      <c r="AE20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8">
        <f>Validation[[#This Row],[Range1_High]]-Validation[[#This Row],[Range1_Low]]</f>
        <v>30.000100000000003</v>
      </c>
      <c r="AG2088">
        <f>Validation[[#This Row],[Range2_High]]-Validation[[#This Row],[Range2_Low]]</f>
        <v>0</v>
      </c>
      <c r="AK2088"/>
    </row>
    <row r="2089" spans="1:37" x14ac:dyDescent="0.25">
      <c r="A2089" t="s">
        <v>52</v>
      </c>
      <c r="B2089" t="s">
        <v>3</v>
      </c>
      <c r="C2089">
        <v>33</v>
      </c>
      <c r="D2089">
        <v>330.00099999999998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2643</v>
      </c>
      <c r="K2089">
        <v>0.67471000000000003</v>
      </c>
      <c r="L2089">
        <v>6.3403000000000001E-2</v>
      </c>
      <c r="M2089">
        <v>0.64578000000000002</v>
      </c>
      <c r="N2089">
        <v>6.3463000000000006E-2</v>
      </c>
      <c r="O2089" t="s">
        <v>2643</v>
      </c>
      <c r="P2089" t="s">
        <v>2643</v>
      </c>
      <c r="Q2089" t="s">
        <v>2643</v>
      </c>
      <c r="R2089" t="s">
        <v>840</v>
      </c>
      <c r="S2089">
        <f ca="1">$AK$2*Validation[[#This Row],[Range1_Range]]+Validation[[#This Row],[Range1_Low]]</f>
        <v>132.81664622044462</v>
      </c>
      <c r="T2089">
        <f ca="1">$AK$2*Validation[[#This Row],[Range2_Range]]+Validation[[#This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9.1 mV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mV</v>
      </c>
      <c r="W2089" t="b">
        <f ca="1">Validation[[#This Row],[Desired Result]]=Validation[[#This Row],[Result]]</f>
        <v>1</v>
      </c>
      <c r="X2089" t="b">
        <v>0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v>0</v>
      </c>
      <c r="AB2089" t="s">
        <v>5897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9" t="b">
        <f ca="1">AND(Validation[[#This Row],[Test Reading]]&gt;=Validation[[#This Row],[Range1_Low]],Validation[[#This Row],[Test Reading]]&lt;=Validation[[#This Row],[Range1_High]])</f>
        <v>1</v>
      </c>
      <c r="AE20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9">
        <f>Validation[[#This Row],[Range1_High]]-Validation[[#This Row],[Range1_Low]]</f>
        <v>297.00099999999998</v>
      </c>
      <c r="AG2089">
        <f>Validation[[#This Row],[Range2_High]]-Validation[[#This Row],[Range2_Low]]</f>
        <v>0</v>
      </c>
      <c r="AK2089"/>
    </row>
    <row r="2090" spans="1:37" x14ac:dyDescent="0.25">
      <c r="A2090" t="s">
        <v>52</v>
      </c>
      <c r="B2090" t="s">
        <v>3</v>
      </c>
      <c r="C2090">
        <v>330</v>
      </c>
      <c r="D2090">
        <v>1000.01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2643</v>
      </c>
      <c r="K2090">
        <v>1.9</v>
      </c>
      <c r="L2090">
        <v>6.4000000000000001E-2</v>
      </c>
      <c r="M2090">
        <v>1.7548999999999999</v>
      </c>
      <c r="N2090">
        <v>6.3615000000000005E-2</v>
      </c>
      <c r="O2090" t="s">
        <v>2643</v>
      </c>
      <c r="P2090" t="s">
        <v>2643</v>
      </c>
      <c r="Q2090" t="s">
        <v>2643</v>
      </c>
      <c r="R2090" t="s">
        <v>5123</v>
      </c>
      <c r="S2090">
        <f ca="1">$AK$2*Validation[[#This Row],[Range1_Range]]+Validation[[#This Row],[Range1_Low]]</f>
        <v>555.17820187191319</v>
      </c>
      <c r="T2090">
        <f ca="1">$AK$2*Validation[[#This Row],[Range2_Range]]+Validation[[#This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37 mV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v>0</v>
      </c>
      <c r="AB2090" t="s">
        <v>5919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0" t="b">
        <f ca="1">AND(Validation[[#This Row],[Test Reading]]&gt;=Validation[[#This Row],[Range1_Low]],Validation[[#This Row],[Test Reading]]&lt;=Validation[[#This Row],[Range1_High]])</f>
        <v>1</v>
      </c>
      <c r="AE20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0">
        <f>Validation[[#This Row],[Range1_High]]-Validation[[#This Row],[Range1_Low]]</f>
        <v>670.01</v>
      </c>
      <c r="AG2090">
        <f>Validation[[#This Row],[Range2_High]]-Validation[[#This Row],[Range2_Low]]</f>
        <v>0</v>
      </c>
      <c r="AK2090"/>
    </row>
    <row r="2091" spans="1:37" x14ac:dyDescent="0.25">
      <c r="A2091" t="s">
        <v>52</v>
      </c>
      <c r="B2091" t="s">
        <v>3</v>
      </c>
      <c r="C2091">
        <v>1000</v>
      </c>
      <c r="D2091">
        <v>1001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2643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2643</v>
      </c>
      <c r="P2091" t="s">
        <v>2643</v>
      </c>
      <c r="Q2091" t="s">
        <v>2643</v>
      </c>
      <c r="R2091" t="s">
        <v>850</v>
      </c>
      <c r="S2091">
        <f ca="1">$AK$2*Validation[[#This Row],[Range1_Range]]+Validation[[#This Row],[Range1_Low]]</f>
        <v>1000.3360818523184</v>
      </c>
      <c r="T2091">
        <f ca="1">$AK$2*Validation[[#This Row],[Range2_Range]]+Validation[[#This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66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v>0</v>
      </c>
      <c r="AB2091" t="s">
        <v>5123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1" t="b">
        <f ca="1">AND(Validation[[#This Row],[Test Reading]]&gt;=Validation[[#This Row],[Range1_Low]],Validation[[#This Row],[Test Reading]]&lt;=Validation[[#This Row],[Range1_High]])</f>
        <v>1</v>
      </c>
      <c r="AE20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1">
        <f>Validation[[#This Row],[Range1_High]]-Validation[[#This Row],[Range1_Low]]</f>
        <v>1</v>
      </c>
      <c r="AG2091">
        <f>Validation[[#This Row],[Range2_High]]-Validation[[#This Row],[Range2_Low]]</f>
        <v>0</v>
      </c>
      <c r="AK2091"/>
    </row>
    <row r="2092" spans="1:37" x14ac:dyDescent="0.25">
      <c r="A2092" t="s">
        <v>52</v>
      </c>
      <c r="B2092" t="s">
        <v>3</v>
      </c>
      <c r="C2092">
        <v>0</v>
      </c>
      <c r="D2092">
        <v>0.33000099999999999</v>
      </c>
      <c r="E2092">
        <v>0.01</v>
      </c>
      <c r="F2092" t="s">
        <v>6</v>
      </c>
      <c r="G2092" t="s">
        <v>5</v>
      </c>
      <c r="H2092">
        <v>0</v>
      </c>
      <c r="I2092">
        <v>0</v>
      </c>
      <c r="J2092" t="s">
        <v>2643</v>
      </c>
      <c r="K2092">
        <v>5800</v>
      </c>
      <c r="L2092">
        <v>0.1888</v>
      </c>
      <c r="M2092">
        <v>5800</v>
      </c>
      <c r="N2092">
        <v>0.17859</v>
      </c>
      <c r="O2092" t="s">
        <v>2643</v>
      </c>
      <c r="P2092" t="s">
        <v>2643</v>
      </c>
      <c r="Q2092" t="s">
        <v>2643</v>
      </c>
      <c r="R2092" t="s">
        <v>823</v>
      </c>
      <c r="S2092">
        <f ca="1">$AK$2*Validation[[#This Row],[Range1_Range]]+Validation[[#This Row],[Range1_Low]]</f>
        <v>0.11090734734695488</v>
      </c>
      <c r="T2092">
        <f ca="1">$AK$2*Validation[[#This Row],[Range2_Range]]+Validation[[#This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5800 µV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v>0</v>
      </c>
      <c r="AB2092" t="s">
        <v>831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2" t="b">
        <f ca="1">AND(Validation[[#This Row],[Test Reading]]&gt;=Validation[[#This Row],[Range1_Low]],Validation[[#This Row],[Test Reading]]&lt;=Validation[[#This Row],[Range1_High]])</f>
        <v>1</v>
      </c>
      <c r="AE20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2">
        <f>Validation[[#This Row],[Range1_High]]-Validation[[#This Row],[Range1_Low]]</f>
        <v>0.33000099999999999</v>
      </c>
      <c r="AG2092">
        <f>Validation[[#This Row],[Range2_High]]-Validation[[#This Row],[Range2_Low]]</f>
        <v>0</v>
      </c>
      <c r="AK2092"/>
    </row>
    <row r="2093" spans="1:37" x14ac:dyDescent="0.25">
      <c r="A2093" t="s">
        <v>52</v>
      </c>
      <c r="B2093" t="s">
        <v>3</v>
      </c>
      <c r="C2093">
        <v>0.33</v>
      </c>
      <c r="D2093">
        <v>3.3000099999999999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2643</v>
      </c>
      <c r="K2093">
        <v>5799.8</v>
      </c>
      <c r="L2093">
        <v>1.1473</v>
      </c>
      <c r="M2093">
        <v>5799.7</v>
      </c>
      <c r="N2093">
        <v>1.1022000000000001</v>
      </c>
      <c r="O2093" t="s">
        <v>2643</v>
      </c>
      <c r="P2093" t="s">
        <v>2643</v>
      </c>
      <c r="Q2093" t="s">
        <v>2643</v>
      </c>
      <c r="R2093" t="s">
        <v>831</v>
      </c>
      <c r="S2093">
        <f ca="1">$AK$2*Validation[[#This Row],[Range1_Range]]+Validation[[#This Row],[Range1_Low]]</f>
        <v>1.3281664622044462</v>
      </c>
      <c r="T2093">
        <f ca="1">$AK$2*Validation[[#This Row],[Range2_Range]]+Validation[[#This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v>0</v>
      </c>
      <c r="AB2093" t="s">
        <v>6246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3" t="b">
        <f ca="1">AND(Validation[[#This Row],[Test Reading]]&gt;=Validation[[#This Row],[Range1_Low]],Validation[[#This Row],[Test Reading]]&lt;=Validation[[#This Row],[Range1_High]])</f>
        <v>1</v>
      </c>
      <c r="AE20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3">
        <f>Validation[[#This Row],[Range1_High]]-Validation[[#This Row],[Range1_Low]]</f>
        <v>2.9700099999999998</v>
      </c>
      <c r="AG2093">
        <f>Validation[[#This Row],[Range2_High]]-Validation[[#This Row],[Range2_Low]]</f>
        <v>0</v>
      </c>
      <c r="AK2093"/>
    </row>
    <row r="2094" spans="1:37" x14ac:dyDescent="0.25">
      <c r="A2094" t="s">
        <v>52</v>
      </c>
      <c r="B2094" t="s">
        <v>3</v>
      </c>
      <c r="C2094">
        <v>3</v>
      </c>
      <c r="D2094">
        <v>33.000100000000003</v>
      </c>
      <c r="E2094">
        <v>0.01</v>
      </c>
      <c r="F2094" t="s">
        <v>6</v>
      </c>
      <c r="G2094" t="s">
        <v>4</v>
      </c>
      <c r="H2094">
        <v>0</v>
      </c>
      <c r="I2094">
        <v>0</v>
      </c>
      <c r="J2094" t="s">
        <v>2643</v>
      </c>
      <c r="K2094">
        <v>5.7714999999999996</v>
      </c>
      <c r="L2094">
        <v>1.0867999999999999E-2</v>
      </c>
      <c r="M2094">
        <v>5.7698</v>
      </c>
      <c r="N2094">
        <v>1.0763999999999999E-2</v>
      </c>
      <c r="O2094" t="s">
        <v>2643</v>
      </c>
      <c r="P2094" t="s">
        <v>2643</v>
      </c>
      <c r="Q2094" t="s">
        <v>2643</v>
      </c>
      <c r="R2094" t="s">
        <v>5119</v>
      </c>
      <c r="S2094">
        <f ca="1">$AK$2*Validation[[#This Row],[Range1_Range]]+Validation[[#This Row],[Range1_Low]]</f>
        <v>13.082489177740012</v>
      </c>
      <c r="T2094">
        <f ca="1">$AK$2*Validation[[#This Row],[Range2_Range]]+Validation[[#This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5.9 mV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v>0</v>
      </c>
      <c r="AB2094" t="s">
        <v>6247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4" t="b">
        <f ca="1">AND(Validation[[#This Row],[Test Reading]]&gt;=Validation[[#This Row],[Range1_Low]],Validation[[#This Row],[Test Reading]]&lt;=Validation[[#This Row],[Range1_High]])</f>
        <v>1</v>
      </c>
      <c r="AE20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4">
        <f>Validation[[#This Row],[Range1_High]]-Validation[[#This Row],[Range1_Low]]</f>
        <v>30.000100000000003</v>
      </c>
      <c r="AG2094">
        <f>Validation[[#This Row],[Range2_High]]-Validation[[#This Row],[Range2_Low]]</f>
        <v>0</v>
      </c>
      <c r="AJ2094" s="94"/>
      <c r="AK2094"/>
    </row>
    <row r="2095" spans="1:37" x14ac:dyDescent="0.25">
      <c r="A2095" t="s">
        <v>52</v>
      </c>
      <c r="B2095" t="s">
        <v>3</v>
      </c>
      <c r="C2095">
        <v>33</v>
      </c>
      <c r="D2095">
        <v>330.00099999999998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2643</v>
      </c>
      <c r="K2095">
        <v>4.6628999999999996</v>
      </c>
      <c r="L2095">
        <v>5.3692999999999998E-2</v>
      </c>
      <c r="M2095">
        <v>4.6153000000000004</v>
      </c>
      <c r="N2095">
        <v>5.3731000000000001E-2</v>
      </c>
      <c r="O2095" t="s">
        <v>2643</v>
      </c>
      <c r="P2095" t="s">
        <v>2643</v>
      </c>
      <c r="Q2095" t="s">
        <v>2643</v>
      </c>
      <c r="R2095" t="s">
        <v>5121</v>
      </c>
      <c r="S2095">
        <f ca="1">$AK$2*Validation[[#This Row],[Range1_Range]]+Validation[[#This Row],[Range1_Low]]</f>
        <v>132.81664622044462</v>
      </c>
      <c r="T2095">
        <f ca="1">$AK$2*Validation[[#This Row],[Range2_Range]]+Validation[[#This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12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v>0</v>
      </c>
      <c r="AB2095" t="s">
        <v>6088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5" t="b">
        <f ca="1">AND(Validation[[#This Row],[Test Reading]]&gt;=Validation[[#This Row],[Range1_Low]],Validation[[#This Row],[Test Reading]]&lt;=Validation[[#This Row],[Range1_High]])</f>
        <v>1</v>
      </c>
      <c r="AE20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5">
        <f>Validation[[#This Row],[Range1_High]]-Validation[[#This Row],[Range1_Low]]</f>
        <v>297.00099999999998</v>
      </c>
      <c r="AG2095">
        <f>Validation[[#This Row],[Range2_High]]-Validation[[#This Row],[Range2_Low]]</f>
        <v>0</v>
      </c>
      <c r="AK2095"/>
    </row>
    <row r="2096" spans="1:37" x14ac:dyDescent="0.25">
      <c r="A2096" t="s">
        <v>52</v>
      </c>
      <c r="B2096" t="s">
        <v>3</v>
      </c>
      <c r="C2096">
        <v>330</v>
      </c>
      <c r="D2096">
        <v>1000.01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2643</v>
      </c>
      <c r="K2096">
        <v>3.0276999999999998</v>
      </c>
      <c r="L2096">
        <v>6.2894000000000005E-2</v>
      </c>
      <c r="M2096">
        <v>2.7052</v>
      </c>
      <c r="N2096">
        <v>6.2919000000000003E-2</v>
      </c>
      <c r="O2096" t="s">
        <v>2643</v>
      </c>
      <c r="P2096" t="s">
        <v>2643</v>
      </c>
      <c r="Q2096" t="s">
        <v>2643</v>
      </c>
      <c r="R2096" t="s">
        <v>846</v>
      </c>
      <c r="S2096">
        <f ca="1">$AK$2*Validation[[#This Row],[Range1_Range]]+Validation[[#This Row],[Range1_Low]]</f>
        <v>555.17820187191319</v>
      </c>
      <c r="T2096">
        <f ca="1">$AK$2*Validation[[#This Row],[Range2_Range]]+Validation[[#This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38 mV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v>0</v>
      </c>
      <c r="AB2096" t="s">
        <v>6089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6" t="b">
        <f ca="1">AND(Validation[[#This Row],[Test Reading]]&gt;=Validation[[#This Row],[Range1_Low]],Validation[[#This Row],[Test Reading]]&lt;=Validation[[#This Row],[Range1_High]])</f>
        <v>1</v>
      </c>
      <c r="AE20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6">
        <f>Validation[[#This Row],[Range1_High]]-Validation[[#This Row],[Range1_Low]]</f>
        <v>670.01</v>
      </c>
      <c r="AG2096">
        <f>Validation[[#This Row],[Range2_High]]-Validation[[#This Row],[Range2_Low]]</f>
        <v>0</v>
      </c>
      <c r="AK2096"/>
    </row>
    <row r="2097" spans="1:37" x14ac:dyDescent="0.25">
      <c r="A2097" t="s">
        <v>52</v>
      </c>
      <c r="B2097" t="s">
        <v>3</v>
      </c>
      <c r="C2097">
        <v>1000</v>
      </c>
      <c r="D2097">
        <v>1001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2643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2643</v>
      </c>
      <c r="P2097" t="s">
        <v>2643</v>
      </c>
      <c r="Q2097" t="s">
        <v>2643</v>
      </c>
      <c r="R2097" t="s">
        <v>851</v>
      </c>
      <c r="S2097">
        <f ca="1">$AK$2*Validation[[#This Row],[Range1_Range]]+Validation[[#This Row],[Range1_Low]]</f>
        <v>1000.3360818523184</v>
      </c>
      <c r="T2097">
        <f ca="1">$AK$2*Validation[[#This Row],[Range2_Range]]+Validation[[#This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66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v>0</v>
      </c>
      <c r="AB2097" t="s">
        <v>846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7" t="b">
        <f ca="1">AND(Validation[[#This Row],[Test Reading]]&gt;=Validation[[#This Row],[Range1_Low]],Validation[[#This Row],[Test Reading]]&lt;=Validation[[#This Row],[Range1_High]])</f>
        <v>1</v>
      </c>
      <c r="AE20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7">
        <f>Validation[[#This Row],[Range1_High]]-Validation[[#This Row],[Range1_Low]]</f>
        <v>1</v>
      </c>
      <c r="AG2097">
        <f>Validation[[#This Row],[Range2_High]]-Validation[[#This Row],[Range2_Low]]</f>
        <v>0</v>
      </c>
      <c r="AK2097"/>
    </row>
    <row r="2098" spans="1:37" x14ac:dyDescent="0.25">
      <c r="A2098" t="s">
        <v>52</v>
      </c>
      <c r="B2098" t="s">
        <v>3</v>
      </c>
      <c r="C2098">
        <v>0</v>
      </c>
      <c r="D2098">
        <v>0.33000099999999999</v>
      </c>
      <c r="E2098">
        <v>0.1</v>
      </c>
      <c r="F2098" t="s">
        <v>6</v>
      </c>
      <c r="G2098" t="s">
        <v>4</v>
      </c>
      <c r="H2098">
        <v>0</v>
      </c>
      <c r="I2098">
        <v>0</v>
      </c>
      <c r="J2098" t="s">
        <v>2643</v>
      </c>
      <c r="K2098">
        <v>58</v>
      </c>
      <c r="L2098">
        <v>2.1943E-5</v>
      </c>
      <c r="M2098">
        <v>58</v>
      </c>
      <c r="N2098">
        <v>1.7859E-5</v>
      </c>
      <c r="O2098" t="s">
        <v>2643</v>
      </c>
      <c r="P2098" t="s">
        <v>2643</v>
      </c>
      <c r="Q2098" t="s">
        <v>2643</v>
      </c>
      <c r="R2098" t="s">
        <v>824</v>
      </c>
      <c r="S2098">
        <f ca="1">$AK$2*Validation[[#This Row],[Range1_Range]]+Validation[[#This Row],[Range1_Low]]</f>
        <v>0.11090734734695488</v>
      </c>
      <c r="T2098">
        <f ca="1">$AK$2*Validation[[#This Row],[Range2_Range]]+Validation[[#This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58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v>0</v>
      </c>
      <c r="AB2098" t="s">
        <v>832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8" t="b">
        <f ca="1">AND(Validation[[#This Row],[Test Reading]]&gt;=Validation[[#This Row],[Range1_Low]],Validation[[#This Row],[Test Reading]]&lt;=Validation[[#This Row],[Range1_High]])</f>
        <v>1</v>
      </c>
      <c r="AE20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8">
        <f>Validation[[#This Row],[Range1_High]]-Validation[[#This Row],[Range1_Low]]</f>
        <v>0.33000099999999999</v>
      </c>
      <c r="AG2098">
        <f>Validation[[#This Row],[Range2_High]]-Validation[[#This Row],[Range2_Low]]</f>
        <v>0</v>
      </c>
      <c r="AK2098"/>
    </row>
    <row r="2099" spans="1:37" x14ac:dyDescent="0.25">
      <c r="A2099" t="s">
        <v>52</v>
      </c>
      <c r="B2099" t="s">
        <v>3</v>
      </c>
      <c r="C2099">
        <v>0.33</v>
      </c>
      <c r="D2099">
        <v>3.3000099999999999</v>
      </c>
      <c r="E2099">
        <v>0.1</v>
      </c>
      <c r="F2099" t="s">
        <v>6</v>
      </c>
      <c r="G2099" t="s">
        <v>5</v>
      </c>
      <c r="H2099">
        <v>0</v>
      </c>
      <c r="I2099">
        <v>0</v>
      </c>
      <c r="J2099" t="s">
        <v>2643</v>
      </c>
      <c r="K2099">
        <v>58000</v>
      </c>
      <c r="L2099">
        <v>0.12833</v>
      </c>
      <c r="M2099">
        <v>5799.8</v>
      </c>
      <c r="N2099">
        <v>0.11025</v>
      </c>
      <c r="O2099" t="s">
        <v>2643</v>
      </c>
      <c r="P2099" t="s">
        <v>2643</v>
      </c>
      <c r="Q2099" t="s">
        <v>2643</v>
      </c>
      <c r="R2099" t="s">
        <v>832</v>
      </c>
      <c r="S2099">
        <f ca="1">$AK$2*Validation[[#This Row],[Range1_Range]]+Validation[[#This Row],[Range1_Low]]</f>
        <v>1.3281664622044462</v>
      </c>
      <c r="T2099">
        <f ca="1">$AK$2*Validation[[#This Row],[Range2_Range]]+Validation[[#This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58000 µV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9" t="b">
        <f ca="1">Validation[[#This Row],[Desired Result]]=Validation[[#This Row],[Result]]</f>
        <v>1</v>
      </c>
      <c r="X2099" t="b">
        <v>1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v>0</v>
      </c>
      <c r="AB2099" t="s">
        <v>6248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99" t="b">
        <f ca="1">AND(Validation[[#This Row],[Test Reading]]&gt;=Validation[[#This Row],[Range1_Low]],Validation[[#This Row],[Test Reading]]&lt;=Validation[[#This Row],[Range1_High]])</f>
        <v>1</v>
      </c>
      <c r="AE20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99">
        <f>Validation[[#This Row],[Range1_High]]-Validation[[#This Row],[Range1_Low]]</f>
        <v>2.9700099999999998</v>
      </c>
      <c r="AG2099">
        <f>Validation[[#This Row],[Range2_High]]-Validation[[#This Row],[Range2_Low]]</f>
        <v>0</v>
      </c>
      <c r="AK2099"/>
    </row>
    <row r="2100" spans="1:37" x14ac:dyDescent="0.25">
      <c r="A2100" t="s">
        <v>52</v>
      </c>
      <c r="B2100" t="s">
        <v>3</v>
      </c>
      <c r="C2100">
        <v>3</v>
      </c>
      <c r="D2100">
        <v>33.000100000000003</v>
      </c>
      <c r="E2100">
        <v>0.1</v>
      </c>
      <c r="F2100" t="s">
        <v>6</v>
      </c>
      <c r="G2100" t="s">
        <v>4</v>
      </c>
      <c r="H2100">
        <v>0</v>
      </c>
      <c r="I2100">
        <v>0</v>
      </c>
      <c r="J2100" t="s">
        <v>2643</v>
      </c>
      <c r="K2100">
        <v>57.997999999999998</v>
      </c>
      <c r="L2100">
        <v>1.1519E-3</v>
      </c>
      <c r="M2100">
        <v>57.997</v>
      </c>
      <c r="N2100">
        <v>1.1068E-3</v>
      </c>
      <c r="O2100" t="s">
        <v>2643</v>
      </c>
      <c r="P2100" t="s">
        <v>2643</v>
      </c>
      <c r="Q2100" t="s">
        <v>2643</v>
      </c>
      <c r="R2100" t="s">
        <v>837</v>
      </c>
      <c r="S2100">
        <f ca="1">$AK$2*Validation[[#This Row],[Range1_Range]]+Validation[[#This Row],[Range1_Low]]</f>
        <v>13.082489177740012</v>
      </c>
      <c r="T2100">
        <f ca="1">$AK$2*Validation[[#This Row],[Range2_Range]]+Validation[[#This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 mV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v>0</v>
      </c>
      <c r="AB2100" t="s">
        <v>6249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0" t="b">
        <f ca="1">AND(Validation[[#This Row],[Test Reading]]&gt;=Validation[[#This Row],[Range1_Low]],Validation[[#This Row],[Test Reading]]&lt;=Validation[[#This Row],[Range1_High]])</f>
        <v>1</v>
      </c>
      <c r="AE2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0">
        <f>Validation[[#This Row],[Range1_High]]-Validation[[#This Row],[Range1_Low]]</f>
        <v>30.000100000000003</v>
      </c>
      <c r="AG2100">
        <f>Validation[[#This Row],[Range2_High]]-Validation[[#This Row],[Range2_Low]]</f>
        <v>0</v>
      </c>
      <c r="AK2100"/>
    </row>
    <row r="2101" spans="1:37" x14ac:dyDescent="0.25">
      <c r="A2101" t="s">
        <v>52</v>
      </c>
      <c r="B2101" t="s">
        <v>3</v>
      </c>
      <c r="C2101">
        <v>33</v>
      </c>
      <c r="D2101">
        <v>330.00099999999998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2643</v>
      </c>
      <c r="K2101">
        <v>57.654000000000003</v>
      </c>
      <c r="L2101">
        <v>1.2973999999999999E-2</v>
      </c>
      <c r="M2101">
        <v>57.637</v>
      </c>
      <c r="N2101">
        <v>1.2872E-2</v>
      </c>
      <c r="O2101" t="s">
        <v>2643</v>
      </c>
      <c r="P2101" t="s">
        <v>2643</v>
      </c>
      <c r="Q2101" t="s">
        <v>2643</v>
      </c>
      <c r="R2101" t="s">
        <v>5122</v>
      </c>
      <c r="S2101">
        <f ca="1">$AK$2*Validation[[#This Row],[Range1_Range]]+Validation[[#This Row],[Range1_Low]]</f>
        <v>132.81664622044462</v>
      </c>
      <c r="T2101">
        <f ca="1">$AK$2*Validation[[#This Row],[Range2_Range]]+Validation[[#This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59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0</v>
      </c>
      <c r="AA2101" t="b">
        <v>0</v>
      </c>
      <c r="AB2101" t="s">
        <v>5918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1" t="b">
        <f ca="1">AND(Validation[[#This Row],[Test Reading]]&gt;=Validation[[#This Row],[Range1_Low]],Validation[[#This Row],[Test Reading]]&lt;=Validation[[#This Row],[Range1_High]])</f>
        <v>1</v>
      </c>
      <c r="AE2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1">
        <f>Validation[[#This Row],[Range1_High]]-Validation[[#This Row],[Range1_Low]]</f>
        <v>297.00099999999998</v>
      </c>
      <c r="AG2101">
        <f>Validation[[#This Row],[Range2_High]]-Validation[[#This Row],[Range2_Low]]</f>
        <v>0</v>
      </c>
      <c r="AK2101"/>
    </row>
    <row r="2102" spans="1:37" x14ac:dyDescent="0.25">
      <c r="A2102" t="s">
        <v>52</v>
      </c>
      <c r="B2102" t="s">
        <v>3</v>
      </c>
      <c r="C2102">
        <v>330</v>
      </c>
      <c r="D2102">
        <v>1000.01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2643</v>
      </c>
      <c r="K2102">
        <v>50.21</v>
      </c>
      <c r="L2102">
        <v>3.8072000000000002E-2</v>
      </c>
      <c r="M2102">
        <v>49.941000000000003</v>
      </c>
      <c r="N2102">
        <v>3.7448000000000002E-2</v>
      </c>
      <c r="O2102" t="s">
        <v>2643</v>
      </c>
      <c r="P2102" t="s">
        <v>2643</v>
      </c>
      <c r="Q2102" t="s">
        <v>2643</v>
      </c>
      <c r="R2102" t="s">
        <v>847</v>
      </c>
      <c r="S2102">
        <f ca="1">$AK$2*Validation[[#This Row],[Range1_Range]]+Validation[[#This Row],[Range1_Low]]</f>
        <v>555.17820187191319</v>
      </c>
      <c r="T2102">
        <f ca="1">$AK$2*Validation[[#This Row],[Range2_Range]]+Validation[[#This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71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v>0</v>
      </c>
      <c r="AB2102" t="s">
        <v>6090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2" t="b">
        <f ca="1">AND(Validation[[#This Row],[Test Reading]]&gt;=Validation[[#This Row],[Range1_Low]],Validation[[#This Row],[Test Reading]]&lt;=Validation[[#This Row],[Range1_High]])</f>
        <v>1</v>
      </c>
      <c r="AE2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2">
        <f>Validation[[#This Row],[Range1_High]]-Validation[[#This Row],[Range1_Low]]</f>
        <v>670.01</v>
      </c>
      <c r="AG2102">
        <f>Validation[[#This Row],[Range2_High]]-Validation[[#This Row],[Range2_Low]]</f>
        <v>0</v>
      </c>
      <c r="AK2102"/>
    </row>
    <row r="2103" spans="1:37" x14ac:dyDescent="0.25">
      <c r="A2103" t="s">
        <v>52</v>
      </c>
      <c r="B2103" t="s">
        <v>3</v>
      </c>
      <c r="C2103">
        <v>1000</v>
      </c>
      <c r="D2103">
        <v>1001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2643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2643</v>
      </c>
      <c r="P2103" t="s">
        <v>2643</v>
      </c>
      <c r="Q2103" t="s">
        <v>2643</v>
      </c>
      <c r="R2103" t="s">
        <v>5124</v>
      </c>
      <c r="S2103">
        <f ca="1">$AK$2*Validation[[#This Row],[Range1_Range]]+Validation[[#This Row],[Range1_Low]]</f>
        <v>1000.3360818523184</v>
      </c>
      <c r="T2103">
        <f ca="1">$AK$2*Validation[[#This Row],[Range2_Range]]+Validation[[#This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88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v>0</v>
      </c>
      <c r="AB2103" t="s">
        <v>847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3" t="b">
        <f ca="1">AND(Validation[[#This Row],[Test Reading]]&gt;=Validation[[#This Row],[Range1_Low]],Validation[[#This Row],[Test Reading]]&lt;=Validation[[#This Row],[Range1_High]])</f>
        <v>1</v>
      </c>
      <c r="AE2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3">
        <f>Validation[[#This Row],[Range1_High]]-Validation[[#This Row],[Range1_Low]]</f>
        <v>1</v>
      </c>
      <c r="AG2103">
        <f>Validation[[#This Row],[Range2_High]]-Validation[[#This Row],[Range2_Low]]</f>
        <v>0</v>
      </c>
      <c r="AK2103"/>
    </row>
    <row r="2104" spans="1:37" x14ac:dyDescent="0.25">
      <c r="A2104" t="s">
        <v>52</v>
      </c>
      <c r="B2104" t="s">
        <v>3</v>
      </c>
      <c r="C2104">
        <v>0</v>
      </c>
      <c r="D2104">
        <v>0.33000099999999999</v>
      </c>
      <c r="E2104">
        <v>1</v>
      </c>
      <c r="F2104" t="s">
        <v>6</v>
      </c>
      <c r="G2104" t="s">
        <v>4</v>
      </c>
      <c r="H2104">
        <v>0</v>
      </c>
      <c r="I2104">
        <v>0</v>
      </c>
      <c r="J2104" t="s">
        <v>2643</v>
      </c>
      <c r="K2104">
        <v>580</v>
      </c>
      <c r="L2104">
        <v>3.4191999999999998E-6</v>
      </c>
      <c r="M2104">
        <v>580</v>
      </c>
      <c r="N2104">
        <v>1.7858999999999999E-6</v>
      </c>
      <c r="O2104" t="s">
        <v>2643</v>
      </c>
      <c r="P2104" t="s">
        <v>2643</v>
      </c>
      <c r="Q2104" t="s">
        <v>2643</v>
      </c>
      <c r="R2104" t="s">
        <v>825</v>
      </c>
      <c r="S2104">
        <f ca="1">$AK$2*Validation[[#This Row],[Range1_Range]]+Validation[[#This Row],[Range1_Low]]</f>
        <v>0.11090734734695488</v>
      </c>
      <c r="T2104">
        <f ca="1">$AK$2*Validation[[#This Row],[Range2_Range]]+Validation[[#This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1</v>
      </c>
      <c r="AA2104" t="b">
        <v>0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04" t="b">
        <f ca="1">AND(Validation[[#This Row],[Test Reading]]&gt;=Validation[[#This Row],[Range1_Low]],Validation[[#This Row],[Test Reading]]&lt;=Validation[[#This Row],[Range1_High]])</f>
        <v>1</v>
      </c>
      <c r="AE2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4">
        <f>Validation[[#This Row],[Range1_High]]-Validation[[#This Row],[Range1_Low]]</f>
        <v>0.33000099999999999</v>
      </c>
      <c r="AG2104">
        <f>Validation[[#This Row],[Range2_High]]-Validation[[#This Row],[Range2_Low]]</f>
        <v>0</v>
      </c>
      <c r="AJ2104" s="94"/>
      <c r="AK2104"/>
    </row>
    <row r="2105" spans="1:37" x14ac:dyDescent="0.25">
      <c r="A2105" t="s">
        <v>52</v>
      </c>
      <c r="B2105" t="s">
        <v>3</v>
      </c>
      <c r="C2105">
        <v>3</v>
      </c>
      <c r="D2105">
        <v>33.000100000000003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2643</v>
      </c>
      <c r="K2105">
        <v>580</v>
      </c>
      <c r="L2105">
        <v>1.2878999999999999E-4</v>
      </c>
      <c r="M2105">
        <v>580</v>
      </c>
      <c r="N2105">
        <v>1.1071E-4</v>
      </c>
      <c r="O2105" t="s">
        <v>2643</v>
      </c>
      <c r="P2105" t="s">
        <v>2643</v>
      </c>
      <c r="Q2105" t="s">
        <v>2643</v>
      </c>
      <c r="R2105" t="s">
        <v>5120</v>
      </c>
      <c r="S2105">
        <f ca="1">$AK$2*Validation[[#This Row],[Range1_Range]]+Validation[[#This Row],[Range1_Low]]</f>
        <v>13.082489177740012</v>
      </c>
      <c r="T2105">
        <f ca="1">$AK$2*Validation[[#This Row],[Range2_Range]]+Validation[[#This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0</v>
      </c>
      <c r="AA2105" t="b">
        <v>0</v>
      </c>
      <c r="AB2105" t="s">
        <v>843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5" t="b">
        <f ca="1">AND(Validation[[#This Row],[Test Reading]]&gt;=Validation[[#This Row],[Range1_Low]],Validation[[#This Row],[Test Reading]]&lt;=Validation[[#This Row],[Range1_High]])</f>
        <v>1</v>
      </c>
      <c r="AE2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5">
        <f>Validation[[#This Row],[Range1_High]]-Validation[[#This Row],[Range1_Low]]</f>
        <v>30.000100000000003</v>
      </c>
      <c r="AG2105">
        <f>Validation[[#This Row],[Range2_High]]-Validation[[#This Row],[Range2_Low]]</f>
        <v>0</v>
      </c>
      <c r="AK2105"/>
    </row>
    <row r="2106" spans="1:37" x14ac:dyDescent="0.25">
      <c r="A2106" t="s">
        <v>52</v>
      </c>
      <c r="B2106" t="s">
        <v>3</v>
      </c>
      <c r="C2106">
        <v>33</v>
      </c>
      <c r="D2106">
        <v>330.00099999999998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2643</v>
      </c>
      <c r="K2106">
        <v>579.97</v>
      </c>
      <c r="L2106">
        <v>1.3757000000000001E-3</v>
      </c>
      <c r="M2106">
        <v>579.96</v>
      </c>
      <c r="N2106">
        <v>1.3305000000000001E-3</v>
      </c>
      <c r="O2106" t="s">
        <v>2643</v>
      </c>
      <c r="P2106" t="s">
        <v>2643</v>
      </c>
      <c r="Q2106" t="s">
        <v>2643</v>
      </c>
      <c r="R2106" t="s">
        <v>843</v>
      </c>
      <c r="S2106">
        <f ca="1">$AK$2*Validation[[#This Row],[Range1_Range]]+Validation[[#This Row],[Range1_Low]]</f>
        <v>132.81664622044462</v>
      </c>
      <c r="T2106">
        <f ca="1">$AK$2*Validation[[#This Row],[Range2_Range]]+Validation[[#This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1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0</v>
      </c>
      <c r="AA2106" t="b">
        <v>0</v>
      </c>
      <c r="AB2106" t="s">
        <v>5856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6" t="b">
        <f ca="1">AND(Validation[[#This Row],[Test Reading]]&gt;=Validation[[#This Row],[Range1_Low]],Validation[[#This Row],[Test Reading]]&lt;=Validation[[#This Row],[Range1_High]])</f>
        <v>1</v>
      </c>
      <c r="AE2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6">
        <f>Validation[[#This Row],[Range1_High]]-Validation[[#This Row],[Range1_Low]]</f>
        <v>297.00099999999998</v>
      </c>
      <c r="AG2106">
        <f>Validation[[#This Row],[Range2_High]]-Validation[[#This Row],[Range2_Low]]</f>
        <v>0</v>
      </c>
      <c r="AK2106"/>
    </row>
    <row r="2107" spans="1:37" x14ac:dyDescent="0.25">
      <c r="A2107" t="s">
        <v>52</v>
      </c>
      <c r="B2107" t="s">
        <v>3</v>
      </c>
      <c r="C2107">
        <v>330</v>
      </c>
      <c r="D2107">
        <v>1000.01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2643</v>
      </c>
      <c r="K2107">
        <v>578.9</v>
      </c>
      <c r="L2107">
        <v>5.3112000000000003E-3</v>
      </c>
      <c r="M2107">
        <v>578.86</v>
      </c>
      <c r="N2107">
        <v>4.8152999999999998E-3</v>
      </c>
      <c r="O2107" t="s">
        <v>2643</v>
      </c>
      <c r="P2107" t="s">
        <v>2643</v>
      </c>
      <c r="Q2107" t="s">
        <v>2643</v>
      </c>
      <c r="R2107" t="s">
        <v>848</v>
      </c>
      <c r="S2107">
        <f ca="1">$AK$2*Validation[[#This Row],[Range1_Range]]+Validation[[#This Row],[Range1_Low]]</f>
        <v>555.17820187191319</v>
      </c>
      <c r="T2107">
        <f ca="1">$AK$2*Validation[[#This Row],[Range2_Range]]+Validation[[#This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1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v>0</v>
      </c>
      <c r="AB2107" t="s">
        <v>5979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7" t="b">
        <f ca="1">AND(Validation[[#This Row],[Test Reading]]&gt;=Validation[[#This Row],[Range1_Low]],Validation[[#This Row],[Test Reading]]&lt;=Validation[[#This Row],[Range1_High]])</f>
        <v>1</v>
      </c>
      <c r="AE2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7">
        <f>Validation[[#This Row],[Range1_High]]-Validation[[#This Row],[Range1_Low]]</f>
        <v>670.01</v>
      </c>
      <c r="AG2107">
        <f>Validation[[#This Row],[Range2_High]]-Validation[[#This Row],[Range2_Low]]</f>
        <v>0</v>
      </c>
      <c r="AK2107"/>
    </row>
    <row r="2108" spans="1:37" x14ac:dyDescent="0.25">
      <c r="A2108" t="s">
        <v>52</v>
      </c>
      <c r="B2108" t="s">
        <v>3</v>
      </c>
      <c r="C2108">
        <v>1000</v>
      </c>
      <c r="D2108">
        <v>1001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2643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2643</v>
      </c>
      <c r="P2108" t="s">
        <v>2643</v>
      </c>
      <c r="Q2108" t="s">
        <v>2643</v>
      </c>
      <c r="R2108" t="s">
        <v>853</v>
      </c>
      <c r="S2108">
        <f ca="1">$AK$2*Validation[[#This Row],[Range1_Range]]+Validation[[#This Row],[Range1_Low]]</f>
        <v>1000.3360818523184</v>
      </c>
      <c r="T2108">
        <f ca="1">$AK$2*Validation[[#This Row],[Range2_Range]]+Validation[[#This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1</v>
      </c>
      <c r="AA2108" t="b">
        <v>0</v>
      </c>
      <c r="AB2108" t="s">
        <v>848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8" t="b">
        <f ca="1">AND(Validation[[#This Row],[Test Reading]]&gt;=Validation[[#This Row],[Range1_Low]],Validation[[#This Row],[Test Reading]]&lt;=Validation[[#This Row],[Range1_High]])</f>
        <v>1</v>
      </c>
      <c r="AE2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8">
        <f>Validation[[#This Row],[Range1_High]]-Validation[[#This Row],[Range1_Low]]</f>
        <v>1</v>
      </c>
      <c r="AG2108">
        <f>Validation[[#This Row],[Range2_High]]-Validation[[#This Row],[Range2_Low]]</f>
        <v>0</v>
      </c>
      <c r="AK2108"/>
    </row>
    <row r="2109" spans="1:37" x14ac:dyDescent="0.25">
      <c r="A2109" t="s">
        <v>52</v>
      </c>
      <c r="B2109" t="s">
        <v>3</v>
      </c>
      <c r="C2109">
        <v>0</v>
      </c>
      <c r="D2109">
        <v>0.33000099999999999</v>
      </c>
      <c r="E2109">
        <v>10</v>
      </c>
      <c r="F2109" t="s">
        <v>6</v>
      </c>
      <c r="G2109" t="s">
        <v>4</v>
      </c>
      <c r="H2109">
        <v>0</v>
      </c>
      <c r="I2109">
        <v>0</v>
      </c>
      <c r="J2109" t="s">
        <v>2643</v>
      </c>
      <c r="K2109">
        <v>5800</v>
      </c>
      <c r="L2109">
        <v>8.3190000000000003E-7</v>
      </c>
      <c r="M2109">
        <v>5800</v>
      </c>
      <c r="N2109">
        <v>1.7859000000000001E-7</v>
      </c>
      <c r="O2109" t="s">
        <v>2643</v>
      </c>
      <c r="P2109" t="s">
        <v>2643</v>
      </c>
      <c r="Q2109" t="s">
        <v>2643</v>
      </c>
      <c r="R2109" t="s">
        <v>826</v>
      </c>
      <c r="S2109">
        <f ca="1">$AK$2*Validation[[#This Row],[Range1_Range]]+Validation[[#This Row],[Range1_Low]]</f>
        <v>0.11090734734695488</v>
      </c>
      <c r="T2109">
        <f ca="1">$AK$2*Validation[[#This Row],[Range2_Range]]+Validation[[#This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v>0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09" t="b">
        <f ca="1">AND(Validation[[#This Row],[Test Reading]]&gt;=Validation[[#This Row],[Range1_Low]],Validation[[#This Row],[Test Reading]]&lt;=Validation[[#This Row],[Range1_High]])</f>
        <v>1</v>
      </c>
      <c r="AE2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9">
        <f>Validation[[#This Row],[Range1_High]]-Validation[[#This Row],[Range1_Low]]</f>
        <v>0.33000099999999999</v>
      </c>
      <c r="AG2109">
        <f>Validation[[#This Row],[Range2_High]]-Validation[[#This Row],[Range2_Low]]</f>
        <v>0</v>
      </c>
      <c r="AJ2109" s="94"/>
      <c r="AK2109"/>
    </row>
    <row r="2110" spans="1:37" x14ac:dyDescent="0.25">
      <c r="A2110" t="s">
        <v>52</v>
      </c>
      <c r="B2110" t="s">
        <v>3</v>
      </c>
      <c r="C2110">
        <v>33</v>
      </c>
      <c r="D2110">
        <v>330.00099999999998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2643</v>
      </c>
      <c r="K2110">
        <v>5800</v>
      </c>
      <c r="L2110">
        <v>1.5118E-4</v>
      </c>
      <c r="M2110">
        <v>5800</v>
      </c>
      <c r="N2110">
        <v>1.3310000000000001E-4</v>
      </c>
      <c r="O2110" t="s">
        <v>2643</v>
      </c>
      <c r="P2110" t="s">
        <v>2643</v>
      </c>
      <c r="Q2110" t="s">
        <v>2643</v>
      </c>
      <c r="R2110" t="s">
        <v>844</v>
      </c>
      <c r="S2110">
        <f ca="1">$AK$2*Validation[[#This Row],[Range1_Range]]+Validation[[#This Row],[Range1_Low]]</f>
        <v>132.81664622044462</v>
      </c>
      <c r="T2110">
        <f ca="1">$AK$2*Validation[[#This Row],[Range2_Range]]+Validation[[#This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1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0</v>
      </c>
      <c r="AA2110" t="b">
        <v>0</v>
      </c>
      <c r="AB2110" t="s">
        <v>849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10" t="b">
        <f ca="1">AND(Validation[[#This Row],[Test Reading]]&gt;=Validation[[#This Row],[Range1_Low]],Validation[[#This Row],[Test Reading]]&lt;=Validation[[#This Row],[Range1_High]])</f>
        <v>1</v>
      </c>
      <c r="AE2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10">
        <f>Validation[[#This Row],[Range1_High]]-Validation[[#This Row],[Range1_Low]]</f>
        <v>297.00099999999998</v>
      </c>
      <c r="AG2110">
        <f>Validation[[#This Row],[Range2_High]]-Validation[[#This Row],[Range2_Low]]</f>
        <v>0</v>
      </c>
      <c r="AK2110"/>
    </row>
    <row r="2111" spans="1:37" x14ac:dyDescent="0.25">
      <c r="A2111" t="s">
        <v>52</v>
      </c>
      <c r="B2111" t="s">
        <v>3</v>
      </c>
      <c r="C2111">
        <v>330</v>
      </c>
      <c r="D2111">
        <v>1000.01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2643</v>
      </c>
      <c r="K2111">
        <v>5799.9</v>
      </c>
      <c r="L2111">
        <v>6.8362000000000002E-4</v>
      </c>
      <c r="M2111">
        <v>5799.9</v>
      </c>
      <c r="N2111">
        <v>4.8322000000000003E-4</v>
      </c>
      <c r="O2111" t="s">
        <v>2643</v>
      </c>
      <c r="P2111" t="s">
        <v>2643</v>
      </c>
      <c r="Q2111" t="s">
        <v>2643</v>
      </c>
      <c r="R2111" t="s">
        <v>849</v>
      </c>
      <c r="S2111">
        <f ca="1">$AK$2*Validation[[#This Row],[Range1_Range]]+Validation[[#This Row],[Range1_Low]]</f>
        <v>555.17820187191319</v>
      </c>
      <c r="T2111">
        <f ca="1">$AK$2*Validation[[#This Row],[Range2_Range]]+Validation[[#This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v>0</v>
      </c>
      <c r="AB2111" t="s">
        <v>6091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1" t="b">
        <f ca="1">AND(Validation[[#This Row],[Test Reading]]&gt;=Validation[[#This Row],[Range1_Low]],Validation[[#This Row],[Test Reading]]&lt;=Validation[[#This Row],[Range1_High]])</f>
        <v>1</v>
      </c>
      <c r="AE2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1">
        <f>Validation[[#This Row],[Range1_High]]-Validation[[#This Row],[Range1_Low]]</f>
        <v>670.01</v>
      </c>
      <c r="AG2111">
        <f>Validation[[#This Row],[Range2_High]]-Validation[[#This Row],[Range2_Low]]</f>
        <v>0</v>
      </c>
      <c r="AK2111"/>
    </row>
    <row r="2112" spans="1:37" x14ac:dyDescent="0.25">
      <c r="A2112" t="s">
        <v>52</v>
      </c>
      <c r="B2112" t="s">
        <v>3</v>
      </c>
      <c r="C2112">
        <v>1000</v>
      </c>
      <c r="D2112">
        <v>1001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2643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2643</v>
      </c>
      <c r="P2112" t="s">
        <v>2643</v>
      </c>
      <c r="Q2112" t="s">
        <v>2643</v>
      </c>
      <c r="R2112" t="s">
        <v>854</v>
      </c>
      <c r="S2112">
        <f ca="1">$AK$2*Validation[[#This Row],[Range1_Range]]+Validation[[#This Row],[Range1_Low]]</f>
        <v>1000.3360818523184</v>
      </c>
      <c r="T2112">
        <f ca="1">$AK$2*Validation[[#This Row],[Range2_Range]]+Validation[[#This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1</v>
      </c>
      <c r="AA2112" t="b">
        <v>0</v>
      </c>
      <c r="AB2112" t="s">
        <v>849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12" t="b">
        <f ca="1">AND(Validation[[#This Row],[Test Reading]]&gt;=Validation[[#This Row],[Range1_Low]],Validation[[#This Row],[Test Reading]]&lt;=Validation[[#This Row],[Range1_High]])</f>
        <v>1</v>
      </c>
      <c r="AE2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2">
        <f>Validation[[#This Row],[Range1_High]]-Validation[[#This Row],[Range1_Low]]</f>
        <v>1</v>
      </c>
      <c r="AG2112">
        <f>Validation[[#This Row],[Range2_High]]-Validation[[#This Row],[Range2_Low]]</f>
        <v>0</v>
      </c>
      <c r="AK2112"/>
    </row>
    <row r="2113" spans="1:37" x14ac:dyDescent="0.25">
      <c r="A2113" t="s">
        <v>52</v>
      </c>
      <c r="B2113" t="s">
        <v>96</v>
      </c>
      <c r="C2113">
        <v>0</v>
      </c>
      <c r="D2113">
        <v>1.090001E-4</v>
      </c>
      <c r="E2113">
        <v>1E-10</v>
      </c>
      <c r="F2113" t="s">
        <v>150</v>
      </c>
      <c r="G2113" t="s">
        <v>150</v>
      </c>
      <c r="H2113">
        <v>0</v>
      </c>
      <c r="I2113">
        <v>0</v>
      </c>
      <c r="J2113" t="s">
        <v>2643</v>
      </c>
      <c r="K2113">
        <v>0</v>
      </c>
      <c r="L2113">
        <v>3.5999999999999999E-3</v>
      </c>
      <c r="M2113">
        <v>0</v>
      </c>
      <c r="N2113">
        <v>0</v>
      </c>
      <c r="O2113" t="s">
        <v>2643</v>
      </c>
      <c r="P2113" t="s">
        <v>2643</v>
      </c>
      <c r="Q2113" t="s">
        <v>2643</v>
      </c>
      <c r="R2113" t="s">
        <v>5426</v>
      </c>
      <c r="S2113">
        <f ca="1">$AK$2*Validation[[#This Row],[Range1_Range]]+Validation[[#This Row],[Range1_Low]]</f>
        <v>3.6632955510900929E-5</v>
      </c>
      <c r="T2113">
        <f ca="1">$AK$2*Validation[[#This Row],[Range2_Range]]+Validation[[#This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0.00000013 W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0.00000013 W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Row],[Res]]&gt;=Validation[[#This Row],[Range1_High]]-Validation[[#This Row],[Range1_Low]]</f>
        <v>0</v>
      </c>
      <c r="AA2113" t="b">
        <v>0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3" t="b">
        <f ca="1">AND(Validation[[#This Row],[Test Reading]]&gt;=Validation[[#This Row],[Range1_Low]],Validation[[#This Row],[Test Reading]]&lt;=Validation[[#This Row],[Range1_High]])</f>
        <v>1</v>
      </c>
      <c r="AE2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3">
        <f>Validation[[#This Row],[Range1_High]]-Validation[[#This Row],[Range1_Low]]</f>
        <v>1.090001E-4</v>
      </c>
      <c r="AG2113">
        <f>Validation[[#This Row],[Range2_High]]-Validation[[#This Row],[Range2_Low]]</f>
        <v>0</v>
      </c>
      <c r="AK2113"/>
    </row>
    <row r="2114" spans="1:37" x14ac:dyDescent="0.25">
      <c r="A2114" t="s">
        <v>52</v>
      </c>
      <c r="B2114" t="s">
        <v>96</v>
      </c>
      <c r="C2114">
        <v>0</v>
      </c>
      <c r="D2114">
        <v>1.090001E-4</v>
      </c>
      <c r="E2114">
        <v>1.0000000000000001E-9</v>
      </c>
      <c r="F2114" t="s">
        <v>150</v>
      </c>
      <c r="G2114" t="s">
        <v>150</v>
      </c>
      <c r="H2114">
        <v>0</v>
      </c>
      <c r="I2114">
        <v>0</v>
      </c>
      <c r="J2114" t="s">
        <v>2643</v>
      </c>
      <c r="K2114">
        <v>0</v>
      </c>
      <c r="L2114">
        <v>3.5999999999999999E-3</v>
      </c>
      <c r="M2114">
        <v>0</v>
      </c>
      <c r="N2114">
        <v>0</v>
      </c>
      <c r="O2114" t="s">
        <v>2643</v>
      </c>
      <c r="P2114" t="s">
        <v>2643</v>
      </c>
      <c r="Q2114" t="s">
        <v>2643</v>
      </c>
      <c r="R2114" t="s">
        <v>5427</v>
      </c>
      <c r="S2114">
        <f ca="1">$AK$2*Validation[[#This Row],[Range1_Range]]+Validation[[#This Row],[Range1_Low]]</f>
        <v>3.6632955510900929E-5</v>
      </c>
      <c r="T2114">
        <f ca="1">$AK$2*Validation[[#This Row],[Range2_Range]]+Validation[[#This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0.00000013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0.00000013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v>0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4" t="b">
        <f ca="1">AND(Validation[[#This Row],[Test Reading]]&gt;=Validation[[#This Row],[Range1_Low]],Validation[[#This Row],[Test Reading]]&lt;=Validation[[#This Row],[Range1_High]])</f>
        <v>1</v>
      </c>
      <c r="AE2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4">
        <f>Validation[[#This Row],[Range1_High]]-Validation[[#This Row],[Range1_Low]]</f>
        <v>1.090001E-4</v>
      </c>
      <c r="AG2114">
        <f>Validation[[#This Row],[Range2_High]]-Validation[[#This Row],[Range2_Low]]</f>
        <v>0</v>
      </c>
      <c r="AJ2114" s="94"/>
      <c r="AK2114"/>
    </row>
    <row r="2115" spans="1:37" x14ac:dyDescent="0.25">
      <c r="A2115" t="s">
        <v>52</v>
      </c>
      <c r="B2115" t="s">
        <v>96</v>
      </c>
      <c r="C2115">
        <v>0</v>
      </c>
      <c r="D2115">
        <v>1.090001E-4</v>
      </c>
      <c r="E2115">
        <v>1E-8</v>
      </c>
      <c r="F2115" t="s">
        <v>150</v>
      </c>
      <c r="G2115" t="s">
        <v>150</v>
      </c>
      <c r="H2115">
        <v>0</v>
      </c>
      <c r="I2115">
        <v>0</v>
      </c>
      <c r="J2115" t="s">
        <v>2643</v>
      </c>
      <c r="K2115">
        <v>0</v>
      </c>
      <c r="L2115">
        <v>6.8024000000000001E-3</v>
      </c>
      <c r="M2115">
        <v>0</v>
      </c>
      <c r="N2115">
        <v>0</v>
      </c>
      <c r="O2115" t="s">
        <v>2643</v>
      </c>
      <c r="P2115" t="s">
        <v>2643</v>
      </c>
      <c r="Q2115" t="s">
        <v>2643</v>
      </c>
      <c r="R2115" t="s">
        <v>5428</v>
      </c>
      <c r="S2115">
        <f ca="1">$AK$2*Validation[[#This Row],[Range1_Range]]+Validation[[#This Row],[Range1_Low]]</f>
        <v>3.6632955510900929E-5</v>
      </c>
      <c r="T2115">
        <f ca="1">$AK$2*Validation[[#This Row],[Range2_Range]]+Validation[[#This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0.00000025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0.00000025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Row],[Res]]&gt;=Validation[[#This Row],[Range1_High]]-Validation[[#This Row],[Range1_Low]]</f>
        <v>0</v>
      </c>
      <c r="AA2115" t="b">
        <v>0</v>
      </c>
      <c r="AB2115" t="s">
        <v>768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5" t="b">
        <f ca="1">AND(Validation[[#This Row],[Test Reading]]&gt;=Validation[[#This Row],[Range1_Low]],Validation[[#This Row],[Test Reading]]&lt;=Validation[[#This Row],[Range1_High]])</f>
        <v>1</v>
      </c>
      <c r="AE2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5">
        <f>Validation[[#This Row],[Range1_High]]-Validation[[#This Row],[Range1_Low]]</f>
        <v>1.090001E-4</v>
      </c>
      <c r="AG2115">
        <f>Validation[[#This Row],[Range2_High]]-Validation[[#This Row],[Range2_Low]]</f>
        <v>0</v>
      </c>
      <c r="AK2115"/>
    </row>
    <row r="2116" spans="1:37" x14ac:dyDescent="0.25">
      <c r="A2116" t="s">
        <v>52</v>
      </c>
      <c r="B2116" t="s">
        <v>96</v>
      </c>
      <c r="C2116">
        <v>1.0900000000000001E-4</v>
      </c>
      <c r="D2116">
        <v>1.0900999999999999E-6</v>
      </c>
      <c r="E2116">
        <v>1E-8</v>
      </c>
      <c r="F2116" t="s">
        <v>150</v>
      </c>
      <c r="G2116" t="s">
        <v>150</v>
      </c>
      <c r="H2116">
        <v>0</v>
      </c>
      <c r="I2116">
        <v>0</v>
      </c>
      <c r="J2116" t="s">
        <v>2643</v>
      </c>
      <c r="K2116">
        <v>0</v>
      </c>
      <c r="L2116">
        <v>3.5E-4</v>
      </c>
      <c r="M2116">
        <v>0</v>
      </c>
      <c r="N2116">
        <v>0</v>
      </c>
      <c r="O2116" t="s">
        <v>2643</v>
      </c>
      <c r="P2116" t="s">
        <v>2643</v>
      </c>
      <c r="Q2116" t="s">
        <v>2643</v>
      </c>
      <c r="R2116" t="s">
        <v>768</v>
      </c>
      <c r="S2116">
        <f ca="1">$AK$2*Validation[[#This Row],[Range1_Range]]+Validation[[#This Row],[Range1_Low]]</f>
        <v>7.2733440924496699E-5</v>
      </c>
      <c r="T2116">
        <f ca="1">$AK$2*Validation[[#This Row],[Range2_Range]]+Validation[[#This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0.000000025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0.00000049 W</v>
      </c>
      <c r="W2116" t="b">
        <f ca="1">Validation[[#This Row],[Desired Result]]=Validation[[#This Row],[Result]]</f>
        <v>0</v>
      </c>
      <c r="X2116" t="b">
        <v>1</v>
      </c>
      <c r="Y2116" t="b">
        <f>Validation[[#This Row],[Range1_Low]]&gt;=Validation[[#This Row],[Range1_High]]</f>
        <v>1</v>
      </c>
      <c r="Z2116" t="b">
        <f>Validation[[#This Row],[Res]]&gt;=Validation[[#This Row],[Range1_High]]-Validation[[#This Row],[Range1_Low]]</f>
        <v>1</v>
      </c>
      <c r="AA2116" t="b"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2116" t="b">
        <f ca="1">AND(Validation[[#This Row],[Test Reading]]&gt;=Validation[[#This Row],[Range1_Low]],Validation[[#This Row],[Test Reading]]&lt;=Validation[[#This Row],[Range1_High]])</f>
        <v>0</v>
      </c>
      <c r="AE2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6">
        <f>Validation[[#This Row],[Range1_High]]-Validation[[#This Row],[Range1_Low]]</f>
        <v>-1.0790990000000001E-4</v>
      </c>
      <c r="AG2116">
        <f>Validation[[#This Row],[Range2_High]]-Validation[[#This Row],[Range2_Low]]</f>
        <v>0</v>
      </c>
      <c r="AK2116"/>
    </row>
    <row r="2117" spans="1:37" x14ac:dyDescent="0.25">
      <c r="A2117" t="s">
        <v>52</v>
      </c>
      <c r="B2117" t="s">
        <v>96</v>
      </c>
      <c r="C2117">
        <v>0</v>
      </c>
      <c r="D2117">
        <v>1.090001E-4</v>
      </c>
      <c r="E2117">
        <v>9.9999999999999995E-8</v>
      </c>
      <c r="F2117" t="s">
        <v>150</v>
      </c>
      <c r="G2117" t="s">
        <v>150</v>
      </c>
      <c r="H2117">
        <v>0</v>
      </c>
      <c r="I2117">
        <v>0</v>
      </c>
      <c r="J2117" t="s">
        <v>2643</v>
      </c>
      <c r="K2117">
        <v>0</v>
      </c>
      <c r="L2117">
        <v>5.8110000000000002E-2</v>
      </c>
      <c r="M2117">
        <v>0</v>
      </c>
      <c r="N2117">
        <v>0</v>
      </c>
      <c r="O2117" t="s">
        <v>2643</v>
      </c>
      <c r="P2117" t="s">
        <v>2643</v>
      </c>
      <c r="Q2117" t="s">
        <v>2643</v>
      </c>
      <c r="R2117" t="s">
        <v>5429</v>
      </c>
      <c r="S2117">
        <f ca="1">$AK$2*Validation[[#This Row],[Range1_Range]]+Validation[[#This Row],[Range1_Low]]</f>
        <v>3.6632955510900929E-5</v>
      </c>
      <c r="T2117">
        <f ca="1">$AK$2*Validation[[#This Row],[Range2_Range]]+Validation[[#This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0.0000021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0.0000021 W</v>
      </c>
      <c r="W2117" t="b">
        <f ca="1">Validation[[#This Row],[Desired Result]]=Validation[[#This Row],[Result]]</f>
        <v>1</v>
      </c>
      <c r="X2117" t="b">
        <v>0</v>
      </c>
      <c r="Y2117" t="b">
        <f>Validation[[#This Row],[Range1_Low]]&gt;=Validation[[#This Row],[Range1_High]]</f>
        <v>0</v>
      </c>
      <c r="Z2117" t="b">
        <f>Validation[[#This Row],[Res]]&gt;=Validation[[#This Row],[Range1_High]]-Validation[[#This Row],[Range1_Low]]</f>
        <v>0</v>
      </c>
      <c r="AA2117" t="b">
        <v>0</v>
      </c>
      <c r="AB2117" t="s">
        <v>769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7" t="b">
        <f ca="1">AND(Validation[[#This Row],[Test Reading]]&gt;=Validation[[#This Row],[Range1_Low]],Validation[[#This Row],[Test Reading]]&lt;=Validation[[#This Row],[Range1_High]])</f>
        <v>1</v>
      </c>
      <c r="AE2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7">
        <f>Validation[[#This Row],[Range1_High]]-Validation[[#This Row],[Range1_Low]]</f>
        <v>1.090001E-4</v>
      </c>
      <c r="AG2117">
        <f>Validation[[#This Row],[Range2_High]]-Validation[[#This Row],[Range2_Low]]</f>
        <v>0</v>
      </c>
      <c r="AK2117"/>
    </row>
    <row r="2118" spans="1:37" x14ac:dyDescent="0.25">
      <c r="A2118" t="s">
        <v>52</v>
      </c>
      <c r="B2118" t="s">
        <v>96</v>
      </c>
      <c r="C2118">
        <v>1.0900000000000001E-4</v>
      </c>
      <c r="D2118">
        <v>1.0900999999999999E-6</v>
      </c>
      <c r="E2118">
        <v>9.9999999999999995E-8</v>
      </c>
      <c r="F2118" t="s">
        <v>150</v>
      </c>
      <c r="G2118" t="s">
        <v>150</v>
      </c>
      <c r="H2118">
        <v>0</v>
      </c>
      <c r="I2118">
        <v>0</v>
      </c>
      <c r="J2118" t="s">
        <v>2643</v>
      </c>
      <c r="K2118">
        <v>0</v>
      </c>
      <c r="L2118">
        <v>6.3400999999999996E-4</v>
      </c>
      <c r="M2118">
        <v>0</v>
      </c>
      <c r="N2118">
        <v>0</v>
      </c>
      <c r="O2118" t="s">
        <v>2643</v>
      </c>
      <c r="P2118" t="s">
        <v>2643</v>
      </c>
      <c r="Q2118" t="s">
        <v>2643</v>
      </c>
      <c r="R2118" t="s">
        <v>769</v>
      </c>
      <c r="S2118">
        <f ca="1">$AK$2*Validation[[#This Row],[Range1_Range]]+Validation[[#This Row],[Range1_Low]]</f>
        <v>7.2733440924496699E-5</v>
      </c>
      <c r="T2118">
        <f ca="1">$AK$2*Validation[[#This Row],[Range2_Range]]+Validation[[#This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0.000000046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0.0000042 W</v>
      </c>
      <c r="W2118" t="b">
        <f ca="1">Validation[[#This Row],[Desired Result]]=Validation[[#This Row],[Result]]</f>
        <v>0</v>
      </c>
      <c r="X2118" t="b">
        <v>1</v>
      </c>
      <c r="Y2118" t="b">
        <f>Validation[[#This Row],[Range1_Low]]&gt;=Validation[[#This Row],[Range1_High]]</f>
        <v>1</v>
      </c>
      <c r="Z2118" t="b">
        <f>Validation[[#This Row],[Res]]&gt;=Validation[[#This Row],[Range1_High]]-Validation[[#This Row],[Range1_Low]]</f>
        <v>1</v>
      </c>
      <c r="AA2118" t="b"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2118" t="b">
        <f ca="1">AND(Validation[[#This Row],[Test Reading]]&gt;=Validation[[#This Row],[Range1_Low]],Validation[[#This Row],[Test Reading]]&lt;=Validation[[#This Row],[Range1_High]])</f>
        <v>0</v>
      </c>
      <c r="AE2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18">
        <f>Validation[[#This Row],[Range1_High]]-Validation[[#This Row],[Range1_Low]]</f>
        <v>-1.0790990000000001E-4</v>
      </c>
      <c r="AG2118">
        <f>Validation[[#This Row],[Range2_High]]-Validation[[#This Row],[Range2_Low]]</f>
        <v>0</v>
      </c>
      <c r="AK2118"/>
    </row>
    <row r="2119" spans="1:37" x14ac:dyDescent="0.25">
      <c r="A2119" t="s">
        <v>52</v>
      </c>
      <c r="B2119" t="s">
        <v>96</v>
      </c>
      <c r="C2119">
        <v>1.09E-3</v>
      </c>
      <c r="D2119">
        <v>1.0900099999999999E-2</v>
      </c>
      <c r="E2119">
        <v>9.9999999999999995E-8</v>
      </c>
      <c r="F2119" t="s">
        <v>150</v>
      </c>
      <c r="G2119" t="s">
        <v>150</v>
      </c>
      <c r="H2119">
        <v>0</v>
      </c>
      <c r="I2119">
        <v>0</v>
      </c>
      <c r="J2119" t="s">
        <v>2643</v>
      </c>
      <c r="K2119">
        <v>0</v>
      </c>
      <c r="L2119">
        <v>2.4000000000000001E-4</v>
      </c>
      <c r="M2119">
        <v>0</v>
      </c>
      <c r="N2119">
        <v>0</v>
      </c>
      <c r="O2119" t="s">
        <v>2643</v>
      </c>
      <c r="P2119" t="s">
        <v>2643</v>
      </c>
      <c r="Q2119" t="s">
        <v>2643</v>
      </c>
      <c r="R2119" t="s">
        <v>5438</v>
      </c>
      <c r="S2119">
        <f ca="1">$AK$2*Validation[[#This Row],[Range1_Range]]+Validation[[#This Row],[Range1_Low]]</f>
        <v>4.3869965794296438E-3</v>
      </c>
      <c r="T2119">
        <f ca="1">$AK$2*Validation[[#This Row],[Range2_Range]]+Validation[[#This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0.0000011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0.0000011 W</v>
      </c>
      <c r="W2119" t="b">
        <f ca="1">Validation[[#This Row],[Desired Result]]=Validation[[#This Row],[Result]]</f>
        <v>1</v>
      </c>
      <c r="X2119" t="b">
        <v>1</v>
      </c>
      <c r="Y2119" t="b">
        <f>Validation[[#This Row],[Range1_Low]]&gt;=Validation[[#This Row],[Range1_High]]</f>
        <v>0</v>
      </c>
      <c r="Z2119" t="b">
        <f>Validation[[#This Row],[Res]]&gt;=Validation[[#This Row],[Range1_High]]-Validation[[#This Row],[Range1_Low]]</f>
        <v>0</v>
      </c>
      <c r="AA2119" t="b">
        <v>0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9" t="b">
        <f ca="1">AND(Validation[[#This Row],[Test Reading]]&gt;=Validation[[#This Row],[Range1_Low]],Validation[[#This Row],[Test Reading]]&lt;=Validation[[#This Row],[Range1_High]])</f>
        <v>1</v>
      </c>
      <c r="AE2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9">
        <f>Validation[[#This Row],[Range1_High]]-Validation[[#This Row],[Range1_Low]]</f>
        <v>9.8100999999999987E-3</v>
      </c>
      <c r="AG2119">
        <f>Validation[[#This Row],[Range2_High]]-Validation[[#This Row],[Range2_Low]]</f>
        <v>0</v>
      </c>
      <c r="AK2119"/>
    </row>
    <row r="2120" spans="1:37" x14ac:dyDescent="0.25">
      <c r="A2120" t="s">
        <v>52</v>
      </c>
      <c r="B2120" t="s">
        <v>96</v>
      </c>
      <c r="C2120">
        <v>0</v>
      </c>
      <c r="D2120">
        <v>1.090001E-4</v>
      </c>
      <c r="E2120">
        <v>9.9999999999999995E-7</v>
      </c>
      <c r="F2120" t="s">
        <v>150</v>
      </c>
      <c r="G2120" t="s">
        <v>150</v>
      </c>
      <c r="H2120">
        <v>0</v>
      </c>
      <c r="I2120">
        <v>0</v>
      </c>
      <c r="J2120" t="s">
        <v>2643</v>
      </c>
      <c r="K2120">
        <v>0</v>
      </c>
      <c r="L2120">
        <v>0.58001000000000003</v>
      </c>
      <c r="M2120">
        <v>0</v>
      </c>
      <c r="N2120">
        <v>0</v>
      </c>
      <c r="O2120" t="s">
        <v>2643</v>
      </c>
      <c r="P2120" t="s">
        <v>2643</v>
      </c>
      <c r="Q2120" t="s">
        <v>2643</v>
      </c>
      <c r="R2120" t="s">
        <v>5430</v>
      </c>
      <c r="S2120">
        <f ca="1">$AK$2*Validation[[#This Row],[Range1_Range]]+Validation[[#This Row],[Range1_Low]]</f>
        <v>3.6632955510900929E-5</v>
      </c>
      <c r="T2120">
        <f ca="1">$AK$2*Validation[[#This Row],[Range2_Range]]+Validation[[#This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0.000021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v>0</v>
      </c>
      <c r="AB2120">
        <v>7961702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0" t="b">
        <f ca="1">AND(Validation[[#This Row],[Test Reading]]&gt;=Validation[[#This Row],[Range1_Low]],Validation[[#This Row],[Test Reading]]&lt;=Validation[[#This Row],[Range1_High]])</f>
        <v>1</v>
      </c>
      <c r="AE2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0">
        <f>Validation[[#This Row],[Range1_High]]-Validation[[#This Row],[Range1_Low]]</f>
        <v>1.090001E-4</v>
      </c>
      <c r="AG2120">
        <f>Validation[[#This Row],[Range2_High]]-Validation[[#This Row],[Range2_Low]]</f>
        <v>0</v>
      </c>
      <c r="AK2120"/>
    </row>
    <row r="2121" spans="1:37" x14ac:dyDescent="0.25">
      <c r="A2121" t="s">
        <v>52</v>
      </c>
      <c r="B2121" t="s">
        <v>96</v>
      </c>
      <c r="C2121">
        <v>1.0900000000000001E-4</v>
      </c>
      <c r="D2121">
        <v>1.0900999999999999E-6</v>
      </c>
      <c r="E2121">
        <v>9.9999999999999995E-7</v>
      </c>
      <c r="F2121" t="s">
        <v>150</v>
      </c>
      <c r="G2121" t="s">
        <v>150</v>
      </c>
      <c r="H2121">
        <v>0</v>
      </c>
      <c r="I2121">
        <v>0</v>
      </c>
      <c r="J2121" t="s">
        <v>2643</v>
      </c>
      <c r="K2121">
        <v>0</v>
      </c>
      <c r="L2121">
        <v>5.3337000000000002E-3</v>
      </c>
      <c r="M2121">
        <v>0</v>
      </c>
      <c r="N2121">
        <v>0</v>
      </c>
      <c r="O2121" t="s">
        <v>2643</v>
      </c>
      <c r="P2121" t="s">
        <v>2643</v>
      </c>
      <c r="Q2121" t="s">
        <v>2643</v>
      </c>
      <c r="R2121" t="s">
        <v>5435</v>
      </c>
      <c r="S2121">
        <f ca="1">$AK$2*Validation[[#This Row],[Range1_Range]]+Validation[[#This Row],[Range1_Low]]</f>
        <v>7.2733440924496699E-5</v>
      </c>
      <c r="T2121">
        <f ca="1">$AK$2*Validation[[#This Row],[Range2_Range]]+Validation[[#This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0.00000039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0.000042 W</v>
      </c>
      <c r="W2121" t="b">
        <f ca="1">Validation[[#This Row],[Desired Result]]=Validation[[#This Row],[Result]]</f>
        <v>0</v>
      </c>
      <c r="X2121" t="b">
        <v>0</v>
      </c>
      <c r="Y2121" t="b">
        <f>Validation[[#This Row],[Range1_Low]]&gt;=Validation[[#This Row],[Range1_High]]</f>
        <v>1</v>
      </c>
      <c r="Z2121" t="b">
        <f>Validation[[#This Row],[Res]]&gt;=Validation[[#This Row],[Range1_High]]-Validation[[#This Row],[Range1_Low]]</f>
        <v>1</v>
      </c>
      <c r="AA2121" t="b">
        <v>0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2121" t="b">
        <f ca="1">AND(Validation[[#This Row],[Test Reading]]&gt;=Validation[[#This Row],[Range1_Low]],Validation[[#This Row],[Test Reading]]&lt;=Validation[[#This Row],[Range1_High]])</f>
        <v>0</v>
      </c>
      <c r="AE2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1">
        <f>Validation[[#This Row],[Range1_High]]-Validation[[#This Row],[Range1_Low]]</f>
        <v>-1.0790990000000001E-4</v>
      </c>
      <c r="AG2121">
        <f>Validation[[#This Row],[Range2_High]]-Validation[[#This Row],[Range2_Low]]</f>
        <v>0</v>
      </c>
      <c r="AK2121"/>
    </row>
    <row r="2122" spans="1:37" x14ac:dyDescent="0.25">
      <c r="A2122" t="s">
        <v>52</v>
      </c>
      <c r="B2122" t="s">
        <v>96</v>
      </c>
      <c r="C2122">
        <v>1.09E-3</v>
      </c>
      <c r="D2122">
        <v>1.0900099999999999E-2</v>
      </c>
      <c r="E2122">
        <v>9.9999999999999995E-7</v>
      </c>
      <c r="F2122" t="s">
        <v>150</v>
      </c>
      <c r="G2122" t="s">
        <v>150</v>
      </c>
      <c r="H2122">
        <v>0</v>
      </c>
      <c r="I2122">
        <v>0</v>
      </c>
      <c r="J2122" t="s">
        <v>2643</v>
      </c>
      <c r="K2122">
        <v>0</v>
      </c>
      <c r="L2122">
        <v>5.8093000000000001E-4</v>
      </c>
      <c r="M2122">
        <v>0</v>
      </c>
      <c r="N2122">
        <v>0</v>
      </c>
      <c r="O2122" t="s">
        <v>2643</v>
      </c>
      <c r="P2122" t="s">
        <v>2643</v>
      </c>
      <c r="Q2122" t="s">
        <v>2643</v>
      </c>
      <c r="R2122" t="s">
        <v>774</v>
      </c>
      <c r="S2122">
        <f ca="1">$AK$2*Validation[[#This Row],[Range1_Range]]+Validation[[#This Row],[Range1_Low]]</f>
        <v>4.3869965794296438E-3</v>
      </c>
      <c r="T2122">
        <f ca="1">$AK$2*Validation[[#This Row],[Range2_Range]]+Validation[[#This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0.0000025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0.0000025 W</v>
      </c>
      <c r="W2122" t="b">
        <f ca="1">Validation[[#This Row],[Desired Result]]=Validation[[#This Row],[Result]]</f>
        <v>1</v>
      </c>
      <c r="X2122" t="b">
        <v>1</v>
      </c>
      <c r="Y2122" t="b">
        <f>Validation[[#This Row],[Range1_Low]]&gt;=Validation[[#This Row],[Range1_High]]</f>
        <v>0</v>
      </c>
      <c r="Z2122" t="b">
        <f>Validation[[#This Row],[Res]]&gt;=Validation[[#This Row],[Range1_High]]-Validation[[#This Row],[Range1_Low]]</f>
        <v>0</v>
      </c>
      <c r="AA2122" t="b">
        <v>0</v>
      </c>
      <c r="AB2122" t="s">
        <v>778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2" t="b">
        <f ca="1">AND(Validation[[#This Row],[Test Reading]]&gt;=Validation[[#This Row],[Range1_Low]],Validation[[#This Row],[Test Reading]]&lt;=Validation[[#This Row],[Range1_High]])</f>
        <v>1</v>
      </c>
      <c r="AE2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2">
        <f>Validation[[#This Row],[Range1_High]]-Validation[[#This Row],[Range1_Low]]</f>
        <v>9.8100999999999987E-3</v>
      </c>
      <c r="AG2122">
        <f>Validation[[#This Row],[Range2_High]]-Validation[[#This Row],[Range2_Low]]</f>
        <v>0</v>
      </c>
      <c r="AK2122"/>
    </row>
    <row r="2123" spans="1:37" x14ac:dyDescent="0.25">
      <c r="A2123" t="s">
        <v>52</v>
      </c>
      <c r="B2123" t="s">
        <v>96</v>
      </c>
      <c r="C2123">
        <v>1.09E-2</v>
      </c>
      <c r="D2123">
        <v>0.1090001</v>
      </c>
      <c r="E2123">
        <v>9.9999999999999995E-7</v>
      </c>
      <c r="F2123" t="s">
        <v>150</v>
      </c>
      <c r="G2123" t="s">
        <v>150</v>
      </c>
      <c r="H2123">
        <v>0</v>
      </c>
      <c r="I2123">
        <v>0</v>
      </c>
      <c r="J2123" t="s">
        <v>2643</v>
      </c>
      <c r="K2123">
        <v>0</v>
      </c>
      <c r="L2123">
        <v>1.9000000000000001E-4</v>
      </c>
      <c r="M2123">
        <v>0</v>
      </c>
      <c r="N2123">
        <v>0</v>
      </c>
      <c r="O2123" t="s">
        <v>2643</v>
      </c>
      <c r="P2123" t="s">
        <v>2643</v>
      </c>
      <c r="Q2123" t="s">
        <v>2643</v>
      </c>
      <c r="R2123" t="s">
        <v>778</v>
      </c>
      <c r="S2123">
        <f ca="1">$AK$2*Validation[[#This Row],[Range1_Range]]+Validation[[#This Row],[Range1_Low]]</f>
        <v>4.386966332062936E-2</v>
      </c>
      <c r="T2123">
        <f ca="1">$AK$2*Validation[[#This Row],[Range2_Range]]+Validation[[#This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0.0000083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0.0000083 W</v>
      </c>
      <c r="W2123" t="b">
        <f ca="1">Validation[[#This Row],[Desired Result]]=Validation[[#This Row],[Result]]</f>
        <v>1</v>
      </c>
      <c r="X2123" t="b">
        <v>1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v>0</v>
      </c>
      <c r="AB2123" t="s">
        <v>774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3" t="b">
        <f ca="1">AND(Validation[[#This Row],[Test Reading]]&gt;=Validation[[#This Row],[Range1_Low]],Validation[[#This Row],[Test Reading]]&lt;=Validation[[#This Row],[Range1_High]])</f>
        <v>1</v>
      </c>
      <c r="AE2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3">
        <f>Validation[[#This Row],[Range1_High]]-Validation[[#This Row],[Range1_Low]]</f>
        <v>9.8100099999999996E-2</v>
      </c>
      <c r="AG2123">
        <f>Validation[[#This Row],[Range2_High]]-Validation[[#This Row],[Range2_Low]]</f>
        <v>0</v>
      </c>
      <c r="AK2123"/>
    </row>
    <row r="2124" spans="1:37" x14ac:dyDescent="0.25">
      <c r="A2124" t="s">
        <v>52</v>
      </c>
      <c r="B2124" t="s">
        <v>96</v>
      </c>
      <c r="C2124">
        <v>0</v>
      </c>
      <c r="D2124">
        <v>1.090001E-4</v>
      </c>
      <c r="E2124">
        <v>1.0000000000000001E-5</v>
      </c>
      <c r="F2124" t="s">
        <v>150</v>
      </c>
      <c r="G2124" t="s">
        <v>150</v>
      </c>
      <c r="H2124">
        <v>0</v>
      </c>
      <c r="I2124">
        <v>0</v>
      </c>
      <c r="J2124" t="s">
        <v>2643</v>
      </c>
      <c r="K2124">
        <v>0</v>
      </c>
      <c r="L2124">
        <v>5.8</v>
      </c>
      <c r="M2124">
        <v>0</v>
      </c>
      <c r="N2124">
        <v>0</v>
      </c>
      <c r="O2124" t="s">
        <v>2643</v>
      </c>
      <c r="P2124" t="s">
        <v>2643</v>
      </c>
      <c r="Q2124" t="s">
        <v>2643</v>
      </c>
      <c r="R2124" t="s">
        <v>5431</v>
      </c>
      <c r="S2124">
        <f ca="1">$AK$2*Validation[[#This Row],[Range1_Range]]+Validation[[#This Row],[Range1_Low]]</f>
        <v>3.6632955510900929E-5</v>
      </c>
      <c r="T2124">
        <f ca="1">$AK$2*Validation[[#This Row],[Range2_Range]]+Validation[[#This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0.00021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v>0</v>
      </c>
      <c r="AB2124">
        <v>6841505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24" t="b">
        <f ca="1">AND(Validation[[#This Row],[Test Reading]]&gt;=Validation[[#This Row],[Range1_Low]],Validation[[#This Row],[Test Reading]]&lt;=Validation[[#This Row],[Range1_High]])</f>
        <v>1</v>
      </c>
      <c r="AE2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24">
        <f>Validation[[#This Row],[Range1_High]]-Validation[[#This Row],[Range1_Low]]</f>
        <v>1.090001E-4</v>
      </c>
      <c r="AG2124">
        <f>Validation[[#This Row],[Range2_High]]-Validation[[#This Row],[Range2_Low]]</f>
        <v>0</v>
      </c>
      <c r="AK2124"/>
    </row>
    <row r="2125" spans="1:37" x14ac:dyDescent="0.25">
      <c r="A2125" t="s">
        <v>52</v>
      </c>
      <c r="B2125" t="s">
        <v>96</v>
      </c>
      <c r="C2125">
        <v>1.0900000000000001E-4</v>
      </c>
      <c r="D2125">
        <v>1.0900999999999999E-6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2643</v>
      </c>
      <c r="K2125">
        <v>0</v>
      </c>
      <c r="L2125">
        <v>5.3213000000000003E-2</v>
      </c>
      <c r="M2125">
        <v>0</v>
      </c>
      <c r="N2125">
        <v>0</v>
      </c>
      <c r="O2125" t="s">
        <v>2643</v>
      </c>
      <c r="P2125" t="s">
        <v>2643</v>
      </c>
      <c r="Q2125" t="s">
        <v>2643</v>
      </c>
      <c r="R2125" t="s">
        <v>5436</v>
      </c>
      <c r="S2125">
        <f ca="1">$AK$2*Validation[[#This Row],[Range1_Range]]+Validation[[#This Row],[Range1_Low]]</f>
        <v>7.2733440924496699E-5</v>
      </c>
      <c r="T2125">
        <f ca="1">$AK$2*Validation[[#This Row],[Range2_Range]]+Validation[[#This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0.0000039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0.00042 W</v>
      </c>
      <c r="W2125" t="b">
        <f ca="1">Validation[[#This Row],[Desired Result]]=Validation[[#This Row],[Result]]</f>
        <v>0</v>
      </c>
      <c r="X2125" t="b">
        <v>1</v>
      </c>
      <c r="Y2125" t="b">
        <f>Validation[[#This Row],[Range1_Low]]&gt;=Validation[[#This Row],[Range1_High]]</f>
        <v>1</v>
      </c>
      <c r="Z2125" t="b">
        <f>Validation[[#This Row],[Res]]&gt;=Validation[[#This Row],[Range1_High]]-Validation[[#This Row],[Range1_Low]]</f>
        <v>1</v>
      </c>
      <c r="AA2125" t="b">
        <v>0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2125" t="b">
        <f ca="1">AND(Validation[[#This Row],[Test Reading]]&gt;=Validation[[#This Row],[Range1_Low]],Validation[[#This Row],[Test Reading]]&lt;=Validation[[#This Row],[Range1_High]])</f>
        <v>0</v>
      </c>
      <c r="AE2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5">
        <f>Validation[[#This Row],[Range1_High]]-Validation[[#This Row],[Range1_Low]]</f>
        <v>-1.0790990000000001E-4</v>
      </c>
      <c r="AG2125">
        <f>Validation[[#This Row],[Range2_High]]-Validation[[#This Row],[Range2_Low]]</f>
        <v>0</v>
      </c>
      <c r="AK2125"/>
    </row>
    <row r="2126" spans="1:37" x14ac:dyDescent="0.25">
      <c r="A2126" t="s">
        <v>52</v>
      </c>
      <c r="B2126" t="s">
        <v>96</v>
      </c>
      <c r="C2126">
        <v>1.09E-3</v>
      </c>
      <c r="D2126">
        <v>1.0900099999999999E-2</v>
      </c>
      <c r="E2126">
        <v>1.0000000000000001E-5</v>
      </c>
      <c r="F2126" t="s">
        <v>150</v>
      </c>
      <c r="G2126" t="s">
        <v>150</v>
      </c>
      <c r="H2126">
        <v>0</v>
      </c>
      <c r="I2126">
        <v>0</v>
      </c>
      <c r="J2126" t="s">
        <v>2643</v>
      </c>
      <c r="K2126">
        <v>0</v>
      </c>
      <c r="L2126">
        <v>5.3277000000000003E-3</v>
      </c>
      <c r="M2126">
        <v>0</v>
      </c>
      <c r="N2126">
        <v>0</v>
      </c>
      <c r="O2126" t="s">
        <v>2643</v>
      </c>
      <c r="P2126" t="s">
        <v>2643</v>
      </c>
      <c r="Q2126" t="s">
        <v>2643</v>
      </c>
      <c r="R2126" t="s">
        <v>5439</v>
      </c>
      <c r="S2126">
        <f ca="1">$AK$2*Validation[[#This Row],[Range1_Range]]+Validation[[#This Row],[Range1_Low]]</f>
        <v>4.3869965794296438E-3</v>
      </c>
      <c r="T2126">
        <f ca="1">$AK$2*Validation[[#This Row],[Range2_Range]]+Validation[[#This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0.000023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0.000023 W</v>
      </c>
      <c r="W2126" t="b">
        <f ca="1">Validation[[#This Row],[Desired Result]]=Validation[[#This Row],[Result]]</f>
        <v>1</v>
      </c>
      <c r="X2126" t="b">
        <v>1</v>
      </c>
      <c r="Y2126" t="b">
        <f>Validation[[#This Row],[Range1_Low]]&gt;=Validation[[#This Row],[Range1_High]]</f>
        <v>0</v>
      </c>
      <c r="Z2126" t="b">
        <f>Validation[[#This Row],[Res]]&gt;=Validation[[#This Row],[Range1_High]]-Validation[[#This Row],[Range1_Low]]</f>
        <v>0</v>
      </c>
      <c r="AA2126" t="b">
        <v>0</v>
      </c>
      <c r="AB2126" t="s">
        <v>779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6" t="b">
        <f ca="1">AND(Validation[[#This Row],[Test Reading]]&gt;=Validation[[#This Row],[Range1_Low]],Validation[[#This Row],[Test Reading]]&lt;=Validation[[#This Row],[Range1_High]])</f>
        <v>1</v>
      </c>
      <c r="AE2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6">
        <f>Validation[[#This Row],[Range1_High]]-Validation[[#This Row],[Range1_Low]]</f>
        <v>9.8100999999999987E-3</v>
      </c>
      <c r="AG2126">
        <f>Validation[[#This Row],[Range2_High]]-Validation[[#This Row],[Range2_Low]]</f>
        <v>0</v>
      </c>
      <c r="AK2126"/>
    </row>
    <row r="2127" spans="1:37" x14ac:dyDescent="0.25">
      <c r="A2127" t="s">
        <v>52</v>
      </c>
      <c r="B2127" t="s">
        <v>96</v>
      </c>
      <c r="C2127">
        <v>1.09E-2</v>
      </c>
      <c r="D2127">
        <v>0.1090001</v>
      </c>
      <c r="E2127">
        <v>1.0000000000000001E-5</v>
      </c>
      <c r="F2127" t="s">
        <v>150</v>
      </c>
      <c r="G2127" t="s">
        <v>150</v>
      </c>
      <c r="H2127">
        <v>0</v>
      </c>
      <c r="I2127">
        <v>0</v>
      </c>
      <c r="J2127" t="s">
        <v>2643</v>
      </c>
      <c r="K2127">
        <v>0</v>
      </c>
      <c r="L2127">
        <v>5.6395000000000002E-4</v>
      </c>
      <c r="M2127">
        <v>0</v>
      </c>
      <c r="N2127">
        <v>0</v>
      </c>
      <c r="O2127" t="s">
        <v>2643</v>
      </c>
      <c r="P2127" t="s">
        <v>2643</v>
      </c>
      <c r="Q2127" t="s">
        <v>2643</v>
      </c>
      <c r="R2127" t="s">
        <v>779</v>
      </c>
      <c r="S2127">
        <f ca="1">$AK$2*Validation[[#This Row],[Range1_Range]]+Validation[[#This Row],[Range1_Low]]</f>
        <v>4.386966332062936E-2</v>
      </c>
      <c r="T2127">
        <f ca="1">$AK$2*Validation[[#This Row],[Range2_Range]]+Validation[[#This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0.000025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0.000025 W</v>
      </c>
      <c r="W2127" t="b">
        <f ca="1">Validation[[#This Row],[Desired Result]]=Validation[[#This Row],[Result]]</f>
        <v>1</v>
      </c>
      <c r="X2127" t="b">
        <v>1</v>
      </c>
      <c r="Y2127" t="b">
        <f>Validation[[#This Row],[Range1_Low]]&gt;=Validation[[#This Row],[Range1_High]]</f>
        <v>0</v>
      </c>
      <c r="Z2127" t="b">
        <f>Validation[[#This Row],[Res]]&gt;=Validation[[#This Row],[Range1_High]]-Validation[[#This Row],[Range1_Low]]</f>
        <v>0</v>
      </c>
      <c r="AA2127" t="b">
        <v>0</v>
      </c>
      <c r="AB2127" t="s">
        <v>6092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7" t="b">
        <f ca="1">AND(Validation[[#This Row],[Test Reading]]&gt;=Validation[[#This Row],[Range1_Low]],Validation[[#This Row],[Test Reading]]&lt;=Validation[[#This Row],[Range1_High]])</f>
        <v>1</v>
      </c>
      <c r="AE2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7">
        <f>Validation[[#This Row],[Range1_High]]-Validation[[#This Row],[Range1_Low]]</f>
        <v>9.8100099999999996E-2</v>
      </c>
      <c r="AG2127">
        <f>Validation[[#This Row],[Range2_High]]-Validation[[#This Row],[Range2_Low]]</f>
        <v>0</v>
      </c>
      <c r="AK2127"/>
    </row>
    <row r="2128" spans="1:37" x14ac:dyDescent="0.25">
      <c r="A2128" t="s">
        <v>52</v>
      </c>
      <c r="B2128" t="s">
        <v>96</v>
      </c>
      <c r="C2128">
        <v>0.109</v>
      </c>
      <c r="D2128">
        <v>1.0901000000000001</v>
      </c>
      <c r="E2128">
        <v>1.0000000000000001E-5</v>
      </c>
      <c r="F2128" t="s">
        <v>150</v>
      </c>
      <c r="G2128" t="s">
        <v>150</v>
      </c>
      <c r="H2128">
        <v>0</v>
      </c>
      <c r="I2128">
        <v>0</v>
      </c>
      <c r="J2128" t="s">
        <v>2643</v>
      </c>
      <c r="K2128">
        <v>0</v>
      </c>
      <c r="L2128">
        <v>2.3000000000000001E-4</v>
      </c>
      <c r="M2128">
        <v>0</v>
      </c>
      <c r="N2128">
        <v>0</v>
      </c>
      <c r="O2128" t="s">
        <v>2643</v>
      </c>
      <c r="P2128" t="s">
        <v>2643</v>
      </c>
      <c r="Q2128" t="s">
        <v>2643</v>
      </c>
      <c r="R2128" t="s">
        <v>5442</v>
      </c>
      <c r="S2128">
        <f ca="1">$AK$2*Validation[[#This Row],[Range1_Range]]+Validation[[#This Row],[Range1_Low]]</f>
        <v>0.43872990530967315</v>
      </c>
      <c r="T2128">
        <f ca="1">$AK$2*Validation[[#This Row],[Range2_Range]]+Validation[[#This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0.0001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 W</v>
      </c>
      <c r="W2128" t="b">
        <f ca="1">Validation[[#This Row],[Desired Result]]=Validation[[#This Row],[Result]]</f>
        <v>1</v>
      </c>
      <c r="X2128" t="b">
        <v>1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v>0</v>
      </c>
      <c r="AB2128" t="s">
        <v>779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8" t="b">
        <f ca="1">AND(Validation[[#This Row],[Test Reading]]&gt;=Validation[[#This Row],[Range1_Low]],Validation[[#This Row],[Test Reading]]&lt;=Validation[[#This Row],[Range1_High]])</f>
        <v>1</v>
      </c>
      <c r="AE2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8">
        <f>Validation[[#This Row],[Range1_High]]-Validation[[#This Row],[Range1_Low]]</f>
        <v>0.98110000000000008</v>
      </c>
      <c r="AG2128">
        <f>Validation[[#This Row],[Range2_High]]-Validation[[#This Row],[Range2_Low]]</f>
        <v>0</v>
      </c>
      <c r="AK2128"/>
    </row>
    <row r="2129" spans="1:37" x14ac:dyDescent="0.25">
      <c r="A2129" t="s">
        <v>52</v>
      </c>
      <c r="B2129" t="s">
        <v>96</v>
      </c>
      <c r="C2129">
        <v>0</v>
      </c>
      <c r="D2129">
        <v>1.090001E-4</v>
      </c>
      <c r="E2129">
        <v>1E-4</v>
      </c>
      <c r="F2129" t="s">
        <v>150</v>
      </c>
      <c r="G2129" t="s">
        <v>150</v>
      </c>
      <c r="H2129">
        <v>0</v>
      </c>
      <c r="I2129">
        <v>0</v>
      </c>
      <c r="J2129" t="s">
        <v>2643</v>
      </c>
      <c r="K2129">
        <v>0</v>
      </c>
      <c r="L2129">
        <v>58</v>
      </c>
      <c r="M2129">
        <v>0</v>
      </c>
      <c r="N2129">
        <v>0</v>
      </c>
      <c r="O2129" t="s">
        <v>2643</v>
      </c>
      <c r="P2129" t="s">
        <v>2643</v>
      </c>
      <c r="Q2129" t="s">
        <v>2643</v>
      </c>
      <c r="R2129" t="s">
        <v>5432</v>
      </c>
      <c r="S2129">
        <f ca="1">$AK$2*Validation[[#This Row],[Range1_Range]]+Validation[[#This Row],[Range1_Low]]</f>
        <v>3.6632955510900929E-5</v>
      </c>
      <c r="T2129">
        <f ca="1">$AK$2*Validation[[#This Row],[Range2_Range]]+Validation[[#This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0.0021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v>0</v>
      </c>
      <c r="AB2129">
        <v>9628634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9" t="b">
        <f ca="1">AND(Validation[[#This Row],[Test Reading]]&gt;=Validation[[#This Row],[Range1_Low]],Validation[[#This Row],[Test Reading]]&lt;=Validation[[#This Row],[Range1_High]])</f>
        <v>1</v>
      </c>
      <c r="AE2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9">
        <f>Validation[[#This Row],[Range1_High]]-Validation[[#This Row],[Range1_Low]]</f>
        <v>1.090001E-4</v>
      </c>
      <c r="AG2129">
        <f>Validation[[#This Row],[Range2_High]]-Validation[[#This Row],[Range2_Low]]</f>
        <v>0</v>
      </c>
      <c r="AK2129"/>
    </row>
    <row r="2130" spans="1:37" x14ac:dyDescent="0.25">
      <c r="A2130" t="s">
        <v>52</v>
      </c>
      <c r="B2130" t="s">
        <v>96</v>
      </c>
      <c r="C2130">
        <v>1.0900000000000001E-4</v>
      </c>
      <c r="D2130">
        <v>1.0900999999999999E-6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2643</v>
      </c>
      <c r="K2130">
        <v>0</v>
      </c>
      <c r="L2130">
        <v>0.53210999999999997</v>
      </c>
      <c r="M2130">
        <v>0</v>
      </c>
      <c r="N2130">
        <v>0</v>
      </c>
      <c r="O2130" t="s">
        <v>2643</v>
      </c>
      <c r="P2130" t="s">
        <v>2643</v>
      </c>
      <c r="Q2130" t="s">
        <v>2643</v>
      </c>
      <c r="R2130" t="s">
        <v>5437</v>
      </c>
      <c r="S2130">
        <f ca="1">$AK$2*Validation[[#This Row],[Range1_Range]]+Validation[[#This Row],[Range1_Low]]</f>
        <v>7.2733440924496699E-5</v>
      </c>
      <c r="T2130">
        <f ca="1">$AK$2*Validation[[#This Row],[Range2_Range]]+Validation[[#This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0.000039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0.0042 W</v>
      </c>
      <c r="W2130" t="b">
        <f ca="1">Validation[[#This Row],[Desired Result]]=Validation[[#This Row],[Result]]</f>
        <v>0</v>
      </c>
      <c r="X2130" t="b">
        <v>1</v>
      </c>
      <c r="Y2130" t="b">
        <f>Validation[[#This Row],[Range1_Low]]&gt;=Validation[[#This Row],[Range1_High]]</f>
        <v>1</v>
      </c>
      <c r="Z2130" t="b">
        <f>Validation[[#This Row],[Res]]&gt;=Validation[[#This Row],[Range1_High]]-Validation[[#This Row],[Range1_Low]]</f>
        <v>1</v>
      </c>
      <c r="AA2130" t="b">
        <v>0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2130" t="b">
        <f ca="1">AND(Validation[[#This Row],[Test Reading]]&gt;=Validation[[#This Row],[Range1_Low]],Validation[[#This Row],[Test Reading]]&lt;=Validation[[#This Row],[Range1_High]])</f>
        <v>0</v>
      </c>
      <c r="AE2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30">
        <f>Validation[[#This Row],[Range1_High]]-Validation[[#This Row],[Range1_Low]]</f>
        <v>-1.0790990000000001E-4</v>
      </c>
      <c r="AG2130">
        <f>Validation[[#This Row],[Range2_High]]-Validation[[#This Row],[Range2_Low]]</f>
        <v>0</v>
      </c>
      <c r="AK2130"/>
    </row>
    <row r="2131" spans="1:37" x14ac:dyDescent="0.25">
      <c r="A2131" t="s">
        <v>52</v>
      </c>
      <c r="B2131" t="s">
        <v>96</v>
      </c>
      <c r="C2131">
        <v>1.09E-3</v>
      </c>
      <c r="D2131">
        <v>1.0900099999999999E-2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2643</v>
      </c>
      <c r="K2131">
        <v>0</v>
      </c>
      <c r="L2131">
        <v>5.3212000000000002E-2</v>
      </c>
      <c r="M2131">
        <v>0</v>
      </c>
      <c r="N2131">
        <v>0</v>
      </c>
      <c r="O2131" t="s">
        <v>2643</v>
      </c>
      <c r="P2131" t="s">
        <v>2643</v>
      </c>
      <c r="Q2131" t="s">
        <v>2643</v>
      </c>
      <c r="R2131" t="s">
        <v>776</v>
      </c>
      <c r="S2131">
        <f ca="1">$AK$2*Validation[[#This Row],[Range1_Range]]+Validation[[#This Row],[Range1_Low]]</f>
        <v>4.3869965794296438E-3</v>
      </c>
      <c r="T2131">
        <f ca="1">$AK$2*Validation[[#This Row],[Range2_Range]]+Validation[[#This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0.00023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</v>
      </c>
      <c r="W2131" t="b">
        <f ca="1">Validation[[#This Row],[Desired Result]]=Validation[[#This Row],[Result]]</f>
        <v>1</v>
      </c>
      <c r="X2131" t="b">
        <v>0</v>
      </c>
      <c r="Y2131" t="b">
        <f>Validation[[#This Row],[Range1_Low]]&gt;=Validation[[#This Row],[Range1_High]]</f>
        <v>0</v>
      </c>
      <c r="Z2131" t="b">
        <f>Validation[[#This Row],[Res]]&gt;=Validation[[#This Row],[Range1_High]]-Validation[[#This Row],[Range1_Low]]</f>
        <v>0</v>
      </c>
      <c r="AA2131" t="b">
        <v>0</v>
      </c>
      <c r="AB2131" t="s">
        <v>780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1" t="b">
        <f ca="1">AND(Validation[[#This Row],[Test Reading]]&gt;=Validation[[#This Row],[Range1_Low]],Validation[[#This Row],[Test Reading]]&lt;=Validation[[#This Row],[Range1_High]])</f>
        <v>1</v>
      </c>
      <c r="AE2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1">
        <f>Validation[[#This Row],[Range1_High]]-Validation[[#This Row],[Range1_Low]]</f>
        <v>9.8100999999999987E-3</v>
      </c>
      <c r="AG2131">
        <f>Validation[[#This Row],[Range2_High]]-Validation[[#This Row],[Range2_Low]]</f>
        <v>0</v>
      </c>
      <c r="AK2131"/>
    </row>
    <row r="2132" spans="1:37" x14ac:dyDescent="0.25">
      <c r="A2132" t="s">
        <v>52</v>
      </c>
      <c r="B2132" t="s">
        <v>96</v>
      </c>
      <c r="C2132">
        <v>1.09E-2</v>
      </c>
      <c r="D2132">
        <v>0.1090001</v>
      </c>
      <c r="E2132">
        <v>1E-4</v>
      </c>
      <c r="F2132" t="s">
        <v>150</v>
      </c>
      <c r="G2132" t="s">
        <v>150</v>
      </c>
      <c r="H2132">
        <v>0</v>
      </c>
      <c r="I2132">
        <v>0</v>
      </c>
      <c r="J2132" t="s">
        <v>2643</v>
      </c>
      <c r="K2132">
        <v>0</v>
      </c>
      <c r="L2132">
        <v>5.3308000000000001E-3</v>
      </c>
      <c r="M2132">
        <v>0</v>
      </c>
      <c r="N2132">
        <v>0</v>
      </c>
      <c r="O2132" t="s">
        <v>2643</v>
      </c>
      <c r="P2132" t="s">
        <v>2643</v>
      </c>
      <c r="Q2132" t="s">
        <v>2643</v>
      </c>
      <c r="R2132" t="s">
        <v>780</v>
      </c>
      <c r="S2132">
        <f ca="1">$AK$2*Validation[[#This Row],[Range1_Range]]+Validation[[#This Row],[Range1_Low]]</f>
        <v>4.386966332062936E-2</v>
      </c>
      <c r="T2132">
        <f ca="1">$AK$2*Validation[[#This Row],[Range2_Range]]+Validation[[#This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0.00023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</v>
      </c>
      <c r="W2132" t="b">
        <f ca="1">Validation[[#This Row],[Desired Result]]=Validation[[#This Row],[Result]]</f>
        <v>1</v>
      </c>
      <c r="X2132" t="b">
        <v>1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0</v>
      </c>
      <c r="AA2132" t="b">
        <v>0</v>
      </c>
      <c r="AB2132" t="s">
        <v>6093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2" t="b">
        <f ca="1">AND(Validation[[#This Row],[Test Reading]]&gt;=Validation[[#This Row],[Range1_Low]],Validation[[#This Row],[Test Reading]]&lt;=Validation[[#This Row],[Range1_High]])</f>
        <v>1</v>
      </c>
      <c r="AE2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2">
        <f>Validation[[#This Row],[Range1_High]]-Validation[[#This Row],[Range1_Low]]</f>
        <v>9.8100099999999996E-2</v>
      </c>
      <c r="AG2132">
        <f>Validation[[#This Row],[Range2_High]]-Validation[[#This Row],[Range2_Low]]</f>
        <v>0</v>
      </c>
      <c r="AK2132"/>
    </row>
    <row r="2133" spans="1:37" x14ac:dyDescent="0.25">
      <c r="A2133" t="s">
        <v>52</v>
      </c>
      <c r="B2133" t="s">
        <v>96</v>
      </c>
      <c r="C2133">
        <v>0.109</v>
      </c>
      <c r="D2133">
        <v>1.0901000000000001</v>
      </c>
      <c r="E2133">
        <v>1E-4</v>
      </c>
      <c r="F2133" t="s">
        <v>150</v>
      </c>
      <c r="G2133" t="s">
        <v>150</v>
      </c>
      <c r="H2133">
        <v>0</v>
      </c>
      <c r="I2133">
        <v>0</v>
      </c>
      <c r="J2133" t="s">
        <v>2643</v>
      </c>
      <c r="K2133">
        <v>0</v>
      </c>
      <c r="L2133">
        <v>5.7855999999999999E-4</v>
      </c>
      <c r="M2133">
        <v>0</v>
      </c>
      <c r="N2133">
        <v>0</v>
      </c>
      <c r="O2133" t="s">
        <v>2643</v>
      </c>
      <c r="P2133" t="s">
        <v>2643</v>
      </c>
      <c r="Q2133" t="s">
        <v>2643</v>
      </c>
      <c r="R2133" t="s">
        <v>784</v>
      </c>
      <c r="S2133">
        <f ca="1">$AK$2*Validation[[#This Row],[Range1_Range]]+Validation[[#This Row],[Range1_Low]]</f>
        <v>0.43872990530967315</v>
      </c>
      <c r="T2133">
        <f ca="1">$AK$2*Validation[[#This Row],[Range2_Range]]+Validation[[#This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0.00025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0.00025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v>0</v>
      </c>
      <c r="AB2133" t="s">
        <v>5885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3" t="b">
        <f ca="1">AND(Validation[[#This Row],[Test Reading]]&gt;=Validation[[#This Row],[Range1_Low]],Validation[[#This Row],[Test Reading]]&lt;=Validation[[#This Row],[Range1_High]])</f>
        <v>1</v>
      </c>
      <c r="AE2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3">
        <f>Validation[[#This Row],[Range1_High]]-Validation[[#This Row],[Range1_Low]]</f>
        <v>0.98110000000000008</v>
      </c>
      <c r="AG2133">
        <f>Validation[[#This Row],[Range2_High]]-Validation[[#This Row],[Range2_Low]]</f>
        <v>0</v>
      </c>
      <c r="AJ2133" s="94"/>
      <c r="AK2133"/>
    </row>
    <row r="2134" spans="1:37" x14ac:dyDescent="0.25">
      <c r="A2134" t="s">
        <v>52</v>
      </c>
      <c r="B2134" t="s">
        <v>96</v>
      </c>
      <c r="C2134">
        <v>1.0900000000000001</v>
      </c>
      <c r="D2134">
        <v>10.9001</v>
      </c>
      <c r="E2134">
        <v>1E-4</v>
      </c>
      <c r="F2134" t="s">
        <v>150</v>
      </c>
      <c r="G2134" t="s">
        <v>150</v>
      </c>
      <c r="H2134">
        <v>0</v>
      </c>
      <c r="I2134">
        <v>0</v>
      </c>
      <c r="J2134" t="s">
        <v>2643</v>
      </c>
      <c r="K2134">
        <v>0</v>
      </c>
      <c r="L2134">
        <v>2.3000000000000001E-4</v>
      </c>
      <c r="M2134">
        <v>0</v>
      </c>
      <c r="N2134">
        <v>0</v>
      </c>
      <c r="O2134" t="s">
        <v>2643</v>
      </c>
      <c r="P2134" t="s">
        <v>2643</v>
      </c>
      <c r="Q2134" t="s">
        <v>2643</v>
      </c>
      <c r="R2134" t="s">
        <v>788</v>
      </c>
      <c r="S2134">
        <f ca="1">$AK$2*Validation[[#This Row],[Range1_Range]]+Validation[[#This Row],[Range1_Low]]</f>
        <v>4.3869965794296446</v>
      </c>
      <c r="T2134">
        <f ca="1">$AK$2*Validation[[#This Row],[Range2_Range]]+Validation[[#This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0.001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 W</v>
      </c>
      <c r="W2134" t="b">
        <f ca="1">Validation[[#This Row],[Desired Result]]=Validation[[#This Row],[Result]]</f>
        <v>1</v>
      </c>
      <c r="X2134" t="b">
        <v>1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v>0</v>
      </c>
      <c r="AB2134" t="s">
        <v>784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4" t="b">
        <f ca="1">AND(Validation[[#This Row],[Test Reading]]&gt;=Validation[[#This Row],[Range1_Low]],Validation[[#This Row],[Test Reading]]&lt;=Validation[[#This Row],[Range1_High]])</f>
        <v>1</v>
      </c>
      <c r="AE2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4">
        <f>Validation[[#This Row],[Range1_High]]-Validation[[#This Row],[Range1_Low]]</f>
        <v>9.8101000000000003</v>
      </c>
      <c r="AG2134">
        <f>Validation[[#This Row],[Range2_High]]-Validation[[#This Row],[Range2_Low]]</f>
        <v>0</v>
      </c>
      <c r="AK2134"/>
    </row>
    <row r="2135" spans="1:37" x14ac:dyDescent="0.25">
      <c r="A2135" t="s">
        <v>52</v>
      </c>
      <c r="B2135" t="s">
        <v>96</v>
      </c>
      <c r="C2135">
        <v>0</v>
      </c>
      <c r="D2135">
        <v>1.090001E-4</v>
      </c>
      <c r="E2135">
        <v>1E-3</v>
      </c>
      <c r="F2135" t="s">
        <v>150</v>
      </c>
      <c r="G2135" t="s">
        <v>150</v>
      </c>
      <c r="H2135">
        <v>0</v>
      </c>
      <c r="I2135">
        <v>0</v>
      </c>
      <c r="J2135" t="s">
        <v>2643</v>
      </c>
      <c r="K2135">
        <v>0</v>
      </c>
      <c r="L2135">
        <v>580</v>
      </c>
      <c r="M2135">
        <v>0</v>
      </c>
      <c r="N2135">
        <v>0</v>
      </c>
      <c r="O2135" t="s">
        <v>2643</v>
      </c>
      <c r="P2135" t="s">
        <v>2643</v>
      </c>
      <c r="Q2135" t="s">
        <v>2643</v>
      </c>
      <c r="R2135" t="s">
        <v>5433</v>
      </c>
      <c r="S2135">
        <f ca="1">$AK$2*Validation[[#This Row],[Range1_Range]]+Validation[[#This Row],[Range1_Low]]</f>
        <v>3.6632955510900929E-5</v>
      </c>
      <c r="T2135">
        <f ca="1">$AK$2*Validation[[#This Row],[Range2_Range]]+Validation[[#This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0.021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1</v>
      </c>
      <c r="AA2135" t="b">
        <v>0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35" t="b">
        <f ca="1">AND(Validation[[#This Row],[Test Reading]]&gt;=Validation[[#This Row],[Range1_Low]],Validation[[#This Row],[Test Reading]]&lt;=Validation[[#This Row],[Range1_High]])</f>
        <v>1</v>
      </c>
      <c r="AE2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5">
        <f>Validation[[#This Row],[Range1_High]]-Validation[[#This Row],[Range1_Low]]</f>
        <v>1.090001E-4</v>
      </c>
      <c r="AG2135">
        <f>Validation[[#This Row],[Range2_High]]-Validation[[#This Row],[Range2_Low]]</f>
        <v>0</v>
      </c>
      <c r="AK2135"/>
    </row>
    <row r="2136" spans="1:37" x14ac:dyDescent="0.25">
      <c r="A2136" t="s">
        <v>52</v>
      </c>
      <c r="B2136" t="s">
        <v>96</v>
      </c>
      <c r="C2136">
        <v>1.09E-3</v>
      </c>
      <c r="D2136">
        <v>1.0900099999999999E-2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2643</v>
      </c>
      <c r="K2136">
        <v>0</v>
      </c>
      <c r="L2136">
        <v>0.53210999999999997</v>
      </c>
      <c r="M2136">
        <v>0</v>
      </c>
      <c r="N2136">
        <v>0</v>
      </c>
      <c r="O2136" t="s">
        <v>2643</v>
      </c>
      <c r="P2136" t="s">
        <v>2643</v>
      </c>
      <c r="Q2136" t="s">
        <v>2643</v>
      </c>
      <c r="R2136" t="s">
        <v>777</v>
      </c>
      <c r="S2136">
        <f ca="1">$AK$2*Validation[[#This Row],[Range1_Range]]+Validation[[#This Row],[Range1_Low]]</f>
        <v>4.3869965794296438E-3</v>
      </c>
      <c r="T2136">
        <f ca="1">$AK$2*Validation[[#This Row],[Range2_Range]]+Validation[[#This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0.0023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0</v>
      </c>
      <c r="AA2136" t="b">
        <v>0</v>
      </c>
      <c r="AB2136" t="s">
        <v>5440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36" t="b">
        <f ca="1">AND(Validation[[#This Row],[Test Reading]]&gt;=Validation[[#This Row],[Range1_Low]],Validation[[#This Row],[Test Reading]]&lt;=Validation[[#This Row],[Range1_High]])</f>
        <v>1</v>
      </c>
      <c r="AE2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36">
        <f>Validation[[#This Row],[Range1_High]]-Validation[[#This Row],[Range1_Low]]</f>
        <v>9.8100999999999987E-3</v>
      </c>
      <c r="AG2136">
        <f>Validation[[#This Row],[Range2_High]]-Validation[[#This Row],[Range2_Low]]</f>
        <v>0</v>
      </c>
      <c r="AK2136"/>
    </row>
    <row r="2137" spans="1:37" x14ac:dyDescent="0.25">
      <c r="A2137" t="s">
        <v>52</v>
      </c>
      <c r="B2137" t="s">
        <v>96</v>
      </c>
      <c r="C2137">
        <v>1.09E-2</v>
      </c>
      <c r="D2137">
        <v>0.1090001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2643</v>
      </c>
      <c r="K2137">
        <v>0</v>
      </c>
      <c r="L2137">
        <v>5.3261000000000003E-2</v>
      </c>
      <c r="M2137">
        <v>0</v>
      </c>
      <c r="N2137">
        <v>0</v>
      </c>
      <c r="O2137" t="s">
        <v>2643</v>
      </c>
      <c r="P2137" t="s">
        <v>2643</v>
      </c>
      <c r="Q2137" t="s">
        <v>2643</v>
      </c>
      <c r="R2137" t="s">
        <v>5440</v>
      </c>
      <c r="S2137">
        <f ca="1">$AK$2*Validation[[#This Row],[Range1_Range]]+Validation[[#This Row],[Range1_Low]]</f>
        <v>4.386966332062936E-2</v>
      </c>
      <c r="T2137">
        <f ca="1">$AK$2*Validation[[#This Row],[Range2_Range]]+Validation[[#This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0.0023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</v>
      </c>
      <c r="W2137" t="b">
        <f ca="1">Validation[[#This Row],[Desired Result]]=Validation[[#This Row],[Result]]</f>
        <v>1</v>
      </c>
      <c r="X2137" t="b">
        <v>0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v>0</v>
      </c>
      <c r="AB2137" t="s">
        <v>6094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7" t="b">
        <f ca="1">AND(Validation[[#This Row],[Test Reading]]&gt;=Validation[[#This Row],[Range1_Low]],Validation[[#This Row],[Test Reading]]&lt;=Validation[[#This Row],[Range1_High]])</f>
        <v>1</v>
      </c>
      <c r="AE2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7">
        <f>Validation[[#This Row],[Range1_High]]-Validation[[#This Row],[Range1_Low]]</f>
        <v>9.8100099999999996E-2</v>
      </c>
      <c r="AG2137">
        <f>Validation[[#This Row],[Range2_High]]-Validation[[#This Row],[Range2_Low]]</f>
        <v>0</v>
      </c>
      <c r="AK2137"/>
    </row>
    <row r="2138" spans="1:37" x14ac:dyDescent="0.25">
      <c r="A2138" t="s">
        <v>52</v>
      </c>
      <c r="B2138" t="s">
        <v>96</v>
      </c>
      <c r="C2138">
        <v>0.109</v>
      </c>
      <c r="D2138">
        <v>1.0901000000000001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2643</v>
      </c>
      <c r="K2138">
        <v>0</v>
      </c>
      <c r="L2138">
        <v>5.3324000000000002E-3</v>
      </c>
      <c r="M2138">
        <v>0</v>
      </c>
      <c r="N2138">
        <v>0</v>
      </c>
      <c r="O2138" t="s">
        <v>2643</v>
      </c>
      <c r="P2138" t="s">
        <v>2643</v>
      </c>
      <c r="Q2138" t="s">
        <v>2643</v>
      </c>
      <c r="R2138" t="s">
        <v>785</v>
      </c>
      <c r="S2138">
        <f ca="1">$AK$2*Validation[[#This Row],[Range1_Range]]+Validation[[#This Row],[Range1_Low]]</f>
        <v>0.43872990530967315</v>
      </c>
      <c r="T2138">
        <f ca="1">$AK$2*Validation[[#This Row],[Range2_Range]]+Validation[[#This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0.0023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v>0</v>
      </c>
      <c r="AB2138" t="s">
        <v>6095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8" t="b">
        <f ca="1">AND(Validation[[#This Row],[Test Reading]]&gt;=Validation[[#This Row],[Range1_Low]],Validation[[#This Row],[Test Reading]]&lt;=Validation[[#This Row],[Range1_High]])</f>
        <v>1</v>
      </c>
      <c r="AE2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8">
        <f>Validation[[#This Row],[Range1_High]]-Validation[[#This Row],[Range1_Low]]</f>
        <v>0.98110000000000008</v>
      </c>
      <c r="AG2138">
        <f>Validation[[#This Row],[Range2_High]]-Validation[[#This Row],[Range2_Low]]</f>
        <v>0</v>
      </c>
      <c r="AK2138"/>
    </row>
    <row r="2139" spans="1:37" x14ac:dyDescent="0.25">
      <c r="A2139" t="s">
        <v>52</v>
      </c>
      <c r="B2139" t="s">
        <v>96</v>
      </c>
      <c r="C2139">
        <v>1.0900000000000001</v>
      </c>
      <c r="D2139">
        <v>10.9001</v>
      </c>
      <c r="E2139">
        <v>1E-3</v>
      </c>
      <c r="F2139" t="s">
        <v>150</v>
      </c>
      <c r="G2139" t="s">
        <v>150</v>
      </c>
      <c r="H2139">
        <v>0</v>
      </c>
      <c r="I2139">
        <v>0</v>
      </c>
      <c r="J2139" t="s">
        <v>2643</v>
      </c>
      <c r="K2139">
        <v>0</v>
      </c>
      <c r="L2139">
        <v>5.7824999999999999E-4</v>
      </c>
      <c r="M2139">
        <v>0</v>
      </c>
      <c r="N2139">
        <v>0</v>
      </c>
      <c r="O2139" t="s">
        <v>2643</v>
      </c>
      <c r="P2139" t="s">
        <v>2643</v>
      </c>
      <c r="Q2139" t="s">
        <v>2643</v>
      </c>
      <c r="R2139" t="s">
        <v>789</v>
      </c>
      <c r="S2139">
        <f ca="1">$AK$2*Validation[[#This Row],[Range1_Range]]+Validation[[#This Row],[Range1_Low]]</f>
        <v>4.3869965794296446</v>
      </c>
      <c r="T2139">
        <f ca="1">$AK$2*Validation[[#This Row],[Range2_Range]]+Validation[[#This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0.0025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0.0025 W</v>
      </c>
      <c r="W2139" t="b">
        <f ca="1">Validation[[#This Row],[Desired Result]]=Validation[[#This Row],[Result]]</f>
        <v>1</v>
      </c>
      <c r="X2139" t="b">
        <v>1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0</v>
      </c>
      <c r="AA2139" t="b">
        <v>0</v>
      </c>
      <c r="AB2139" t="s">
        <v>5883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9" t="b">
        <f ca="1">AND(Validation[[#This Row],[Test Reading]]&gt;=Validation[[#This Row],[Range1_Low]],Validation[[#This Row],[Test Reading]]&lt;=Validation[[#This Row],[Range1_High]])</f>
        <v>1</v>
      </c>
      <c r="AE2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9">
        <f>Validation[[#This Row],[Range1_High]]-Validation[[#This Row],[Range1_Low]]</f>
        <v>9.8101000000000003</v>
      </c>
      <c r="AG2139">
        <f>Validation[[#This Row],[Range2_High]]-Validation[[#This Row],[Range2_Low]]</f>
        <v>0</v>
      </c>
      <c r="AK2139"/>
    </row>
    <row r="2140" spans="1:37" x14ac:dyDescent="0.25">
      <c r="A2140" t="s">
        <v>52</v>
      </c>
      <c r="B2140" t="s">
        <v>96</v>
      </c>
      <c r="C2140">
        <v>10.9</v>
      </c>
      <c r="D2140">
        <v>109.0001</v>
      </c>
      <c r="E2140">
        <v>1E-3</v>
      </c>
      <c r="F2140" t="s">
        <v>150</v>
      </c>
      <c r="G2140" t="s">
        <v>150</v>
      </c>
      <c r="H2140">
        <v>0</v>
      </c>
      <c r="I2140">
        <v>0</v>
      </c>
      <c r="J2140" t="s">
        <v>2643</v>
      </c>
      <c r="K2140">
        <v>0</v>
      </c>
      <c r="L2140">
        <v>2.3000000000000001E-4</v>
      </c>
      <c r="M2140">
        <v>0</v>
      </c>
      <c r="N2140">
        <v>0</v>
      </c>
      <c r="O2140" t="s">
        <v>2643</v>
      </c>
      <c r="P2140" t="s">
        <v>2643</v>
      </c>
      <c r="Q2140" t="s">
        <v>2643</v>
      </c>
      <c r="R2140" t="s">
        <v>5444</v>
      </c>
      <c r="S2140">
        <f ca="1">$AK$2*Validation[[#This Row],[Range1_Range]]+Validation[[#This Row],[Range1_Low]]</f>
        <v>43.869663320629357</v>
      </c>
      <c r="T2140">
        <f ca="1">$AK$2*Validation[[#This Row],[Range2_Range]]+Validation[[#This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0.01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W</v>
      </c>
      <c r="W2140" t="b">
        <f ca="1">Validation[[#This Row],[Desired Result]]=Validation[[#This Row],[Result]]</f>
        <v>1</v>
      </c>
      <c r="X2140" t="b">
        <v>1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v>0</v>
      </c>
      <c r="AB2140" t="s">
        <v>5972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0" t="b">
        <f ca="1">AND(Validation[[#This Row],[Test Reading]]&gt;=Validation[[#This Row],[Range1_Low]],Validation[[#This Row],[Test Reading]]&lt;=Validation[[#This Row],[Range1_High]])</f>
        <v>1</v>
      </c>
      <c r="AE2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0">
        <f>Validation[[#This Row],[Range1_High]]-Validation[[#This Row],[Range1_Low]]</f>
        <v>98.100099999999998</v>
      </c>
      <c r="AG2140">
        <f>Validation[[#This Row],[Range2_High]]-Validation[[#This Row],[Range2_Low]]</f>
        <v>0</v>
      </c>
      <c r="AK2140"/>
    </row>
    <row r="2141" spans="1:37" x14ac:dyDescent="0.25">
      <c r="A2141" t="s">
        <v>52</v>
      </c>
      <c r="B2141" t="s">
        <v>96</v>
      </c>
      <c r="C2141">
        <v>109</v>
      </c>
      <c r="D2141">
        <v>330.00009999999997</v>
      </c>
      <c r="E2141">
        <v>1E-3</v>
      </c>
      <c r="F2141" t="s">
        <v>150</v>
      </c>
      <c r="G2141" t="s">
        <v>150</v>
      </c>
      <c r="H2141">
        <v>0</v>
      </c>
      <c r="I2141">
        <v>0</v>
      </c>
      <c r="J2141" t="s">
        <v>2643</v>
      </c>
      <c r="K2141">
        <v>0</v>
      </c>
      <c r="L2141">
        <v>1.4999999999999999E-4</v>
      </c>
      <c r="M2141">
        <v>0</v>
      </c>
      <c r="N2141">
        <v>0</v>
      </c>
      <c r="O2141" t="s">
        <v>2643</v>
      </c>
      <c r="P2141" t="s">
        <v>2643</v>
      </c>
      <c r="Q2141" t="s">
        <v>2643</v>
      </c>
      <c r="R2141" t="s">
        <v>798</v>
      </c>
      <c r="S2141">
        <f ca="1">$AK$2*Validation[[#This Row],[Range1_Range]]+Validation[[#This Row],[Range1_Low]]</f>
        <v>183.27412297057208</v>
      </c>
      <c r="T2141">
        <f ca="1">$AK$2*Validation[[#This Row],[Range2_Range]]+Validation[[#This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0.027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v>0</v>
      </c>
      <c r="AB2141" t="s">
        <v>5444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1" t="b">
        <f ca="1">AND(Validation[[#This Row],[Test Reading]]&gt;=Validation[[#This Row],[Range1_Low]],Validation[[#This Row],[Test Reading]]&lt;=Validation[[#This Row],[Range1_High]])</f>
        <v>1</v>
      </c>
      <c r="AE2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1">
        <f>Validation[[#This Row],[Range1_High]]-Validation[[#This Row],[Range1_Low]]</f>
        <v>221.00009999999997</v>
      </c>
      <c r="AG2141">
        <f>Validation[[#This Row],[Range2_High]]-Validation[[#This Row],[Range2_Low]]</f>
        <v>0</v>
      </c>
      <c r="AK2141"/>
    </row>
    <row r="2142" spans="1:37" x14ac:dyDescent="0.25">
      <c r="A2142" t="s">
        <v>52</v>
      </c>
      <c r="B2142" t="s">
        <v>96</v>
      </c>
      <c r="C2142">
        <v>0</v>
      </c>
      <c r="D2142">
        <v>1.090001E-4</v>
      </c>
      <c r="E2142">
        <v>0.01</v>
      </c>
      <c r="F2142" t="s">
        <v>150</v>
      </c>
      <c r="G2142" t="s">
        <v>150</v>
      </c>
      <c r="H2142">
        <v>0</v>
      </c>
      <c r="I2142">
        <v>0</v>
      </c>
      <c r="J2142" t="s">
        <v>2643</v>
      </c>
      <c r="K2142">
        <v>0</v>
      </c>
      <c r="L2142">
        <v>5800</v>
      </c>
      <c r="M2142">
        <v>0</v>
      </c>
      <c r="N2142">
        <v>0</v>
      </c>
      <c r="O2142" t="s">
        <v>2643</v>
      </c>
      <c r="P2142" t="s">
        <v>2643</v>
      </c>
      <c r="Q2142" t="s">
        <v>2643</v>
      </c>
      <c r="R2142" t="s">
        <v>5434</v>
      </c>
      <c r="S2142">
        <f ca="1">$AK$2*Validation[[#This Row],[Range1_Range]]+Validation[[#This Row],[Range1_Low]]</f>
        <v>3.6632955510900929E-5</v>
      </c>
      <c r="T2142">
        <f ca="1">$AK$2*Validation[[#This Row],[Range2_Range]]+Validation[[#This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0.21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1</v>
      </c>
      <c r="AA2142" t="b">
        <v>0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42" t="b">
        <f ca="1">AND(Validation[[#This Row],[Test Reading]]&gt;=Validation[[#This Row],[Range1_Low]],Validation[[#This Row],[Test Reading]]&lt;=Validation[[#This Row],[Range1_High]])</f>
        <v>1</v>
      </c>
      <c r="AE2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2">
        <f>Validation[[#This Row],[Range1_High]]-Validation[[#This Row],[Range1_Low]]</f>
        <v>1.090001E-4</v>
      </c>
      <c r="AG2142">
        <f>Validation[[#This Row],[Range2_High]]-Validation[[#This Row],[Range2_Low]]</f>
        <v>0</v>
      </c>
      <c r="AK2142"/>
    </row>
    <row r="2143" spans="1:37" x14ac:dyDescent="0.25">
      <c r="A2143" t="s">
        <v>52</v>
      </c>
      <c r="B2143" t="s">
        <v>96</v>
      </c>
      <c r="C2143">
        <v>1.09E-2</v>
      </c>
      <c r="D2143">
        <v>0.1090001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2643</v>
      </c>
      <c r="K2143">
        <v>0</v>
      </c>
      <c r="L2143">
        <v>0.53259999999999996</v>
      </c>
      <c r="M2143">
        <v>0</v>
      </c>
      <c r="N2143">
        <v>0</v>
      </c>
      <c r="O2143" t="s">
        <v>2643</v>
      </c>
      <c r="P2143" t="s">
        <v>2643</v>
      </c>
      <c r="Q2143" t="s">
        <v>2643</v>
      </c>
      <c r="R2143" t="s">
        <v>5441</v>
      </c>
      <c r="S2143">
        <f ca="1">$AK$2*Validation[[#This Row],[Range1_Range]]+Validation[[#This Row],[Range1_Low]]</f>
        <v>4.386966332062936E-2</v>
      </c>
      <c r="T2143">
        <f ca="1">$AK$2*Validation[[#This Row],[Range2_Range]]+Validation[[#This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0.023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</v>
      </c>
      <c r="W2143" t="b">
        <f ca="1">Validation[[#This Row],[Desired Result]]=Validation[[#This Row],[Result]]</f>
        <v>1</v>
      </c>
      <c r="X2143" t="b">
        <v>1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0</v>
      </c>
      <c r="AA2143" t="b">
        <v>0</v>
      </c>
      <c r="AB2143" t="s">
        <v>5443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3" t="b">
        <f ca="1">AND(Validation[[#This Row],[Test Reading]]&gt;=Validation[[#This Row],[Range1_Low]],Validation[[#This Row],[Test Reading]]&lt;=Validation[[#This Row],[Range1_High]])</f>
        <v>1</v>
      </c>
      <c r="AE2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43">
        <f>Validation[[#This Row],[Range1_High]]-Validation[[#This Row],[Range1_Low]]</f>
        <v>9.8100099999999996E-2</v>
      </c>
      <c r="AG2143">
        <f>Validation[[#This Row],[Range2_High]]-Validation[[#This Row],[Range2_Low]]</f>
        <v>0</v>
      </c>
      <c r="AK2143"/>
    </row>
    <row r="2144" spans="1:37" x14ac:dyDescent="0.25">
      <c r="A2144" t="s">
        <v>52</v>
      </c>
      <c r="B2144" t="s">
        <v>96</v>
      </c>
      <c r="C2144">
        <v>0.109</v>
      </c>
      <c r="D2144">
        <v>1.0901000000000001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2643</v>
      </c>
      <c r="K2144">
        <v>0</v>
      </c>
      <c r="L2144">
        <v>5.3261000000000003E-2</v>
      </c>
      <c r="M2144">
        <v>0</v>
      </c>
      <c r="N2144">
        <v>0</v>
      </c>
      <c r="O2144" t="s">
        <v>2643</v>
      </c>
      <c r="P2144" t="s">
        <v>2643</v>
      </c>
      <c r="Q2144" t="s">
        <v>2643</v>
      </c>
      <c r="R2144" t="s">
        <v>5443</v>
      </c>
      <c r="S2144">
        <f ca="1">$AK$2*Validation[[#This Row],[Range1_Range]]+Validation[[#This Row],[Range1_Low]]</f>
        <v>0.43872990530967315</v>
      </c>
      <c r="T2144">
        <f ca="1">$AK$2*Validation[[#This Row],[Range2_Range]]+Validation[[#This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0.023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</v>
      </c>
      <c r="W2144" t="b">
        <f ca="1">Validation[[#This Row],[Desired Result]]=Validation[[#This Row],[Result]]</f>
        <v>1</v>
      </c>
      <c r="X2144" t="b">
        <v>0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v>0</v>
      </c>
      <c r="AB2144" t="s">
        <v>6096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4" t="b">
        <f ca="1">AND(Validation[[#This Row],[Test Reading]]&gt;=Validation[[#This Row],[Range1_Low]],Validation[[#This Row],[Test Reading]]&lt;=Validation[[#This Row],[Range1_High]])</f>
        <v>1</v>
      </c>
      <c r="AE2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4">
        <f>Validation[[#This Row],[Range1_High]]-Validation[[#This Row],[Range1_Low]]</f>
        <v>0.98110000000000008</v>
      </c>
      <c r="AG2144">
        <f>Validation[[#This Row],[Range2_High]]-Validation[[#This Row],[Range2_Low]]</f>
        <v>0</v>
      </c>
      <c r="AK2144"/>
    </row>
    <row r="2145" spans="1:37" x14ac:dyDescent="0.25">
      <c r="A2145" t="s">
        <v>52</v>
      </c>
      <c r="B2145" t="s">
        <v>96</v>
      </c>
      <c r="C2145">
        <v>1.0900000000000001</v>
      </c>
      <c r="D2145">
        <v>10.9001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2643</v>
      </c>
      <c r="K2145">
        <v>0</v>
      </c>
      <c r="L2145">
        <v>5.3321999999999996E-3</v>
      </c>
      <c r="M2145">
        <v>0</v>
      </c>
      <c r="N2145">
        <v>0</v>
      </c>
      <c r="O2145" t="s">
        <v>2643</v>
      </c>
      <c r="P2145" t="s">
        <v>2643</v>
      </c>
      <c r="Q2145" t="s">
        <v>2643</v>
      </c>
      <c r="R2145" t="s">
        <v>790</v>
      </c>
      <c r="S2145">
        <f ca="1">$AK$2*Validation[[#This Row],[Range1_Range]]+Validation[[#This Row],[Range1_Low]]</f>
        <v>4.3869965794296446</v>
      </c>
      <c r="T2145">
        <f ca="1">$AK$2*Validation[[#This Row],[Range2_Range]]+Validation[[#This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0.023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0.023 W</v>
      </c>
      <c r="W2145" t="b">
        <f ca="1">Validation[[#This Row],[Desired Result]]=Validation[[#This Row],[Result]]</f>
        <v>1</v>
      </c>
      <c r="X2145" t="b">
        <v>1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v>0</v>
      </c>
      <c r="AB2145" t="s">
        <v>6097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5" t="b">
        <f ca="1">AND(Validation[[#This Row],[Test Reading]]&gt;=Validation[[#This Row],[Range1_Low]],Validation[[#This Row],[Test Reading]]&lt;=Validation[[#This Row],[Range1_High]])</f>
        <v>1</v>
      </c>
      <c r="AE2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5">
        <f>Validation[[#This Row],[Range1_High]]-Validation[[#This Row],[Range1_Low]]</f>
        <v>9.8101000000000003</v>
      </c>
      <c r="AG2145">
        <f>Validation[[#This Row],[Range2_High]]-Validation[[#This Row],[Range2_Low]]</f>
        <v>0</v>
      </c>
      <c r="AK2145"/>
    </row>
    <row r="2146" spans="1:37" x14ac:dyDescent="0.25">
      <c r="A2146" t="s">
        <v>52</v>
      </c>
      <c r="B2146" t="s">
        <v>96</v>
      </c>
      <c r="C2146">
        <v>10.9</v>
      </c>
      <c r="D2146">
        <v>109.0001</v>
      </c>
      <c r="E2146">
        <v>0.01</v>
      </c>
      <c r="F2146" t="s">
        <v>150</v>
      </c>
      <c r="G2146" t="s">
        <v>150</v>
      </c>
      <c r="H2146">
        <v>0</v>
      </c>
      <c r="I2146">
        <v>0</v>
      </c>
      <c r="J2146" t="s">
        <v>2643</v>
      </c>
      <c r="K2146">
        <v>0</v>
      </c>
      <c r="L2146">
        <v>5.7886999999999999E-4</v>
      </c>
      <c r="M2146">
        <v>0</v>
      </c>
      <c r="N2146">
        <v>0</v>
      </c>
      <c r="O2146" t="s">
        <v>2643</v>
      </c>
      <c r="P2146" t="s">
        <v>2643</v>
      </c>
      <c r="Q2146" t="s">
        <v>2643</v>
      </c>
      <c r="R2146" t="s">
        <v>794</v>
      </c>
      <c r="S2146">
        <f ca="1">$AK$2*Validation[[#This Row],[Range1_Range]]+Validation[[#This Row],[Range1_Low]]</f>
        <v>43.869663320629357</v>
      </c>
      <c r="T2146">
        <f ca="1">$AK$2*Validation[[#This Row],[Range2_Range]]+Validation[[#This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0.025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0.025 W</v>
      </c>
      <c r="W2146" t="b">
        <f ca="1">Validation[[#This Row],[Desired Result]]=Validation[[#This Row],[Result]]</f>
        <v>1</v>
      </c>
      <c r="X2146" t="b">
        <v>1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v>0</v>
      </c>
      <c r="AB2146" t="s">
        <v>6098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6" t="b">
        <f ca="1">AND(Validation[[#This Row],[Test Reading]]&gt;=Validation[[#This Row],[Range1_Low]],Validation[[#This Row],[Test Reading]]&lt;=Validation[[#This Row],[Range1_High]])</f>
        <v>1</v>
      </c>
      <c r="AE2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6">
        <f>Validation[[#This Row],[Range1_High]]-Validation[[#This Row],[Range1_Low]]</f>
        <v>98.100099999999998</v>
      </c>
      <c r="AG2146">
        <f>Validation[[#This Row],[Range2_High]]-Validation[[#This Row],[Range2_Low]]</f>
        <v>0</v>
      </c>
      <c r="AK2146"/>
    </row>
    <row r="2147" spans="1:37" x14ac:dyDescent="0.25">
      <c r="A2147" t="s">
        <v>52</v>
      </c>
      <c r="B2147" t="s">
        <v>96</v>
      </c>
      <c r="C2147">
        <v>109</v>
      </c>
      <c r="D2147">
        <v>330.00009999999997</v>
      </c>
      <c r="E2147">
        <v>0.01</v>
      </c>
      <c r="F2147" t="s">
        <v>150</v>
      </c>
      <c r="G2147" t="s">
        <v>150</v>
      </c>
      <c r="H2147">
        <v>0</v>
      </c>
      <c r="I2147">
        <v>0</v>
      </c>
      <c r="J2147" t="s">
        <v>2643</v>
      </c>
      <c r="K2147">
        <v>0</v>
      </c>
      <c r="L2147">
        <v>1.5254999999999999E-4</v>
      </c>
      <c r="M2147">
        <v>0</v>
      </c>
      <c r="N2147">
        <v>0</v>
      </c>
      <c r="O2147" t="s">
        <v>2643</v>
      </c>
      <c r="P2147" t="s">
        <v>2643</v>
      </c>
      <c r="Q2147" t="s">
        <v>2643</v>
      </c>
      <c r="R2147" t="s">
        <v>799</v>
      </c>
      <c r="S2147">
        <f ca="1">$AK$2*Validation[[#This Row],[Range1_Range]]+Validation[[#This Row],[Range1_Low]]</f>
        <v>183.27412297057208</v>
      </c>
      <c r="T2147">
        <f ca="1">$AK$2*Validation[[#This Row],[Range2_Range]]+Validation[[#This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0.028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v>0</v>
      </c>
      <c r="AB2147" t="s">
        <v>5882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7" t="b">
        <f ca="1">AND(Validation[[#This Row],[Test Reading]]&gt;=Validation[[#This Row],[Range1_Low]],Validation[[#This Row],[Test Reading]]&lt;=Validation[[#This Row],[Range1_High]])</f>
        <v>1</v>
      </c>
      <c r="AE2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7">
        <f>Validation[[#This Row],[Range1_High]]-Validation[[#This Row],[Range1_Low]]</f>
        <v>221.00009999999997</v>
      </c>
      <c r="AG2147">
        <f>Validation[[#This Row],[Range2_High]]-Validation[[#This Row],[Range2_Low]]</f>
        <v>0</v>
      </c>
      <c r="AK2147"/>
    </row>
    <row r="2148" spans="1:37" x14ac:dyDescent="0.25">
      <c r="A2148" t="s">
        <v>52</v>
      </c>
      <c r="B2148" t="s">
        <v>96</v>
      </c>
      <c r="C2148">
        <v>330</v>
      </c>
      <c r="D2148">
        <v>3000.0001000000002</v>
      </c>
      <c r="E2148">
        <v>0.01</v>
      </c>
      <c r="F2148" t="s">
        <v>150</v>
      </c>
      <c r="G2148" t="s">
        <v>150</v>
      </c>
      <c r="H2148">
        <v>0</v>
      </c>
      <c r="I2148">
        <v>0</v>
      </c>
      <c r="J2148" t="s">
        <v>2643</v>
      </c>
      <c r="K2148">
        <v>0</v>
      </c>
      <c r="L2148">
        <v>5.9999999999999995E-4</v>
      </c>
      <c r="M2148">
        <v>0</v>
      </c>
      <c r="N2148">
        <v>0</v>
      </c>
      <c r="O2148" t="s">
        <v>2643</v>
      </c>
      <c r="P2148" t="s">
        <v>2643</v>
      </c>
      <c r="Q2148" t="s">
        <v>2643</v>
      </c>
      <c r="R2148" t="s">
        <v>5448</v>
      </c>
      <c r="S2148">
        <f ca="1">$AK$2*Validation[[#This Row],[Range1_Range]]+Validation[[#This Row],[Range1_Low]]</f>
        <v>1227.3385792985605</v>
      </c>
      <c r="T2148">
        <f ca="1">$AK$2*Validation[[#This Row],[Range2_Range]]+Validation[[#This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0.74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W</v>
      </c>
      <c r="W2148" t="b">
        <f ca="1">Validation[[#This Row],[Desired Result]]=Validation[[#This Row],[Result]]</f>
        <v>1</v>
      </c>
      <c r="X2148" t="b">
        <v>1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v>0</v>
      </c>
      <c r="AB2148" t="s">
        <v>799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8" t="b">
        <f ca="1">AND(Validation[[#This Row],[Test Reading]]&gt;=Validation[[#This Row],[Range1_Low]],Validation[[#This Row],[Test Reading]]&lt;=Validation[[#This Row],[Range1_High]])</f>
        <v>1</v>
      </c>
      <c r="AE2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8">
        <f>Validation[[#This Row],[Range1_High]]-Validation[[#This Row],[Range1_Low]]</f>
        <v>2670.0001000000002</v>
      </c>
      <c r="AG2148">
        <f>Validation[[#This Row],[Range2_High]]-Validation[[#This Row],[Range2_Low]]</f>
        <v>0</v>
      </c>
      <c r="AK2148"/>
    </row>
    <row r="2149" spans="1:37" x14ac:dyDescent="0.25">
      <c r="A2149" t="s">
        <v>52</v>
      </c>
      <c r="B2149" t="s">
        <v>96</v>
      </c>
      <c r="C2149">
        <v>0.109</v>
      </c>
      <c r="D2149">
        <v>1.0901000000000001</v>
      </c>
      <c r="E2149">
        <v>0.1</v>
      </c>
      <c r="F2149" t="s">
        <v>150</v>
      </c>
      <c r="G2149" t="s">
        <v>150</v>
      </c>
      <c r="H2149">
        <v>0</v>
      </c>
      <c r="I2149">
        <v>0</v>
      </c>
      <c r="J2149" t="s">
        <v>2643</v>
      </c>
      <c r="K2149">
        <v>0</v>
      </c>
      <c r="L2149">
        <v>0.53259999999999996</v>
      </c>
      <c r="M2149">
        <v>0</v>
      </c>
      <c r="N2149">
        <v>0</v>
      </c>
      <c r="O2149" t="s">
        <v>2643</v>
      </c>
      <c r="P2149" t="s">
        <v>2643</v>
      </c>
      <c r="Q2149" t="s">
        <v>2643</v>
      </c>
      <c r="R2149" t="s">
        <v>787</v>
      </c>
      <c r="S2149">
        <f ca="1">$AK$2*Validation[[#This Row],[Range1_Range]]+Validation[[#This Row],[Range1_Low]]</f>
        <v>0.43872990530967315</v>
      </c>
      <c r="T2149">
        <f ca="1">$AK$2*Validation[[#This Row],[Range2_Range]]+Validation[[#This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0.23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</v>
      </c>
      <c r="W2149" t="b">
        <f ca="1">Validation[[#This Row],[Desired Result]]=Validation[[#This Row],[Result]]</f>
        <v>1</v>
      </c>
      <c r="X2149" t="b">
        <v>1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v>0</v>
      </c>
      <c r="AB2149" t="s">
        <v>791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9" t="b">
        <f ca="1">AND(Validation[[#This Row],[Test Reading]]&gt;=Validation[[#This Row],[Range1_Low]],Validation[[#This Row],[Test Reading]]&lt;=Validation[[#This Row],[Range1_High]])</f>
        <v>1</v>
      </c>
      <c r="AE2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49">
        <f>Validation[[#This Row],[Range1_High]]-Validation[[#This Row],[Range1_Low]]</f>
        <v>0.98110000000000008</v>
      </c>
      <c r="AG2149">
        <f>Validation[[#This Row],[Range2_High]]-Validation[[#This Row],[Range2_Low]]</f>
        <v>0</v>
      </c>
      <c r="AK2149"/>
    </row>
    <row r="2150" spans="1:37" x14ac:dyDescent="0.25">
      <c r="A2150" t="s">
        <v>52</v>
      </c>
      <c r="B2150" t="s">
        <v>96</v>
      </c>
      <c r="C2150">
        <v>1.0900000000000001</v>
      </c>
      <c r="D2150">
        <v>10.9001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2643</v>
      </c>
      <c r="K2150">
        <v>0</v>
      </c>
      <c r="L2150">
        <v>5.3261000000000003E-2</v>
      </c>
      <c r="M2150">
        <v>0</v>
      </c>
      <c r="N2150">
        <v>0</v>
      </c>
      <c r="O2150" t="s">
        <v>2643</v>
      </c>
      <c r="P2150" t="s">
        <v>2643</v>
      </c>
      <c r="Q2150" t="s">
        <v>2643</v>
      </c>
      <c r="R2150" t="s">
        <v>791</v>
      </c>
      <c r="S2150">
        <f ca="1">$AK$2*Validation[[#This Row],[Range1_Range]]+Validation[[#This Row],[Range1_Low]]</f>
        <v>4.3869965794296446</v>
      </c>
      <c r="T2150">
        <f ca="1">$AK$2*Validation[[#This Row],[Range2_Range]]+Validation[[#This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0.23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v>0</v>
      </c>
      <c r="AB2150" t="s">
        <v>6099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0" t="b">
        <f ca="1">AND(Validation[[#This Row],[Test Reading]]&gt;=Validation[[#This Row],[Range1_Low]],Validation[[#This Row],[Test Reading]]&lt;=Validation[[#This Row],[Range1_High]])</f>
        <v>1</v>
      </c>
      <c r="AE2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0">
        <f>Validation[[#This Row],[Range1_High]]-Validation[[#This Row],[Range1_Low]]</f>
        <v>9.8101000000000003</v>
      </c>
      <c r="AG2150">
        <f>Validation[[#This Row],[Range2_High]]-Validation[[#This Row],[Range2_Low]]</f>
        <v>0</v>
      </c>
      <c r="AK2150"/>
    </row>
    <row r="2151" spans="1:37" x14ac:dyDescent="0.25">
      <c r="A2151" t="s">
        <v>52</v>
      </c>
      <c r="B2151" t="s">
        <v>96</v>
      </c>
      <c r="C2151">
        <v>10.9</v>
      </c>
      <c r="D2151">
        <v>109.0001</v>
      </c>
      <c r="E2151">
        <v>0.1</v>
      </c>
      <c r="F2151" t="s">
        <v>150</v>
      </c>
      <c r="G2151" t="s">
        <v>150</v>
      </c>
      <c r="H2151">
        <v>0</v>
      </c>
      <c r="I2151">
        <v>0</v>
      </c>
      <c r="J2151" t="s">
        <v>2643</v>
      </c>
      <c r="K2151">
        <v>0</v>
      </c>
      <c r="L2151">
        <v>5.3322999999999999E-3</v>
      </c>
      <c r="M2151">
        <v>0</v>
      </c>
      <c r="N2151">
        <v>0</v>
      </c>
      <c r="O2151" t="s">
        <v>2643</v>
      </c>
      <c r="P2151" t="s">
        <v>2643</v>
      </c>
      <c r="Q2151" t="s">
        <v>2643</v>
      </c>
      <c r="R2151" t="s">
        <v>795</v>
      </c>
      <c r="S2151">
        <f ca="1">$AK$2*Validation[[#This Row],[Range1_Range]]+Validation[[#This Row],[Range1_Low]]</f>
        <v>43.869663320629357</v>
      </c>
      <c r="T2151">
        <f ca="1">$AK$2*Validation[[#This Row],[Range2_Range]]+Validation[[#This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0.23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v>0</v>
      </c>
      <c r="AB2151" t="s">
        <v>6100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1" t="b">
        <f ca="1">AND(Validation[[#This Row],[Test Reading]]&gt;=Validation[[#This Row],[Range1_Low]],Validation[[#This Row],[Test Reading]]&lt;=Validation[[#This Row],[Range1_High]])</f>
        <v>1</v>
      </c>
      <c r="AE2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1">
        <f>Validation[[#This Row],[Range1_High]]-Validation[[#This Row],[Range1_Low]]</f>
        <v>98.100099999999998</v>
      </c>
      <c r="AG2151">
        <f>Validation[[#This Row],[Range2_High]]-Validation[[#This Row],[Range2_Low]]</f>
        <v>0</v>
      </c>
      <c r="AK2151"/>
    </row>
    <row r="2152" spans="1:37" x14ac:dyDescent="0.25">
      <c r="A2152" t="s">
        <v>52</v>
      </c>
      <c r="B2152" t="s">
        <v>96</v>
      </c>
      <c r="C2152">
        <v>109</v>
      </c>
      <c r="D2152">
        <v>330.00009999999997</v>
      </c>
      <c r="E2152">
        <v>0.1</v>
      </c>
      <c r="F2152" t="s">
        <v>150</v>
      </c>
      <c r="G2152" t="s">
        <v>150</v>
      </c>
      <c r="H2152">
        <v>0</v>
      </c>
      <c r="I2152">
        <v>0</v>
      </c>
      <c r="J2152" t="s">
        <v>2643</v>
      </c>
      <c r="K2152">
        <v>0</v>
      </c>
      <c r="L2152">
        <v>5.5201999999999996E-4</v>
      </c>
      <c r="M2152">
        <v>0</v>
      </c>
      <c r="N2152">
        <v>0</v>
      </c>
      <c r="O2152" t="s">
        <v>2643</v>
      </c>
      <c r="P2152" t="s">
        <v>2643</v>
      </c>
      <c r="Q2152" t="s">
        <v>2643</v>
      </c>
      <c r="R2152" t="s">
        <v>5446</v>
      </c>
      <c r="S2152">
        <f ca="1">$AK$2*Validation[[#This Row],[Range1_Range]]+Validation[[#This Row],[Range1_Low]]</f>
        <v>183.27412297057208</v>
      </c>
      <c r="T2152">
        <f ca="1">$AK$2*Validation[[#This Row],[Range2_Range]]+Validation[[#This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0.1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v>0</v>
      </c>
      <c r="AB2152" t="s">
        <v>5971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2" t="b">
        <f ca="1">AND(Validation[[#This Row],[Test Reading]]&gt;=Validation[[#This Row],[Range1_Low]],Validation[[#This Row],[Test Reading]]&lt;=Validation[[#This Row],[Range1_High]])</f>
        <v>1</v>
      </c>
      <c r="AE2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2">
        <f>Validation[[#This Row],[Range1_High]]-Validation[[#This Row],[Range1_Low]]</f>
        <v>221.00009999999997</v>
      </c>
      <c r="AG2152">
        <f>Validation[[#This Row],[Range2_High]]-Validation[[#This Row],[Range2_Low]]</f>
        <v>0</v>
      </c>
      <c r="AK2152"/>
    </row>
    <row r="2153" spans="1:37" x14ac:dyDescent="0.25">
      <c r="A2153" t="s">
        <v>52</v>
      </c>
      <c r="B2153" t="s">
        <v>96</v>
      </c>
      <c r="C2153">
        <v>330</v>
      </c>
      <c r="D2153">
        <v>3000.0001000000002</v>
      </c>
      <c r="E2153">
        <v>0.1</v>
      </c>
      <c r="F2153" t="s">
        <v>150</v>
      </c>
      <c r="G2153" t="s">
        <v>150</v>
      </c>
      <c r="H2153">
        <v>0</v>
      </c>
      <c r="I2153">
        <v>0</v>
      </c>
      <c r="J2153" t="s">
        <v>2643</v>
      </c>
      <c r="K2153">
        <v>0</v>
      </c>
      <c r="L2153">
        <v>6.2246000000000003E-4</v>
      </c>
      <c r="M2153">
        <v>0</v>
      </c>
      <c r="N2153">
        <v>0</v>
      </c>
      <c r="O2153" t="s">
        <v>2643</v>
      </c>
      <c r="P2153" t="s">
        <v>2643</v>
      </c>
      <c r="Q2153" t="s">
        <v>2643</v>
      </c>
      <c r="R2153" t="s">
        <v>5449</v>
      </c>
      <c r="S2153">
        <f ca="1">$AK$2*Validation[[#This Row],[Range1_Range]]+Validation[[#This Row],[Range1_Low]]</f>
        <v>1227.3385792985605</v>
      </c>
      <c r="T2153">
        <f ca="1">$AK$2*Validation[[#This Row],[Range2_Range]]+Validation[[#This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0.76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W</v>
      </c>
      <c r="W2153" t="b">
        <f ca="1">Validation[[#This Row],[Desired Result]]=Validation[[#This Row],[Result]]</f>
        <v>1</v>
      </c>
      <c r="X2153" t="b">
        <v>1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v>0</v>
      </c>
      <c r="AB2153" t="s">
        <v>5446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3" t="b">
        <f ca="1">AND(Validation[[#This Row],[Test Reading]]&gt;=Validation[[#This Row],[Range1_Low]],Validation[[#This Row],[Test Reading]]&lt;=Validation[[#This Row],[Range1_High]])</f>
        <v>1</v>
      </c>
      <c r="AE2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3">
        <f>Validation[[#This Row],[Range1_High]]-Validation[[#This Row],[Range1_Low]]</f>
        <v>2670.0001000000002</v>
      </c>
      <c r="AG2153">
        <f>Validation[[#This Row],[Range2_High]]-Validation[[#This Row],[Range2_Low]]</f>
        <v>0</v>
      </c>
      <c r="AK2153"/>
    </row>
    <row r="2154" spans="1:37" x14ac:dyDescent="0.25">
      <c r="A2154" t="s">
        <v>52</v>
      </c>
      <c r="B2154" t="s">
        <v>96</v>
      </c>
      <c r="C2154">
        <v>1.0900000000000001</v>
      </c>
      <c r="D2154">
        <v>10.9001</v>
      </c>
      <c r="E2154">
        <v>1</v>
      </c>
      <c r="F2154" t="s">
        <v>150</v>
      </c>
      <c r="G2154" t="s">
        <v>150</v>
      </c>
      <c r="H2154">
        <v>0</v>
      </c>
      <c r="I2154">
        <v>0</v>
      </c>
      <c r="J2154" t="s">
        <v>2643</v>
      </c>
      <c r="K2154">
        <v>0</v>
      </c>
      <c r="L2154">
        <v>0.53259999999999996</v>
      </c>
      <c r="M2154">
        <v>0</v>
      </c>
      <c r="N2154">
        <v>0</v>
      </c>
      <c r="O2154" t="s">
        <v>2643</v>
      </c>
      <c r="P2154" t="s">
        <v>2643</v>
      </c>
      <c r="Q2154" t="s">
        <v>2643</v>
      </c>
      <c r="R2154" t="s">
        <v>792</v>
      </c>
      <c r="S2154">
        <f ca="1">$AK$2*Validation[[#This Row],[Range1_Range]]+Validation[[#This Row],[Range1_Low]]</f>
        <v>4.3869965794296446</v>
      </c>
      <c r="T2154">
        <f ca="1">$AK$2*Validation[[#This Row],[Range2_Range]]+Validation[[#This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2.3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v>0</v>
      </c>
      <c r="AB2154" t="s">
        <v>5445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4" t="b">
        <f ca="1">AND(Validation[[#This Row],[Test Reading]]&gt;=Validation[[#This Row],[Range1_Low]],Validation[[#This Row],[Test Reading]]&lt;=Validation[[#This Row],[Range1_High]])</f>
        <v>1</v>
      </c>
      <c r="AE2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54">
        <f>Validation[[#This Row],[Range1_High]]-Validation[[#This Row],[Range1_Low]]</f>
        <v>9.8101000000000003</v>
      </c>
      <c r="AG2154">
        <f>Validation[[#This Row],[Range2_High]]-Validation[[#This Row],[Range2_Low]]</f>
        <v>0</v>
      </c>
      <c r="AK2154"/>
    </row>
    <row r="2155" spans="1:37" x14ac:dyDescent="0.25">
      <c r="A2155" t="s">
        <v>52</v>
      </c>
      <c r="B2155" t="s">
        <v>96</v>
      </c>
      <c r="C2155">
        <v>10.9</v>
      </c>
      <c r="D2155">
        <v>109.0001</v>
      </c>
      <c r="E2155">
        <v>1</v>
      </c>
      <c r="F2155" t="s">
        <v>150</v>
      </c>
      <c r="G2155" t="s">
        <v>150</v>
      </c>
      <c r="H2155">
        <v>0</v>
      </c>
      <c r="I2155">
        <v>0</v>
      </c>
      <c r="J2155" t="s">
        <v>2643</v>
      </c>
      <c r="K2155">
        <v>0</v>
      </c>
      <c r="L2155">
        <v>5.3261000000000003E-2</v>
      </c>
      <c r="M2155">
        <v>0</v>
      </c>
      <c r="N2155">
        <v>0</v>
      </c>
      <c r="O2155" t="s">
        <v>2643</v>
      </c>
      <c r="P2155" t="s">
        <v>2643</v>
      </c>
      <c r="Q2155" t="s">
        <v>2643</v>
      </c>
      <c r="R2155" t="s">
        <v>5445</v>
      </c>
      <c r="S2155">
        <f ca="1">$AK$2*Validation[[#This Row],[Range1_Range]]+Validation[[#This Row],[Range1_Low]]</f>
        <v>43.869663320629357</v>
      </c>
      <c r="T2155">
        <f ca="1">$AK$2*Validation[[#This Row],[Range2_Range]]+Validation[[#This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2.3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v>0</v>
      </c>
      <c r="AB2155" t="s">
        <v>5970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5" t="b">
        <f ca="1">AND(Validation[[#This Row],[Test Reading]]&gt;=Validation[[#This Row],[Range1_Low]],Validation[[#This Row],[Test Reading]]&lt;=Validation[[#This Row],[Range1_High]])</f>
        <v>1</v>
      </c>
      <c r="AE2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5">
        <f>Validation[[#This Row],[Range1_High]]-Validation[[#This Row],[Range1_Low]]</f>
        <v>98.100099999999998</v>
      </c>
      <c r="AG2155">
        <f>Validation[[#This Row],[Range2_High]]-Validation[[#This Row],[Range2_Low]]</f>
        <v>0</v>
      </c>
      <c r="AJ2155" s="94"/>
      <c r="AK2155"/>
    </row>
    <row r="2156" spans="1:37" x14ac:dyDescent="0.25">
      <c r="A2156" t="s">
        <v>52</v>
      </c>
      <c r="B2156" t="s">
        <v>96</v>
      </c>
      <c r="C2156">
        <v>109</v>
      </c>
      <c r="D2156">
        <v>330.00009999999997</v>
      </c>
      <c r="E2156">
        <v>1</v>
      </c>
      <c r="F2156" t="s">
        <v>150</v>
      </c>
      <c r="G2156" t="s">
        <v>150</v>
      </c>
      <c r="H2156">
        <v>0</v>
      </c>
      <c r="I2156">
        <v>0</v>
      </c>
      <c r="J2156" t="s">
        <v>2643</v>
      </c>
      <c r="K2156">
        <v>0</v>
      </c>
      <c r="L2156">
        <v>5.3282E-3</v>
      </c>
      <c r="M2156">
        <v>0</v>
      </c>
      <c r="N2156">
        <v>0</v>
      </c>
      <c r="O2156" t="s">
        <v>2643</v>
      </c>
      <c r="P2156" t="s">
        <v>2643</v>
      </c>
      <c r="Q2156" t="s">
        <v>2643</v>
      </c>
      <c r="R2156" t="s">
        <v>5447</v>
      </c>
      <c r="S2156">
        <f ca="1">$AK$2*Validation[[#This Row],[Range1_Range]]+Validation[[#This Row],[Range1_Low]]</f>
        <v>183.27412297057208</v>
      </c>
      <c r="T2156">
        <f ca="1">$AK$2*Validation[[#This Row],[Range2_Range]]+Validation[[#This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0.98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v>0</v>
      </c>
      <c r="AB2156" t="s">
        <v>6101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6" t="b">
        <f ca="1">AND(Validation[[#This Row],[Test Reading]]&gt;=Validation[[#This Row],[Range1_Low]],Validation[[#This Row],[Test Reading]]&lt;=Validation[[#This Row],[Range1_High]])</f>
        <v>1</v>
      </c>
      <c r="AE2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6">
        <f>Validation[[#This Row],[Range1_High]]-Validation[[#This Row],[Range1_Low]]</f>
        <v>221.00009999999997</v>
      </c>
      <c r="AG2156">
        <f>Validation[[#This Row],[Range2_High]]-Validation[[#This Row],[Range2_Low]]</f>
        <v>0</v>
      </c>
      <c r="AK2156"/>
    </row>
    <row r="2157" spans="1:37" x14ac:dyDescent="0.25">
      <c r="A2157" t="s">
        <v>52</v>
      </c>
      <c r="B2157" t="s">
        <v>96</v>
      </c>
      <c r="C2157">
        <v>330</v>
      </c>
      <c r="D2157">
        <v>3000.0001000000002</v>
      </c>
      <c r="E2157">
        <v>1</v>
      </c>
      <c r="F2157" t="s">
        <v>150</v>
      </c>
      <c r="G2157" t="s">
        <v>150</v>
      </c>
      <c r="H2157">
        <v>0</v>
      </c>
      <c r="I2157">
        <v>0</v>
      </c>
      <c r="J2157" t="s">
        <v>2643</v>
      </c>
      <c r="K2157">
        <v>0</v>
      </c>
      <c r="L2157">
        <v>1.8565000000000001E-3</v>
      </c>
      <c r="M2157">
        <v>0</v>
      </c>
      <c r="N2157">
        <v>0</v>
      </c>
      <c r="O2157" t="s">
        <v>2643</v>
      </c>
      <c r="P2157" t="s">
        <v>2643</v>
      </c>
      <c r="Q2157" t="s">
        <v>2643</v>
      </c>
      <c r="R2157" t="s">
        <v>805</v>
      </c>
      <c r="S2157">
        <f ca="1">$AK$2*Validation[[#This Row],[Range1_Range]]+Validation[[#This Row],[Range1_Low]]</f>
        <v>1227.3385792985605</v>
      </c>
      <c r="T2157">
        <f ca="1">$AK$2*Validation[[#This Row],[Range2_Range]]+Validation[[#This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2.3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W</v>
      </c>
      <c r="W2157" t="b">
        <f ca="1">Validation[[#This Row],[Desired Result]]=Validation[[#This Row],[Result]]</f>
        <v>1</v>
      </c>
      <c r="X2157" t="b">
        <v>1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v>0</v>
      </c>
      <c r="AB2157" t="s">
        <v>5447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7" t="b">
        <f ca="1">AND(Validation[[#This Row],[Test Reading]]&gt;=Validation[[#This Row],[Range1_Low]],Validation[[#This Row],[Test Reading]]&lt;=Validation[[#This Row],[Range1_High]])</f>
        <v>1</v>
      </c>
      <c r="AE2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7">
        <f>Validation[[#This Row],[Range1_High]]-Validation[[#This Row],[Range1_Low]]</f>
        <v>2670.0001000000002</v>
      </c>
      <c r="AG2157">
        <f>Validation[[#This Row],[Range2_High]]-Validation[[#This Row],[Range2_Low]]</f>
        <v>0</v>
      </c>
      <c r="AK2157"/>
    </row>
    <row r="2158" spans="1:37" x14ac:dyDescent="0.25">
      <c r="A2158" t="s">
        <v>52</v>
      </c>
      <c r="B2158" t="s">
        <v>96</v>
      </c>
      <c r="C2158">
        <v>10.9</v>
      </c>
      <c r="D2158">
        <v>109.0001</v>
      </c>
      <c r="E2158">
        <v>10</v>
      </c>
      <c r="F2158" t="s">
        <v>150</v>
      </c>
      <c r="G2158" t="s">
        <v>150</v>
      </c>
      <c r="H2158">
        <v>0</v>
      </c>
      <c r="I2158">
        <v>0</v>
      </c>
      <c r="J2158" t="s">
        <v>2643</v>
      </c>
      <c r="K2158">
        <v>0</v>
      </c>
      <c r="L2158">
        <v>0.53259999999999996</v>
      </c>
      <c r="M2158">
        <v>0</v>
      </c>
      <c r="N2158">
        <v>0</v>
      </c>
      <c r="O2158" t="s">
        <v>2643</v>
      </c>
      <c r="P2158" t="s">
        <v>2643</v>
      </c>
      <c r="Q2158" t="s">
        <v>2643</v>
      </c>
      <c r="R2158" t="s">
        <v>797</v>
      </c>
      <c r="S2158">
        <f ca="1">$AK$2*Validation[[#This Row],[Range1_Range]]+Validation[[#This Row],[Range1_Low]]</f>
        <v>43.869663320629357</v>
      </c>
      <c r="T2158">
        <f ca="1">$AK$2*Validation[[#This Row],[Range2_Range]]+Validation[[#This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23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W</v>
      </c>
      <c r="W2158" t="b">
        <f ca="1">Validation[[#This Row],[Desired Result]]=Validation[[#This Row],[Result]]</f>
        <v>1</v>
      </c>
      <c r="X2158" t="b">
        <v>1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v>0</v>
      </c>
      <c r="AB2158" t="s">
        <v>802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8" t="b">
        <f ca="1">AND(Validation[[#This Row],[Test Reading]]&gt;=Validation[[#This Row],[Range1_Low]],Validation[[#This Row],[Test Reading]]&lt;=Validation[[#This Row],[Range1_High]])</f>
        <v>1</v>
      </c>
      <c r="AE2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58">
        <f>Validation[[#This Row],[Range1_High]]-Validation[[#This Row],[Range1_Low]]</f>
        <v>98.100099999999998</v>
      </c>
      <c r="AG2158">
        <f>Validation[[#This Row],[Range2_High]]-Validation[[#This Row],[Range2_Low]]</f>
        <v>0</v>
      </c>
      <c r="AK2158"/>
    </row>
    <row r="2159" spans="1:37" x14ac:dyDescent="0.25">
      <c r="A2159" t="s">
        <v>52</v>
      </c>
      <c r="B2159" t="s">
        <v>96</v>
      </c>
      <c r="C2159">
        <v>109</v>
      </c>
      <c r="D2159">
        <v>330.00009999999997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2643</v>
      </c>
      <c r="K2159">
        <v>0</v>
      </c>
      <c r="L2159">
        <v>5.3260000000000002E-2</v>
      </c>
      <c r="M2159">
        <v>0</v>
      </c>
      <c r="N2159">
        <v>0</v>
      </c>
      <c r="O2159" t="s">
        <v>2643</v>
      </c>
      <c r="P2159" t="s">
        <v>2643</v>
      </c>
      <c r="Q2159" t="s">
        <v>2643</v>
      </c>
      <c r="R2159" t="s">
        <v>802</v>
      </c>
      <c r="S2159">
        <f ca="1">$AK$2*Validation[[#This Row],[Range1_Range]]+Validation[[#This Row],[Range1_Low]]</f>
        <v>183.27412297057208</v>
      </c>
      <c r="T2159">
        <f ca="1">$AK$2*Validation[[#This Row],[Range2_Range]]+Validation[[#This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9.8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W</v>
      </c>
      <c r="W2159" t="b">
        <f ca="1">Validation[[#This Row],[Desired Result]]=Validation[[#This Row],[Result]]</f>
        <v>1</v>
      </c>
      <c r="X2159" t="b">
        <v>0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v>0</v>
      </c>
      <c r="AB2159" t="s">
        <v>5969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9" t="b">
        <f ca="1">AND(Validation[[#This Row],[Test Reading]]&gt;=Validation[[#This Row],[Range1_Low]],Validation[[#This Row],[Test Reading]]&lt;=Validation[[#This Row],[Range1_High]])</f>
        <v>1</v>
      </c>
      <c r="AE2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9">
        <f>Validation[[#This Row],[Range1_High]]-Validation[[#This Row],[Range1_Low]]</f>
        <v>221.00009999999997</v>
      </c>
      <c r="AG2159">
        <f>Validation[[#This Row],[Range2_High]]-Validation[[#This Row],[Range2_Low]]</f>
        <v>0</v>
      </c>
      <c r="AK2159"/>
    </row>
    <row r="2160" spans="1:37" x14ac:dyDescent="0.25">
      <c r="A2160" t="s">
        <v>52</v>
      </c>
      <c r="B2160" t="s">
        <v>96</v>
      </c>
      <c r="C2160">
        <v>330</v>
      </c>
      <c r="D2160">
        <v>3000.0001000000002</v>
      </c>
      <c r="E2160">
        <v>10</v>
      </c>
      <c r="F2160" t="s">
        <v>150</v>
      </c>
      <c r="G2160" t="s">
        <v>150</v>
      </c>
      <c r="H2160">
        <v>0</v>
      </c>
      <c r="I2160">
        <v>0</v>
      </c>
      <c r="J2160" t="s">
        <v>2643</v>
      </c>
      <c r="K2160">
        <v>0</v>
      </c>
      <c r="L2160">
        <v>1.7586000000000001E-2</v>
      </c>
      <c r="M2160">
        <v>0</v>
      </c>
      <c r="N2160">
        <v>0</v>
      </c>
      <c r="O2160" t="s">
        <v>2643</v>
      </c>
      <c r="P2160" t="s">
        <v>2643</v>
      </c>
      <c r="Q2160" t="s">
        <v>2643</v>
      </c>
      <c r="R2160" t="s">
        <v>806</v>
      </c>
      <c r="S2160">
        <f ca="1">$AK$2*Validation[[#This Row],[Range1_Range]]+Validation[[#This Row],[Range1_Low]]</f>
        <v>1227.3385792985605</v>
      </c>
      <c r="T2160">
        <f ca="1">$AK$2*Validation[[#This Row],[Range2_Range]]+Validation[[#This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22 W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0</v>
      </c>
      <c r="AA2160" t="b">
        <v>1</v>
      </c>
      <c r="AB2160" t="s">
        <v>6102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Illogical Item-Meas_Unit combo</v>
      </c>
      <c r="AD2160" t="b">
        <f ca="1">AND(Validation[[#This Row],[Test Reading]]&gt;=Validation[[#This Row],[Range1_Low]],Validation[[#This Row],[Test Reading]]&lt;=Validation[[#This Row],[Range1_High]])</f>
        <v>1</v>
      </c>
      <c r="AE2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0">
        <f>Validation[[#This Row],[Range1_High]]-Validation[[#This Row],[Range1_Low]]</f>
        <v>2670.0001000000002</v>
      </c>
      <c r="AG2160">
        <f>Validation[[#This Row],[Range2_High]]-Validation[[#This Row],[Range2_Low]]</f>
        <v>0</v>
      </c>
      <c r="AK2160"/>
    </row>
    <row r="2161" spans="1:37" x14ac:dyDescent="0.25">
      <c r="A2161" t="s">
        <v>52</v>
      </c>
      <c r="B2161" t="s">
        <v>96</v>
      </c>
      <c r="C2161">
        <v>3000</v>
      </c>
      <c r="D2161">
        <v>11000.1</v>
      </c>
      <c r="E2161">
        <v>10</v>
      </c>
      <c r="F2161" t="s">
        <v>150</v>
      </c>
      <c r="G2161" t="s">
        <v>150</v>
      </c>
      <c r="H2161">
        <v>0</v>
      </c>
      <c r="I2161">
        <v>0</v>
      </c>
      <c r="J2161" t="s">
        <v>2643</v>
      </c>
      <c r="K2161">
        <v>0</v>
      </c>
      <c r="L2161">
        <v>9.1E-4</v>
      </c>
      <c r="M2161">
        <v>0</v>
      </c>
      <c r="N2161">
        <v>0</v>
      </c>
      <c r="O2161" t="s">
        <v>2643</v>
      </c>
      <c r="P2161" t="s">
        <v>2643</v>
      </c>
      <c r="Q2161" t="s">
        <v>2643</v>
      </c>
      <c r="R2161" t="s">
        <v>808</v>
      </c>
      <c r="S2161">
        <f ca="1">$AK$2*Validation[[#This Row],[Range1_Range]]+Validation[[#This Row],[Range1_Low]]</f>
        <v>5688.6884267331734</v>
      </c>
      <c r="T2161">
        <f ca="1">$AK$2*Validation[[#This Row],[Range2_Range]]+Validation[[#This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5.2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v>0</v>
      </c>
      <c r="AB2161" t="s">
        <v>6103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1" t="b">
        <f ca="1">AND(Validation[[#This Row],[Test Reading]]&gt;=Validation[[#This Row],[Range1_Low]],Validation[[#This Row],[Test Reading]]&lt;=Validation[[#This Row],[Range1_High]])</f>
        <v>1</v>
      </c>
      <c r="AE2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1">
        <f>Validation[[#This Row],[Range1_High]]-Validation[[#This Row],[Range1_Low]]</f>
        <v>8000.1</v>
      </c>
      <c r="AG2161">
        <f>Validation[[#This Row],[Range2_High]]-Validation[[#This Row],[Range2_Low]]</f>
        <v>0</v>
      </c>
      <c r="AK2161"/>
    </row>
    <row r="2162" spans="1:37" x14ac:dyDescent="0.25">
      <c r="A2162" t="s">
        <v>52</v>
      </c>
      <c r="B2162" t="s">
        <v>96</v>
      </c>
      <c r="C2162">
        <v>11000</v>
      </c>
      <c r="D2162">
        <v>24500</v>
      </c>
      <c r="E2162">
        <v>10</v>
      </c>
      <c r="F2162" t="s">
        <v>150</v>
      </c>
      <c r="G2162" t="s">
        <v>150</v>
      </c>
      <c r="H2162">
        <v>0</v>
      </c>
      <c r="I2162">
        <v>0</v>
      </c>
      <c r="J2162" t="s">
        <v>2643</v>
      </c>
      <c r="K2162">
        <v>0</v>
      </c>
      <c r="L2162">
        <v>1.4E-3</v>
      </c>
      <c r="M2162">
        <v>0</v>
      </c>
      <c r="N2162">
        <v>0</v>
      </c>
      <c r="O2162" t="s">
        <v>2643</v>
      </c>
      <c r="P2162" t="s">
        <v>2643</v>
      </c>
      <c r="Q2162" t="s">
        <v>2643</v>
      </c>
      <c r="R2162" t="s">
        <v>813</v>
      </c>
      <c r="S2162">
        <f ca="1">$AK$2*Validation[[#This Row],[Range1_Range]]+Validation[[#This Row],[Range1_Low]]</f>
        <v>15537.105006299651</v>
      </c>
      <c r="T2162">
        <f ca="1">$AK$2*Validation[[#This Row],[Range2_Range]]+Validation[[#This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22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v>0</v>
      </c>
      <c r="AB2162" t="s">
        <v>808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2" t="b">
        <f ca="1">AND(Validation[[#This Row],[Test Reading]]&gt;=Validation[[#This Row],[Range1_Low]],Validation[[#This Row],[Test Reading]]&lt;=Validation[[#This Row],[Range1_High]])</f>
        <v>1</v>
      </c>
      <c r="AE2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2">
        <f>Validation[[#This Row],[Range1_High]]-Validation[[#This Row],[Range1_Low]]</f>
        <v>13500</v>
      </c>
      <c r="AG2162">
        <f>Validation[[#This Row],[Range2_High]]-Validation[[#This Row],[Range2_Low]]</f>
        <v>0</v>
      </c>
      <c r="AK2162"/>
    </row>
    <row r="2163" spans="1:37" x14ac:dyDescent="0.25">
      <c r="A2163" t="s">
        <v>52</v>
      </c>
      <c r="B2163" t="s">
        <v>96</v>
      </c>
      <c r="C2163">
        <v>24500</v>
      </c>
      <c r="D2163">
        <v>24501</v>
      </c>
      <c r="E2163">
        <v>10</v>
      </c>
      <c r="F2163" t="s">
        <v>98</v>
      </c>
      <c r="G2163" t="s">
        <v>98</v>
      </c>
      <c r="H2163">
        <v>0</v>
      </c>
      <c r="I2163">
        <v>0</v>
      </c>
      <c r="J2163" t="s">
        <v>2643</v>
      </c>
      <c r="K2163">
        <v>0</v>
      </c>
      <c r="L2163">
        <v>1.4E-3</v>
      </c>
      <c r="M2163">
        <v>0</v>
      </c>
      <c r="N2163">
        <v>0</v>
      </c>
      <c r="O2163" t="s">
        <v>2643</v>
      </c>
      <c r="P2163" t="s">
        <v>2643</v>
      </c>
      <c r="Q2163" t="s">
        <v>2643</v>
      </c>
      <c r="R2163" t="s">
        <v>5453</v>
      </c>
      <c r="S2163">
        <f ca="1">$AK$2*Validation[[#This Row],[Range1_Range]]+Validation[[#This Row],[Range1_Low]]</f>
        <v>24500.336081852318</v>
      </c>
      <c r="T2163">
        <f ca="1">$AK$2*Validation[[#This Row],[Range2_Range]]+Validation[[#This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34 WAC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3" t="b">
        <f ca="1">Validation[[#This Row],[Desired Result]]=Validation[[#This Row],[Result]]</f>
        <v>0</v>
      </c>
      <c r="X2163" t="b">
        <v>1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1</v>
      </c>
      <c r="AA2163" t="b">
        <v>0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63" t="b">
        <f ca="1">AND(Validation[[#This Row],[Test Reading]]&gt;=Validation[[#This Row],[Range1_Low]],Validation[[#This Row],[Test Reading]]&lt;=Validation[[#This Row],[Range1_High]])</f>
        <v>1</v>
      </c>
      <c r="AE2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3">
        <f>Validation[[#This Row],[Range1_High]]-Validation[[#This Row],[Range1_Low]]</f>
        <v>1</v>
      </c>
      <c r="AG2163">
        <f>Validation[[#This Row],[Range2_High]]-Validation[[#This Row],[Range2_Low]]</f>
        <v>0</v>
      </c>
      <c r="AK2163"/>
    </row>
    <row r="2164" spans="1:37" x14ac:dyDescent="0.25">
      <c r="A2164" t="s">
        <v>52</v>
      </c>
      <c r="B2164" t="s">
        <v>96</v>
      </c>
      <c r="C2164">
        <v>330</v>
      </c>
      <c r="D2164">
        <v>3000.0001000000002</v>
      </c>
      <c r="E2164">
        <v>100</v>
      </c>
      <c r="F2164" t="s">
        <v>150</v>
      </c>
      <c r="G2164" t="s">
        <v>150</v>
      </c>
      <c r="H2164">
        <v>0</v>
      </c>
      <c r="I2164">
        <v>0</v>
      </c>
      <c r="J2164" t="s">
        <v>2643</v>
      </c>
      <c r="K2164">
        <v>0</v>
      </c>
      <c r="L2164">
        <v>0.17576</v>
      </c>
      <c r="M2164">
        <v>0</v>
      </c>
      <c r="N2164">
        <v>0</v>
      </c>
      <c r="O2164" t="s">
        <v>2643</v>
      </c>
      <c r="P2164" t="s">
        <v>2643</v>
      </c>
      <c r="Q2164" t="s">
        <v>2643</v>
      </c>
      <c r="R2164" t="s">
        <v>807</v>
      </c>
      <c r="S2164">
        <f ca="1">$AK$2*Validation[[#This Row],[Range1_Range]]+Validation[[#This Row],[Range1_Low]]</f>
        <v>1227.3385792985605</v>
      </c>
      <c r="T2164">
        <f ca="1">$AK$2*Validation[[#This Row],[Range2_Range]]+Validation[[#This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220 W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0</v>
      </c>
      <c r="AA2164" t="b">
        <v>1</v>
      </c>
      <c r="AB2164" t="s">
        <v>809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Illogical Item-Meas_Unit combo, Rounds out of Range1</v>
      </c>
      <c r="AD2164" t="b">
        <f ca="1">AND(Validation[[#This Row],[Test Reading]]&gt;=Validation[[#This Row],[Range1_Low]],Validation[[#This Row],[Test Reading]]&lt;=Validation[[#This Row],[Range1_High]])</f>
        <v>1</v>
      </c>
      <c r="AE2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64">
        <f>Validation[[#This Row],[Range1_High]]-Validation[[#This Row],[Range1_Low]]</f>
        <v>2670.0001000000002</v>
      </c>
      <c r="AG2164">
        <f>Validation[[#This Row],[Range2_High]]-Validation[[#This Row],[Range2_Low]]</f>
        <v>0</v>
      </c>
      <c r="AK2164"/>
    </row>
    <row r="2165" spans="1:37" x14ac:dyDescent="0.25">
      <c r="A2165" t="s">
        <v>52</v>
      </c>
      <c r="B2165" t="s">
        <v>96</v>
      </c>
      <c r="C2165">
        <v>3000</v>
      </c>
      <c r="D2165">
        <v>11000.1</v>
      </c>
      <c r="E2165">
        <v>100</v>
      </c>
      <c r="F2165" t="s">
        <v>150</v>
      </c>
      <c r="G2165" t="s">
        <v>150</v>
      </c>
      <c r="H2165">
        <v>0</v>
      </c>
      <c r="I2165">
        <v>0</v>
      </c>
      <c r="J2165" t="s">
        <v>2643</v>
      </c>
      <c r="K2165">
        <v>0</v>
      </c>
      <c r="L2165">
        <v>9.1E-4</v>
      </c>
      <c r="M2165">
        <v>0</v>
      </c>
      <c r="N2165">
        <v>0</v>
      </c>
      <c r="O2165" t="s">
        <v>2643</v>
      </c>
      <c r="P2165" t="s">
        <v>2643</v>
      </c>
      <c r="Q2165" t="s">
        <v>2643</v>
      </c>
      <c r="R2165" t="s">
        <v>809</v>
      </c>
      <c r="S2165">
        <f ca="1">$AK$2*Validation[[#This Row],[Range1_Range]]+Validation[[#This Row],[Range1_Low]]</f>
        <v>5688.6884267331734</v>
      </c>
      <c r="T2165">
        <f ca="1">$AK$2*Validation[[#This Row],[Range2_Range]]+Validation[[#This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5.2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W</v>
      </c>
      <c r="W2165" t="b">
        <f ca="1">Validation[[#This Row],[Desired Result]]=Validation[[#This Row],[Result]]</f>
        <v>1</v>
      </c>
      <c r="X2165" t="b">
        <v>0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v>0</v>
      </c>
      <c r="AB2165" t="s">
        <v>5884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5" t="b">
        <f ca="1">AND(Validation[[#This Row],[Test Reading]]&gt;=Validation[[#This Row],[Range1_Low]],Validation[[#This Row],[Test Reading]]&lt;=Validation[[#This Row],[Range1_High]])</f>
        <v>1</v>
      </c>
      <c r="AE2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5">
        <f>Validation[[#This Row],[Range1_High]]-Validation[[#This Row],[Range1_Low]]</f>
        <v>8000.1</v>
      </c>
      <c r="AG2165">
        <f>Validation[[#This Row],[Range2_High]]-Validation[[#This Row],[Range2_Low]]</f>
        <v>0</v>
      </c>
      <c r="AJ2165" s="93"/>
      <c r="AK2165"/>
    </row>
    <row r="2166" spans="1:37" x14ac:dyDescent="0.25">
      <c r="A2166" t="s">
        <v>52</v>
      </c>
      <c r="B2166" t="s">
        <v>96</v>
      </c>
      <c r="C2166">
        <v>11000</v>
      </c>
      <c r="D2166">
        <v>24500</v>
      </c>
      <c r="E2166">
        <v>100</v>
      </c>
      <c r="F2166" t="s">
        <v>150</v>
      </c>
      <c r="G2166" t="s">
        <v>150</v>
      </c>
      <c r="H2166">
        <v>0</v>
      </c>
      <c r="I2166">
        <v>0</v>
      </c>
      <c r="J2166" t="s">
        <v>2643</v>
      </c>
      <c r="K2166">
        <v>0</v>
      </c>
      <c r="L2166">
        <v>1.4E-3</v>
      </c>
      <c r="M2166">
        <v>0</v>
      </c>
      <c r="N2166">
        <v>0</v>
      </c>
      <c r="O2166" t="s">
        <v>2643</v>
      </c>
      <c r="P2166" t="s">
        <v>2643</v>
      </c>
      <c r="Q2166" t="s">
        <v>2643</v>
      </c>
      <c r="R2166" t="s">
        <v>5451</v>
      </c>
      <c r="S2166">
        <f ca="1">$AK$2*Validation[[#This Row],[Range1_Range]]+Validation[[#This Row],[Range1_Low]]</f>
        <v>15537.105006299651</v>
      </c>
      <c r="T2166">
        <f ca="1">$AK$2*Validation[[#This Row],[Range2_Range]]+Validation[[#This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22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v>0</v>
      </c>
      <c r="AB2166" t="s">
        <v>809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6" t="b">
        <f ca="1">AND(Validation[[#This Row],[Test Reading]]&gt;=Validation[[#This Row],[Range1_Low]],Validation[[#This Row],[Test Reading]]&lt;=Validation[[#This Row],[Range1_High]])</f>
        <v>1</v>
      </c>
      <c r="AE2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6">
        <f>Validation[[#This Row],[Range1_High]]-Validation[[#This Row],[Range1_Low]]</f>
        <v>13500</v>
      </c>
      <c r="AG2166">
        <f>Validation[[#This Row],[Range2_High]]-Validation[[#This Row],[Range2_Low]]</f>
        <v>0</v>
      </c>
      <c r="AK2166"/>
    </row>
    <row r="2167" spans="1:37" x14ac:dyDescent="0.25">
      <c r="A2167" t="s">
        <v>52</v>
      </c>
      <c r="B2167" t="s">
        <v>96</v>
      </c>
      <c r="C2167">
        <v>24500</v>
      </c>
      <c r="D2167">
        <v>24501</v>
      </c>
      <c r="E2167">
        <v>100</v>
      </c>
      <c r="F2167" t="s">
        <v>98</v>
      </c>
      <c r="G2167" t="s">
        <v>98</v>
      </c>
      <c r="H2167">
        <v>0</v>
      </c>
      <c r="I2167">
        <v>0</v>
      </c>
      <c r="J2167" t="s">
        <v>2643</v>
      </c>
      <c r="K2167">
        <v>0</v>
      </c>
      <c r="L2167">
        <v>1.4E-3</v>
      </c>
      <c r="M2167">
        <v>0</v>
      </c>
      <c r="N2167">
        <v>0</v>
      </c>
      <c r="O2167" t="s">
        <v>2643</v>
      </c>
      <c r="P2167" t="s">
        <v>2643</v>
      </c>
      <c r="Q2167" t="s">
        <v>2643</v>
      </c>
      <c r="R2167" t="s">
        <v>5454</v>
      </c>
      <c r="S2167">
        <f ca="1">$AK$2*Validation[[#This Row],[Range1_Range]]+Validation[[#This Row],[Range1_Low]]</f>
        <v>24500.336081852318</v>
      </c>
      <c r="T2167">
        <f ca="1">$AK$2*Validation[[#This Row],[Range2_Range]]+Validation[[#This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34 WAC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t="b">
        <f ca="1">Validation[[#This Row],[Desired Result]]=Validation[[#This Row],[Result]]</f>
        <v>0</v>
      </c>
      <c r="X2167" t="b">
        <v>1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1</v>
      </c>
      <c r="AA2167" t="b">
        <v>1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</v>
      </c>
      <c r="AD2167" t="b">
        <f ca="1">AND(Validation[[#This Row],[Test Reading]]&gt;=Validation[[#This Row],[Range1_Low]],Validation[[#This Row],[Test Reading]]&lt;=Validation[[#This Row],[Range1_High]])</f>
        <v>1</v>
      </c>
      <c r="AE2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7">
        <f>Validation[[#This Row],[Range1_High]]-Validation[[#This Row],[Range1_Low]]</f>
        <v>1</v>
      </c>
      <c r="AG2167">
        <f>Validation[[#This Row],[Range2_High]]-Validation[[#This Row],[Range2_Low]]</f>
        <v>0</v>
      </c>
      <c r="AK2167"/>
    </row>
    <row r="2168" spans="1:37" x14ac:dyDescent="0.25">
      <c r="A2168" t="s">
        <v>52</v>
      </c>
      <c r="B2168" t="s">
        <v>96</v>
      </c>
      <c r="C2168">
        <v>3000</v>
      </c>
      <c r="D2168">
        <v>11000.1</v>
      </c>
      <c r="E2168">
        <v>1000</v>
      </c>
      <c r="F2168" t="s">
        <v>150</v>
      </c>
      <c r="G2168" t="s">
        <v>150</v>
      </c>
      <c r="H2168">
        <v>0</v>
      </c>
      <c r="I2168">
        <v>0</v>
      </c>
      <c r="J2168" t="s">
        <v>2643</v>
      </c>
      <c r="K2168">
        <v>0</v>
      </c>
      <c r="L2168">
        <v>9.2997999999999996E-4</v>
      </c>
      <c r="M2168">
        <v>0</v>
      </c>
      <c r="N2168">
        <v>0</v>
      </c>
      <c r="O2168" t="s">
        <v>2643</v>
      </c>
      <c r="P2168" t="s">
        <v>2643</v>
      </c>
      <c r="Q2168" t="s">
        <v>2643</v>
      </c>
      <c r="R2168" t="s">
        <v>810</v>
      </c>
      <c r="S2168">
        <f ca="1">$AK$2*Validation[[#This Row],[Range1_Range]]+Validation[[#This Row],[Range1_Low]]</f>
        <v>5688.6884267331734</v>
      </c>
      <c r="T2168">
        <f ca="1">$AK$2*Validation[[#This Row],[Range2_Range]]+Validation[[#This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5.3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0</v>
      </c>
      <c r="AA2168" t="b">
        <v>0</v>
      </c>
      <c r="AB2168" t="s">
        <v>815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8" t="b">
        <f ca="1">AND(Validation[[#This Row],[Test Reading]]&gt;=Validation[[#This Row],[Range1_Low]],Validation[[#This Row],[Test Reading]]&lt;=Validation[[#This Row],[Range1_High]])</f>
        <v>1</v>
      </c>
      <c r="AE2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8">
        <f>Validation[[#This Row],[Range1_High]]-Validation[[#This Row],[Range1_Low]]</f>
        <v>8000.1</v>
      </c>
      <c r="AG2168">
        <f>Validation[[#This Row],[Range2_High]]-Validation[[#This Row],[Range2_Low]]</f>
        <v>0</v>
      </c>
      <c r="AK2168"/>
    </row>
    <row r="2169" spans="1:37" x14ac:dyDescent="0.25">
      <c r="A2169" t="s">
        <v>52</v>
      </c>
      <c r="B2169" t="s">
        <v>96</v>
      </c>
      <c r="C2169">
        <v>11000</v>
      </c>
      <c r="D2169">
        <v>24500</v>
      </c>
      <c r="E2169">
        <v>1000</v>
      </c>
      <c r="F2169" t="s">
        <v>150</v>
      </c>
      <c r="G2169" t="s">
        <v>150</v>
      </c>
      <c r="H2169">
        <v>0</v>
      </c>
      <c r="I2169">
        <v>0</v>
      </c>
      <c r="J2169" t="s">
        <v>2643</v>
      </c>
      <c r="K2169">
        <v>0</v>
      </c>
      <c r="L2169">
        <v>1.4429E-3</v>
      </c>
      <c r="M2169">
        <v>0</v>
      </c>
      <c r="N2169">
        <v>0</v>
      </c>
      <c r="O2169" t="s">
        <v>2643</v>
      </c>
      <c r="P2169" t="s">
        <v>2643</v>
      </c>
      <c r="Q2169" t="s">
        <v>2643</v>
      </c>
      <c r="R2169" t="s">
        <v>815</v>
      </c>
      <c r="S2169">
        <f ca="1">$AK$2*Validation[[#This Row],[Range1_Range]]+Validation[[#This Row],[Range1_Low]]</f>
        <v>15537.105006299651</v>
      </c>
      <c r="T2169">
        <f ca="1">$AK$2*Validation[[#This Row],[Range2_Range]]+Validation[[#This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22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W</v>
      </c>
      <c r="W2169" t="b">
        <f ca="1">Validation[[#This Row],[Desired Result]]=Validation[[#This Row],[Result]]</f>
        <v>1</v>
      </c>
      <c r="X2169" t="b">
        <v>0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0</v>
      </c>
      <c r="AA2169" t="b">
        <v>0</v>
      </c>
      <c r="AB2169" t="s">
        <v>810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69" t="b">
        <f ca="1">AND(Validation[[#This Row],[Test Reading]]&gt;=Validation[[#This Row],[Range1_Low]],Validation[[#This Row],[Test Reading]]&lt;=Validation[[#This Row],[Range1_High]])</f>
        <v>1</v>
      </c>
      <c r="AE2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69">
        <f>Validation[[#This Row],[Range1_High]]-Validation[[#This Row],[Range1_Low]]</f>
        <v>13500</v>
      </c>
      <c r="AG2169">
        <f>Validation[[#This Row],[Range2_High]]-Validation[[#This Row],[Range2_Low]]</f>
        <v>0</v>
      </c>
      <c r="AK2169"/>
    </row>
    <row r="2170" spans="1:37" x14ac:dyDescent="0.25">
      <c r="A2170" t="s">
        <v>52</v>
      </c>
      <c r="B2170" t="s">
        <v>96</v>
      </c>
      <c r="C2170">
        <v>24500</v>
      </c>
      <c r="D2170">
        <v>24501</v>
      </c>
      <c r="E2170">
        <v>1000</v>
      </c>
      <c r="F2170" t="s">
        <v>98</v>
      </c>
      <c r="G2170" t="s">
        <v>98</v>
      </c>
      <c r="H2170">
        <v>0</v>
      </c>
      <c r="I2170">
        <v>0</v>
      </c>
      <c r="J2170" t="s">
        <v>2643</v>
      </c>
      <c r="K2170">
        <v>0</v>
      </c>
      <c r="L2170">
        <v>1.4429E-3</v>
      </c>
      <c r="M2170">
        <v>0</v>
      </c>
      <c r="N2170">
        <v>0</v>
      </c>
      <c r="O2170" t="s">
        <v>2643</v>
      </c>
      <c r="P2170" t="s">
        <v>2643</v>
      </c>
      <c r="Q2170" t="s">
        <v>2643</v>
      </c>
      <c r="R2170" t="s">
        <v>5455</v>
      </c>
      <c r="S2170">
        <f ca="1">$AK$2*Validation[[#This Row],[Range1_Range]]+Validation[[#This Row],[Range1_Low]]</f>
        <v>24500.336081852318</v>
      </c>
      <c r="T2170">
        <f ca="1">$AK$2*Validation[[#This Row],[Range2_Range]]+Validation[[#This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35 WAC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t="b">
        <f ca="1">Validation[[#This Row],[Desired Result]]=Validation[[#This Row],[Result]]</f>
        <v>0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1</v>
      </c>
      <c r="AA2170" t="b">
        <v>1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0" t="b">
        <f ca="1">AND(Validation[[#This Row],[Test Reading]]&gt;=Validation[[#This Row],[Range1_Low]],Validation[[#This Row],[Test Reading]]&lt;=Validation[[#This Row],[Range1_High]])</f>
        <v>1</v>
      </c>
      <c r="AE2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0">
        <f>Validation[[#This Row],[Range1_High]]-Validation[[#This Row],[Range1_Low]]</f>
        <v>1</v>
      </c>
      <c r="AG2170">
        <f>Validation[[#This Row],[Range2_High]]-Validation[[#This Row],[Range2_Low]]</f>
        <v>0</v>
      </c>
      <c r="AK2170"/>
    </row>
    <row r="2171" spans="1:37" x14ac:dyDescent="0.25">
      <c r="A2171" t="s">
        <v>52</v>
      </c>
      <c r="B2171" t="s">
        <v>96</v>
      </c>
      <c r="C2171">
        <v>3000</v>
      </c>
      <c r="D2171">
        <v>11000.1</v>
      </c>
      <c r="E2171">
        <v>10000</v>
      </c>
      <c r="F2171" t="s">
        <v>150</v>
      </c>
      <c r="G2171" t="s">
        <v>150</v>
      </c>
      <c r="H2171">
        <v>0</v>
      </c>
      <c r="I2171">
        <v>0</v>
      </c>
      <c r="J2171" t="s">
        <v>2643</v>
      </c>
      <c r="K2171">
        <v>0</v>
      </c>
      <c r="L2171">
        <v>2.1367000000000001E-3</v>
      </c>
      <c r="M2171">
        <v>0</v>
      </c>
      <c r="N2171">
        <v>0</v>
      </c>
      <c r="O2171" t="s">
        <v>2643</v>
      </c>
      <c r="P2171" t="s">
        <v>2643</v>
      </c>
      <c r="Q2171" t="s">
        <v>2643</v>
      </c>
      <c r="R2171" t="s">
        <v>811</v>
      </c>
      <c r="S2171">
        <f ca="1">$AK$2*Validation[[#This Row],[Range1_Range]]+Validation[[#This Row],[Range1_Low]]</f>
        <v>5688.6884267331734</v>
      </c>
      <c r="T2171">
        <f ca="1">$AK$2*Validation[[#This Row],[Range2_Range]]+Validation[[#This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12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</v>
      </c>
      <c r="W2171" t="b">
        <f ca="1">Validation[[#This Row],[Desired Result]]=Validation[[#This Row],[Result]]</f>
        <v>1</v>
      </c>
      <c r="X2171" t="b">
        <v>0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v>0</v>
      </c>
      <c r="AB2171" t="s">
        <v>816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1" t="b">
        <f ca="1">AND(Validation[[#This Row],[Test Reading]]&gt;=Validation[[#This Row],[Range1_Low]],Validation[[#This Row],[Test Reading]]&lt;=Validation[[#This Row],[Range1_High]])</f>
        <v>1</v>
      </c>
      <c r="AE2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1">
        <f>Validation[[#This Row],[Range1_High]]-Validation[[#This Row],[Range1_Low]]</f>
        <v>8000.1</v>
      </c>
      <c r="AG2171">
        <f>Validation[[#This Row],[Range2_High]]-Validation[[#This Row],[Range2_Low]]</f>
        <v>0</v>
      </c>
      <c r="AK2171"/>
    </row>
    <row r="2172" spans="1:37" x14ac:dyDescent="0.25">
      <c r="A2172" t="s">
        <v>52</v>
      </c>
      <c r="B2172" t="s">
        <v>96</v>
      </c>
      <c r="C2172">
        <v>11000</v>
      </c>
      <c r="D2172">
        <v>24500</v>
      </c>
      <c r="E2172">
        <v>10000</v>
      </c>
      <c r="F2172" t="s">
        <v>150</v>
      </c>
      <c r="G2172" t="s">
        <v>150</v>
      </c>
      <c r="H2172">
        <v>0</v>
      </c>
      <c r="I2172">
        <v>0</v>
      </c>
      <c r="J2172" t="s">
        <v>2643</v>
      </c>
      <c r="K2172">
        <v>0</v>
      </c>
      <c r="L2172">
        <v>5.4410999999999999E-3</v>
      </c>
      <c r="M2172">
        <v>0</v>
      </c>
      <c r="N2172">
        <v>0</v>
      </c>
      <c r="O2172" t="s">
        <v>2643</v>
      </c>
      <c r="P2172" t="s">
        <v>2643</v>
      </c>
      <c r="Q2172" t="s">
        <v>2643</v>
      </c>
      <c r="R2172" t="s">
        <v>816</v>
      </c>
      <c r="S2172">
        <f ca="1">$AK$2*Validation[[#This Row],[Range1_Range]]+Validation[[#This Row],[Range1_Low]]</f>
        <v>15537.105006299651</v>
      </c>
      <c r="T2172">
        <f ca="1">$AK$2*Validation[[#This Row],[Range2_Range]]+Validation[[#This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85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W</v>
      </c>
      <c r="W2172" t="b">
        <f ca="1">Validation[[#This Row],[Desired Result]]=Validation[[#This Row],[Result]]</f>
        <v>1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0</v>
      </c>
      <c r="AA2172" t="b">
        <v>0</v>
      </c>
      <c r="AB2172" t="s">
        <v>811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72" t="b">
        <f ca="1">AND(Validation[[#This Row],[Test Reading]]&gt;=Validation[[#This Row],[Range1_Low]],Validation[[#This Row],[Test Reading]]&lt;=Validation[[#This Row],[Range1_High]])</f>
        <v>1</v>
      </c>
      <c r="AE2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2">
        <f>Validation[[#This Row],[Range1_High]]-Validation[[#This Row],[Range1_Low]]</f>
        <v>13500</v>
      </c>
      <c r="AG2172">
        <f>Validation[[#This Row],[Range2_High]]-Validation[[#This Row],[Range2_Low]]</f>
        <v>0</v>
      </c>
      <c r="AK2172"/>
    </row>
    <row r="2173" spans="1:37" x14ac:dyDescent="0.25">
      <c r="A2173" t="s">
        <v>52</v>
      </c>
      <c r="B2173" t="s">
        <v>96</v>
      </c>
      <c r="C2173">
        <v>24500</v>
      </c>
      <c r="D2173">
        <v>24501</v>
      </c>
      <c r="E2173">
        <v>10000</v>
      </c>
      <c r="F2173" t="s">
        <v>98</v>
      </c>
      <c r="G2173" t="s">
        <v>98</v>
      </c>
      <c r="H2173">
        <v>0</v>
      </c>
      <c r="I2173">
        <v>0</v>
      </c>
      <c r="J2173" t="s">
        <v>2643</v>
      </c>
      <c r="K2173">
        <v>0</v>
      </c>
      <c r="L2173">
        <v>5.4410999999999999E-3</v>
      </c>
      <c r="M2173">
        <v>0</v>
      </c>
      <c r="N2173">
        <v>0</v>
      </c>
      <c r="O2173" t="s">
        <v>2643</v>
      </c>
      <c r="P2173" t="s">
        <v>2643</v>
      </c>
      <c r="Q2173" t="s">
        <v>2643</v>
      </c>
      <c r="R2173" t="s">
        <v>5456</v>
      </c>
      <c r="S2173">
        <f ca="1">$AK$2*Validation[[#This Row],[Range1_Range]]+Validation[[#This Row],[Range1_Low]]</f>
        <v>24500.336081852318</v>
      </c>
      <c r="T2173">
        <f ca="1">$AK$2*Validation[[#This Row],[Range2_Range]]+Validation[[#This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130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3" t="b">
        <f ca="1">AND(Validation[[#This Row],[Test Reading]]&gt;=Validation[[#This Row],[Range1_Low]],Validation[[#This Row],[Test Reading]]&lt;=Validation[[#This Row],[Range1_High]])</f>
        <v>1</v>
      </c>
      <c r="AE2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3">
        <f>Validation[[#This Row],[Range1_High]]-Validation[[#This Row],[Range1_Low]]</f>
        <v>1</v>
      </c>
      <c r="AG2173">
        <f>Validation[[#This Row],[Range2_High]]-Validation[[#This Row],[Range2_Low]]</f>
        <v>0</v>
      </c>
      <c r="AK2173"/>
    </row>
    <row r="2174" spans="1:37" x14ac:dyDescent="0.25">
      <c r="A2174" t="s">
        <v>52</v>
      </c>
      <c r="B2174" t="s">
        <v>96</v>
      </c>
      <c r="C2174">
        <v>3000</v>
      </c>
      <c r="D2174">
        <v>11000.1</v>
      </c>
      <c r="E2174">
        <v>100000</v>
      </c>
      <c r="F2174" t="s">
        <v>150</v>
      </c>
      <c r="G2174" t="s">
        <v>150</v>
      </c>
      <c r="H2174">
        <v>0</v>
      </c>
      <c r="I2174">
        <v>0</v>
      </c>
      <c r="J2174" t="s">
        <v>2643</v>
      </c>
      <c r="K2174">
        <v>0</v>
      </c>
      <c r="L2174">
        <v>1.9355000000000001E-2</v>
      </c>
      <c r="M2174">
        <v>0</v>
      </c>
      <c r="N2174">
        <v>0</v>
      </c>
      <c r="O2174" t="s">
        <v>2643</v>
      </c>
      <c r="P2174" t="s">
        <v>2643</v>
      </c>
      <c r="Q2174" t="s">
        <v>2643</v>
      </c>
      <c r="R2174" t="s">
        <v>5450</v>
      </c>
      <c r="S2174">
        <f ca="1">$AK$2*Validation[[#This Row],[Range1_Range]]+Validation[[#This Row],[Range1_Low]]</f>
        <v>5688.6884267331734</v>
      </c>
      <c r="T2174">
        <f ca="1">$AK$2*Validation[[#This Row],[Range2_Range]]+Validation[[#This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110 W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74" t="b">
        <f ca="1">Validation[[#This Row],[Desired Result]]=Validation[[#This Row],[Result]]</f>
        <v>1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1</v>
      </c>
      <c r="AA2174" t="b">
        <v>0</v>
      </c>
      <c r="AB2174" t="s">
        <v>5452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4" t="b">
        <f ca="1">AND(Validation[[#This Row],[Test Reading]]&gt;=Validation[[#This Row],[Range1_Low]],Validation[[#This Row],[Test Reading]]&lt;=Validation[[#This Row],[Range1_High]])</f>
        <v>1</v>
      </c>
      <c r="AE2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4">
        <f>Validation[[#This Row],[Range1_High]]-Validation[[#This Row],[Range1_Low]]</f>
        <v>8000.1</v>
      </c>
      <c r="AG2174">
        <f>Validation[[#This Row],[Range2_High]]-Validation[[#This Row],[Range2_Low]]</f>
        <v>0</v>
      </c>
      <c r="AK2174"/>
    </row>
    <row r="2175" spans="1:37" x14ac:dyDescent="0.25">
      <c r="A2175" t="s">
        <v>52</v>
      </c>
      <c r="B2175" t="s">
        <v>96</v>
      </c>
      <c r="C2175">
        <v>11000</v>
      </c>
      <c r="D2175">
        <v>24500</v>
      </c>
      <c r="E2175">
        <v>100000</v>
      </c>
      <c r="F2175" t="s">
        <v>150</v>
      </c>
      <c r="G2175" t="s">
        <v>150</v>
      </c>
      <c r="H2175">
        <v>0</v>
      </c>
      <c r="I2175">
        <v>0</v>
      </c>
      <c r="J2175" t="s">
        <v>2643</v>
      </c>
      <c r="K2175">
        <v>0</v>
      </c>
      <c r="L2175">
        <v>5.2745E-2</v>
      </c>
      <c r="M2175">
        <v>0</v>
      </c>
      <c r="N2175">
        <v>0</v>
      </c>
      <c r="O2175" t="s">
        <v>2643</v>
      </c>
      <c r="P2175" t="s">
        <v>2643</v>
      </c>
      <c r="Q2175" t="s">
        <v>2643</v>
      </c>
      <c r="R2175" t="s">
        <v>5452</v>
      </c>
      <c r="S2175">
        <f ca="1">$AK$2*Validation[[#This Row],[Range1_Range]]+Validation[[#This Row],[Range1_Low]]</f>
        <v>15537.105006299651</v>
      </c>
      <c r="T2175">
        <f ca="1">$AK$2*Validation[[#This Row],[Range2_Range]]+Validation[[#This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820 W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W</v>
      </c>
      <c r="W2175" t="b">
        <f ca="1">Validation[[#This Row],[Desired Result]]=Validation[[#This Row],[Result]]</f>
        <v>1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1</v>
      </c>
      <c r="AA2175" t="b">
        <v>0</v>
      </c>
      <c r="AB2175" t="s">
        <v>5450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5" t="b">
        <f ca="1">AND(Validation[[#This Row],[Test Reading]]&gt;=Validation[[#This Row],[Range1_Low]],Validation[[#This Row],[Test Reading]]&lt;=Validation[[#This Row],[Range1_High]])</f>
        <v>1</v>
      </c>
      <c r="AE2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5">
        <f>Validation[[#This Row],[Range1_High]]-Validation[[#This Row],[Range1_Low]]</f>
        <v>13500</v>
      </c>
      <c r="AG2175">
        <f>Validation[[#This Row],[Range2_High]]-Validation[[#This Row],[Range2_Low]]</f>
        <v>0</v>
      </c>
      <c r="AJ2175" s="94"/>
      <c r="AK2175"/>
    </row>
    <row r="2176" spans="1:37" x14ac:dyDescent="0.25">
      <c r="A2176" t="s">
        <v>52</v>
      </c>
      <c r="B2176" t="s">
        <v>96</v>
      </c>
      <c r="C2176">
        <v>24500</v>
      </c>
      <c r="D2176">
        <v>24501</v>
      </c>
      <c r="E2176">
        <v>100000</v>
      </c>
      <c r="F2176" t="s">
        <v>98</v>
      </c>
      <c r="G2176" t="s">
        <v>98</v>
      </c>
      <c r="H2176">
        <v>0</v>
      </c>
      <c r="I2176">
        <v>0</v>
      </c>
      <c r="J2176" t="s">
        <v>2643</v>
      </c>
      <c r="K2176">
        <v>0</v>
      </c>
      <c r="L2176">
        <v>5.2745E-2</v>
      </c>
      <c r="M2176">
        <v>0</v>
      </c>
      <c r="N2176">
        <v>0</v>
      </c>
      <c r="O2176" t="s">
        <v>2643</v>
      </c>
      <c r="P2176" t="s">
        <v>2643</v>
      </c>
      <c r="Q2176" t="s">
        <v>2643</v>
      </c>
      <c r="R2176" t="s">
        <v>5457</v>
      </c>
      <c r="S2176">
        <f ca="1">$AK$2*Validation[[#This Row],[Range1_Range]]+Validation[[#This Row],[Range1_Low]]</f>
        <v>24500.336081852318</v>
      </c>
      <c r="T2176">
        <f ca="1">$AK$2*Validation[[#This Row],[Range2_Range]]+Validation[[#This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1300 WAC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1</v>
      </c>
      <c r="AA2176" t="b">
        <v>0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176" t="b">
        <f ca="1">AND(Validation[[#This Row],[Test Reading]]&gt;=Validation[[#This Row],[Range1_Low]],Validation[[#This Row],[Test Reading]]&lt;=Validation[[#This Row],[Range1_High]])</f>
        <v>1</v>
      </c>
      <c r="AE2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6">
        <f>Validation[[#This Row],[Range1_High]]-Validation[[#This Row],[Range1_Low]]</f>
        <v>1</v>
      </c>
      <c r="AG2176">
        <f>Validation[[#This Row],[Range2_High]]-Validation[[#This Row],[Range2_Low]]</f>
        <v>0</v>
      </c>
      <c r="AK2176"/>
    </row>
    <row r="2177" spans="1:37" x14ac:dyDescent="0.25">
      <c r="A2177" t="s">
        <v>52</v>
      </c>
      <c r="B2177" t="s">
        <v>78</v>
      </c>
      <c r="C2177">
        <v>-418</v>
      </c>
      <c r="D2177">
        <v>-147.9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2643</v>
      </c>
      <c r="K2177">
        <v>1.0462465556980001</v>
      </c>
      <c r="L2177">
        <v>0</v>
      </c>
      <c r="M2177">
        <v>1.04325972572</v>
      </c>
      <c r="N2177">
        <v>0</v>
      </c>
      <c r="O2177" t="s">
        <v>2643</v>
      </c>
      <c r="P2177" t="s">
        <v>2643</v>
      </c>
      <c r="Q2177" t="s">
        <v>158</v>
      </c>
      <c r="R2177" t="s">
        <v>5396</v>
      </c>
      <c r="S2177">
        <f ca="1">$AK$2*Validation[[#This Row],[Range1_Range]]+Validation[[#This Row],[Range1_Low]]</f>
        <v>-327.22429168877511</v>
      </c>
      <c r="T2177">
        <f ca="1">$AK$2*Validation[[#This Row],[Range2_Range]]+Validation[[#This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1 °F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7" t="b">
        <f ca="1">Validation[[#This Row],[Desired Result]]=Validation[[#This Row],[Result]]</f>
        <v>1</v>
      </c>
      <c r="X2177" t="b">
        <v>0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0</v>
      </c>
      <c r="AA2177" t="b">
        <v>0</v>
      </c>
      <c r="AB2177" t="s">
        <v>758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7" t="b">
        <f ca="1">AND(Validation[[#This Row],[Test Reading]]&gt;=Validation[[#This Row],[Range1_Low]],Validation[[#This Row],[Test Reading]]&lt;=Validation[[#This Row],[Range1_High]])</f>
        <v>1</v>
      </c>
      <c r="AE2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7">
        <f>Validation[[#This Row],[Range1_High]]-Validation[[#This Row],[Range1_Low]]</f>
        <v>270.10000000000002</v>
      </c>
      <c r="AG2177">
        <f>Validation[[#This Row],[Range2_High]]-Validation[[#This Row],[Range2_Low]]</f>
        <v>0</v>
      </c>
      <c r="AK2177"/>
    </row>
    <row r="2178" spans="1:37" x14ac:dyDescent="0.25">
      <c r="A2178" t="s">
        <v>52</v>
      </c>
      <c r="B2178" t="s">
        <v>78</v>
      </c>
      <c r="C2178">
        <v>-148</v>
      </c>
      <c r="D2178">
        <v>-12.9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2643</v>
      </c>
      <c r="K2178">
        <v>0.34659772782699999</v>
      </c>
      <c r="L2178">
        <v>0</v>
      </c>
      <c r="M2178">
        <v>0.34484265565200001</v>
      </c>
      <c r="N2178">
        <v>0</v>
      </c>
      <c r="O2178" t="s">
        <v>2643</v>
      </c>
      <c r="P2178" t="s">
        <v>2643</v>
      </c>
      <c r="Q2178" t="s">
        <v>158</v>
      </c>
      <c r="R2178" t="s">
        <v>758</v>
      </c>
      <c r="S2178">
        <f ca="1">$AK$2*Validation[[#This Row],[Range1_Range]]+Validation[[#This Row],[Range1_Low]]</f>
        <v>-102.59534175177166</v>
      </c>
      <c r="T2178">
        <f ca="1">$AK$2*Validation[[#This Row],[Range2_Range]]+Validation[[#This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0.35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8" t="b">
        <f ca="1">Validation[[#This Row],[Desired Result]]=Validation[[#This Row],[Result]]</f>
        <v>1</v>
      </c>
      <c r="X2178" t="b">
        <v>1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v>0</v>
      </c>
      <c r="AB2178" t="s">
        <v>5996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8" t="b">
        <f ca="1">AND(Validation[[#This Row],[Test Reading]]&gt;=Validation[[#This Row],[Range1_Low]],Validation[[#This Row],[Test Reading]]&lt;=Validation[[#This Row],[Range1_High]])</f>
        <v>1</v>
      </c>
      <c r="AE2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8">
        <f>Validation[[#This Row],[Range1_High]]-Validation[[#This Row],[Range1_Low]]</f>
        <v>135.1</v>
      </c>
      <c r="AG2178">
        <f>Validation[[#This Row],[Range2_High]]-Validation[[#This Row],[Range2_Low]]</f>
        <v>0</v>
      </c>
      <c r="AK2178"/>
    </row>
    <row r="2179" spans="1:37" x14ac:dyDescent="0.25">
      <c r="A2179" t="s">
        <v>52</v>
      </c>
      <c r="B2179" t="s">
        <v>78</v>
      </c>
      <c r="C2179">
        <v>-13</v>
      </c>
      <c r="D2179">
        <v>662.1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2643</v>
      </c>
      <c r="K2179">
        <v>0.30436869761800001</v>
      </c>
      <c r="L2179">
        <v>0</v>
      </c>
      <c r="M2179">
        <v>0.30236860999800003</v>
      </c>
      <c r="N2179">
        <v>0</v>
      </c>
      <c r="O2179" t="s">
        <v>2643</v>
      </c>
      <c r="P2179" t="s">
        <v>2643</v>
      </c>
      <c r="Q2179" t="s">
        <v>158</v>
      </c>
      <c r="R2179" t="s">
        <v>760</v>
      </c>
      <c r="S2179">
        <f ca="1">$AK$2*Validation[[#This Row],[Range1_Range]]+Validation[[#This Row],[Range1_Low]]</f>
        <v>213.88885850021438</v>
      </c>
      <c r="T2179">
        <f ca="1">$AK$2*Validation[[#This Row],[Range2_Range]]+Validation[[#This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0</v>
      </c>
      <c r="AA2179" t="b">
        <v>0</v>
      </c>
      <c r="AB2179" t="s">
        <v>6104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9" t="b">
        <f ca="1">AND(Validation[[#This Row],[Test Reading]]&gt;=Validation[[#This Row],[Range1_Low]],Validation[[#This Row],[Test Reading]]&lt;=Validation[[#This Row],[Range1_High]])</f>
        <v>1</v>
      </c>
      <c r="AE2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9">
        <f>Validation[[#This Row],[Range1_High]]-Validation[[#This Row],[Range1_Low]]</f>
        <v>675.1</v>
      </c>
      <c r="AG2179">
        <f>Validation[[#This Row],[Range2_High]]-Validation[[#This Row],[Range2_Low]]</f>
        <v>0</v>
      </c>
      <c r="AK2179"/>
    </row>
    <row r="2180" spans="1:37" x14ac:dyDescent="0.25">
      <c r="A2180" t="s">
        <v>52</v>
      </c>
      <c r="B2180" t="s">
        <v>78</v>
      </c>
      <c r="C2180">
        <v>662</v>
      </c>
      <c r="D2180">
        <v>1202.0999999999999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2643</v>
      </c>
      <c r="K2180">
        <v>0.343521972043</v>
      </c>
      <c r="L2180">
        <v>0</v>
      </c>
      <c r="M2180">
        <v>0.34251116891599998</v>
      </c>
      <c r="N2180">
        <v>0</v>
      </c>
      <c r="O2180" t="s">
        <v>2643</v>
      </c>
      <c r="P2180" t="s">
        <v>2643</v>
      </c>
      <c r="Q2180" t="s">
        <v>158</v>
      </c>
      <c r="R2180" t="s">
        <v>762</v>
      </c>
      <c r="S2180">
        <f ca="1">$AK$2*Validation[[#This Row],[Range1_Range]]+Validation[[#This Row],[Range1_Low]]</f>
        <v>843.51780843721781</v>
      </c>
      <c r="T2180">
        <f ca="1">$AK$2*Validation[[#This Row],[Range2_Range]]+Validation[[#This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0.34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0" t="b">
        <f ca="1">Validation[[#This Row],[Desired Result]]=Validation[[#This Row],[Result]]</f>
        <v>1</v>
      </c>
      <c r="X2180" t="b">
        <v>1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v>0</v>
      </c>
      <c r="AB2180" t="s">
        <v>6105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0" t="b">
        <f ca="1">AND(Validation[[#This Row],[Test Reading]]&gt;=Validation[[#This Row],[Range1_Low]],Validation[[#This Row],[Test Reading]]&lt;=Validation[[#This Row],[Range1_High]])</f>
        <v>1</v>
      </c>
      <c r="AE2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0">
        <f>Validation[[#This Row],[Range1_High]]-Validation[[#This Row],[Range1_Low]]</f>
        <v>540.09999999999991</v>
      </c>
      <c r="AG2180">
        <f>Validation[[#This Row],[Range2_High]]-Validation[[#This Row],[Range2_Low]]</f>
        <v>0</v>
      </c>
      <c r="AK2180"/>
    </row>
    <row r="2181" spans="1:37" x14ac:dyDescent="0.25">
      <c r="A2181" t="s">
        <v>52</v>
      </c>
      <c r="B2181" t="s">
        <v>78</v>
      </c>
      <c r="C2181">
        <v>1202</v>
      </c>
      <c r="D2181">
        <v>1832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2643</v>
      </c>
      <c r="K2181">
        <v>0.44489108766800001</v>
      </c>
      <c r="L2181">
        <v>0</v>
      </c>
      <c r="M2181">
        <v>0.44411106205700002</v>
      </c>
      <c r="N2181">
        <v>0</v>
      </c>
      <c r="O2181" t="s">
        <v>2643</v>
      </c>
      <c r="P2181" t="s">
        <v>2643</v>
      </c>
      <c r="Q2181" t="s">
        <v>158</v>
      </c>
      <c r="R2181" t="s">
        <v>764</v>
      </c>
      <c r="S2181">
        <f ca="1">$AK$2*Validation[[#This Row],[Range1_Range]]+Validation[[#This Row],[Range1_Low]]</f>
        <v>1413.7315669606503</v>
      </c>
      <c r="T2181">
        <f ca="1">$AK$2*Validation[[#This Row],[Range2_Range]]+Validation[[#This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0.44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1" t="b">
        <f ca="1">Validation[[#This Row],[Desired Result]]=Validation[[#This Row],[Result]]</f>
        <v>1</v>
      </c>
      <c r="X2181" t="b">
        <v>0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v>0</v>
      </c>
      <c r="AB2181" t="s">
        <v>762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1" t="b">
        <f ca="1">AND(Validation[[#This Row],[Test Reading]]&gt;=Validation[[#This Row],[Range1_Low]],Validation[[#This Row],[Test Reading]]&lt;=Validation[[#This Row],[Range1_High]])</f>
        <v>1</v>
      </c>
      <c r="AE2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1">
        <f>Validation[[#This Row],[Range1_High]]-Validation[[#This Row],[Range1_Low]]</f>
        <v>630</v>
      </c>
      <c r="AG2181">
        <f>Validation[[#This Row],[Range2_High]]-Validation[[#This Row],[Range2_Low]]</f>
        <v>0</v>
      </c>
      <c r="AK2181"/>
    </row>
    <row r="2182" spans="1:37" x14ac:dyDescent="0.25">
      <c r="A2182" t="s">
        <v>52</v>
      </c>
      <c r="B2182" t="s">
        <v>78</v>
      </c>
      <c r="C2182">
        <v>1832</v>
      </c>
      <c r="D2182">
        <v>1832.1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2643</v>
      </c>
      <c r="K2182">
        <v>0.44489108766800001</v>
      </c>
      <c r="L2182">
        <v>0</v>
      </c>
      <c r="M2182">
        <v>0.44411106205700002</v>
      </c>
      <c r="N2182">
        <v>0</v>
      </c>
      <c r="O2182" t="s">
        <v>2643</v>
      </c>
      <c r="P2182" t="s">
        <v>2643</v>
      </c>
      <c r="Q2182" t="s">
        <v>158</v>
      </c>
      <c r="R2182" t="s">
        <v>5397</v>
      </c>
      <c r="S2182">
        <f ca="1">$AK$2*Validation[[#This Row],[Range1_Range]]+Validation[[#This Row],[Range1_Low]]</f>
        <v>1832.0336081852317</v>
      </c>
      <c r="T2182">
        <f ca="1">$AK$2*Validation[[#This Row],[Range2_Range]]+Validation[[#This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1</v>
      </c>
      <c r="AA2182" t="b">
        <v>0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82" t="b">
        <f ca="1">AND(Validation[[#This Row],[Test Reading]]&gt;=Validation[[#This Row],[Range1_Low]],Validation[[#This Row],[Test Reading]]&lt;=Validation[[#This Row],[Range1_High]])</f>
        <v>1</v>
      </c>
      <c r="AE2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2">
        <f>Validation[[#This Row],[Range1_High]]-Validation[[#This Row],[Range1_Low]]</f>
        <v>9.9999999999909051E-2</v>
      </c>
      <c r="AG2182">
        <f>Validation[[#This Row],[Range2_High]]-Validation[[#This Row],[Range2_Low]]</f>
        <v>0</v>
      </c>
      <c r="AK2182"/>
    </row>
    <row r="2183" spans="1:37" x14ac:dyDescent="0.25">
      <c r="A2183" t="s">
        <v>52</v>
      </c>
      <c r="B2183" t="s">
        <v>78</v>
      </c>
      <c r="C2183">
        <v>-418</v>
      </c>
      <c r="D2183">
        <v>-147.9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2643</v>
      </c>
      <c r="K2183">
        <v>1.2013970431580001</v>
      </c>
      <c r="L2183">
        <v>0</v>
      </c>
      <c r="M2183">
        <v>1.19096215528</v>
      </c>
      <c r="N2183">
        <v>0</v>
      </c>
      <c r="O2183" t="s">
        <v>2643</v>
      </c>
      <c r="P2183" t="s">
        <v>2643</v>
      </c>
      <c r="Q2183" t="s">
        <v>158</v>
      </c>
      <c r="R2183" t="s">
        <v>757</v>
      </c>
      <c r="S2183">
        <f ca="1">$AK$2*Validation[[#This Row],[Range1_Range]]+Validation[[#This Row],[Range1_Low]]</f>
        <v>-327.22429168877511</v>
      </c>
      <c r="T2183">
        <f ca="1">$AK$2*Validation[[#This Row],[Range2_Range]]+Validation[[#This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1.2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0</v>
      </c>
      <c r="AA2183" t="b">
        <v>0</v>
      </c>
      <c r="AB2183" t="s">
        <v>759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3" t="b">
        <f ca="1">AND(Validation[[#This Row],[Test Reading]]&gt;=Validation[[#This Row],[Range1_Low]],Validation[[#This Row],[Test Reading]]&lt;=Validation[[#This Row],[Range1_High]])</f>
        <v>1</v>
      </c>
      <c r="AE2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3">
        <f>Validation[[#This Row],[Range1_High]]-Validation[[#This Row],[Range1_Low]]</f>
        <v>270.10000000000002</v>
      </c>
      <c r="AG2183">
        <f>Validation[[#This Row],[Range2_High]]-Validation[[#This Row],[Range2_Low]]</f>
        <v>0</v>
      </c>
      <c r="AK2183"/>
    </row>
    <row r="2184" spans="1:37" x14ac:dyDescent="0.25">
      <c r="A2184" t="s">
        <v>52</v>
      </c>
      <c r="B2184" t="s">
        <v>78</v>
      </c>
      <c r="C2184">
        <v>-148</v>
      </c>
      <c r="D2184">
        <v>-12.9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2643</v>
      </c>
      <c r="K2184">
        <v>1.2013970431580001</v>
      </c>
      <c r="L2184">
        <v>0</v>
      </c>
      <c r="M2184">
        <v>1.19096215528</v>
      </c>
      <c r="N2184">
        <v>0</v>
      </c>
      <c r="O2184" t="s">
        <v>2643</v>
      </c>
      <c r="P2184" t="s">
        <v>2643</v>
      </c>
      <c r="Q2184" t="s">
        <v>158</v>
      </c>
      <c r="R2184" t="s">
        <v>759</v>
      </c>
      <c r="S2184">
        <f ca="1">$AK$2*Validation[[#This Row],[Range1_Range]]+Validation[[#This Row],[Range1_Low]]</f>
        <v>-102.59534175177166</v>
      </c>
      <c r="T2184">
        <f ca="1">$AK$2*Validation[[#This Row],[Range2_Range]]+Validation[[#This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v>0</v>
      </c>
      <c r="AB2184" t="s">
        <v>6106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4" t="b">
        <f ca="1">AND(Validation[[#This Row],[Test Reading]]&gt;=Validation[[#This Row],[Range1_Low]],Validation[[#This Row],[Test Reading]]&lt;=Validation[[#This Row],[Range1_High]])</f>
        <v>1</v>
      </c>
      <c r="AE2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4">
        <f>Validation[[#This Row],[Range1_High]]-Validation[[#This Row],[Range1_Low]]</f>
        <v>135.1</v>
      </c>
      <c r="AG2184">
        <f>Validation[[#This Row],[Range2_High]]-Validation[[#This Row],[Range2_Low]]</f>
        <v>0</v>
      </c>
      <c r="AK2184"/>
    </row>
    <row r="2185" spans="1:37" x14ac:dyDescent="0.25">
      <c r="A2185" t="s">
        <v>52</v>
      </c>
      <c r="B2185" t="s">
        <v>78</v>
      </c>
      <c r="C2185">
        <v>-13</v>
      </c>
      <c r="D2185">
        <v>662.1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2643</v>
      </c>
      <c r="K2185">
        <v>0.65290189724299996</v>
      </c>
      <c r="L2185">
        <v>0</v>
      </c>
      <c r="M2185">
        <v>0.64917391838500005</v>
      </c>
      <c r="N2185">
        <v>0</v>
      </c>
      <c r="O2185" t="s">
        <v>2643</v>
      </c>
      <c r="P2185" t="s">
        <v>2643</v>
      </c>
      <c r="Q2185" t="s">
        <v>158</v>
      </c>
      <c r="R2185" t="s">
        <v>5398</v>
      </c>
      <c r="S2185">
        <f ca="1">$AK$2*Validation[[#This Row],[Range1_Range]]+Validation[[#This Row],[Range1_Low]]</f>
        <v>213.88885850021438</v>
      </c>
      <c r="T2185">
        <f ca="1">$AK$2*Validation[[#This Row],[Range2_Range]]+Validation[[#This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0.65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0</v>
      </c>
      <c r="AA2185" t="b">
        <v>0</v>
      </c>
      <c r="AB2185" t="s">
        <v>6107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5" t="b">
        <f ca="1">AND(Validation[[#This Row],[Test Reading]]&gt;=Validation[[#This Row],[Range1_Low]],Validation[[#This Row],[Test Reading]]&lt;=Validation[[#This Row],[Range1_High]])</f>
        <v>1</v>
      </c>
      <c r="AE2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5">
        <f>Validation[[#This Row],[Range1_High]]-Validation[[#This Row],[Range1_Low]]</f>
        <v>675.1</v>
      </c>
      <c r="AG2185">
        <f>Validation[[#This Row],[Range2_High]]-Validation[[#This Row],[Range2_Low]]</f>
        <v>0</v>
      </c>
      <c r="AK2185"/>
    </row>
    <row r="2186" spans="1:37" x14ac:dyDescent="0.25">
      <c r="A2186" t="s">
        <v>52</v>
      </c>
      <c r="B2186" t="s">
        <v>78</v>
      </c>
      <c r="C2186">
        <v>662</v>
      </c>
      <c r="D2186">
        <v>1202.0999999999999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2643</v>
      </c>
      <c r="K2186">
        <v>0.67088574184399996</v>
      </c>
      <c r="L2186">
        <v>0</v>
      </c>
      <c r="M2186">
        <v>0.66881529650000004</v>
      </c>
      <c r="N2186">
        <v>0</v>
      </c>
      <c r="O2186" t="s">
        <v>2643</v>
      </c>
      <c r="P2186" t="s">
        <v>2643</v>
      </c>
      <c r="Q2186" t="s">
        <v>158</v>
      </c>
      <c r="R2186" t="s">
        <v>763</v>
      </c>
      <c r="S2186">
        <f ca="1">$AK$2*Validation[[#This Row],[Range1_Range]]+Validation[[#This Row],[Range1_Low]]</f>
        <v>843.51780843721781</v>
      </c>
      <c r="T2186">
        <f ca="1">$AK$2*Validation[[#This Row],[Range2_Range]]+Validation[[#This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0.67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6" t="b">
        <f ca="1">Validation[[#This Row],[Desired Result]]=Validation[[#This Row],[Result]]</f>
        <v>1</v>
      </c>
      <c r="X2186" t="b">
        <v>1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v>0</v>
      </c>
      <c r="AB2186" t="s">
        <v>6108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6" t="b">
        <f ca="1">AND(Validation[[#This Row],[Test Reading]]&gt;=Validation[[#This Row],[Range1_Low]],Validation[[#This Row],[Test Reading]]&lt;=Validation[[#This Row],[Range1_High]])</f>
        <v>1</v>
      </c>
      <c r="AE2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6">
        <f>Validation[[#This Row],[Range1_High]]-Validation[[#This Row],[Range1_Low]]</f>
        <v>540.09999999999991</v>
      </c>
      <c r="AG2186">
        <f>Validation[[#This Row],[Range2_High]]-Validation[[#This Row],[Range2_Low]]</f>
        <v>0</v>
      </c>
      <c r="AK2186"/>
    </row>
    <row r="2187" spans="1:37" x14ac:dyDescent="0.25">
      <c r="A2187" t="s">
        <v>52</v>
      </c>
      <c r="B2187" t="s">
        <v>78</v>
      </c>
      <c r="C2187">
        <v>1202</v>
      </c>
      <c r="D2187">
        <v>1832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2643</v>
      </c>
      <c r="K2187">
        <v>0.72801676712800001</v>
      </c>
      <c r="L2187">
        <v>0</v>
      </c>
      <c r="M2187">
        <v>0.72610924483999995</v>
      </c>
      <c r="N2187">
        <v>0</v>
      </c>
      <c r="O2187" t="s">
        <v>2643</v>
      </c>
      <c r="P2187" t="s">
        <v>2643</v>
      </c>
      <c r="Q2187" t="s">
        <v>158</v>
      </c>
      <c r="R2187" t="s">
        <v>765</v>
      </c>
      <c r="S2187">
        <f ca="1">$AK$2*Validation[[#This Row],[Range1_Range]]+Validation[[#This Row],[Range1_Low]]</f>
        <v>1413.7315669606503</v>
      </c>
      <c r="T2187">
        <f ca="1">$AK$2*Validation[[#This Row],[Range2_Range]]+Validation[[#This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0.73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v>0</v>
      </c>
      <c r="AB2187" t="s">
        <v>763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7" t="b">
        <f ca="1">AND(Validation[[#This Row],[Test Reading]]&gt;=Validation[[#This Row],[Range1_Low]],Validation[[#This Row],[Test Reading]]&lt;=Validation[[#This Row],[Range1_High]])</f>
        <v>1</v>
      </c>
      <c r="AE2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7">
        <f>Validation[[#This Row],[Range1_High]]-Validation[[#This Row],[Range1_Low]]</f>
        <v>630</v>
      </c>
      <c r="AG2187">
        <f>Validation[[#This Row],[Range2_High]]-Validation[[#This Row],[Range2_Low]]</f>
        <v>0</v>
      </c>
      <c r="AK2187"/>
    </row>
    <row r="2188" spans="1:37" x14ac:dyDescent="0.25">
      <c r="A2188" t="s">
        <v>52</v>
      </c>
      <c r="B2188" t="s">
        <v>78</v>
      </c>
      <c r="C2188">
        <v>1832</v>
      </c>
      <c r="D2188">
        <v>1832.1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2643</v>
      </c>
      <c r="K2188">
        <v>0.72801676712800001</v>
      </c>
      <c r="L2188">
        <v>0</v>
      </c>
      <c r="M2188">
        <v>0.72610924483999995</v>
      </c>
      <c r="N2188">
        <v>0</v>
      </c>
      <c r="O2188" t="s">
        <v>2643</v>
      </c>
      <c r="P2188" t="s">
        <v>2643</v>
      </c>
      <c r="Q2188" t="s">
        <v>158</v>
      </c>
      <c r="R2188" t="s">
        <v>767</v>
      </c>
      <c r="S2188">
        <f ca="1">$AK$2*Validation[[#This Row],[Range1_Range]]+Validation[[#This Row],[Range1_Low]]</f>
        <v>1832.0336081852317</v>
      </c>
      <c r="T2188">
        <f ca="1">$AK$2*Validation[[#This Row],[Range2_Range]]+Validation[[#This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1</v>
      </c>
      <c r="AA2188" t="b">
        <v>0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88" t="b">
        <f ca="1">AND(Validation[[#This Row],[Test Reading]]&gt;=Validation[[#This Row],[Range1_Low]],Validation[[#This Row],[Test Reading]]&lt;=Validation[[#This Row],[Range1_High]])</f>
        <v>1</v>
      </c>
      <c r="AE2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8">
        <f>Validation[[#This Row],[Range1_High]]-Validation[[#This Row],[Range1_Low]]</f>
        <v>9.9999999999909051E-2</v>
      </c>
      <c r="AG2188">
        <f>Validation[[#This Row],[Range2_High]]-Validation[[#This Row],[Range2_Low]]</f>
        <v>0</v>
      </c>
      <c r="AK2188"/>
    </row>
    <row r="2189" spans="1:37" x14ac:dyDescent="0.25">
      <c r="A2189" t="s">
        <v>52</v>
      </c>
      <c r="B2189" t="s">
        <v>79</v>
      </c>
      <c r="C2189">
        <v>-346</v>
      </c>
      <c r="D2189">
        <v>-147.9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2643</v>
      </c>
      <c r="K2189">
        <v>0.57726726887599999</v>
      </c>
      <c r="L2189">
        <v>0</v>
      </c>
      <c r="M2189">
        <v>0.56757588796900005</v>
      </c>
      <c r="N2189">
        <v>0</v>
      </c>
      <c r="O2189" t="s">
        <v>2643</v>
      </c>
      <c r="P2189" t="s">
        <v>2643</v>
      </c>
      <c r="Q2189" t="s">
        <v>159</v>
      </c>
      <c r="R2189" t="s">
        <v>744</v>
      </c>
      <c r="S2189">
        <f ca="1">$AK$2*Validation[[#This Row],[Range1_Range]]+Validation[[#This Row],[Range1_Low]]</f>
        <v>-279.42218505570662</v>
      </c>
      <c r="T2189">
        <f ca="1">$AK$2*Validation[[#This Row],[Range2_Range]]+Validation[[#This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0.58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0</v>
      </c>
      <c r="AA2189" t="b">
        <v>0</v>
      </c>
      <c r="AB2189" t="s">
        <v>746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9" t="b">
        <f ca="1">AND(Validation[[#This Row],[Test Reading]]&gt;=Validation[[#This Row],[Range1_Low]],Validation[[#This Row],[Test Reading]]&lt;=Validation[[#This Row],[Range1_High]])</f>
        <v>1</v>
      </c>
      <c r="AE2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9">
        <f>Validation[[#This Row],[Range1_High]]-Validation[[#This Row],[Range1_Low]]</f>
        <v>198.1</v>
      </c>
      <c r="AG2189">
        <f>Validation[[#This Row],[Range2_High]]-Validation[[#This Row],[Range2_Low]]</f>
        <v>0</v>
      </c>
      <c r="AK2189"/>
    </row>
    <row r="2190" spans="1:37" x14ac:dyDescent="0.25">
      <c r="A2190" t="s">
        <v>52</v>
      </c>
      <c r="B2190" t="s">
        <v>79</v>
      </c>
      <c r="C2190">
        <v>-148</v>
      </c>
      <c r="D2190">
        <v>-21.9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2643</v>
      </c>
      <c r="K2190">
        <v>0.35407548367000002</v>
      </c>
      <c r="L2190">
        <v>0</v>
      </c>
      <c r="M2190">
        <v>0.34262929971700001</v>
      </c>
      <c r="N2190">
        <v>0</v>
      </c>
      <c r="O2190" t="s">
        <v>2643</v>
      </c>
      <c r="P2190" t="s">
        <v>2643</v>
      </c>
      <c r="Q2190" t="s">
        <v>159</v>
      </c>
      <c r="R2190" t="s">
        <v>746</v>
      </c>
      <c r="S2190">
        <f ca="1">$AK$2*Validation[[#This Row],[Range1_Range]]+Validation[[#This Row],[Range1_Low]]</f>
        <v>-105.62007842263807</v>
      </c>
      <c r="T2190">
        <f ca="1">$AK$2*Validation[[#This Row],[Range2_Range]]+Validation[[#This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0.35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0" t="b">
        <f ca="1">Validation[[#This Row],[Desired Result]]=Validation[[#This Row],[Result]]</f>
        <v>1</v>
      </c>
      <c r="X2190" t="b">
        <v>1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v>0</v>
      </c>
      <c r="AB2190" t="s">
        <v>5958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0" t="b">
        <f ca="1">AND(Validation[[#This Row],[Test Reading]]&gt;=Validation[[#This Row],[Range1_Low]],Validation[[#This Row],[Test Reading]]&lt;=Validation[[#This Row],[Range1_High]])</f>
        <v>1</v>
      </c>
      <c r="AE2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0">
        <f>Validation[[#This Row],[Range1_High]]-Validation[[#This Row],[Range1_Low]]</f>
        <v>126.1</v>
      </c>
      <c r="AG2190">
        <f>Validation[[#This Row],[Range2_High]]-Validation[[#This Row],[Range2_Low]]</f>
        <v>0</v>
      </c>
      <c r="AK2190"/>
    </row>
    <row r="2191" spans="1:37" x14ac:dyDescent="0.25">
      <c r="A2191" t="s">
        <v>52</v>
      </c>
      <c r="B2191" t="s">
        <v>79</v>
      </c>
      <c r="C2191">
        <v>-22</v>
      </c>
      <c r="D2191">
        <v>302.10000000000002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2643</v>
      </c>
      <c r="K2191">
        <v>0.315311841378</v>
      </c>
      <c r="L2191">
        <v>0</v>
      </c>
      <c r="M2191">
        <v>0.302401961306</v>
      </c>
      <c r="N2191">
        <v>0</v>
      </c>
      <c r="O2191" t="s">
        <v>2643</v>
      </c>
      <c r="P2191" t="s">
        <v>2643</v>
      </c>
      <c r="Q2191" t="s">
        <v>159</v>
      </c>
      <c r="R2191" t="s">
        <v>748</v>
      </c>
      <c r="S2191">
        <f ca="1">$AK$2*Validation[[#This Row],[Range1_Range]]+Validation[[#This Row],[Range1_Low]]</f>
        <v>86.924128336423465</v>
      </c>
      <c r="T2191">
        <f ca="1">$AK$2*Validation[[#This Row],[Range2_Range]]+Validation[[#This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0.32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1" t="b">
        <f ca="1">Validation[[#This Row],[Desired Result]]=Validation[[#This Row],[Result]]</f>
        <v>1</v>
      </c>
      <c r="X2191" t="b">
        <v>0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0</v>
      </c>
      <c r="AA2191" t="b">
        <v>0</v>
      </c>
      <c r="AB2191" t="s">
        <v>6109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1" t="b">
        <f ca="1">AND(Validation[[#This Row],[Test Reading]]&gt;=Validation[[#This Row],[Range1_Low]],Validation[[#This Row],[Test Reading]]&lt;=Validation[[#This Row],[Range1_High]])</f>
        <v>1</v>
      </c>
      <c r="AE2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1">
        <f>Validation[[#This Row],[Range1_High]]-Validation[[#This Row],[Range1_Low]]</f>
        <v>324.10000000000002</v>
      </c>
      <c r="AG2191">
        <f>Validation[[#This Row],[Range2_High]]-Validation[[#This Row],[Range2_Low]]</f>
        <v>0</v>
      </c>
      <c r="AK2191"/>
    </row>
    <row r="2192" spans="1:37" x14ac:dyDescent="0.25">
      <c r="A2192" t="s">
        <v>52</v>
      </c>
      <c r="B2192" t="s">
        <v>79</v>
      </c>
      <c r="C2192">
        <v>302</v>
      </c>
      <c r="D2192">
        <v>1400.1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2643</v>
      </c>
      <c r="K2192">
        <v>0.36583836369</v>
      </c>
      <c r="L2192">
        <v>0</v>
      </c>
      <c r="M2192">
        <v>0.36274510872299998</v>
      </c>
      <c r="N2192">
        <v>0</v>
      </c>
      <c r="O2192" t="s">
        <v>2643</v>
      </c>
      <c r="P2192" t="s">
        <v>2643</v>
      </c>
      <c r="Q2192" t="s">
        <v>159</v>
      </c>
      <c r="R2192" t="s">
        <v>750</v>
      </c>
      <c r="S2192">
        <f ca="1">$AK$2*Validation[[#This Row],[Range1_Range]]+Validation[[#This Row],[Range1_Low]]</f>
        <v>671.05148203093677</v>
      </c>
      <c r="T2192">
        <f ca="1">$AK$2*Validation[[#This Row],[Range2_Range]]+Validation[[#This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0.37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v>0</v>
      </c>
      <c r="AB2192" t="s">
        <v>6110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2" t="b">
        <f ca="1">AND(Validation[[#This Row],[Test Reading]]&gt;=Validation[[#This Row],[Range1_Low]],Validation[[#This Row],[Test Reading]]&lt;=Validation[[#This Row],[Range1_High]])</f>
        <v>1</v>
      </c>
      <c r="AE2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2">
        <f>Validation[[#This Row],[Range1_High]]-Validation[[#This Row],[Range1_Low]]</f>
        <v>1098.0999999999999</v>
      </c>
      <c r="AG2192">
        <f>Validation[[#This Row],[Range2_High]]-Validation[[#This Row],[Range2_Low]]</f>
        <v>0</v>
      </c>
      <c r="AK2192"/>
    </row>
    <row r="2193" spans="1:37" x14ac:dyDescent="0.25">
      <c r="A2193" t="s">
        <v>52</v>
      </c>
      <c r="B2193" t="s">
        <v>79</v>
      </c>
      <c r="C2193">
        <v>1400</v>
      </c>
      <c r="D2193">
        <v>2192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2643</v>
      </c>
      <c r="K2193">
        <v>0.48736202801900003</v>
      </c>
      <c r="L2193">
        <v>0</v>
      </c>
      <c r="M2193">
        <v>0.48504438138200001</v>
      </c>
      <c r="N2193">
        <v>0</v>
      </c>
      <c r="O2193" t="s">
        <v>2643</v>
      </c>
      <c r="P2193" t="s">
        <v>2643</v>
      </c>
      <c r="Q2193" t="s">
        <v>159</v>
      </c>
      <c r="R2193" t="s">
        <v>752</v>
      </c>
      <c r="S2193">
        <f ca="1">$AK$2*Validation[[#This Row],[Range1_Range]]+Validation[[#This Row],[Range1_Low]]</f>
        <v>1666.1768270362461</v>
      </c>
      <c r="T2193">
        <f ca="1">$AK$2*Validation[[#This Row],[Range2_Range]]+Validation[[#This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0.49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v>0</v>
      </c>
      <c r="AB2193" t="s">
        <v>750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3" t="b">
        <f ca="1">AND(Validation[[#This Row],[Test Reading]]&gt;=Validation[[#This Row],[Range1_Low]],Validation[[#This Row],[Test Reading]]&lt;=Validation[[#This Row],[Range1_High]])</f>
        <v>1</v>
      </c>
      <c r="AE2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3">
        <f>Validation[[#This Row],[Range1_High]]-Validation[[#This Row],[Range1_Low]]</f>
        <v>792</v>
      </c>
      <c r="AG2193">
        <f>Validation[[#This Row],[Range2_High]]-Validation[[#This Row],[Range2_Low]]</f>
        <v>0</v>
      </c>
      <c r="AK2193"/>
    </row>
    <row r="2194" spans="1:37" x14ac:dyDescent="0.25">
      <c r="A2194" t="s">
        <v>52</v>
      </c>
      <c r="B2194" t="s">
        <v>79</v>
      </c>
      <c r="C2194">
        <v>2192</v>
      </c>
      <c r="D2194">
        <v>2192.1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2643</v>
      </c>
      <c r="K2194">
        <v>0.48736202801900003</v>
      </c>
      <c r="L2194">
        <v>0</v>
      </c>
      <c r="M2194">
        <v>0.48504438138200001</v>
      </c>
      <c r="N2194">
        <v>0</v>
      </c>
      <c r="O2194" t="s">
        <v>2643</v>
      </c>
      <c r="P2194" t="s">
        <v>2643</v>
      </c>
      <c r="Q2194" t="s">
        <v>159</v>
      </c>
      <c r="R2194" t="s">
        <v>754</v>
      </c>
      <c r="S2194">
        <f ca="1">$AK$2*Validation[[#This Row],[Range1_Range]]+Validation[[#This Row],[Range1_Low]]</f>
        <v>2192.033608185232</v>
      </c>
      <c r="T2194">
        <f ca="1">$AK$2*Validation[[#This Row],[Range2_Range]]+Validation[[#This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1</v>
      </c>
      <c r="AA2194" t="b">
        <v>0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194" t="b">
        <f ca="1">AND(Validation[[#This Row],[Test Reading]]&gt;=Validation[[#This Row],[Range1_Low]],Validation[[#This Row],[Test Reading]]&lt;=Validation[[#This Row],[Range1_High]])</f>
        <v>1</v>
      </c>
      <c r="AE2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4">
        <f>Validation[[#This Row],[Range1_High]]-Validation[[#This Row],[Range1_Low]]</f>
        <v>9.9999999999909051E-2</v>
      </c>
      <c r="AG2194">
        <f>Validation[[#This Row],[Range2_High]]-Validation[[#This Row],[Range2_Low]]</f>
        <v>0</v>
      </c>
      <c r="AK2194"/>
    </row>
    <row r="2195" spans="1:37" x14ac:dyDescent="0.25">
      <c r="A2195" t="s">
        <v>52</v>
      </c>
      <c r="B2195" t="s">
        <v>79</v>
      </c>
      <c r="C2195">
        <v>-346</v>
      </c>
      <c r="D2195">
        <v>-147.9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J2195" t="s">
        <v>2643</v>
      </c>
      <c r="K2195">
        <v>0.83457943483499997</v>
      </c>
      <c r="L2195">
        <v>0</v>
      </c>
      <c r="M2195">
        <v>0.807553334836</v>
      </c>
      <c r="N2195">
        <v>0</v>
      </c>
      <c r="O2195" t="s">
        <v>2643</v>
      </c>
      <c r="P2195" t="s">
        <v>2643</v>
      </c>
      <c r="Q2195" t="s">
        <v>159</v>
      </c>
      <c r="R2195" t="s">
        <v>5399</v>
      </c>
      <c r="S2195">
        <f ca="1">$AK$2*Validation[[#This Row],[Range1_Range]]+Validation[[#This Row],[Range1_Low]]</f>
        <v>-279.42218505570662</v>
      </c>
      <c r="T2195">
        <f ca="1">$AK$2*Validation[[#This Row],[Range2_Range]]+Validation[[#This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0.83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0</v>
      </c>
      <c r="AA2195" t="b">
        <v>0</v>
      </c>
      <c r="AB2195" t="s">
        <v>747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5" t="b">
        <f ca="1">AND(Validation[[#This Row],[Test Reading]]&gt;=Validation[[#This Row],[Range1_Low]],Validation[[#This Row],[Test Reading]]&lt;=Validation[[#This Row],[Range1_High]])</f>
        <v>1</v>
      </c>
      <c r="AE2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5">
        <f>Validation[[#This Row],[Range1_High]]-Validation[[#This Row],[Range1_Low]]</f>
        <v>198.1</v>
      </c>
      <c r="AG2195">
        <f>Validation[[#This Row],[Range2_High]]-Validation[[#This Row],[Range2_Low]]</f>
        <v>0</v>
      </c>
      <c r="AJ2195" s="94"/>
      <c r="AK2195"/>
    </row>
    <row r="2196" spans="1:37" x14ac:dyDescent="0.25">
      <c r="A2196" t="s">
        <v>52</v>
      </c>
      <c r="B2196" t="s">
        <v>79</v>
      </c>
      <c r="C2196">
        <v>-148</v>
      </c>
      <c r="D2196">
        <v>-21.9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2643</v>
      </c>
      <c r="K2196">
        <v>0.69231010498800005</v>
      </c>
      <c r="L2196">
        <v>0</v>
      </c>
      <c r="M2196">
        <v>0.66887580089599996</v>
      </c>
      <c r="N2196">
        <v>0</v>
      </c>
      <c r="O2196" t="s">
        <v>2643</v>
      </c>
      <c r="P2196" t="s">
        <v>2643</v>
      </c>
      <c r="Q2196" t="s">
        <v>159</v>
      </c>
      <c r="R2196" t="s">
        <v>747</v>
      </c>
      <c r="S2196">
        <f ca="1">$AK$2*Validation[[#This Row],[Range1_Range]]+Validation[[#This Row],[Range1_Low]]</f>
        <v>-105.62007842263807</v>
      </c>
      <c r="T2196">
        <f ca="1">$AK$2*Validation[[#This Row],[Range2_Range]]+Validation[[#This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0.69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v>0</v>
      </c>
      <c r="AB2196" t="s">
        <v>5997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6" t="b">
        <f ca="1">AND(Validation[[#This Row],[Test Reading]]&gt;=Validation[[#This Row],[Range1_Low]],Validation[[#This Row],[Test Reading]]&lt;=Validation[[#This Row],[Range1_High]])</f>
        <v>1</v>
      </c>
      <c r="AE2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6">
        <f>Validation[[#This Row],[Range1_High]]-Validation[[#This Row],[Range1_Low]]</f>
        <v>126.1</v>
      </c>
      <c r="AG2196">
        <f>Validation[[#This Row],[Range2_High]]-Validation[[#This Row],[Range2_Low]]</f>
        <v>0</v>
      </c>
      <c r="AK2196"/>
    </row>
    <row r="2197" spans="1:37" x14ac:dyDescent="0.25">
      <c r="A2197" t="s">
        <v>52</v>
      </c>
      <c r="B2197" t="s">
        <v>79</v>
      </c>
      <c r="C2197">
        <v>-22</v>
      </c>
      <c r="D2197">
        <v>302.10000000000002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2643</v>
      </c>
      <c r="K2197">
        <v>0.67330928305399995</v>
      </c>
      <c r="L2197">
        <v>0</v>
      </c>
      <c r="M2197">
        <v>0.64918945324300004</v>
      </c>
      <c r="N2197">
        <v>0</v>
      </c>
      <c r="O2197" t="s">
        <v>2643</v>
      </c>
      <c r="P2197" t="s">
        <v>2643</v>
      </c>
      <c r="Q2197" t="s">
        <v>159</v>
      </c>
      <c r="R2197" t="s">
        <v>749</v>
      </c>
      <c r="S2197">
        <f ca="1">$AK$2*Validation[[#This Row],[Range1_Range]]+Validation[[#This Row],[Range1_Low]]</f>
        <v>86.924128336423465</v>
      </c>
      <c r="T2197">
        <f ca="1">$AK$2*Validation[[#This Row],[Range2_Range]]+Validation[[#This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0.67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7" t="b">
        <f ca="1">Validation[[#This Row],[Desired Result]]=Validation[[#This Row],[Result]]</f>
        <v>1</v>
      </c>
      <c r="X2197" t="b">
        <v>0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0</v>
      </c>
      <c r="AA2197" t="b">
        <v>0</v>
      </c>
      <c r="AB2197" t="s">
        <v>6111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7" t="b">
        <f ca="1">AND(Validation[[#This Row],[Test Reading]]&gt;=Validation[[#This Row],[Range1_Low]],Validation[[#This Row],[Test Reading]]&lt;=Validation[[#This Row],[Range1_High]])</f>
        <v>1</v>
      </c>
      <c r="AE2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7">
        <f>Validation[[#This Row],[Range1_High]]-Validation[[#This Row],[Range1_Low]]</f>
        <v>324.10000000000002</v>
      </c>
      <c r="AG2197">
        <f>Validation[[#This Row],[Range2_High]]-Validation[[#This Row],[Range2_Low]]</f>
        <v>0</v>
      </c>
      <c r="AK2197"/>
    </row>
    <row r="2198" spans="1:37" x14ac:dyDescent="0.25">
      <c r="A2198" t="s">
        <v>52</v>
      </c>
      <c r="B2198" t="s">
        <v>79</v>
      </c>
      <c r="C2198">
        <v>302</v>
      </c>
      <c r="D2198">
        <v>1400.1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2643</v>
      </c>
      <c r="K2198">
        <v>0.68600203474900001</v>
      </c>
      <c r="L2198">
        <v>0</v>
      </c>
      <c r="M2198">
        <v>0.67939974529199998</v>
      </c>
      <c r="N2198">
        <v>0</v>
      </c>
      <c r="O2198" t="s">
        <v>2643</v>
      </c>
      <c r="P2198" t="s">
        <v>2643</v>
      </c>
      <c r="Q2198" t="s">
        <v>159</v>
      </c>
      <c r="R2198" t="s">
        <v>751</v>
      </c>
      <c r="S2198">
        <f ca="1">$AK$2*Validation[[#This Row],[Range1_Range]]+Validation[[#This Row],[Range1_Low]]</f>
        <v>671.05148203093677</v>
      </c>
      <c r="T2198">
        <f ca="1">$AK$2*Validation[[#This Row],[Range2_Range]]+Validation[[#This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0.69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8" t="b">
        <f ca="1">Validation[[#This Row],[Desired Result]]=Validation[[#This Row],[Result]]</f>
        <v>1</v>
      </c>
      <c r="X2198" t="b">
        <v>1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v>0</v>
      </c>
      <c r="AB2198" t="s">
        <v>6112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8" t="b">
        <f ca="1">AND(Validation[[#This Row],[Test Reading]]&gt;=Validation[[#This Row],[Range1_Low]],Validation[[#This Row],[Test Reading]]&lt;=Validation[[#This Row],[Range1_High]])</f>
        <v>1</v>
      </c>
      <c r="AE2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8">
        <f>Validation[[#This Row],[Range1_High]]-Validation[[#This Row],[Range1_Low]]</f>
        <v>1098.0999999999999</v>
      </c>
      <c r="AG2198">
        <f>Validation[[#This Row],[Range2_High]]-Validation[[#This Row],[Range2_Low]]</f>
        <v>0</v>
      </c>
      <c r="AK2198"/>
    </row>
    <row r="2199" spans="1:37" x14ac:dyDescent="0.25">
      <c r="A2199" t="s">
        <v>52</v>
      </c>
      <c r="B2199" t="s">
        <v>79</v>
      </c>
      <c r="C2199">
        <v>1400</v>
      </c>
      <c r="D2199">
        <v>2192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2643</v>
      </c>
      <c r="K2199">
        <v>0.75781450876099998</v>
      </c>
      <c r="L2199">
        <v>0</v>
      </c>
      <c r="M2199">
        <v>0.75184310325399994</v>
      </c>
      <c r="N2199">
        <v>0</v>
      </c>
      <c r="O2199" t="s">
        <v>2643</v>
      </c>
      <c r="P2199" t="s">
        <v>2643</v>
      </c>
      <c r="Q2199" t="s">
        <v>159</v>
      </c>
      <c r="R2199" t="s">
        <v>753</v>
      </c>
      <c r="S2199">
        <f ca="1">$AK$2*Validation[[#This Row],[Range1_Range]]+Validation[[#This Row],[Range1_Low]]</f>
        <v>1666.1768270362461</v>
      </c>
      <c r="T2199">
        <f ca="1">$AK$2*Validation[[#This Row],[Range2_Range]]+Validation[[#This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0.76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v>0</v>
      </c>
      <c r="AB2199" t="s">
        <v>751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9" t="b">
        <f ca="1">AND(Validation[[#This Row],[Test Reading]]&gt;=Validation[[#This Row],[Range1_Low]],Validation[[#This Row],[Test Reading]]&lt;=Validation[[#This Row],[Range1_High]])</f>
        <v>1</v>
      </c>
      <c r="AE2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9">
        <f>Validation[[#This Row],[Range1_High]]-Validation[[#This Row],[Range1_Low]]</f>
        <v>792</v>
      </c>
      <c r="AG2199">
        <f>Validation[[#This Row],[Range2_High]]-Validation[[#This Row],[Range2_Low]]</f>
        <v>0</v>
      </c>
      <c r="AK2199"/>
    </row>
    <row r="2200" spans="1:37" x14ac:dyDescent="0.25">
      <c r="A2200" t="s">
        <v>52</v>
      </c>
      <c r="B2200" t="s">
        <v>79</v>
      </c>
      <c r="C2200">
        <v>2192</v>
      </c>
      <c r="D2200">
        <v>2192.1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2643</v>
      </c>
      <c r="K2200">
        <v>0.75781450876099998</v>
      </c>
      <c r="L2200">
        <v>0</v>
      </c>
      <c r="M2200">
        <v>0.75184310325399994</v>
      </c>
      <c r="N2200">
        <v>0</v>
      </c>
      <c r="O2200" t="s">
        <v>2643</v>
      </c>
      <c r="P2200" t="s">
        <v>2643</v>
      </c>
      <c r="Q2200" t="s">
        <v>159</v>
      </c>
      <c r="R2200" t="s">
        <v>755</v>
      </c>
      <c r="S2200">
        <f ca="1">$AK$2*Validation[[#This Row],[Range1_Range]]+Validation[[#This Row],[Range1_Low]]</f>
        <v>2192.033608185232</v>
      </c>
      <c r="T2200">
        <f ca="1">$AK$2*Validation[[#This Row],[Range2_Range]]+Validation[[#This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1</v>
      </c>
      <c r="AA2200" t="b">
        <v>0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00" t="b">
        <f ca="1">AND(Validation[[#This Row],[Test Reading]]&gt;=Validation[[#This Row],[Range1_Low]],Validation[[#This Row],[Test Reading]]&lt;=Validation[[#This Row],[Range1_High]])</f>
        <v>1</v>
      </c>
      <c r="AE2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0">
        <f>Validation[[#This Row],[Range1_High]]-Validation[[#This Row],[Range1_Low]]</f>
        <v>9.9999999999909051E-2</v>
      </c>
      <c r="AG2200">
        <f>Validation[[#This Row],[Range2_High]]-Validation[[#This Row],[Range2_Low]]</f>
        <v>0</v>
      </c>
      <c r="AK2200"/>
    </row>
    <row r="2201" spans="1:37" x14ac:dyDescent="0.25">
      <c r="A2201" t="s">
        <v>52</v>
      </c>
      <c r="B2201" t="s">
        <v>80</v>
      </c>
      <c r="C2201">
        <v>-328</v>
      </c>
      <c r="D2201">
        <v>-147.9</v>
      </c>
      <c r="E2201">
        <v>0.1</v>
      </c>
      <c r="F2201" t="s">
        <v>26</v>
      </c>
      <c r="G2201" t="s">
        <v>26</v>
      </c>
      <c r="H2201">
        <v>0</v>
      </c>
      <c r="I2201">
        <v>0</v>
      </c>
      <c r="J2201" t="s">
        <v>2643</v>
      </c>
      <c r="K2201">
        <v>0.70185549017500004</v>
      </c>
      <c r="L2201">
        <v>0</v>
      </c>
      <c r="M2201">
        <v>0.69127811671200001</v>
      </c>
      <c r="N2201">
        <v>0</v>
      </c>
      <c r="O2201" t="s">
        <v>2643</v>
      </c>
      <c r="P2201" t="s">
        <v>2643</v>
      </c>
      <c r="Q2201" t="s">
        <v>109</v>
      </c>
      <c r="R2201" t="s">
        <v>732</v>
      </c>
      <c r="S2201">
        <f ca="1">$AK$2*Validation[[#This Row],[Range1_Range]]+Validation[[#This Row],[Range1_Low]]</f>
        <v>-267.47165839743946</v>
      </c>
      <c r="T2201">
        <f ca="1">$AK$2*Validation[[#This Row],[Range2_Range]]+Validation[[#This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0</v>
      </c>
      <c r="AA2201" t="b">
        <v>0</v>
      </c>
      <c r="AB2201" t="s">
        <v>734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1" t="b">
        <f ca="1">AND(Validation[[#This Row],[Test Reading]]&gt;=Validation[[#This Row],[Range1_Low]],Validation[[#This Row],[Test Reading]]&lt;=Validation[[#This Row],[Range1_High]])</f>
        <v>1</v>
      </c>
      <c r="AE2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1">
        <f>Validation[[#This Row],[Range1_High]]-Validation[[#This Row],[Range1_Low]]</f>
        <v>180.1</v>
      </c>
      <c r="AG2201">
        <f>Validation[[#This Row],[Range2_High]]-Validation[[#This Row],[Range2_Low]]</f>
        <v>0</v>
      </c>
      <c r="AK2201"/>
    </row>
    <row r="2202" spans="1:37" x14ac:dyDescent="0.25">
      <c r="A2202" t="s">
        <v>52</v>
      </c>
      <c r="B2202" t="s">
        <v>80</v>
      </c>
      <c r="C2202">
        <v>-148</v>
      </c>
      <c r="D2202">
        <v>-12.9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2643</v>
      </c>
      <c r="K2202">
        <v>0.40197575922899997</v>
      </c>
      <c r="L2202">
        <v>0</v>
      </c>
      <c r="M2202">
        <v>0.38320858101400002</v>
      </c>
      <c r="N2202">
        <v>0</v>
      </c>
      <c r="O2202" t="s">
        <v>2643</v>
      </c>
      <c r="P2202" t="s">
        <v>2643</v>
      </c>
      <c r="Q2202" t="s">
        <v>109</v>
      </c>
      <c r="R2202" t="s">
        <v>734</v>
      </c>
      <c r="S2202">
        <f ca="1">$AK$2*Validation[[#This Row],[Range1_Range]]+Validation[[#This Row],[Range1_Low]]</f>
        <v>-102.59534175177166</v>
      </c>
      <c r="T2202">
        <f ca="1">$AK$2*Validation[[#This Row],[Range2_Range]]+Validation[[#This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0.4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v>0</v>
      </c>
      <c r="AB2202" t="s">
        <v>6113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2" t="b">
        <f ca="1">AND(Validation[[#This Row],[Test Reading]]&gt;=Validation[[#This Row],[Range1_Low]],Validation[[#This Row],[Test Reading]]&lt;=Validation[[#This Row],[Range1_High]])</f>
        <v>1</v>
      </c>
      <c r="AE2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2">
        <f>Validation[[#This Row],[Range1_High]]-Validation[[#This Row],[Range1_Low]]</f>
        <v>135.1</v>
      </c>
      <c r="AG2202">
        <f>Validation[[#This Row],[Range2_High]]-Validation[[#This Row],[Range2_Low]]</f>
        <v>0</v>
      </c>
      <c r="AK2202"/>
    </row>
    <row r="2203" spans="1:37" x14ac:dyDescent="0.25">
      <c r="A2203" t="s">
        <v>52</v>
      </c>
      <c r="B2203" t="s">
        <v>80</v>
      </c>
      <c r="C2203">
        <v>-13</v>
      </c>
      <c r="D2203">
        <v>248.1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2643</v>
      </c>
      <c r="K2203">
        <v>0.35702450959699999</v>
      </c>
      <c r="L2203">
        <v>0</v>
      </c>
      <c r="M2203">
        <v>0.34265369691399999</v>
      </c>
      <c r="N2203">
        <v>0</v>
      </c>
      <c r="O2203" t="s">
        <v>2643</v>
      </c>
      <c r="P2203" t="s">
        <v>2643</v>
      </c>
      <c r="Q2203" t="s">
        <v>109</v>
      </c>
      <c r="R2203" t="s">
        <v>5400</v>
      </c>
      <c r="S2203">
        <f ca="1">$AK$2*Validation[[#This Row],[Range1_Range]]+Validation[[#This Row],[Range1_Low]]</f>
        <v>74.750971640358429</v>
      </c>
      <c r="T2203">
        <f ca="1">$AK$2*Validation[[#This Row],[Range2_Range]]+Validation[[#This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0.36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0</v>
      </c>
      <c r="AA2203" t="b">
        <v>0</v>
      </c>
      <c r="AB2203" t="s">
        <v>5960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3" t="b">
        <f ca="1">AND(Validation[[#This Row],[Test Reading]]&gt;=Validation[[#This Row],[Range1_Low]],Validation[[#This Row],[Test Reading]]&lt;=Validation[[#This Row],[Range1_High]])</f>
        <v>1</v>
      </c>
      <c r="AE2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3">
        <f>Validation[[#This Row],[Range1_High]]-Validation[[#This Row],[Range1_Low]]</f>
        <v>261.10000000000002</v>
      </c>
      <c r="AG2203">
        <f>Validation[[#This Row],[Range2_High]]-Validation[[#This Row],[Range2_Low]]</f>
        <v>0</v>
      </c>
      <c r="AK2203"/>
    </row>
    <row r="2204" spans="1:37" x14ac:dyDescent="0.25">
      <c r="A2204" t="s">
        <v>52</v>
      </c>
      <c r="B2204" t="s">
        <v>80</v>
      </c>
      <c r="C2204">
        <v>248</v>
      </c>
      <c r="D2204">
        <v>1832.1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2643</v>
      </c>
      <c r="K2204">
        <v>0.55154780378599999</v>
      </c>
      <c r="L2204">
        <v>0</v>
      </c>
      <c r="M2204">
        <v>0.54665417351099999</v>
      </c>
      <c r="N2204">
        <v>0</v>
      </c>
      <c r="O2204" t="s">
        <v>2643</v>
      </c>
      <c r="P2204" t="s">
        <v>2643</v>
      </c>
      <c r="Q2204" t="s">
        <v>109</v>
      </c>
      <c r="R2204" t="s">
        <v>5401</v>
      </c>
      <c r="S2204">
        <f ca="1">$AK$2*Validation[[#This Row],[Range1_Range]]+Validation[[#This Row],[Range1_Low]]</f>
        <v>780.38726225772416</v>
      </c>
      <c r="T2204">
        <f ca="1">$AK$2*Validation[[#This Row],[Range2_Range]]+Validation[[#This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0.55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4" t="b">
        <f ca="1">Validation[[#This Row],[Desired Result]]=Validation[[#This Row],[Result]]</f>
        <v>1</v>
      </c>
      <c r="X2204" t="b">
        <v>0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v>0</v>
      </c>
      <c r="AB2204" t="s">
        <v>6114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4" t="b">
        <f ca="1">AND(Validation[[#This Row],[Test Reading]]&gt;=Validation[[#This Row],[Range1_Low]],Validation[[#This Row],[Test Reading]]&lt;=Validation[[#This Row],[Range1_High]])</f>
        <v>1</v>
      </c>
      <c r="AE2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4">
        <f>Validation[[#This Row],[Range1_High]]-Validation[[#This Row],[Range1_Low]]</f>
        <v>1584.1</v>
      </c>
      <c r="AG2204">
        <f>Validation[[#This Row],[Range2_High]]-Validation[[#This Row],[Range2_Low]]</f>
        <v>0</v>
      </c>
      <c r="AK2204"/>
    </row>
    <row r="2205" spans="1:37" x14ac:dyDescent="0.25">
      <c r="A2205" t="s">
        <v>52</v>
      </c>
      <c r="B2205" t="s">
        <v>80</v>
      </c>
      <c r="C2205">
        <v>1832</v>
      </c>
      <c r="D2205">
        <v>2500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2643</v>
      </c>
      <c r="K2205">
        <v>0.83992544118000001</v>
      </c>
      <c r="L2205">
        <v>0</v>
      </c>
      <c r="M2205">
        <v>0.83547604332100001</v>
      </c>
      <c r="N2205">
        <v>0</v>
      </c>
      <c r="O2205" t="s">
        <v>2643</v>
      </c>
      <c r="P2205" t="s">
        <v>2643</v>
      </c>
      <c r="Q2205" t="s">
        <v>109</v>
      </c>
      <c r="R2205" t="s">
        <v>740</v>
      </c>
      <c r="S2205">
        <f ca="1">$AK$2*Validation[[#This Row],[Range1_Range]]+Validation[[#This Row],[Range1_Low]]</f>
        <v>2056.502677348753</v>
      </c>
      <c r="T2205">
        <f ca="1">$AK$2*Validation[[#This Row],[Range2_Range]]+Validation[[#This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0.84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v>0</v>
      </c>
      <c r="AB2205" t="s">
        <v>5401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5" t="b">
        <f ca="1">AND(Validation[[#This Row],[Test Reading]]&gt;=Validation[[#This Row],[Range1_Low]],Validation[[#This Row],[Test Reading]]&lt;=Validation[[#This Row],[Range1_High]])</f>
        <v>1</v>
      </c>
      <c r="AE2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5">
        <f>Validation[[#This Row],[Range1_High]]-Validation[[#This Row],[Range1_Low]]</f>
        <v>668</v>
      </c>
      <c r="AG2205">
        <f>Validation[[#This Row],[Range2_High]]-Validation[[#This Row],[Range2_Low]]</f>
        <v>0</v>
      </c>
      <c r="AJ2205" s="94"/>
      <c r="AK2205"/>
    </row>
    <row r="2206" spans="1:37" x14ac:dyDescent="0.25">
      <c r="A2206" t="s">
        <v>52</v>
      </c>
      <c r="B2206" t="s">
        <v>80</v>
      </c>
      <c r="C2206">
        <v>2500</v>
      </c>
      <c r="D2206">
        <v>2500.1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2643</v>
      </c>
      <c r="K2206">
        <v>0.83992544118000001</v>
      </c>
      <c r="L2206">
        <v>0</v>
      </c>
      <c r="M2206">
        <v>0.83547604332100001</v>
      </c>
      <c r="N2206">
        <v>0</v>
      </c>
      <c r="O2206" t="s">
        <v>2643</v>
      </c>
      <c r="P2206" t="s">
        <v>2643</v>
      </c>
      <c r="Q2206" t="s">
        <v>109</v>
      </c>
      <c r="R2206" t="s">
        <v>742</v>
      </c>
      <c r="S2206">
        <f ca="1">$AK$2*Validation[[#This Row],[Range1_Range]]+Validation[[#This Row],[Range1_Low]]</f>
        <v>2500.033608185232</v>
      </c>
      <c r="T2206">
        <f ca="1">$AK$2*Validation[[#This Row],[Range2_Range]]+Validation[[#This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1</v>
      </c>
      <c r="AA2206" t="b">
        <v>0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06" t="b">
        <f ca="1">AND(Validation[[#This Row],[Test Reading]]&gt;=Validation[[#This Row],[Range1_Low]],Validation[[#This Row],[Test Reading]]&lt;=Validation[[#This Row],[Range1_High]])</f>
        <v>1</v>
      </c>
      <c r="AE2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6">
        <f>Validation[[#This Row],[Range1_High]]-Validation[[#This Row],[Range1_Low]]</f>
        <v>9.9999999999909051E-2</v>
      </c>
      <c r="AG2206">
        <f>Validation[[#This Row],[Range2_High]]-Validation[[#This Row],[Range2_Low]]</f>
        <v>0</v>
      </c>
      <c r="AK2206"/>
    </row>
    <row r="2207" spans="1:37" x14ac:dyDescent="0.25">
      <c r="A2207" t="s">
        <v>52</v>
      </c>
      <c r="B2207" t="s">
        <v>80</v>
      </c>
      <c r="C2207">
        <v>-328</v>
      </c>
      <c r="D2207">
        <v>-147.9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2643</v>
      </c>
      <c r="K2207">
        <v>0.93102535541300002</v>
      </c>
      <c r="L2207">
        <v>0</v>
      </c>
      <c r="M2207">
        <v>0.89881334805699997</v>
      </c>
      <c r="N2207">
        <v>0</v>
      </c>
      <c r="O2207" t="s">
        <v>2643</v>
      </c>
      <c r="P2207" t="s">
        <v>2643</v>
      </c>
      <c r="Q2207" t="s">
        <v>109</v>
      </c>
      <c r="R2207" t="s">
        <v>5402</v>
      </c>
      <c r="S2207">
        <f ca="1">$AK$2*Validation[[#This Row],[Range1_Range]]+Validation[[#This Row],[Range1_Low]]</f>
        <v>-267.47165839743946</v>
      </c>
      <c r="T2207">
        <f ca="1">$AK$2*Validation[[#This Row],[Range2_Range]]+Validation[[#This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0.93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0</v>
      </c>
      <c r="AA2207" t="b">
        <v>0</v>
      </c>
      <c r="AB2207" t="s">
        <v>735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7" t="b">
        <f ca="1">AND(Validation[[#This Row],[Test Reading]]&gt;=Validation[[#This Row],[Range1_Low]],Validation[[#This Row],[Test Reading]]&lt;=Validation[[#This Row],[Range1_High]])</f>
        <v>1</v>
      </c>
      <c r="AE2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7">
        <f>Validation[[#This Row],[Range1_High]]-Validation[[#This Row],[Range1_Low]]</f>
        <v>180.1</v>
      </c>
      <c r="AG2207">
        <f>Validation[[#This Row],[Range2_High]]-Validation[[#This Row],[Range2_Low]]</f>
        <v>0</v>
      </c>
      <c r="AK2207"/>
    </row>
    <row r="2208" spans="1:37" x14ac:dyDescent="0.25">
      <c r="A2208" t="s">
        <v>52</v>
      </c>
      <c r="B2208" t="s">
        <v>80</v>
      </c>
      <c r="C2208">
        <v>-148</v>
      </c>
      <c r="D2208">
        <v>-12.9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2643</v>
      </c>
      <c r="K2208">
        <v>0.73197786465199999</v>
      </c>
      <c r="L2208">
        <v>0</v>
      </c>
      <c r="M2208">
        <v>0.69054240750499996</v>
      </c>
      <c r="N2208">
        <v>0</v>
      </c>
      <c r="O2208" t="s">
        <v>2643</v>
      </c>
      <c r="P2208" t="s">
        <v>2643</v>
      </c>
      <c r="Q2208" t="s">
        <v>109</v>
      </c>
      <c r="R2208" t="s">
        <v>735</v>
      </c>
      <c r="S2208">
        <f ca="1">$AK$2*Validation[[#This Row],[Range1_Range]]+Validation[[#This Row],[Range1_Low]]</f>
        <v>-102.59534175177166</v>
      </c>
      <c r="T2208">
        <f ca="1">$AK$2*Validation[[#This Row],[Range2_Range]]+Validation[[#This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0.73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v>0</v>
      </c>
      <c r="AB2208" t="s">
        <v>6115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8" t="b">
        <f ca="1">AND(Validation[[#This Row],[Test Reading]]&gt;=Validation[[#This Row],[Range1_Low]],Validation[[#This Row],[Test Reading]]&lt;=Validation[[#This Row],[Range1_High]])</f>
        <v>1</v>
      </c>
      <c r="AE2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8">
        <f>Validation[[#This Row],[Range1_High]]-Validation[[#This Row],[Range1_Low]]</f>
        <v>135.1</v>
      </c>
      <c r="AG2208">
        <f>Validation[[#This Row],[Range2_High]]-Validation[[#This Row],[Range2_Low]]</f>
        <v>0</v>
      </c>
      <c r="AK2208"/>
    </row>
    <row r="2209" spans="1:37" x14ac:dyDescent="0.25">
      <c r="A2209" t="s">
        <v>52</v>
      </c>
      <c r="B2209" t="s">
        <v>80</v>
      </c>
      <c r="C2209">
        <v>-13</v>
      </c>
      <c r="D2209">
        <v>248.1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2643</v>
      </c>
      <c r="K2209">
        <v>0.69830604593300005</v>
      </c>
      <c r="L2209">
        <v>0</v>
      </c>
      <c r="M2209">
        <v>0.66888829860300003</v>
      </c>
      <c r="N2209">
        <v>0</v>
      </c>
      <c r="O2209" t="s">
        <v>2643</v>
      </c>
      <c r="P2209" t="s">
        <v>2643</v>
      </c>
      <c r="Q2209" t="s">
        <v>109</v>
      </c>
      <c r="R2209" t="s">
        <v>737</v>
      </c>
      <c r="S2209">
        <f ca="1">$AK$2*Validation[[#This Row],[Range1_Range]]+Validation[[#This Row],[Range1_Low]]</f>
        <v>74.750971640358429</v>
      </c>
      <c r="T2209">
        <f ca="1">$AK$2*Validation[[#This Row],[Range2_Range]]+Validation[[#This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0</v>
      </c>
      <c r="AA2209" t="b">
        <v>0</v>
      </c>
      <c r="AB2209" t="s">
        <v>5913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9" t="b">
        <f ca="1">AND(Validation[[#This Row],[Test Reading]]&gt;=Validation[[#This Row],[Range1_Low]],Validation[[#This Row],[Test Reading]]&lt;=Validation[[#This Row],[Range1_High]])</f>
        <v>1</v>
      </c>
      <c r="AE2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9">
        <f>Validation[[#This Row],[Range1_High]]-Validation[[#This Row],[Range1_Low]]</f>
        <v>261.10000000000002</v>
      </c>
      <c r="AG2209">
        <f>Validation[[#This Row],[Range2_High]]-Validation[[#This Row],[Range2_Low]]</f>
        <v>0</v>
      </c>
      <c r="AK2209"/>
    </row>
    <row r="2210" spans="1:37" x14ac:dyDescent="0.25">
      <c r="A2210" t="s">
        <v>52</v>
      </c>
      <c r="B2210" t="s">
        <v>80</v>
      </c>
      <c r="C2210">
        <v>248</v>
      </c>
      <c r="D2210">
        <v>1832.1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2643</v>
      </c>
      <c r="K2210">
        <v>0.80642889531200002</v>
      </c>
      <c r="L2210">
        <v>0</v>
      </c>
      <c r="M2210">
        <v>0.79298851531199999</v>
      </c>
      <c r="N2210">
        <v>0</v>
      </c>
      <c r="O2210" t="s">
        <v>2643</v>
      </c>
      <c r="P2210" t="s">
        <v>2643</v>
      </c>
      <c r="Q2210" t="s">
        <v>109</v>
      </c>
      <c r="R2210" t="s">
        <v>5403</v>
      </c>
      <c r="S2210">
        <f ca="1">$AK$2*Validation[[#This Row],[Range1_Range]]+Validation[[#This Row],[Range1_Low]]</f>
        <v>780.38726225772416</v>
      </c>
      <c r="T2210">
        <f ca="1">$AK$2*Validation[[#This Row],[Range2_Range]]+Validation[[#This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0.81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v>0</v>
      </c>
      <c r="AB2210" t="s">
        <v>5959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0" t="b">
        <f ca="1">AND(Validation[[#This Row],[Test Reading]]&gt;=Validation[[#This Row],[Range1_Low]],Validation[[#This Row],[Test Reading]]&lt;=Validation[[#This Row],[Range1_High]])</f>
        <v>1</v>
      </c>
      <c r="AE2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0">
        <f>Validation[[#This Row],[Range1_High]]-Validation[[#This Row],[Range1_Low]]</f>
        <v>1584.1</v>
      </c>
      <c r="AG2210">
        <f>Validation[[#This Row],[Range2_High]]-Validation[[#This Row],[Range2_Low]]</f>
        <v>0</v>
      </c>
      <c r="AK2210"/>
    </row>
    <row r="2211" spans="1:37" x14ac:dyDescent="0.25">
      <c r="A2211" t="s">
        <v>52</v>
      </c>
      <c r="B2211" t="s">
        <v>80</v>
      </c>
      <c r="C2211">
        <v>1832</v>
      </c>
      <c r="D2211">
        <v>2500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2643</v>
      </c>
      <c r="K2211">
        <v>1.028512678617</v>
      </c>
      <c r="L2211">
        <v>0</v>
      </c>
      <c r="M2211">
        <v>1.0139133192559999</v>
      </c>
      <c r="N2211">
        <v>0</v>
      </c>
      <c r="O2211" t="s">
        <v>2643</v>
      </c>
      <c r="P2211" t="s">
        <v>2643</v>
      </c>
      <c r="Q2211" t="s">
        <v>109</v>
      </c>
      <c r="R2211" t="s">
        <v>741</v>
      </c>
      <c r="S2211">
        <f ca="1">$AK$2*Validation[[#This Row],[Range1_Range]]+Validation[[#This Row],[Range1_Low]]</f>
        <v>2056.502677348753</v>
      </c>
      <c r="T2211">
        <f ca="1">$AK$2*Validation[[#This Row],[Range2_Range]]+Validation[[#This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1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1" t="b">
        <f ca="1">Validation[[#This Row],[Desired Result]]=Validation[[#This Row],[Result]]</f>
        <v>1</v>
      </c>
      <c r="X2211" t="b">
        <v>1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v>0</v>
      </c>
      <c r="AB2211" t="s">
        <v>5403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1" t="b">
        <f ca="1">AND(Validation[[#This Row],[Test Reading]]&gt;=Validation[[#This Row],[Range1_Low]],Validation[[#This Row],[Test Reading]]&lt;=Validation[[#This Row],[Range1_High]])</f>
        <v>1</v>
      </c>
      <c r="AE2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1">
        <f>Validation[[#This Row],[Range1_High]]-Validation[[#This Row],[Range1_Low]]</f>
        <v>668</v>
      </c>
      <c r="AG2211">
        <f>Validation[[#This Row],[Range2_High]]-Validation[[#This Row],[Range2_Low]]</f>
        <v>0</v>
      </c>
      <c r="AK2211"/>
    </row>
    <row r="2212" spans="1:37" x14ac:dyDescent="0.25">
      <c r="A2212" t="s">
        <v>52</v>
      </c>
      <c r="B2212" t="s">
        <v>80</v>
      </c>
      <c r="C2212">
        <v>2500</v>
      </c>
      <c r="D2212">
        <v>2500.1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2643</v>
      </c>
      <c r="K2212">
        <v>1.028512678617</v>
      </c>
      <c r="L2212">
        <v>0</v>
      </c>
      <c r="M2212">
        <v>1.0139133192559999</v>
      </c>
      <c r="N2212">
        <v>0</v>
      </c>
      <c r="O2212" t="s">
        <v>2643</v>
      </c>
      <c r="P2212" t="s">
        <v>2643</v>
      </c>
      <c r="Q2212" t="s">
        <v>109</v>
      </c>
      <c r="R2212" t="s">
        <v>743</v>
      </c>
      <c r="S2212">
        <f ca="1">$AK$2*Validation[[#This Row],[Range1_Range]]+Validation[[#This Row],[Range1_Low]]</f>
        <v>2500.033608185232</v>
      </c>
      <c r="T2212">
        <f ca="1">$AK$2*Validation[[#This Row],[Range2_Range]]+Validation[[#This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0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1</v>
      </c>
      <c r="AA2212" t="b">
        <v>0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12" t="b">
        <f ca="1">AND(Validation[[#This Row],[Test Reading]]&gt;=Validation[[#This Row],[Range1_Low]],Validation[[#This Row],[Test Reading]]&lt;=Validation[[#This Row],[Range1_High]])</f>
        <v>1</v>
      </c>
      <c r="AE2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2">
        <f>Validation[[#This Row],[Range1_High]]-Validation[[#This Row],[Range1_Low]]</f>
        <v>9.9999999999909051E-2</v>
      </c>
      <c r="AG2212">
        <f>Validation[[#This Row],[Range2_High]]-Validation[[#This Row],[Range2_Low]]</f>
        <v>0</v>
      </c>
      <c r="AK2212"/>
    </row>
    <row r="2213" spans="1:37" x14ac:dyDescent="0.25">
      <c r="A2213" t="s">
        <v>52</v>
      </c>
      <c r="B2213" t="s">
        <v>81</v>
      </c>
      <c r="C2213">
        <v>-328</v>
      </c>
      <c r="D2213">
        <v>-147.9</v>
      </c>
      <c r="E2213">
        <v>0.1</v>
      </c>
      <c r="F2213" t="s">
        <v>26</v>
      </c>
      <c r="G2213" t="s">
        <v>26</v>
      </c>
      <c r="H2213">
        <v>0</v>
      </c>
      <c r="I2213">
        <v>0</v>
      </c>
      <c r="J2213" t="s">
        <v>2643</v>
      </c>
      <c r="K2213">
        <v>0.84492191361000002</v>
      </c>
      <c r="L2213">
        <v>0</v>
      </c>
      <c r="M2213">
        <v>0.835534068119</v>
      </c>
      <c r="N2213">
        <v>0</v>
      </c>
      <c r="O2213" t="s">
        <v>2643</v>
      </c>
      <c r="P2213" t="s">
        <v>2643</v>
      </c>
      <c r="Q2213" t="s">
        <v>160</v>
      </c>
      <c r="R2213" t="s">
        <v>5404</v>
      </c>
      <c r="S2213">
        <f ca="1">$AK$2*Validation[[#This Row],[Range1_Range]]+Validation[[#This Row],[Range1_Low]]</f>
        <v>-267.47165839743946</v>
      </c>
      <c r="T2213">
        <f ca="1">$AK$2*Validation[[#This Row],[Range2_Range]]+Validation[[#This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0.84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0</v>
      </c>
      <c r="AA2213" t="b">
        <v>0</v>
      </c>
      <c r="AB2213" t="s">
        <v>722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3" t="b">
        <f ca="1">AND(Validation[[#This Row],[Test Reading]]&gt;=Validation[[#This Row],[Range1_Low]],Validation[[#This Row],[Test Reading]]&lt;=Validation[[#This Row],[Range1_High]])</f>
        <v>1</v>
      </c>
      <c r="AE2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3">
        <f>Validation[[#This Row],[Range1_High]]-Validation[[#This Row],[Range1_Low]]</f>
        <v>180.1</v>
      </c>
      <c r="AG2213">
        <f>Validation[[#This Row],[Range2_High]]-Validation[[#This Row],[Range2_Low]]</f>
        <v>0</v>
      </c>
      <c r="AK2213"/>
    </row>
    <row r="2214" spans="1:37" x14ac:dyDescent="0.25">
      <c r="A2214" t="s">
        <v>52</v>
      </c>
      <c r="B2214" t="s">
        <v>81</v>
      </c>
      <c r="C2214">
        <v>-148</v>
      </c>
      <c r="D2214">
        <v>-12.9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2643</v>
      </c>
      <c r="K2214">
        <v>0.47673872277899998</v>
      </c>
      <c r="L2214">
        <v>0</v>
      </c>
      <c r="M2214">
        <v>0.46495666323399998</v>
      </c>
      <c r="N2214">
        <v>0</v>
      </c>
      <c r="O2214" t="s">
        <v>2643</v>
      </c>
      <c r="P2214" t="s">
        <v>2643</v>
      </c>
      <c r="Q2214" t="s">
        <v>160</v>
      </c>
      <c r="R2214" t="s">
        <v>722</v>
      </c>
      <c r="S2214">
        <f ca="1">$AK$2*Validation[[#This Row],[Range1_Range]]+Validation[[#This Row],[Range1_Low]]</f>
        <v>-102.59534175177166</v>
      </c>
      <c r="T2214">
        <f ca="1">$AK$2*Validation[[#This Row],[Range2_Range]]+Validation[[#This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0.48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v>0</v>
      </c>
      <c r="AB2214" t="s">
        <v>6116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4" t="b">
        <f ca="1">AND(Validation[[#This Row],[Test Reading]]&gt;=Validation[[#This Row],[Range1_Low]],Validation[[#This Row],[Test Reading]]&lt;=Validation[[#This Row],[Range1_High]])</f>
        <v>1</v>
      </c>
      <c r="AE2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4">
        <f>Validation[[#This Row],[Range1_High]]-Validation[[#This Row],[Range1_Low]]</f>
        <v>135.1</v>
      </c>
      <c r="AG2214">
        <f>Validation[[#This Row],[Range2_High]]-Validation[[#This Row],[Range2_Low]]</f>
        <v>0</v>
      </c>
      <c r="AK2214"/>
    </row>
    <row r="2215" spans="1:37" x14ac:dyDescent="0.25">
      <c r="A2215" t="s">
        <v>52</v>
      </c>
      <c r="B2215" t="s">
        <v>81</v>
      </c>
      <c r="C2215">
        <v>-13</v>
      </c>
      <c r="D2215">
        <v>248.1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2643</v>
      </c>
      <c r="K2215">
        <v>0.41715274220199999</v>
      </c>
      <c r="L2215">
        <v>0</v>
      </c>
      <c r="M2215">
        <v>0.40363510652099999</v>
      </c>
      <c r="N2215">
        <v>0</v>
      </c>
      <c r="O2215" t="s">
        <v>2643</v>
      </c>
      <c r="P2215" t="s">
        <v>2643</v>
      </c>
      <c r="Q2215" t="s">
        <v>160</v>
      </c>
      <c r="R2215" t="s">
        <v>724</v>
      </c>
      <c r="S2215">
        <f ca="1">$AK$2*Validation[[#This Row],[Range1_Range]]+Validation[[#This Row],[Range1_Low]]</f>
        <v>74.750971640358429</v>
      </c>
      <c r="T2215">
        <f ca="1">$AK$2*Validation[[#This Row],[Range2_Range]]+Validation[[#This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0.42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5" t="b">
        <f ca="1">Validation[[#This Row],[Desired Result]]=Validation[[#This Row],[Result]]</f>
        <v>1</v>
      </c>
      <c r="X2215" t="b">
        <v>0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0</v>
      </c>
      <c r="AA2215" t="b">
        <v>0</v>
      </c>
      <c r="AB2215" t="s">
        <v>5880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5" t="b">
        <f ca="1">AND(Validation[[#This Row],[Test Reading]]&gt;=Validation[[#This Row],[Range1_Low]],Validation[[#This Row],[Test Reading]]&lt;=Validation[[#This Row],[Range1_High]])</f>
        <v>1</v>
      </c>
      <c r="AE2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5">
        <f>Validation[[#This Row],[Range1_High]]-Validation[[#This Row],[Range1_Low]]</f>
        <v>261.10000000000002</v>
      </c>
      <c r="AG2215">
        <f>Validation[[#This Row],[Range2_High]]-Validation[[#This Row],[Range2_Low]]</f>
        <v>0</v>
      </c>
      <c r="AK2215"/>
    </row>
    <row r="2216" spans="1:37" x14ac:dyDescent="0.25">
      <c r="A2216" t="s">
        <v>52</v>
      </c>
      <c r="B2216" t="s">
        <v>81</v>
      </c>
      <c r="C2216">
        <v>248</v>
      </c>
      <c r="D2216">
        <v>770.1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2643</v>
      </c>
      <c r="K2216">
        <v>0.39150277361899999</v>
      </c>
      <c r="L2216">
        <v>0</v>
      </c>
      <c r="M2216">
        <v>0.38322325169600002</v>
      </c>
      <c r="N2216">
        <v>0</v>
      </c>
      <c r="O2216" t="s">
        <v>2643</v>
      </c>
      <c r="P2216" t="s">
        <v>2643</v>
      </c>
      <c r="Q2216" t="s">
        <v>160</v>
      </c>
      <c r="R2216" t="s">
        <v>726</v>
      </c>
      <c r="S2216">
        <f ca="1">$AK$2*Validation[[#This Row],[Range1_Range]]+Validation[[#This Row],[Range1_Low]]</f>
        <v>423.46833509548503</v>
      </c>
      <c r="T2216">
        <f ca="1">$AK$2*Validation[[#This Row],[Range2_Range]]+Validation[[#This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0.39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v>0</v>
      </c>
      <c r="AB2216" t="s">
        <v>5998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6" t="b">
        <f ca="1">AND(Validation[[#This Row],[Test Reading]]&gt;=Validation[[#This Row],[Range1_Low]],Validation[[#This Row],[Test Reading]]&lt;=Validation[[#This Row],[Range1_High]])</f>
        <v>1</v>
      </c>
      <c r="AE2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6">
        <f>Validation[[#This Row],[Range1_High]]-Validation[[#This Row],[Range1_Low]]</f>
        <v>522.1</v>
      </c>
      <c r="AG2216">
        <f>Validation[[#This Row],[Range2_High]]-Validation[[#This Row],[Range2_Low]]</f>
        <v>0</v>
      </c>
      <c r="AK2216"/>
    </row>
    <row r="2217" spans="1:37" x14ac:dyDescent="0.25">
      <c r="A2217" t="s">
        <v>52</v>
      </c>
      <c r="B2217" t="s">
        <v>81</v>
      </c>
      <c r="C2217">
        <v>770</v>
      </c>
      <c r="D2217">
        <v>2372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2643</v>
      </c>
      <c r="K2217">
        <v>0.57284718907200005</v>
      </c>
      <c r="L2217">
        <v>0</v>
      </c>
      <c r="M2217">
        <v>0.56722089252499996</v>
      </c>
      <c r="N2217">
        <v>0</v>
      </c>
      <c r="O2217" t="s">
        <v>2643</v>
      </c>
      <c r="P2217" t="s">
        <v>2643</v>
      </c>
      <c r="Q2217" t="s">
        <v>160</v>
      </c>
      <c r="R2217" t="s">
        <v>728</v>
      </c>
      <c r="S2217">
        <f ca="1">$AK$2*Validation[[#This Row],[Range1_Range]]+Validation[[#This Row],[Range1_Low]]</f>
        <v>1308.4031274142253</v>
      </c>
      <c r="T2217">
        <f ca="1">$AK$2*Validation[[#This Row],[Range2_Range]]+Validation[[#This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0.57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7" t="b">
        <f ca="1">Validation[[#This Row],[Desired Result]]=Validation[[#This Row],[Result]]</f>
        <v>1</v>
      </c>
      <c r="X2217" t="b">
        <v>0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v>0</v>
      </c>
      <c r="AB2217" t="s">
        <v>726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7" t="b">
        <f ca="1">AND(Validation[[#This Row],[Test Reading]]&gt;=Validation[[#This Row],[Range1_Low]],Validation[[#This Row],[Test Reading]]&lt;=Validation[[#This Row],[Range1_High]])</f>
        <v>1</v>
      </c>
      <c r="AE2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7">
        <f>Validation[[#This Row],[Range1_High]]-Validation[[#This Row],[Range1_Low]]</f>
        <v>1602</v>
      </c>
      <c r="AG2217">
        <f>Validation[[#This Row],[Range2_High]]-Validation[[#This Row],[Range2_Low]]</f>
        <v>0</v>
      </c>
      <c r="AK2217"/>
    </row>
    <row r="2218" spans="1:37" x14ac:dyDescent="0.25">
      <c r="A2218" t="s">
        <v>52</v>
      </c>
      <c r="B2218" t="s">
        <v>81</v>
      </c>
      <c r="C2218">
        <v>2372</v>
      </c>
      <c r="D2218">
        <v>2372.1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2643</v>
      </c>
      <c r="K2218">
        <v>0.57284718907200005</v>
      </c>
      <c r="L2218">
        <v>0</v>
      </c>
      <c r="M2218">
        <v>0.56722089252499996</v>
      </c>
      <c r="N2218">
        <v>0</v>
      </c>
      <c r="O2218" t="s">
        <v>2643</v>
      </c>
      <c r="P2218" t="s">
        <v>2643</v>
      </c>
      <c r="Q2218" t="s">
        <v>160</v>
      </c>
      <c r="R2218" t="s">
        <v>730</v>
      </c>
      <c r="S2218">
        <f ca="1">$AK$2*Validation[[#This Row],[Range1_Range]]+Validation[[#This Row],[Range1_Low]]</f>
        <v>2372.033608185232</v>
      </c>
      <c r="T2218">
        <f ca="1">$AK$2*Validation[[#This Row],[Range2_Range]]+Validation[[#This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1</v>
      </c>
      <c r="AA2218" t="b">
        <v>0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18" t="b">
        <f ca="1">AND(Validation[[#This Row],[Test Reading]]&gt;=Validation[[#This Row],[Range1_Low]],Validation[[#This Row],[Test Reading]]&lt;=Validation[[#This Row],[Range1_High]])</f>
        <v>1</v>
      </c>
      <c r="AE2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8">
        <f>Validation[[#This Row],[Range1_High]]-Validation[[#This Row],[Range1_Low]]</f>
        <v>9.9999999999909051E-2</v>
      </c>
      <c r="AG2218">
        <f>Validation[[#This Row],[Range2_High]]-Validation[[#This Row],[Range2_Low]]</f>
        <v>0</v>
      </c>
      <c r="AK2218"/>
    </row>
    <row r="2219" spans="1:37" x14ac:dyDescent="0.25">
      <c r="A2219" t="s">
        <v>52</v>
      </c>
      <c r="B2219" t="s">
        <v>81</v>
      </c>
      <c r="C2219">
        <v>-328</v>
      </c>
      <c r="D2219">
        <v>-147.9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J2219" t="s">
        <v>2643</v>
      </c>
      <c r="K2219">
        <v>1.0446150599290001</v>
      </c>
      <c r="L2219">
        <v>0</v>
      </c>
      <c r="M2219">
        <v>1.013961132878</v>
      </c>
      <c r="N2219">
        <v>0</v>
      </c>
      <c r="O2219" t="s">
        <v>2643</v>
      </c>
      <c r="P2219" t="s">
        <v>2643</v>
      </c>
      <c r="Q2219" t="s">
        <v>160</v>
      </c>
      <c r="R2219" t="s">
        <v>721</v>
      </c>
      <c r="S2219">
        <f ca="1">$AK$2*Validation[[#This Row],[Range1_Range]]+Validation[[#This Row],[Range1_Low]]</f>
        <v>-267.47165839743946</v>
      </c>
      <c r="T2219">
        <f ca="1">$AK$2*Validation[[#This Row],[Range2_Range]]+Validation[[#This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1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0</v>
      </c>
      <c r="AA2219" t="b">
        <v>0</v>
      </c>
      <c r="AB2219" t="s">
        <v>5405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9" t="b">
        <f ca="1">AND(Validation[[#This Row],[Test Reading]]&gt;=Validation[[#This Row],[Range1_Low]],Validation[[#This Row],[Test Reading]]&lt;=Validation[[#This Row],[Range1_High]])</f>
        <v>1</v>
      </c>
      <c r="AE2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9">
        <f>Validation[[#This Row],[Range1_High]]-Validation[[#This Row],[Range1_Low]]</f>
        <v>180.1</v>
      </c>
      <c r="AG2219">
        <f>Validation[[#This Row],[Range2_High]]-Validation[[#This Row],[Range2_Low]]</f>
        <v>0</v>
      </c>
      <c r="AK2219"/>
    </row>
    <row r="2220" spans="1:37" x14ac:dyDescent="0.25">
      <c r="A2220" t="s">
        <v>52</v>
      </c>
      <c r="B2220" t="s">
        <v>81</v>
      </c>
      <c r="C2220">
        <v>-148</v>
      </c>
      <c r="D2220">
        <v>-12.9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2643</v>
      </c>
      <c r="K2220">
        <v>0.76848236357800004</v>
      </c>
      <c r="L2220">
        <v>0</v>
      </c>
      <c r="M2220">
        <v>0.73904309663699996</v>
      </c>
      <c r="N2220">
        <v>0</v>
      </c>
      <c r="O2220" t="s">
        <v>2643</v>
      </c>
      <c r="P2220" t="s">
        <v>2643</v>
      </c>
      <c r="Q2220" t="s">
        <v>160</v>
      </c>
      <c r="R2220" t="s">
        <v>5405</v>
      </c>
      <c r="S2220">
        <f ca="1">$AK$2*Validation[[#This Row],[Range1_Range]]+Validation[[#This Row],[Range1_Low]]</f>
        <v>-102.59534175177166</v>
      </c>
      <c r="T2220">
        <f ca="1">$AK$2*Validation[[#This Row],[Range2_Range]]+Validation[[#This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0.77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0" t="b">
        <f ca="1">Validation[[#This Row],[Desired Result]]=Validation[[#This Row],[Result]]</f>
        <v>1</v>
      </c>
      <c r="X2220" t="b">
        <v>1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v>0</v>
      </c>
      <c r="AB2220" t="s">
        <v>5961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0" t="b">
        <f ca="1">AND(Validation[[#This Row],[Test Reading]]&gt;=Validation[[#This Row],[Range1_Low]],Validation[[#This Row],[Test Reading]]&lt;=Validation[[#This Row],[Range1_High]])</f>
        <v>1</v>
      </c>
      <c r="AE2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0">
        <f>Validation[[#This Row],[Range1_High]]-Validation[[#This Row],[Range1_Low]]</f>
        <v>135.1</v>
      </c>
      <c r="AG2220">
        <f>Validation[[#This Row],[Range2_High]]-Validation[[#This Row],[Range2_Low]]</f>
        <v>0</v>
      </c>
      <c r="AK2220"/>
    </row>
    <row r="2221" spans="1:37" x14ac:dyDescent="0.25">
      <c r="A2221" t="s">
        <v>52</v>
      </c>
      <c r="B2221" t="s">
        <v>81</v>
      </c>
      <c r="C2221">
        <v>-13</v>
      </c>
      <c r="D2221">
        <v>248.1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2643</v>
      </c>
      <c r="K2221">
        <v>0.73300869275900005</v>
      </c>
      <c r="L2221">
        <v>0</v>
      </c>
      <c r="M2221">
        <v>0.70208354147899998</v>
      </c>
      <c r="N2221">
        <v>0</v>
      </c>
      <c r="O2221" t="s">
        <v>2643</v>
      </c>
      <c r="P2221" t="s">
        <v>2643</v>
      </c>
      <c r="Q2221" t="s">
        <v>160</v>
      </c>
      <c r="R2221" t="s">
        <v>5406</v>
      </c>
      <c r="S2221">
        <f ca="1">$AK$2*Validation[[#This Row],[Range1_Range]]+Validation[[#This Row],[Range1_Low]]</f>
        <v>74.750971640358429</v>
      </c>
      <c r="T2221">
        <f ca="1">$AK$2*Validation[[#This Row],[Range2_Range]]+Validation[[#This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0.73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1" t="b">
        <f ca="1">Validation[[#This Row],[Desired Result]]=Validation[[#This Row],[Result]]</f>
        <v>1</v>
      </c>
      <c r="X2221" t="b">
        <v>0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0</v>
      </c>
      <c r="AA2221" t="b">
        <v>0</v>
      </c>
      <c r="AB2221" t="s">
        <v>6117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1" t="b">
        <f ca="1">AND(Validation[[#This Row],[Test Reading]]&gt;=Validation[[#This Row],[Range1_Low]],Validation[[#This Row],[Test Reading]]&lt;=Validation[[#This Row],[Range1_High]])</f>
        <v>1</v>
      </c>
      <c r="AE2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1">
        <f>Validation[[#This Row],[Range1_High]]-Validation[[#This Row],[Range1_Low]]</f>
        <v>261.10000000000002</v>
      </c>
      <c r="AG2221">
        <f>Validation[[#This Row],[Range2_High]]-Validation[[#This Row],[Range2_Low]]</f>
        <v>0</v>
      </c>
      <c r="AK2221"/>
    </row>
    <row r="2222" spans="1:37" x14ac:dyDescent="0.25">
      <c r="A2222" t="s">
        <v>52</v>
      </c>
      <c r="B2222" t="s">
        <v>81</v>
      </c>
      <c r="C2222">
        <v>248</v>
      </c>
      <c r="D2222">
        <v>770.1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2643</v>
      </c>
      <c r="K2222">
        <v>0.70888469096499995</v>
      </c>
      <c r="L2222">
        <v>0</v>
      </c>
      <c r="M2222">
        <v>0.69055054893900003</v>
      </c>
      <c r="N2222">
        <v>0</v>
      </c>
      <c r="O2222" t="s">
        <v>2643</v>
      </c>
      <c r="P2222" t="s">
        <v>2643</v>
      </c>
      <c r="Q2222" t="s">
        <v>160</v>
      </c>
      <c r="R2222" t="s">
        <v>727</v>
      </c>
      <c r="S2222">
        <f ca="1">$AK$2*Validation[[#This Row],[Range1_Range]]+Validation[[#This Row],[Range1_Low]]</f>
        <v>423.46833509548503</v>
      </c>
      <c r="T2222">
        <f ca="1">$AK$2*Validation[[#This Row],[Range2_Range]]+Validation[[#This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0.71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2" t="b">
        <f ca="1">Validation[[#This Row],[Desired Result]]=Validation[[#This Row],[Result]]</f>
        <v>1</v>
      </c>
      <c r="X2222" t="b">
        <v>0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v>0</v>
      </c>
      <c r="AB2222" t="s">
        <v>6118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2" t="b">
        <f ca="1">AND(Validation[[#This Row],[Test Reading]]&gt;=Validation[[#This Row],[Range1_Low]],Validation[[#This Row],[Test Reading]]&lt;=Validation[[#This Row],[Range1_High]])</f>
        <v>1</v>
      </c>
      <c r="AE2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2">
        <f>Validation[[#This Row],[Range1_High]]-Validation[[#This Row],[Range1_Low]]</f>
        <v>522.1</v>
      </c>
      <c r="AG2222">
        <f>Validation[[#This Row],[Range2_High]]-Validation[[#This Row],[Range2_Low]]</f>
        <v>0</v>
      </c>
      <c r="AJ2222" s="94"/>
      <c r="AK2222"/>
    </row>
    <row r="2223" spans="1:37" x14ac:dyDescent="0.25">
      <c r="A2223" t="s">
        <v>52</v>
      </c>
      <c r="B2223" t="s">
        <v>81</v>
      </c>
      <c r="C2223">
        <v>770</v>
      </c>
      <c r="D2223">
        <v>2372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2643</v>
      </c>
      <c r="K2223">
        <v>0.82304130234200001</v>
      </c>
      <c r="L2223">
        <v>0</v>
      </c>
      <c r="M2223">
        <v>0.80730387148600002</v>
      </c>
      <c r="N2223">
        <v>0</v>
      </c>
      <c r="O2223" t="s">
        <v>2643</v>
      </c>
      <c r="P2223" t="s">
        <v>2643</v>
      </c>
      <c r="Q2223" t="s">
        <v>160</v>
      </c>
      <c r="R2223" t="s">
        <v>729</v>
      </c>
      <c r="S2223">
        <f ca="1">$AK$2*Validation[[#This Row],[Range1_Range]]+Validation[[#This Row],[Range1_Low]]</f>
        <v>1308.4031274142253</v>
      </c>
      <c r="T2223">
        <f ca="1">$AK$2*Validation[[#This Row],[Range2_Range]]+Validation[[#This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0.82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3" t="b">
        <f ca="1">Validation[[#This Row],[Desired Result]]=Validation[[#This Row],[Result]]</f>
        <v>1</v>
      </c>
      <c r="X2223" t="b">
        <v>1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v>0</v>
      </c>
      <c r="AB2223" t="s">
        <v>727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3" t="b">
        <f ca="1">AND(Validation[[#This Row],[Test Reading]]&gt;=Validation[[#This Row],[Range1_Low]],Validation[[#This Row],[Test Reading]]&lt;=Validation[[#This Row],[Range1_High]])</f>
        <v>1</v>
      </c>
      <c r="AE2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3">
        <f>Validation[[#This Row],[Range1_High]]-Validation[[#This Row],[Range1_Low]]</f>
        <v>1602</v>
      </c>
      <c r="AG2223">
        <f>Validation[[#This Row],[Range2_High]]-Validation[[#This Row],[Range2_Low]]</f>
        <v>0</v>
      </c>
      <c r="AK2223"/>
    </row>
    <row r="2224" spans="1:37" x14ac:dyDescent="0.25">
      <c r="A2224" t="s">
        <v>52</v>
      </c>
      <c r="B2224" t="s">
        <v>81</v>
      </c>
      <c r="C2224">
        <v>2372</v>
      </c>
      <c r="D2224">
        <v>2372.1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2643</v>
      </c>
      <c r="K2224">
        <v>0.82304130234200001</v>
      </c>
      <c r="L2224">
        <v>0</v>
      </c>
      <c r="M2224">
        <v>0.80730387148600002</v>
      </c>
      <c r="N2224">
        <v>0</v>
      </c>
      <c r="O2224" t="s">
        <v>2643</v>
      </c>
      <c r="P2224" t="s">
        <v>2643</v>
      </c>
      <c r="Q2224" t="s">
        <v>160</v>
      </c>
      <c r="R2224" t="s">
        <v>731</v>
      </c>
      <c r="S2224">
        <f ca="1">$AK$2*Validation[[#This Row],[Range1_Range]]+Validation[[#This Row],[Range1_Low]]</f>
        <v>2372.033608185232</v>
      </c>
      <c r="T2224">
        <f ca="1">$AK$2*Validation[[#This Row],[Range2_Range]]+Validation[[#This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1</v>
      </c>
      <c r="AA2224" t="b">
        <v>0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24" t="b">
        <f ca="1">AND(Validation[[#This Row],[Test Reading]]&gt;=Validation[[#This Row],[Range1_Low]],Validation[[#This Row],[Test Reading]]&lt;=Validation[[#This Row],[Range1_High]])</f>
        <v>1</v>
      </c>
      <c r="AE2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4">
        <f>Validation[[#This Row],[Range1_High]]-Validation[[#This Row],[Range1_Low]]</f>
        <v>9.9999999999909051E-2</v>
      </c>
      <c r="AG2224">
        <f>Validation[[#This Row],[Range2_High]]-Validation[[#This Row],[Range2_Low]]</f>
        <v>0</v>
      </c>
      <c r="AK2224"/>
    </row>
    <row r="2225" spans="1:37" x14ac:dyDescent="0.25">
      <c r="A2225" t="s">
        <v>52</v>
      </c>
      <c r="B2225" t="s">
        <v>85</v>
      </c>
      <c r="C2225">
        <v>-328</v>
      </c>
      <c r="D2225">
        <v>32.1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2643</v>
      </c>
      <c r="K2225">
        <v>0.21928459419400001</v>
      </c>
      <c r="L2225">
        <v>0</v>
      </c>
      <c r="M2225">
        <v>0.190436296044</v>
      </c>
      <c r="N2225">
        <v>0</v>
      </c>
      <c r="O2225" t="s">
        <v>2643</v>
      </c>
      <c r="P2225" t="s">
        <v>2643</v>
      </c>
      <c r="Q2225" t="s">
        <v>164</v>
      </c>
      <c r="R2225" t="s">
        <v>5417</v>
      </c>
      <c r="S2225">
        <f ca="1">$AK$2*Validation[[#This Row],[Range1_Range]]+Validation[[#This Row],[Range1_Low]]</f>
        <v>-206.97692498011079</v>
      </c>
      <c r="T2225">
        <f ca="1">$AK$2*Validation[[#This Row],[Range2_Range]]+Validation[[#This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0.22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5" t="b">
        <f ca="1">Validation[[#This Row],[Desired Result]]=Validation[[#This Row],[Result]]</f>
        <v>1</v>
      </c>
      <c r="X2225" t="b">
        <v>1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0</v>
      </c>
      <c r="AA2225" t="b">
        <v>0</v>
      </c>
      <c r="AB2225" t="s">
        <v>5418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5" t="b">
        <f ca="1">AND(Validation[[#This Row],[Test Reading]]&gt;=Validation[[#This Row],[Range1_Low]],Validation[[#This Row],[Test Reading]]&lt;=Validation[[#This Row],[Range1_High]])</f>
        <v>1</v>
      </c>
      <c r="AE2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5">
        <f>Validation[[#This Row],[Range1_High]]-Validation[[#This Row],[Range1_Low]]</f>
        <v>360.1</v>
      </c>
      <c r="AG2225">
        <f>Validation[[#This Row],[Range2_High]]-Validation[[#This Row],[Range2_Low]]</f>
        <v>0</v>
      </c>
      <c r="AJ2225" s="94"/>
      <c r="AK2225"/>
    </row>
    <row r="2226" spans="1:37" x14ac:dyDescent="0.25">
      <c r="A2226" t="s">
        <v>52</v>
      </c>
      <c r="B2226" t="s">
        <v>85</v>
      </c>
      <c r="C2226">
        <v>32</v>
      </c>
      <c r="D2226">
        <v>212.1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2643</v>
      </c>
      <c r="K2226">
        <v>0.28536871185200002</v>
      </c>
      <c r="L2226">
        <v>0</v>
      </c>
      <c r="M2226">
        <v>0.26384759105299999</v>
      </c>
      <c r="N2226">
        <v>0</v>
      </c>
      <c r="O2226" t="s">
        <v>2643</v>
      </c>
      <c r="P2226" t="s">
        <v>2643</v>
      </c>
      <c r="Q2226" t="s">
        <v>164</v>
      </c>
      <c r="R2226" t="s">
        <v>5418</v>
      </c>
      <c r="S2226">
        <f ca="1">$AK$2*Validation[[#This Row],[Range1_Range]]+Validation[[#This Row],[Range1_Low]]</f>
        <v>92.528341602560516</v>
      </c>
      <c r="T2226">
        <f ca="1">$AK$2*Validation[[#This Row],[Range2_Range]]+Validation[[#This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0.29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6" t="b">
        <f ca="1">Validation[[#This Row],[Desired Result]]=Validation[[#This Row],[Result]]</f>
        <v>1</v>
      </c>
      <c r="X2226" t="b">
        <v>1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v>0</v>
      </c>
      <c r="AB2226" t="s">
        <v>6119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6" t="b">
        <f ca="1">AND(Validation[[#This Row],[Test Reading]]&gt;=Validation[[#This Row],[Range1_Low]],Validation[[#This Row],[Test Reading]]&lt;=Validation[[#This Row],[Range1_High]])</f>
        <v>1</v>
      </c>
      <c r="AE2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6">
        <f>Validation[[#This Row],[Range1_High]]-Validation[[#This Row],[Range1_Low]]</f>
        <v>180.1</v>
      </c>
      <c r="AG2226">
        <f>Validation[[#This Row],[Range2_High]]-Validation[[#This Row],[Range2_Low]]</f>
        <v>0</v>
      </c>
      <c r="AK2226"/>
    </row>
    <row r="2227" spans="1:37" x14ac:dyDescent="0.25">
      <c r="A2227" t="s">
        <v>52</v>
      </c>
      <c r="B2227" t="s">
        <v>85</v>
      </c>
      <c r="C2227">
        <v>212</v>
      </c>
      <c r="D2227">
        <v>572.1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2643</v>
      </c>
      <c r="K2227">
        <v>0.28536871185200002</v>
      </c>
      <c r="L2227">
        <v>0</v>
      </c>
      <c r="M2227">
        <v>0.26384759105299999</v>
      </c>
      <c r="N2227">
        <v>0</v>
      </c>
      <c r="O2227" t="s">
        <v>2643</v>
      </c>
      <c r="P2227" t="s">
        <v>2643</v>
      </c>
      <c r="Q2227" t="s">
        <v>164</v>
      </c>
      <c r="R2227" t="s">
        <v>710</v>
      </c>
      <c r="S2227">
        <f ca="1">$AK$2*Validation[[#This Row],[Range1_Range]]+Validation[[#This Row],[Range1_Low]]</f>
        <v>333.02307501988923</v>
      </c>
      <c r="T2227">
        <f ca="1">$AK$2*Validation[[#This Row],[Range2_Range]]+Validation[[#This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1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v>0</v>
      </c>
      <c r="AB2227" t="s">
        <v>6120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7" t="b">
        <f ca="1">AND(Validation[[#This Row],[Test Reading]]&gt;=Validation[[#This Row],[Range1_Low]],Validation[[#This Row],[Test Reading]]&lt;=Validation[[#This Row],[Range1_High]])</f>
        <v>1</v>
      </c>
      <c r="AE2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7">
        <f>Validation[[#This Row],[Range1_High]]-Validation[[#This Row],[Range1_Low]]</f>
        <v>360.1</v>
      </c>
      <c r="AG2227">
        <f>Validation[[#This Row],[Range2_High]]-Validation[[#This Row],[Range2_Low]]</f>
        <v>0</v>
      </c>
      <c r="AK2227"/>
    </row>
    <row r="2228" spans="1:37" x14ac:dyDescent="0.25">
      <c r="A2228" t="s">
        <v>52</v>
      </c>
      <c r="B2228" t="s">
        <v>85</v>
      </c>
      <c r="C2228">
        <v>572</v>
      </c>
      <c r="D2228">
        <v>752.1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2643</v>
      </c>
      <c r="K2228">
        <v>0.39011774918800002</v>
      </c>
      <c r="L2228">
        <v>0</v>
      </c>
      <c r="M2228">
        <v>0.37466265870999998</v>
      </c>
      <c r="N2228">
        <v>0</v>
      </c>
      <c r="O2228" t="s">
        <v>2643</v>
      </c>
      <c r="P2228" t="s">
        <v>2643</v>
      </c>
      <c r="Q2228" t="s">
        <v>164</v>
      </c>
      <c r="R2228" t="s">
        <v>712</v>
      </c>
      <c r="S2228">
        <f ca="1">$AK$2*Validation[[#This Row],[Range1_Range]]+Validation[[#This Row],[Range1_Low]]</f>
        <v>632.52834160256054</v>
      </c>
      <c r="T2228">
        <f ca="1">$AK$2*Validation[[#This Row],[Range2_Range]]+Validation[[#This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0.39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0</v>
      </c>
      <c r="AA2228" t="b">
        <v>0</v>
      </c>
      <c r="AB2228" t="s">
        <v>5914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8" t="b">
        <f ca="1">AND(Validation[[#This Row],[Test Reading]]&gt;=Validation[[#This Row],[Range1_Low]],Validation[[#This Row],[Test Reading]]&lt;=Validation[[#This Row],[Range1_High]])</f>
        <v>1</v>
      </c>
      <c r="AE2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8">
        <f>Validation[[#This Row],[Range1_High]]-Validation[[#This Row],[Range1_Low]]</f>
        <v>180.10000000000002</v>
      </c>
      <c r="AG2228">
        <f>Validation[[#This Row],[Range2_High]]-Validation[[#This Row],[Range2_Low]]</f>
        <v>0</v>
      </c>
      <c r="AJ2228" s="94"/>
      <c r="AK2228"/>
    </row>
    <row r="2229" spans="1:37" x14ac:dyDescent="0.25">
      <c r="A2229" t="s">
        <v>52</v>
      </c>
      <c r="B2229" t="s">
        <v>85</v>
      </c>
      <c r="C2229">
        <v>752</v>
      </c>
      <c r="D2229">
        <v>1166.0999999999999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2643</v>
      </c>
      <c r="K2229">
        <v>0.45987010658900002</v>
      </c>
      <c r="L2229">
        <v>0</v>
      </c>
      <c r="M2229">
        <v>0.44683415775200003</v>
      </c>
      <c r="N2229">
        <v>0</v>
      </c>
      <c r="O2229" t="s">
        <v>2643</v>
      </c>
      <c r="P2229" t="s">
        <v>2643</v>
      </c>
      <c r="Q2229" t="s">
        <v>164</v>
      </c>
      <c r="R2229" t="s">
        <v>714</v>
      </c>
      <c r="S2229">
        <f ca="1">$AK$2*Validation[[#This Row],[Range1_Range]]+Validation[[#This Row],[Range1_Low]]</f>
        <v>891.1714950450878</v>
      </c>
      <c r="T2229">
        <f ca="1">$AK$2*Validation[[#This Row],[Range2_Range]]+Validation[[#This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0.46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v>0</v>
      </c>
      <c r="AB2229" t="s">
        <v>5915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9" t="b">
        <f ca="1">AND(Validation[[#This Row],[Test Reading]]&gt;=Validation[[#This Row],[Range1_Low]],Validation[[#This Row],[Test Reading]]&lt;=Validation[[#This Row],[Range1_High]])</f>
        <v>1</v>
      </c>
      <c r="AE2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9">
        <f>Validation[[#This Row],[Range1_High]]-Validation[[#This Row],[Range1_Low]]</f>
        <v>414.09999999999991</v>
      </c>
      <c r="AG2229">
        <f>Validation[[#This Row],[Range2_High]]-Validation[[#This Row],[Range2_Low]]</f>
        <v>0</v>
      </c>
      <c r="AK2229"/>
    </row>
    <row r="2230" spans="1:37" x14ac:dyDescent="0.25">
      <c r="A2230" t="s">
        <v>52</v>
      </c>
      <c r="B2230" t="s">
        <v>85</v>
      </c>
      <c r="C2230">
        <v>1166</v>
      </c>
      <c r="D2230">
        <v>1472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2643</v>
      </c>
      <c r="K2230">
        <v>0.77811255339800001</v>
      </c>
      <c r="L2230">
        <v>0</v>
      </c>
      <c r="M2230">
        <v>0.77047997725799999</v>
      </c>
      <c r="N2230">
        <v>0</v>
      </c>
      <c r="O2230" t="s">
        <v>2643</v>
      </c>
      <c r="P2230" t="s">
        <v>2643</v>
      </c>
      <c r="Q2230" t="s">
        <v>164</v>
      </c>
      <c r="R2230" t="s">
        <v>716</v>
      </c>
      <c r="S2230">
        <f ca="1">$AK$2*Validation[[#This Row],[Range1_Range]]+Validation[[#This Row],[Range1_Low]]</f>
        <v>1268.8410468094587</v>
      </c>
      <c r="T2230">
        <f ca="1">$AK$2*Validation[[#This Row],[Range2_Range]]+Validation[[#This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0.78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0" t="b">
        <f ca="1">Validation[[#This Row],[Desired Result]]=Validation[[#This Row],[Result]]</f>
        <v>1</v>
      </c>
      <c r="X2230" t="b">
        <v>1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v>0</v>
      </c>
      <c r="AB2230" t="s">
        <v>714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0" t="b">
        <f ca="1">AND(Validation[[#This Row],[Test Reading]]&gt;=Validation[[#This Row],[Range1_Low]],Validation[[#This Row],[Test Reading]]&lt;=Validation[[#This Row],[Range1_High]])</f>
        <v>1</v>
      </c>
      <c r="AE2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0">
        <f>Validation[[#This Row],[Range1_High]]-Validation[[#This Row],[Range1_Low]]</f>
        <v>306</v>
      </c>
      <c r="AG2230">
        <f>Validation[[#This Row],[Range2_High]]-Validation[[#This Row],[Range2_Low]]</f>
        <v>0</v>
      </c>
      <c r="AK2230"/>
    </row>
    <row r="2231" spans="1:37" x14ac:dyDescent="0.25">
      <c r="A2231" t="s">
        <v>52</v>
      </c>
      <c r="B2231" t="s">
        <v>85</v>
      </c>
      <c r="C2231">
        <v>1472</v>
      </c>
      <c r="D2231">
        <v>1472.1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2643</v>
      </c>
      <c r="K2231">
        <v>0.77811255339800001</v>
      </c>
      <c r="L2231">
        <v>0</v>
      </c>
      <c r="M2231">
        <v>0.77047997725799999</v>
      </c>
      <c r="N2231">
        <v>0</v>
      </c>
      <c r="O2231" t="s">
        <v>2643</v>
      </c>
      <c r="P2231" t="s">
        <v>2643</v>
      </c>
      <c r="Q2231" t="s">
        <v>164</v>
      </c>
      <c r="R2231" t="s">
        <v>718</v>
      </c>
      <c r="S2231">
        <f ca="1">$AK$2*Validation[[#This Row],[Range1_Range]]+Validation[[#This Row],[Range1_Low]]</f>
        <v>1472.0336081852317</v>
      </c>
      <c r="T2231">
        <f ca="1">$AK$2*Validation[[#This Row],[Range2_Range]]+Validation[[#This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1</v>
      </c>
      <c r="AA2231" t="b">
        <v>0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31" t="b">
        <f ca="1">AND(Validation[[#This Row],[Test Reading]]&gt;=Validation[[#This Row],[Range1_Low]],Validation[[#This Row],[Test Reading]]&lt;=Validation[[#This Row],[Range1_High]])</f>
        <v>1</v>
      </c>
      <c r="AE2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1">
        <f>Validation[[#This Row],[Range1_High]]-Validation[[#This Row],[Range1_Low]]</f>
        <v>9.9999999999909051E-2</v>
      </c>
      <c r="AG2231">
        <f>Validation[[#This Row],[Range2_High]]-Validation[[#This Row],[Range2_Low]]</f>
        <v>0</v>
      </c>
      <c r="AK2231"/>
    </row>
    <row r="2232" spans="1:37" x14ac:dyDescent="0.25">
      <c r="A2232" t="s">
        <v>52</v>
      </c>
      <c r="B2232" t="s">
        <v>85</v>
      </c>
      <c r="C2232">
        <v>-328</v>
      </c>
      <c r="D2232">
        <v>32.1</v>
      </c>
      <c r="E2232">
        <v>1</v>
      </c>
      <c r="F2232" t="s">
        <v>26</v>
      </c>
      <c r="G2232" t="s">
        <v>26</v>
      </c>
      <c r="H2232">
        <v>0</v>
      </c>
      <c r="I2232">
        <v>0</v>
      </c>
      <c r="J2232" t="s">
        <v>2643</v>
      </c>
      <c r="K2232">
        <v>0.60123441610700001</v>
      </c>
      <c r="L2232">
        <v>0</v>
      </c>
      <c r="M2232">
        <v>0.588974140915</v>
      </c>
      <c r="N2232">
        <v>0</v>
      </c>
      <c r="O2232" t="s">
        <v>2643</v>
      </c>
      <c r="P2232" t="s">
        <v>2643</v>
      </c>
      <c r="Q2232" t="s">
        <v>164</v>
      </c>
      <c r="R2232" t="s">
        <v>707</v>
      </c>
      <c r="S2232">
        <f ca="1">$AK$2*Validation[[#This Row],[Range1_Range]]+Validation[[#This Row],[Range1_Low]]</f>
        <v>-206.97692498011079</v>
      </c>
      <c r="T2232">
        <f ca="1">$AK$2*Validation[[#This Row],[Range2_Range]]+Validation[[#This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0.6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2" t="b">
        <f ca="1">Validation[[#This Row],[Desired Result]]=Validation[[#This Row],[Result]]</f>
        <v>1</v>
      </c>
      <c r="X2232" t="b">
        <v>1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0</v>
      </c>
      <c r="AA2232" t="b">
        <v>0</v>
      </c>
      <c r="AB2232" t="s">
        <v>709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2" t="b">
        <f ca="1">AND(Validation[[#This Row],[Test Reading]]&gt;=Validation[[#This Row],[Range1_Low]],Validation[[#This Row],[Test Reading]]&lt;=Validation[[#This Row],[Range1_High]])</f>
        <v>1</v>
      </c>
      <c r="AE2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2">
        <f>Validation[[#This Row],[Range1_High]]-Validation[[#This Row],[Range1_Low]]</f>
        <v>360.1</v>
      </c>
      <c r="AG2232">
        <f>Validation[[#This Row],[Range2_High]]-Validation[[#This Row],[Range2_Low]]</f>
        <v>0</v>
      </c>
      <c r="AJ2232" s="94"/>
      <c r="AK2232"/>
    </row>
    <row r="2233" spans="1:37" x14ac:dyDescent="0.25">
      <c r="A2233" t="s">
        <v>52</v>
      </c>
      <c r="B2233" t="s">
        <v>85</v>
      </c>
      <c r="C2233">
        <v>32</v>
      </c>
      <c r="D2233">
        <v>212.1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2643</v>
      </c>
      <c r="K2233">
        <v>0.61100604871399999</v>
      </c>
      <c r="L2233">
        <v>0</v>
      </c>
      <c r="M2233">
        <v>0.59894582987099998</v>
      </c>
      <c r="N2233">
        <v>0</v>
      </c>
      <c r="O2233" t="s">
        <v>2643</v>
      </c>
      <c r="P2233" t="s">
        <v>2643</v>
      </c>
      <c r="Q2233" t="s">
        <v>164</v>
      </c>
      <c r="R2233" t="s">
        <v>709</v>
      </c>
      <c r="S2233">
        <f ca="1">$AK$2*Validation[[#This Row],[Range1_Range]]+Validation[[#This Row],[Range1_Low]]</f>
        <v>92.528341602560516</v>
      </c>
      <c r="T2233">
        <f ca="1">$AK$2*Validation[[#This Row],[Range2_Range]]+Validation[[#This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0.61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3" t="b">
        <f ca="1">Validation[[#This Row],[Desired Result]]=Validation[[#This Row],[Result]]</f>
        <v>1</v>
      </c>
      <c r="X2233" t="b">
        <v>1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v>0</v>
      </c>
      <c r="AB2233" t="s">
        <v>5881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3" t="b">
        <f ca="1">AND(Validation[[#This Row],[Test Reading]]&gt;=Validation[[#This Row],[Range1_Low]],Validation[[#This Row],[Test Reading]]&lt;=Validation[[#This Row],[Range1_High]])</f>
        <v>1</v>
      </c>
      <c r="AE2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3">
        <f>Validation[[#This Row],[Range1_High]]-Validation[[#This Row],[Range1_Low]]</f>
        <v>180.1</v>
      </c>
      <c r="AG2233">
        <f>Validation[[#This Row],[Range2_High]]-Validation[[#This Row],[Range2_Low]]</f>
        <v>0</v>
      </c>
      <c r="AK2233"/>
    </row>
    <row r="2234" spans="1:37" x14ac:dyDescent="0.25">
      <c r="A2234" t="s">
        <v>52</v>
      </c>
      <c r="B2234" t="s">
        <v>85</v>
      </c>
      <c r="C2234">
        <v>212</v>
      </c>
      <c r="D2234">
        <v>572.1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2643</v>
      </c>
      <c r="K2234">
        <v>0.61100604871399999</v>
      </c>
      <c r="L2234">
        <v>0</v>
      </c>
      <c r="M2234">
        <v>0.59894582987099998</v>
      </c>
      <c r="N2234">
        <v>0</v>
      </c>
      <c r="O2234" t="s">
        <v>2643</v>
      </c>
      <c r="P2234" t="s">
        <v>2643</v>
      </c>
      <c r="Q2234" t="s">
        <v>164</v>
      </c>
      <c r="R2234" t="s">
        <v>711</v>
      </c>
      <c r="S2234">
        <f ca="1">$AK$2*Validation[[#This Row],[Range1_Range]]+Validation[[#This Row],[Range1_Low]]</f>
        <v>333.02307501988923</v>
      </c>
      <c r="T2234">
        <f ca="1">$AK$2*Validation[[#This Row],[Range2_Range]]+Validation[[#This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1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v>0</v>
      </c>
      <c r="AB2234" t="s">
        <v>5966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4" t="b">
        <f ca="1">AND(Validation[[#This Row],[Test Reading]]&gt;=Validation[[#This Row],[Range1_Low]],Validation[[#This Row],[Test Reading]]&lt;=Validation[[#This Row],[Range1_High]])</f>
        <v>1</v>
      </c>
      <c r="AE2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4">
        <f>Validation[[#This Row],[Range1_High]]-Validation[[#This Row],[Range1_Low]]</f>
        <v>360.1</v>
      </c>
      <c r="AG2234">
        <f>Validation[[#This Row],[Range2_High]]-Validation[[#This Row],[Range2_Low]]</f>
        <v>0</v>
      </c>
      <c r="AK2234"/>
    </row>
    <row r="2235" spans="1:37" x14ac:dyDescent="0.25">
      <c r="A2235" t="s">
        <v>52</v>
      </c>
      <c r="B2235" t="s">
        <v>85</v>
      </c>
      <c r="C2235">
        <v>572</v>
      </c>
      <c r="D2235">
        <v>752.1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2643</v>
      </c>
      <c r="K2235">
        <v>0.631180598634</v>
      </c>
      <c r="L2235">
        <v>0</v>
      </c>
      <c r="M2235">
        <v>0.61951324735400004</v>
      </c>
      <c r="N2235">
        <v>0</v>
      </c>
      <c r="O2235" t="s">
        <v>2643</v>
      </c>
      <c r="P2235" t="s">
        <v>2643</v>
      </c>
      <c r="Q2235" t="s">
        <v>164</v>
      </c>
      <c r="R2235" t="s">
        <v>713</v>
      </c>
      <c r="S2235">
        <f ca="1">$AK$2*Validation[[#This Row],[Range1_Range]]+Validation[[#This Row],[Range1_Low]]</f>
        <v>632.52834160256054</v>
      </c>
      <c r="T2235">
        <f ca="1">$AK$2*Validation[[#This Row],[Range2_Range]]+Validation[[#This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0.63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5" t="b">
        <f ca="1">Validation[[#This Row],[Desired Result]]=Validation[[#This Row],[Result]]</f>
        <v>1</v>
      </c>
      <c r="X2235" t="b">
        <v>1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0</v>
      </c>
      <c r="AA2235" t="b">
        <v>0</v>
      </c>
      <c r="AB2235" t="s">
        <v>6121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5" t="b">
        <f ca="1">AND(Validation[[#This Row],[Test Reading]]&gt;=Validation[[#This Row],[Range1_Low]],Validation[[#This Row],[Test Reading]]&lt;=Validation[[#This Row],[Range1_High]])</f>
        <v>1</v>
      </c>
      <c r="AE2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5">
        <f>Validation[[#This Row],[Range1_High]]-Validation[[#This Row],[Range1_Low]]</f>
        <v>180.10000000000002</v>
      </c>
      <c r="AG2235">
        <f>Validation[[#This Row],[Range2_High]]-Validation[[#This Row],[Range2_Low]]</f>
        <v>0</v>
      </c>
      <c r="AK2235"/>
    </row>
    <row r="2236" spans="1:37" x14ac:dyDescent="0.25">
      <c r="A2236" t="s">
        <v>52</v>
      </c>
      <c r="B2236" t="s">
        <v>85</v>
      </c>
      <c r="C2236">
        <v>752</v>
      </c>
      <c r="D2236">
        <v>1166.0999999999999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2643</v>
      </c>
      <c r="K2236">
        <v>0.64672529314600002</v>
      </c>
      <c r="L2236">
        <v>0</v>
      </c>
      <c r="M2236">
        <v>0.63534346644200002</v>
      </c>
      <c r="N2236">
        <v>0</v>
      </c>
      <c r="O2236" t="s">
        <v>2643</v>
      </c>
      <c r="P2236" t="s">
        <v>2643</v>
      </c>
      <c r="Q2236" t="s">
        <v>164</v>
      </c>
      <c r="R2236" t="s">
        <v>5419</v>
      </c>
      <c r="S2236">
        <f ca="1">$AK$2*Validation[[#This Row],[Range1_Range]]+Validation[[#This Row],[Range1_Low]]</f>
        <v>891.1714950450878</v>
      </c>
      <c r="T2236">
        <f ca="1">$AK$2*Validation[[#This Row],[Range2_Range]]+Validation[[#This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0.65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6" t="b">
        <f ca="1">Validation[[#This Row],[Desired Result]]=Validation[[#This Row],[Result]]</f>
        <v>1</v>
      </c>
      <c r="X2236" t="b">
        <v>0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v>0</v>
      </c>
      <c r="AB2236" t="s">
        <v>5965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6" t="b">
        <f ca="1">AND(Validation[[#This Row],[Test Reading]]&gt;=Validation[[#This Row],[Range1_Low]],Validation[[#This Row],[Test Reading]]&lt;=Validation[[#This Row],[Range1_High]])</f>
        <v>1</v>
      </c>
      <c r="AE2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6">
        <f>Validation[[#This Row],[Range1_High]]-Validation[[#This Row],[Range1_Low]]</f>
        <v>414.09999999999991</v>
      </c>
      <c r="AG2236">
        <f>Validation[[#This Row],[Range2_High]]-Validation[[#This Row],[Range2_Low]]</f>
        <v>0</v>
      </c>
      <c r="AK2236"/>
    </row>
    <row r="2237" spans="1:37" x14ac:dyDescent="0.25">
      <c r="A2237" t="s">
        <v>52</v>
      </c>
      <c r="B2237" t="s">
        <v>85</v>
      </c>
      <c r="C2237">
        <v>1166</v>
      </c>
      <c r="D2237">
        <v>1472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2643</v>
      </c>
      <c r="K2237">
        <v>0.73899948282500005</v>
      </c>
      <c r="L2237">
        <v>0</v>
      </c>
      <c r="M2237">
        <v>0.72905963485199998</v>
      </c>
      <c r="N2237">
        <v>0</v>
      </c>
      <c r="O2237" t="s">
        <v>2643</v>
      </c>
      <c r="P2237" t="s">
        <v>2643</v>
      </c>
      <c r="Q2237" t="s">
        <v>164</v>
      </c>
      <c r="R2237" t="s">
        <v>5420</v>
      </c>
      <c r="S2237">
        <f ca="1">$AK$2*Validation[[#This Row],[Range1_Range]]+Validation[[#This Row],[Range1_Low]]</f>
        <v>1268.8410468094587</v>
      </c>
      <c r="T2237">
        <f ca="1">$AK$2*Validation[[#This Row],[Range2_Range]]+Validation[[#This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0.74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v>0</v>
      </c>
      <c r="AB2237" t="s">
        <v>5419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7" t="b">
        <f ca="1">AND(Validation[[#This Row],[Test Reading]]&gt;=Validation[[#This Row],[Range1_Low]],Validation[[#This Row],[Test Reading]]&lt;=Validation[[#This Row],[Range1_High]])</f>
        <v>1</v>
      </c>
      <c r="AE2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7">
        <f>Validation[[#This Row],[Range1_High]]-Validation[[#This Row],[Range1_Low]]</f>
        <v>306</v>
      </c>
      <c r="AG2237">
        <f>Validation[[#This Row],[Range2_High]]-Validation[[#This Row],[Range2_Low]]</f>
        <v>0</v>
      </c>
      <c r="AK2237"/>
    </row>
    <row r="2238" spans="1:37" x14ac:dyDescent="0.25">
      <c r="A2238" t="s">
        <v>52</v>
      </c>
      <c r="B2238" t="s">
        <v>85</v>
      </c>
      <c r="C2238">
        <v>1472</v>
      </c>
      <c r="D2238">
        <v>1472.1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2643</v>
      </c>
      <c r="K2238">
        <v>0.73899948282500005</v>
      </c>
      <c r="L2238">
        <v>0</v>
      </c>
      <c r="M2238">
        <v>0.72905963485199998</v>
      </c>
      <c r="N2238">
        <v>0</v>
      </c>
      <c r="O2238" t="s">
        <v>2643</v>
      </c>
      <c r="P2238" t="s">
        <v>2643</v>
      </c>
      <c r="Q2238" t="s">
        <v>164</v>
      </c>
      <c r="R2238" t="s">
        <v>719</v>
      </c>
      <c r="S2238">
        <f ca="1">$AK$2*Validation[[#This Row],[Range1_Range]]+Validation[[#This Row],[Range1_Low]]</f>
        <v>1472.0336081852317</v>
      </c>
      <c r="T2238">
        <f ca="1">$AK$2*Validation[[#This Row],[Range2_Range]]+Validation[[#This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0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1</v>
      </c>
      <c r="AA2238" t="b">
        <v>0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38" t="b">
        <f ca="1">AND(Validation[[#This Row],[Test Reading]]&gt;=Validation[[#This Row],[Range1_Low]],Validation[[#This Row],[Test Reading]]&lt;=Validation[[#This Row],[Range1_High]])</f>
        <v>1</v>
      </c>
      <c r="AE2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8">
        <f>Validation[[#This Row],[Range1_High]]-Validation[[#This Row],[Range1_Low]]</f>
        <v>9.9999999999909051E-2</v>
      </c>
      <c r="AG2238">
        <f>Validation[[#This Row],[Range2_High]]-Validation[[#This Row],[Range2_Low]]</f>
        <v>0</v>
      </c>
      <c r="AJ2238" s="94"/>
      <c r="AK2238"/>
    </row>
    <row r="2239" spans="1:37" x14ac:dyDescent="0.25">
      <c r="A2239" t="s">
        <v>52</v>
      </c>
      <c r="B2239" t="s">
        <v>86</v>
      </c>
      <c r="C2239">
        <v>-328</v>
      </c>
      <c r="D2239">
        <v>32.1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2643</v>
      </c>
      <c r="K2239">
        <v>0.16401347121000001</v>
      </c>
      <c r="L2239">
        <v>0</v>
      </c>
      <c r="M2239">
        <v>0.122803372667</v>
      </c>
      <c r="N2239">
        <v>0</v>
      </c>
      <c r="O2239" t="s">
        <v>2643</v>
      </c>
      <c r="P2239" t="s">
        <v>2643</v>
      </c>
      <c r="Q2239" t="s">
        <v>165</v>
      </c>
      <c r="R2239" t="s">
        <v>5421</v>
      </c>
      <c r="S2239">
        <f ca="1">$AK$2*Validation[[#This Row],[Range1_Range]]+Validation[[#This Row],[Range1_Low]]</f>
        <v>-206.97692498011079</v>
      </c>
      <c r="T2239">
        <f ca="1">$AK$2*Validation[[#This Row],[Range2_Range]]+Validation[[#This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0.16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9" t="b">
        <f ca="1">Validation[[#This Row],[Desired Result]]=Validation[[#This Row],[Result]]</f>
        <v>1</v>
      </c>
      <c r="X2239" t="b">
        <v>1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0</v>
      </c>
      <c r="AA2239" t="b">
        <v>0</v>
      </c>
      <c r="AB2239" t="s">
        <v>5422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9" t="b">
        <f ca="1">AND(Validation[[#This Row],[Test Reading]]&gt;=Validation[[#This Row],[Range1_Low]],Validation[[#This Row],[Test Reading]]&lt;=Validation[[#This Row],[Range1_High]])</f>
        <v>1</v>
      </c>
      <c r="AE2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9">
        <f>Validation[[#This Row],[Range1_High]]-Validation[[#This Row],[Range1_Low]]</f>
        <v>360.1</v>
      </c>
      <c r="AG2239">
        <f>Validation[[#This Row],[Range2_High]]-Validation[[#This Row],[Range2_Low]]</f>
        <v>0</v>
      </c>
      <c r="AK2239"/>
    </row>
    <row r="2240" spans="1:37" x14ac:dyDescent="0.25">
      <c r="A2240" t="s">
        <v>52</v>
      </c>
      <c r="B2240" t="s">
        <v>86</v>
      </c>
      <c r="C2240">
        <v>32</v>
      </c>
      <c r="D2240">
        <v>212.1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2643</v>
      </c>
      <c r="K2240">
        <v>0.192014758181</v>
      </c>
      <c r="L2240">
        <v>0</v>
      </c>
      <c r="M2240">
        <v>0.15827165557799999</v>
      </c>
      <c r="N2240">
        <v>0</v>
      </c>
      <c r="O2240" t="s">
        <v>2643</v>
      </c>
      <c r="P2240" t="s">
        <v>2643</v>
      </c>
      <c r="Q2240" t="s">
        <v>165</v>
      </c>
      <c r="R2240" t="s">
        <v>5422</v>
      </c>
      <c r="S2240">
        <f ca="1">$AK$2*Validation[[#This Row],[Range1_Range]]+Validation[[#This Row],[Range1_Low]]</f>
        <v>92.528341602560516</v>
      </c>
      <c r="T2240">
        <f ca="1">$AK$2*Validation[[#This Row],[Range2_Range]]+Validation[[#This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0.19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v>0</v>
      </c>
      <c r="AB2240" t="s">
        <v>5967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0" t="b">
        <f ca="1">AND(Validation[[#This Row],[Test Reading]]&gt;=Validation[[#This Row],[Range1_Low]],Validation[[#This Row],[Test Reading]]&lt;=Validation[[#This Row],[Range1_High]])</f>
        <v>1</v>
      </c>
      <c r="AE2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0">
        <f>Validation[[#This Row],[Range1_High]]-Validation[[#This Row],[Range1_Low]]</f>
        <v>180.1</v>
      </c>
      <c r="AG2240">
        <f>Validation[[#This Row],[Range2_High]]-Validation[[#This Row],[Range2_Low]]</f>
        <v>0</v>
      </c>
      <c r="AK2240"/>
    </row>
    <row r="2241" spans="1:37" x14ac:dyDescent="0.25">
      <c r="A2241" t="s">
        <v>52</v>
      </c>
      <c r="B2241" t="s">
        <v>86</v>
      </c>
      <c r="C2241">
        <v>212</v>
      </c>
      <c r="D2241">
        <v>500.1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2643</v>
      </c>
      <c r="K2241">
        <v>0.192014758181</v>
      </c>
      <c r="L2241">
        <v>0</v>
      </c>
      <c r="M2241">
        <v>0.15827165557799999</v>
      </c>
      <c r="N2241">
        <v>0</v>
      </c>
      <c r="O2241" t="s">
        <v>2643</v>
      </c>
      <c r="P2241" t="s">
        <v>2643</v>
      </c>
      <c r="Q2241" t="s">
        <v>165</v>
      </c>
      <c r="R2241" t="s">
        <v>694</v>
      </c>
      <c r="S2241">
        <f ca="1">$AK$2*Validation[[#This Row],[Range1_Range]]+Validation[[#This Row],[Range1_Low]]</f>
        <v>308.82518165295772</v>
      </c>
      <c r="T2241">
        <f ca="1">$AK$2*Validation[[#This Row],[Range2_Range]]+Validation[[#This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1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v>0</v>
      </c>
      <c r="AB2241" t="s">
        <v>6000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1" t="b">
        <f ca="1">AND(Validation[[#This Row],[Test Reading]]&gt;=Validation[[#This Row],[Range1_Low]],Validation[[#This Row],[Test Reading]]&lt;=Validation[[#This Row],[Range1_High]])</f>
        <v>1</v>
      </c>
      <c r="AE2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1">
        <f>Validation[[#This Row],[Range1_High]]-Validation[[#This Row],[Range1_Low]]</f>
        <v>288.10000000000002</v>
      </c>
      <c r="AG2241">
        <f>Validation[[#This Row],[Range2_High]]-Validation[[#This Row],[Range2_Low]]</f>
        <v>0</v>
      </c>
      <c r="AK2241"/>
    </row>
    <row r="2242" spans="1:37" x14ac:dyDescent="0.25">
      <c r="A2242" t="s">
        <v>52</v>
      </c>
      <c r="B2242" t="s">
        <v>86</v>
      </c>
      <c r="C2242">
        <v>500</v>
      </c>
      <c r="D2242">
        <v>572.1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2643</v>
      </c>
      <c r="K2242">
        <v>0.26189677850499998</v>
      </c>
      <c r="L2242">
        <v>0</v>
      </c>
      <c r="M2242">
        <v>0.23826492018600001</v>
      </c>
      <c r="N2242">
        <v>0</v>
      </c>
      <c r="O2242" t="s">
        <v>2643</v>
      </c>
      <c r="P2242" t="s">
        <v>2643</v>
      </c>
      <c r="Q2242" t="s">
        <v>165</v>
      </c>
      <c r="R2242" t="s">
        <v>5423</v>
      </c>
      <c r="S2242">
        <f ca="1">$AK$2*Validation[[#This Row],[Range1_Range]]+Validation[[#This Row],[Range1_Low]]</f>
        <v>524.23150155216331</v>
      </c>
      <c r="T2242">
        <f ca="1">$AK$2*Validation[[#This Row],[Range2_Range]]+Validation[[#This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0.26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v>0</v>
      </c>
      <c r="AB2242" t="s">
        <v>6122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2" t="b">
        <f ca="1">AND(Validation[[#This Row],[Test Reading]]&gt;=Validation[[#This Row],[Range1_Low]],Validation[[#This Row],[Test Reading]]&lt;=Validation[[#This Row],[Range1_High]])</f>
        <v>1</v>
      </c>
      <c r="AE2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2">
        <f>Validation[[#This Row],[Range1_High]]-Validation[[#This Row],[Range1_Low]]</f>
        <v>72.100000000000023</v>
      </c>
      <c r="AG2242">
        <f>Validation[[#This Row],[Range2_High]]-Validation[[#This Row],[Range2_Low]]</f>
        <v>0</v>
      </c>
      <c r="AK2242"/>
    </row>
    <row r="2243" spans="1:37" x14ac:dyDescent="0.25">
      <c r="A2243" t="s">
        <v>52</v>
      </c>
      <c r="B2243" t="s">
        <v>86</v>
      </c>
      <c r="C2243">
        <v>572</v>
      </c>
      <c r="D2243">
        <v>752.1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2643</v>
      </c>
      <c r="K2243">
        <v>0.293420957383</v>
      </c>
      <c r="L2243">
        <v>0</v>
      </c>
      <c r="M2243">
        <v>0.27253643395299998</v>
      </c>
      <c r="N2243">
        <v>0</v>
      </c>
      <c r="O2243" t="s">
        <v>2643</v>
      </c>
      <c r="P2243" t="s">
        <v>2643</v>
      </c>
      <c r="Q2243" t="s">
        <v>165</v>
      </c>
      <c r="R2243" t="s">
        <v>698</v>
      </c>
      <c r="S2243">
        <f ca="1">$AK$2*Validation[[#This Row],[Range1_Range]]+Validation[[#This Row],[Range1_Low]]</f>
        <v>632.52834160256054</v>
      </c>
      <c r="T2243">
        <f ca="1">$AK$2*Validation[[#This Row],[Range2_Range]]+Validation[[#This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0.29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3" t="b">
        <f ca="1">Validation[[#This Row],[Desired Result]]=Validation[[#This Row],[Result]]</f>
        <v>1</v>
      </c>
      <c r="X2243" t="b">
        <v>0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0</v>
      </c>
      <c r="AA2243" t="b">
        <v>0</v>
      </c>
      <c r="AB2243" t="s">
        <v>6123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3" t="b">
        <f ca="1">AND(Validation[[#This Row],[Test Reading]]&gt;=Validation[[#This Row],[Range1_Low]],Validation[[#This Row],[Test Reading]]&lt;=Validation[[#This Row],[Range1_High]])</f>
        <v>1</v>
      </c>
      <c r="AE2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3">
        <f>Validation[[#This Row],[Range1_High]]-Validation[[#This Row],[Range1_Low]]</f>
        <v>180.10000000000002</v>
      </c>
      <c r="AG2243">
        <f>Validation[[#This Row],[Range2_High]]-Validation[[#This Row],[Range2_Low]]</f>
        <v>0</v>
      </c>
      <c r="AK2243"/>
    </row>
    <row r="2244" spans="1:37" x14ac:dyDescent="0.25">
      <c r="A2244" t="s">
        <v>52</v>
      </c>
      <c r="B2244" t="s">
        <v>86</v>
      </c>
      <c r="C2244">
        <v>752</v>
      </c>
      <c r="D2244">
        <v>1112.0999999999999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2643</v>
      </c>
      <c r="K2244">
        <v>0.297254966206</v>
      </c>
      <c r="L2244">
        <v>0</v>
      </c>
      <c r="M2244">
        <v>0.27666001614699998</v>
      </c>
      <c r="N2244">
        <v>0</v>
      </c>
      <c r="O2244" t="s">
        <v>2643</v>
      </c>
      <c r="P2244" t="s">
        <v>2643</v>
      </c>
      <c r="Q2244" t="s">
        <v>165</v>
      </c>
      <c r="R2244" t="s">
        <v>700</v>
      </c>
      <c r="S2244">
        <f ca="1">$AK$2*Validation[[#This Row],[Range1_Range]]+Validation[[#This Row],[Range1_Low]]</f>
        <v>873.02307501988912</v>
      </c>
      <c r="T2244">
        <f ca="1">$AK$2*Validation[[#This Row],[Range2_Range]]+Validation[[#This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0.3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4" t="b">
        <f ca="1">Validation[[#This Row],[Desired Result]]=Validation[[#This Row],[Result]]</f>
        <v>1</v>
      </c>
      <c r="X2244" t="b">
        <v>0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v>0</v>
      </c>
      <c r="AB2244" t="s">
        <v>5916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4" t="b">
        <f ca="1">AND(Validation[[#This Row],[Test Reading]]&gt;=Validation[[#This Row],[Range1_Low]],Validation[[#This Row],[Test Reading]]&lt;=Validation[[#This Row],[Range1_High]])</f>
        <v>1</v>
      </c>
      <c r="AE2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4">
        <f>Validation[[#This Row],[Range1_High]]-Validation[[#This Row],[Range1_Low]]</f>
        <v>360.09999999999991</v>
      </c>
      <c r="AG2244">
        <f>Validation[[#This Row],[Range2_High]]-Validation[[#This Row],[Range2_Low]]</f>
        <v>0</v>
      </c>
      <c r="AK2244"/>
    </row>
    <row r="2245" spans="1:37" x14ac:dyDescent="0.25">
      <c r="A2245" t="s">
        <v>52</v>
      </c>
      <c r="B2245" t="s">
        <v>86</v>
      </c>
      <c r="C2245">
        <v>1112</v>
      </c>
      <c r="D2245">
        <v>1166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2643</v>
      </c>
      <c r="K2245">
        <v>0.84698905950299996</v>
      </c>
      <c r="L2245">
        <v>0</v>
      </c>
      <c r="M2245">
        <v>0.83998256917500003</v>
      </c>
      <c r="N2245">
        <v>0</v>
      </c>
      <c r="O2245" t="s">
        <v>2643</v>
      </c>
      <c r="P2245" t="s">
        <v>2643</v>
      </c>
      <c r="Q2245" t="s">
        <v>165</v>
      </c>
      <c r="R2245" t="s">
        <v>702</v>
      </c>
      <c r="S2245">
        <f ca="1">$AK$2*Validation[[#This Row],[Range1_Range]]+Validation[[#This Row],[Range1_Low]]</f>
        <v>1130.1484200251987</v>
      </c>
      <c r="T2245">
        <f ca="1">$AK$2*Validation[[#This Row],[Range2_Range]]+Validation[[#This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0.85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5" t="b">
        <f ca="1">Validation[[#This Row],[Desired Result]]=Validation[[#This Row],[Result]]</f>
        <v>1</v>
      </c>
      <c r="X2245" t="b">
        <v>1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v>0</v>
      </c>
      <c r="AB2245" t="s">
        <v>700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5" t="b">
        <f ca="1">AND(Validation[[#This Row],[Test Reading]]&gt;=Validation[[#This Row],[Range1_Low]],Validation[[#This Row],[Test Reading]]&lt;=Validation[[#This Row],[Range1_High]])</f>
        <v>1</v>
      </c>
      <c r="AE2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5">
        <f>Validation[[#This Row],[Range1_High]]-Validation[[#This Row],[Range1_Low]]</f>
        <v>54</v>
      </c>
      <c r="AG2245">
        <f>Validation[[#This Row],[Range2_High]]-Validation[[#This Row],[Range2_Low]]</f>
        <v>0</v>
      </c>
      <c r="AK2245"/>
    </row>
    <row r="2246" spans="1:37" x14ac:dyDescent="0.25">
      <c r="A2246" t="s">
        <v>52</v>
      </c>
      <c r="B2246" t="s">
        <v>86</v>
      </c>
      <c r="C2246">
        <v>1166</v>
      </c>
      <c r="D2246">
        <v>1166.0999999999999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2643</v>
      </c>
      <c r="K2246">
        <v>0.84698905950299996</v>
      </c>
      <c r="L2246">
        <v>0</v>
      </c>
      <c r="M2246">
        <v>0.83998256917500003</v>
      </c>
      <c r="N2246">
        <v>0</v>
      </c>
      <c r="O2246" t="s">
        <v>2643</v>
      </c>
      <c r="P2246" t="s">
        <v>2643</v>
      </c>
      <c r="Q2246" t="s">
        <v>165</v>
      </c>
      <c r="R2246" t="s">
        <v>704</v>
      </c>
      <c r="S2246">
        <f ca="1">$AK$2*Validation[[#This Row],[Range1_Range]]+Validation[[#This Row],[Range1_Low]]</f>
        <v>1166.0336081852317</v>
      </c>
      <c r="T2246">
        <f ca="1">$AK$2*Validation[[#This Row],[Range2_Range]]+Validation[[#This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1</v>
      </c>
      <c r="AA2246" t="b">
        <v>0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46" t="b">
        <f ca="1">AND(Validation[[#This Row],[Test Reading]]&gt;=Validation[[#This Row],[Range1_Low]],Validation[[#This Row],[Test Reading]]&lt;=Validation[[#This Row],[Range1_High]])</f>
        <v>1</v>
      </c>
      <c r="AE2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6">
        <f>Validation[[#This Row],[Range1_High]]-Validation[[#This Row],[Range1_Low]]</f>
        <v>9.9999999999909051E-2</v>
      </c>
      <c r="AG2246">
        <f>Validation[[#This Row],[Range2_High]]-Validation[[#This Row],[Range2_Low]]</f>
        <v>0</v>
      </c>
      <c r="AK2246"/>
    </row>
    <row r="2247" spans="1:37" x14ac:dyDescent="0.25">
      <c r="A2247" t="s">
        <v>52</v>
      </c>
      <c r="B2247" t="s">
        <v>86</v>
      </c>
      <c r="C2247">
        <v>-328</v>
      </c>
      <c r="D2247">
        <v>32.1</v>
      </c>
      <c r="E2247">
        <v>1</v>
      </c>
      <c r="F2247" t="s">
        <v>26</v>
      </c>
      <c r="G2247" t="s">
        <v>26</v>
      </c>
      <c r="H2247">
        <v>0</v>
      </c>
      <c r="I2247">
        <v>0</v>
      </c>
      <c r="J2247" t="s">
        <v>2643</v>
      </c>
      <c r="K2247">
        <v>0.59551113222100005</v>
      </c>
      <c r="L2247">
        <v>0</v>
      </c>
      <c r="M2247">
        <v>0.58313053783400004</v>
      </c>
      <c r="N2247">
        <v>0</v>
      </c>
      <c r="O2247" t="s">
        <v>2643</v>
      </c>
      <c r="P2247" t="s">
        <v>2643</v>
      </c>
      <c r="Q2247" t="s">
        <v>165</v>
      </c>
      <c r="R2247" t="s">
        <v>5424</v>
      </c>
      <c r="S2247">
        <f ca="1">$AK$2*Validation[[#This Row],[Range1_Range]]+Validation[[#This Row],[Range1_Low]]</f>
        <v>-206.97692498011079</v>
      </c>
      <c r="T2247">
        <f ca="1">$AK$2*Validation[[#This Row],[Range2_Range]]+Validation[[#This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0.6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0</v>
      </c>
      <c r="AA2247" t="b">
        <v>0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7" t="b">
        <f ca="1">AND(Validation[[#This Row],[Test Reading]]&gt;=Validation[[#This Row],[Range1_Low]],Validation[[#This Row],[Test Reading]]&lt;=Validation[[#This Row],[Range1_High]])</f>
        <v>1</v>
      </c>
      <c r="AE2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7">
        <f>Validation[[#This Row],[Range1_High]]-Validation[[#This Row],[Range1_Low]]</f>
        <v>360.1</v>
      </c>
      <c r="AG2247">
        <f>Validation[[#This Row],[Range2_High]]-Validation[[#This Row],[Range2_Low]]</f>
        <v>0</v>
      </c>
      <c r="AK2247"/>
    </row>
    <row r="2248" spans="1:37" x14ac:dyDescent="0.25">
      <c r="A2248" t="s">
        <v>52</v>
      </c>
      <c r="B2248" t="s">
        <v>86</v>
      </c>
      <c r="C2248">
        <v>212</v>
      </c>
      <c r="D2248">
        <v>500.1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2643</v>
      </c>
      <c r="K2248">
        <v>0.598607348117</v>
      </c>
      <c r="L2248">
        <v>0</v>
      </c>
      <c r="M2248">
        <v>0.58629213944500003</v>
      </c>
      <c r="N2248">
        <v>0</v>
      </c>
      <c r="O2248" t="s">
        <v>2643</v>
      </c>
      <c r="P2248" t="s">
        <v>2643</v>
      </c>
      <c r="Q2248" t="s">
        <v>165</v>
      </c>
      <c r="R2248" t="s">
        <v>695</v>
      </c>
      <c r="S2248">
        <f ca="1">$AK$2*Validation[[#This Row],[Range1_Range]]+Validation[[#This Row],[Range1_Low]]</f>
        <v>308.82518165295772</v>
      </c>
      <c r="T2248">
        <f ca="1">$AK$2*Validation[[#This Row],[Range2_Range]]+Validation[[#This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v>0</v>
      </c>
      <c r="AB2248" s="93" t="s">
        <v>697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8" t="b">
        <f ca="1">AND(Validation[[#This Row],[Test Reading]]&gt;=Validation[[#This Row],[Range1_Low]],Validation[[#This Row],[Test Reading]]&lt;=Validation[[#This Row],[Range1_High]])</f>
        <v>1</v>
      </c>
      <c r="AE2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8">
        <f>Validation[[#This Row],[Range1_High]]-Validation[[#This Row],[Range1_Low]]</f>
        <v>288.10000000000002</v>
      </c>
      <c r="AG2248">
        <f>Validation[[#This Row],[Range2_High]]-Validation[[#This Row],[Range2_Low]]</f>
        <v>0</v>
      </c>
      <c r="AJ2248" s="94"/>
      <c r="AK2248"/>
    </row>
    <row r="2249" spans="1:37" x14ac:dyDescent="0.25">
      <c r="A2249" t="s">
        <v>52</v>
      </c>
      <c r="B2249" t="s">
        <v>86</v>
      </c>
      <c r="C2249">
        <v>500</v>
      </c>
      <c r="D2249">
        <v>572.1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2643</v>
      </c>
      <c r="K2249">
        <v>0.61002541951300004</v>
      </c>
      <c r="L2249">
        <v>0</v>
      </c>
      <c r="M2249">
        <v>0.59794542226400005</v>
      </c>
      <c r="N2249">
        <v>0</v>
      </c>
      <c r="O2249" t="s">
        <v>2643</v>
      </c>
      <c r="P2249" t="s">
        <v>2643</v>
      </c>
      <c r="Q2249" t="s">
        <v>165</v>
      </c>
      <c r="R2249" t="s">
        <v>697</v>
      </c>
      <c r="S2249">
        <f ca="1">$AK$2*Validation[[#This Row],[Range1_Range]]+Validation[[#This Row],[Range1_Low]]</f>
        <v>524.23150155216331</v>
      </c>
      <c r="T2249">
        <f ca="1">$AK$2*Validation[[#This Row],[Range2_Range]]+Validation[[#This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0.61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v>0</v>
      </c>
      <c r="AB2249" t="s">
        <v>5968</v>
      </c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9" t="b">
        <f ca="1">AND(Validation[[#This Row],[Test Reading]]&gt;=Validation[[#This Row],[Range1_Low]],Validation[[#This Row],[Test Reading]]&lt;=Validation[[#This Row],[Range1_High]])</f>
        <v>1</v>
      </c>
      <c r="AE2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9">
        <f>Validation[[#This Row],[Range1_High]]-Validation[[#This Row],[Range1_Low]]</f>
        <v>72.100000000000023</v>
      </c>
      <c r="AG2249">
        <f>Validation[[#This Row],[Range2_High]]-Validation[[#This Row],[Range2_Low]]</f>
        <v>0</v>
      </c>
      <c r="AK2249"/>
    </row>
    <row r="2250" spans="1:37" x14ac:dyDescent="0.25">
      <c r="A2250" t="s">
        <v>52</v>
      </c>
      <c r="B2250" t="s">
        <v>86</v>
      </c>
      <c r="C2250">
        <v>572</v>
      </c>
      <c r="D2250">
        <v>752.1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2643</v>
      </c>
      <c r="K2250">
        <v>0.614808057927</v>
      </c>
      <c r="L2250">
        <v>0</v>
      </c>
      <c r="M2250">
        <v>0.60282390766100002</v>
      </c>
      <c r="N2250">
        <v>0</v>
      </c>
      <c r="O2250" t="s">
        <v>2643</v>
      </c>
      <c r="P2250" t="s">
        <v>2643</v>
      </c>
      <c r="Q2250" t="s">
        <v>165</v>
      </c>
      <c r="R2250" t="s">
        <v>5425</v>
      </c>
      <c r="S2250">
        <f ca="1">$AK$2*Validation[[#This Row],[Range1_Range]]+Validation[[#This Row],[Range1_Low]]</f>
        <v>632.52834160256054</v>
      </c>
      <c r="T2250">
        <f ca="1">$AK$2*Validation[[#This Row],[Range2_Range]]+Validation[[#This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0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0</v>
      </c>
      <c r="AA2250" t="b">
        <v>0</v>
      </c>
      <c r="AB2250" s="93" t="s">
        <v>6124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0" t="b">
        <f ca="1">AND(Validation[[#This Row],[Test Reading]]&gt;=Validation[[#This Row],[Range1_Low]],Validation[[#This Row],[Test Reading]]&lt;=Validation[[#This Row],[Range1_High]])</f>
        <v>1</v>
      </c>
      <c r="AE2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0">
        <f>Validation[[#This Row],[Range1_High]]-Validation[[#This Row],[Range1_Low]]</f>
        <v>180.10000000000002</v>
      </c>
      <c r="AG2250">
        <f>Validation[[#This Row],[Range2_High]]-Validation[[#This Row],[Range2_Low]]</f>
        <v>0</v>
      </c>
      <c r="AK2250"/>
    </row>
    <row r="2251" spans="1:37" x14ac:dyDescent="0.25">
      <c r="A2251" t="s">
        <v>52</v>
      </c>
      <c r="B2251" t="s">
        <v>86</v>
      </c>
      <c r="C2251">
        <v>752</v>
      </c>
      <c r="D2251">
        <v>1112.0999999999999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2643</v>
      </c>
      <c r="K2251">
        <v>0.61664706663900004</v>
      </c>
      <c r="L2251">
        <v>0</v>
      </c>
      <c r="M2251">
        <v>0.60469936360999998</v>
      </c>
      <c r="N2251">
        <v>0</v>
      </c>
      <c r="O2251" t="s">
        <v>2643</v>
      </c>
      <c r="P2251" t="s">
        <v>2643</v>
      </c>
      <c r="Q2251" t="s">
        <v>165</v>
      </c>
      <c r="R2251" t="s">
        <v>701</v>
      </c>
      <c r="S2251">
        <f ca="1">$AK$2*Validation[[#This Row],[Range1_Range]]+Validation[[#This Row],[Range1_Low]]</f>
        <v>873.02307501988912</v>
      </c>
      <c r="T2251">
        <f ca="1">$AK$2*Validation[[#This Row],[Range2_Range]]+Validation[[#This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0.62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1" t="b">
        <f ca="1">Validation[[#This Row],[Desired Result]]=Validation[[#This Row],[Result]]</f>
        <v>1</v>
      </c>
      <c r="X2251" t="b">
        <v>1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v>0</v>
      </c>
      <c r="AB2251" t="s">
        <v>6125</v>
      </c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1" t="b">
        <f ca="1">AND(Validation[[#This Row],[Test Reading]]&gt;=Validation[[#This Row],[Range1_Low]],Validation[[#This Row],[Test Reading]]&lt;=Validation[[#This Row],[Range1_High]])</f>
        <v>1</v>
      </c>
      <c r="AE2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1">
        <f>Validation[[#This Row],[Range1_High]]-Validation[[#This Row],[Range1_Low]]</f>
        <v>360.09999999999991</v>
      </c>
      <c r="AG2251">
        <f>Validation[[#This Row],[Range2_High]]-Validation[[#This Row],[Range2_Low]]</f>
        <v>0</v>
      </c>
      <c r="AK2251"/>
    </row>
    <row r="2252" spans="1:37" x14ac:dyDescent="0.25">
      <c r="A2252" t="s">
        <v>52</v>
      </c>
      <c r="B2252" t="s">
        <v>86</v>
      </c>
      <c r="C2252">
        <v>1112</v>
      </c>
      <c r="D2252">
        <v>1166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2643</v>
      </c>
      <c r="K2252">
        <v>1.0262492663959999</v>
      </c>
      <c r="L2252">
        <v>0</v>
      </c>
      <c r="M2252">
        <v>1.0191149455940001</v>
      </c>
      <c r="N2252">
        <v>0</v>
      </c>
      <c r="O2252" t="s">
        <v>2643</v>
      </c>
      <c r="P2252" t="s">
        <v>2643</v>
      </c>
      <c r="Q2252" t="s">
        <v>165</v>
      </c>
      <c r="R2252" t="s">
        <v>703</v>
      </c>
      <c r="S2252">
        <f ca="1">$AK$2*Validation[[#This Row],[Range1_Range]]+Validation[[#This Row],[Range1_Low]]</f>
        <v>1130.1484200251987</v>
      </c>
      <c r="T2252">
        <f ca="1">$AK$2*Validation[[#This Row],[Range2_Range]]+Validation[[#This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1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2" t="b">
        <f ca="1">Validation[[#This Row],[Desired Result]]=Validation[[#This Row],[Result]]</f>
        <v>1</v>
      </c>
      <c r="X2252" t="b">
        <v>0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v>0</v>
      </c>
      <c r="AB2252" t="s">
        <v>701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2" t="b">
        <f ca="1">AND(Validation[[#This Row],[Test Reading]]&gt;=Validation[[#This Row],[Range1_Low]],Validation[[#This Row],[Test Reading]]&lt;=Validation[[#This Row],[Range1_High]])</f>
        <v>1</v>
      </c>
      <c r="AE2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2">
        <f>Validation[[#This Row],[Range1_High]]-Validation[[#This Row],[Range1_Low]]</f>
        <v>54</v>
      </c>
      <c r="AG2252">
        <f>Validation[[#This Row],[Range2_High]]-Validation[[#This Row],[Range2_Low]]</f>
        <v>0</v>
      </c>
      <c r="AK2252"/>
    </row>
    <row r="2253" spans="1:37" x14ac:dyDescent="0.25">
      <c r="A2253" t="s">
        <v>52</v>
      </c>
      <c r="B2253" t="s">
        <v>86</v>
      </c>
      <c r="C2253">
        <v>1166</v>
      </c>
      <c r="D2253">
        <v>1166.0999999999999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2643</v>
      </c>
      <c r="K2253">
        <v>1.0262492663959999</v>
      </c>
      <c r="L2253">
        <v>0</v>
      </c>
      <c r="M2253">
        <v>1.0191149455940001</v>
      </c>
      <c r="N2253">
        <v>0</v>
      </c>
      <c r="O2253" t="s">
        <v>2643</v>
      </c>
      <c r="P2253" t="s">
        <v>2643</v>
      </c>
      <c r="Q2253" t="s">
        <v>165</v>
      </c>
      <c r="R2253" t="s">
        <v>705</v>
      </c>
      <c r="S2253">
        <f ca="1">$AK$2*Validation[[#This Row],[Range1_Range]]+Validation[[#This Row],[Range1_Low]]</f>
        <v>1166.0336081852317</v>
      </c>
      <c r="T2253">
        <f ca="1">$AK$2*Validation[[#This Row],[Range2_Range]]+Validation[[#This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0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1</v>
      </c>
      <c r="AA2253" t="b">
        <v>0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53" t="b">
        <f ca="1">AND(Validation[[#This Row],[Test Reading]]&gt;=Validation[[#This Row],[Range1_Low]],Validation[[#This Row],[Test Reading]]&lt;=Validation[[#This Row],[Range1_High]])</f>
        <v>1</v>
      </c>
      <c r="AE2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3">
        <f>Validation[[#This Row],[Range1_High]]-Validation[[#This Row],[Range1_Low]]</f>
        <v>9.9999999999909051E-2</v>
      </c>
      <c r="AG2253">
        <f>Validation[[#This Row],[Range2_High]]-Validation[[#This Row],[Range2_Low]]</f>
        <v>0</v>
      </c>
      <c r="AK2253"/>
    </row>
    <row r="2254" spans="1:37" x14ac:dyDescent="0.25">
      <c r="A2254" t="s">
        <v>52</v>
      </c>
      <c r="B2254" t="s">
        <v>82</v>
      </c>
      <c r="C2254">
        <v>32</v>
      </c>
      <c r="D2254">
        <v>482.1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2643</v>
      </c>
      <c r="K2254">
        <v>1.196556842686</v>
      </c>
      <c r="L2254">
        <v>0</v>
      </c>
      <c r="M2254">
        <v>1.190019234205</v>
      </c>
      <c r="N2254">
        <v>0</v>
      </c>
      <c r="O2254" t="s">
        <v>2643</v>
      </c>
      <c r="P2254" t="s">
        <v>2643</v>
      </c>
      <c r="Q2254" t="s">
        <v>161</v>
      </c>
      <c r="R2254" t="s">
        <v>681</v>
      </c>
      <c r="S2254">
        <f ca="1">$AK$2*Validation[[#This Row],[Range1_Range]]+Validation[[#This Row],[Range1_Low]]</f>
        <v>183.27044172855355</v>
      </c>
      <c r="T2254">
        <f ca="1">$AK$2*Validation[[#This Row],[Range2_Range]]+Validation[[#This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1.2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0</v>
      </c>
      <c r="AA2254" t="b">
        <v>0</v>
      </c>
      <c r="AB2254" t="s">
        <v>683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4" t="b">
        <f ca="1">AND(Validation[[#This Row],[Test Reading]]&gt;=Validation[[#This Row],[Range1_Low]],Validation[[#This Row],[Test Reading]]&lt;=Validation[[#This Row],[Range1_High]])</f>
        <v>1</v>
      </c>
      <c r="AE2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4">
        <f>Validation[[#This Row],[Range1_High]]-Validation[[#This Row],[Range1_Low]]</f>
        <v>450.1</v>
      </c>
      <c r="AG2254">
        <f>Validation[[#This Row],[Range2_High]]-Validation[[#This Row],[Range2_Low]]</f>
        <v>0</v>
      </c>
      <c r="AK2254"/>
    </row>
    <row r="2255" spans="1:37" x14ac:dyDescent="0.25">
      <c r="A2255" t="s">
        <v>52</v>
      </c>
      <c r="B2255" t="s">
        <v>82</v>
      </c>
      <c r="C2255">
        <v>482</v>
      </c>
      <c r="D2255">
        <v>752.1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2643</v>
      </c>
      <c r="K2255">
        <v>0.74216754789499995</v>
      </c>
      <c r="L2255">
        <v>0</v>
      </c>
      <c r="M2255">
        <v>0.73323749542899996</v>
      </c>
      <c r="N2255">
        <v>0</v>
      </c>
      <c r="O2255" t="s">
        <v>2643</v>
      </c>
      <c r="P2255" t="s">
        <v>2643</v>
      </c>
      <c r="Q2255" t="s">
        <v>161</v>
      </c>
      <c r="R2255" t="s">
        <v>683</v>
      </c>
      <c r="S2255">
        <f ca="1">$AK$2*Validation[[#This Row],[Range1_Range]]+Validation[[#This Row],[Range1_Low]]</f>
        <v>572.77570831122489</v>
      </c>
      <c r="T2255">
        <f ca="1">$AK$2*Validation[[#This Row],[Range2_Range]]+Validation[[#This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0.74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5" t="b">
        <f ca="1">Validation[[#This Row],[Desired Result]]=Validation[[#This Row],[Result]]</f>
        <v>1</v>
      </c>
      <c r="X2255" t="b">
        <v>1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0</v>
      </c>
      <c r="AA2255" t="b">
        <v>0</v>
      </c>
      <c r="AB2255" t="s">
        <v>6126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5" t="b">
        <f ca="1">AND(Validation[[#This Row],[Test Reading]]&gt;=Validation[[#This Row],[Range1_Low]],Validation[[#This Row],[Test Reading]]&lt;=Validation[[#This Row],[Range1_High]])</f>
        <v>1</v>
      </c>
      <c r="AE2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5">
        <f>Validation[[#This Row],[Range1_High]]-Validation[[#This Row],[Range1_Low]]</f>
        <v>270.10000000000002</v>
      </c>
      <c r="AG2255">
        <f>Validation[[#This Row],[Range2_High]]-Validation[[#This Row],[Range2_Low]]</f>
        <v>0</v>
      </c>
      <c r="AK2255"/>
    </row>
    <row r="2256" spans="1:37" x14ac:dyDescent="0.25">
      <c r="A2256" t="s">
        <v>52</v>
      </c>
      <c r="B2256" t="s">
        <v>82</v>
      </c>
      <c r="C2256">
        <v>752</v>
      </c>
      <c r="D2256">
        <v>1832.1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2643</v>
      </c>
      <c r="K2256">
        <v>0.70146403122400003</v>
      </c>
      <c r="L2256">
        <v>0</v>
      </c>
      <c r="M2256">
        <v>0.69200891804700004</v>
      </c>
      <c r="N2256">
        <v>0</v>
      </c>
      <c r="O2256" t="s">
        <v>2643</v>
      </c>
      <c r="P2256" t="s">
        <v>2643</v>
      </c>
      <c r="Q2256" t="s">
        <v>161</v>
      </c>
      <c r="R2256" t="s">
        <v>685</v>
      </c>
      <c r="S2256">
        <f ca="1">$AK$2*Validation[[#This Row],[Range1_Range]]+Validation[[#This Row],[Range1_Low]]</f>
        <v>1115.0020086892039</v>
      </c>
      <c r="T2256">
        <f ca="1">$AK$2*Validation[[#This Row],[Range2_Range]]+Validation[[#This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v>0</v>
      </c>
      <c r="AB2256" t="s">
        <v>6127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6" t="b">
        <f ca="1">AND(Validation[[#This Row],[Test Reading]]&gt;=Validation[[#This Row],[Range1_Low]],Validation[[#This Row],[Test Reading]]&lt;=Validation[[#This Row],[Range1_High]])</f>
        <v>1</v>
      </c>
      <c r="AE2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6">
        <f>Validation[[#This Row],[Range1_High]]-Validation[[#This Row],[Range1_Low]]</f>
        <v>1080.0999999999999</v>
      </c>
      <c r="AG2256">
        <f>Validation[[#This Row],[Range2_High]]-Validation[[#This Row],[Range2_Low]]</f>
        <v>0</v>
      </c>
      <c r="AK2256"/>
    </row>
    <row r="2257" spans="1:37" x14ac:dyDescent="0.25">
      <c r="A2257" t="s">
        <v>52</v>
      </c>
      <c r="B2257" t="s">
        <v>82</v>
      </c>
      <c r="C2257">
        <v>1832</v>
      </c>
      <c r="D2257">
        <v>3213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2643</v>
      </c>
      <c r="K2257">
        <v>0.96694892013800005</v>
      </c>
      <c r="L2257">
        <v>0</v>
      </c>
      <c r="M2257">
        <v>0.96011185270800004</v>
      </c>
      <c r="N2257">
        <v>0</v>
      </c>
      <c r="O2257" t="s">
        <v>2643</v>
      </c>
      <c r="P2257" t="s">
        <v>2643</v>
      </c>
      <c r="Q2257" t="s">
        <v>161</v>
      </c>
      <c r="R2257" t="s">
        <v>687</v>
      </c>
      <c r="S2257">
        <f ca="1">$AK$2*Validation[[#This Row],[Range1_Range]]+Validation[[#This Row],[Range1_Low]]</f>
        <v>2296.1290380518385</v>
      </c>
      <c r="T2257">
        <f ca="1">$AK$2*Validation[[#This Row],[Range2_Range]]+Validation[[#This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0.97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7" t="b">
        <f ca="1">Validation[[#This Row],[Desired Result]]=Validation[[#This Row],[Result]]</f>
        <v>1</v>
      </c>
      <c r="X2257" t="b">
        <v>1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v>0</v>
      </c>
      <c r="AB2257" t="s">
        <v>685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7" t="b">
        <f ca="1">AND(Validation[[#This Row],[Test Reading]]&gt;=Validation[[#This Row],[Range1_Low]],Validation[[#This Row],[Test Reading]]&lt;=Validation[[#This Row],[Range1_High]])</f>
        <v>1</v>
      </c>
      <c r="AE2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7">
        <f>Validation[[#This Row],[Range1_High]]-Validation[[#This Row],[Range1_Low]]</f>
        <v>1381</v>
      </c>
      <c r="AG2257">
        <f>Validation[[#This Row],[Range2_High]]-Validation[[#This Row],[Range2_Low]]</f>
        <v>0</v>
      </c>
      <c r="AK2257"/>
    </row>
    <row r="2258" spans="1:37" x14ac:dyDescent="0.25">
      <c r="A2258" t="s">
        <v>52</v>
      </c>
      <c r="B2258" t="s">
        <v>82</v>
      </c>
      <c r="C2258">
        <v>3213</v>
      </c>
      <c r="D2258">
        <v>3213.1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2643</v>
      </c>
      <c r="K2258">
        <v>0.96694892013800005</v>
      </c>
      <c r="L2258">
        <v>0</v>
      </c>
      <c r="M2258">
        <v>0.96011185270800004</v>
      </c>
      <c r="N2258">
        <v>0</v>
      </c>
      <c r="O2258" t="s">
        <v>2643</v>
      </c>
      <c r="P2258" t="s">
        <v>2643</v>
      </c>
      <c r="Q2258" t="s">
        <v>161</v>
      </c>
      <c r="R2258" t="s">
        <v>689</v>
      </c>
      <c r="S2258">
        <f ca="1">$AK$2*Validation[[#This Row],[Range1_Range]]+Validation[[#This Row],[Range1_Low]]</f>
        <v>3213.033608185232</v>
      </c>
      <c r="T2258">
        <f ca="1">$AK$2*Validation[[#This Row],[Range2_Range]]+Validation[[#This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1</v>
      </c>
      <c r="AA2258" t="b">
        <v>0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58" t="b">
        <f ca="1">AND(Validation[[#This Row],[Test Reading]]&gt;=Validation[[#This Row],[Range1_Low]],Validation[[#This Row],[Test Reading]]&lt;=Validation[[#This Row],[Range1_High]])</f>
        <v>1</v>
      </c>
      <c r="AE2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8">
        <f>Validation[[#This Row],[Range1_High]]-Validation[[#This Row],[Range1_Low]]</f>
        <v>9.9999999999909051E-2</v>
      </c>
      <c r="AG2258">
        <f>Validation[[#This Row],[Range2_High]]-Validation[[#This Row],[Range2_Low]]</f>
        <v>0</v>
      </c>
      <c r="AK2258"/>
    </row>
    <row r="2259" spans="1:37" x14ac:dyDescent="0.25">
      <c r="A2259" t="s">
        <v>52</v>
      </c>
      <c r="B2259" t="s">
        <v>82</v>
      </c>
      <c r="C2259">
        <v>32</v>
      </c>
      <c r="D2259">
        <v>482.1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2643</v>
      </c>
      <c r="K2259">
        <v>1.344825556635</v>
      </c>
      <c r="L2259">
        <v>0</v>
      </c>
      <c r="M2259">
        <v>1.321418093481</v>
      </c>
      <c r="N2259">
        <v>0</v>
      </c>
      <c r="O2259" t="s">
        <v>2643</v>
      </c>
      <c r="P2259" t="s">
        <v>2643</v>
      </c>
      <c r="Q2259" t="s">
        <v>161</v>
      </c>
      <c r="R2259" t="s">
        <v>5407</v>
      </c>
      <c r="S2259">
        <f ca="1">$AK$2*Validation[[#This Row],[Range1_Range]]+Validation[[#This Row],[Range1_Low]]</f>
        <v>183.27044172855355</v>
      </c>
      <c r="T2259">
        <f ca="1">$AK$2*Validation[[#This Row],[Range2_Range]]+Validation[[#This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1.3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0</v>
      </c>
      <c r="AA2259" t="b">
        <v>0</v>
      </c>
      <c r="AB2259" t="s">
        <v>5408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9" t="b">
        <f ca="1">AND(Validation[[#This Row],[Test Reading]]&gt;=Validation[[#This Row],[Range1_Low]],Validation[[#This Row],[Test Reading]]&lt;=Validation[[#This Row],[Range1_High]])</f>
        <v>1</v>
      </c>
      <c r="AE2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9">
        <f>Validation[[#This Row],[Range1_High]]-Validation[[#This Row],[Range1_Low]]</f>
        <v>450.1</v>
      </c>
      <c r="AG2259">
        <f>Validation[[#This Row],[Range2_High]]-Validation[[#This Row],[Range2_Low]]</f>
        <v>0</v>
      </c>
      <c r="AK2259"/>
    </row>
    <row r="2260" spans="1:37" x14ac:dyDescent="0.25">
      <c r="A2260" t="s">
        <v>52</v>
      </c>
      <c r="B2260" t="s">
        <v>82</v>
      </c>
      <c r="C2260">
        <v>482</v>
      </c>
      <c r="D2260">
        <v>752.1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2643</v>
      </c>
      <c r="K2260">
        <v>0.95934300564599995</v>
      </c>
      <c r="L2260">
        <v>0</v>
      </c>
      <c r="M2260">
        <v>0.93147046367700004</v>
      </c>
      <c r="N2260">
        <v>0</v>
      </c>
      <c r="O2260" t="s">
        <v>2643</v>
      </c>
      <c r="P2260" t="s">
        <v>2643</v>
      </c>
      <c r="Q2260" t="s">
        <v>161</v>
      </c>
      <c r="R2260" t="s">
        <v>5408</v>
      </c>
      <c r="S2260">
        <f ca="1">$AK$2*Validation[[#This Row],[Range1_Range]]+Validation[[#This Row],[Range1_Low]]</f>
        <v>572.77570831122489</v>
      </c>
      <c r="T2260">
        <f ca="1">$AK$2*Validation[[#This Row],[Range2_Range]]+Validation[[#This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0.96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0" t="b">
        <f ca="1">Validation[[#This Row],[Desired Result]]=Validation[[#This Row],[Result]]</f>
        <v>1</v>
      </c>
      <c r="X2260" t="b">
        <v>1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0</v>
      </c>
      <c r="AA2260" t="b">
        <v>0</v>
      </c>
      <c r="AB2260" t="s">
        <v>5896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0" t="b">
        <f ca="1">AND(Validation[[#This Row],[Test Reading]]&gt;=Validation[[#This Row],[Range1_Low]],Validation[[#This Row],[Test Reading]]&lt;=Validation[[#This Row],[Range1_High]])</f>
        <v>1</v>
      </c>
      <c r="AE2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0">
        <f>Validation[[#This Row],[Range1_High]]-Validation[[#This Row],[Range1_Low]]</f>
        <v>270.10000000000002</v>
      </c>
      <c r="AG2260">
        <f>Validation[[#This Row],[Range2_High]]-Validation[[#This Row],[Range2_Low]]</f>
        <v>0</v>
      </c>
      <c r="AK2260"/>
    </row>
    <row r="2261" spans="1:37" x14ac:dyDescent="0.25">
      <c r="A2261" t="s">
        <v>52</v>
      </c>
      <c r="B2261" t="s">
        <v>82</v>
      </c>
      <c r="C2261">
        <v>752</v>
      </c>
      <c r="D2261">
        <v>1832.1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2643</v>
      </c>
      <c r="K2261">
        <v>0.92821232508200002</v>
      </c>
      <c r="L2261">
        <v>0</v>
      </c>
      <c r="M2261">
        <v>0.899375529274</v>
      </c>
      <c r="N2261">
        <v>0</v>
      </c>
      <c r="O2261" t="s">
        <v>2643</v>
      </c>
      <c r="P2261" t="s">
        <v>2643</v>
      </c>
      <c r="Q2261" t="s">
        <v>161</v>
      </c>
      <c r="R2261" t="s">
        <v>5409</v>
      </c>
      <c r="S2261">
        <f ca="1">$AK$2*Validation[[#This Row],[Range1_Range]]+Validation[[#This Row],[Range1_Low]]</f>
        <v>1115.0020086892039</v>
      </c>
      <c r="T2261">
        <f ca="1">$AK$2*Validation[[#This Row],[Range2_Range]]+Validation[[#This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0.93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1" t="b">
        <f ca="1">Validation[[#This Row],[Desired Result]]=Validation[[#This Row],[Result]]</f>
        <v>1</v>
      </c>
      <c r="X2261" t="b">
        <v>1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v>0</v>
      </c>
      <c r="AB2261" t="s">
        <v>6128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1" t="b">
        <f ca="1">AND(Validation[[#This Row],[Test Reading]]&gt;=Validation[[#This Row],[Range1_Low]],Validation[[#This Row],[Test Reading]]&lt;=Validation[[#This Row],[Range1_High]])</f>
        <v>1</v>
      </c>
      <c r="AE2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1">
        <f>Validation[[#This Row],[Range1_High]]-Validation[[#This Row],[Range1_Low]]</f>
        <v>1080.0999999999999</v>
      </c>
      <c r="AG2261">
        <f>Validation[[#This Row],[Range2_High]]-Validation[[#This Row],[Range2_Low]]</f>
        <v>0</v>
      </c>
      <c r="AK2261"/>
    </row>
    <row r="2262" spans="1:37" x14ac:dyDescent="0.25">
      <c r="A2262" t="s">
        <v>52</v>
      </c>
      <c r="B2262" t="s">
        <v>82</v>
      </c>
      <c r="C2262">
        <v>1832</v>
      </c>
      <c r="D2262">
        <v>3213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2643</v>
      </c>
      <c r="K2262">
        <v>1.142154344863</v>
      </c>
      <c r="L2262">
        <v>0</v>
      </c>
      <c r="M2262">
        <v>1.1188452840809999</v>
      </c>
      <c r="N2262">
        <v>0</v>
      </c>
      <c r="O2262" t="s">
        <v>2643</v>
      </c>
      <c r="P2262" t="s">
        <v>2643</v>
      </c>
      <c r="Q2262" t="s">
        <v>161</v>
      </c>
      <c r="R2262" t="s">
        <v>688</v>
      </c>
      <c r="S2262">
        <f ca="1">$AK$2*Validation[[#This Row],[Range1_Range]]+Validation[[#This Row],[Range1_Low]]</f>
        <v>2296.1290380518385</v>
      </c>
      <c r="T2262">
        <f ca="1">$AK$2*Validation[[#This Row],[Range2_Range]]+Validation[[#This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1.1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v>0</v>
      </c>
      <c r="AB2262" t="s">
        <v>5409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2" t="b">
        <f ca="1">AND(Validation[[#This Row],[Test Reading]]&gt;=Validation[[#This Row],[Range1_Low]],Validation[[#This Row],[Test Reading]]&lt;=Validation[[#This Row],[Range1_High]])</f>
        <v>1</v>
      </c>
      <c r="AE2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2">
        <f>Validation[[#This Row],[Range1_High]]-Validation[[#This Row],[Range1_Low]]</f>
        <v>1381</v>
      </c>
      <c r="AG2262">
        <f>Validation[[#This Row],[Range2_High]]-Validation[[#This Row],[Range2_Low]]</f>
        <v>0</v>
      </c>
      <c r="AK2262"/>
    </row>
    <row r="2263" spans="1:37" x14ac:dyDescent="0.25">
      <c r="A2263" t="s">
        <v>52</v>
      </c>
      <c r="B2263" t="s">
        <v>82</v>
      </c>
      <c r="C2263">
        <v>3213</v>
      </c>
      <c r="D2263">
        <v>3213.1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2643</v>
      </c>
      <c r="K2263">
        <v>1.142154344863</v>
      </c>
      <c r="L2263">
        <v>0</v>
      </c>
      <c r="M2263">
        <v>1.1188452840809999</v>
      </c>
      <c r="N2263">
        <v>0</v>
      </c>
      <c r="O2263" t="s">
        <v>2643</v>
      </c>
      <c r="P2263" t="s">
        <v>2643</v>
      </c>
      <c r="Q2263" t="s">
        <v>161</v>
      </c>
      <c r="R2263" t="s">
        <v>5410</v>
      </c>
      <c r="S2263">
        <f ca="1">$AK$2*Validation[[#This Row],[Range1_Range]]+Validation[[#This Row],[Range1_Low]]</f>
        <v>3213.033608185232</v>
      </c>
      <c r="T2263">
        <f ca="1">$AK$2*Validation[[#This Row],[Range2_Range]]+Validation[[#This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1</v>
      </c>
      <c r="AA2263" t="b">
        <v>0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63" t="b">
        <f ca="1">AND(Validation[[#This Row],[Test Reading]]&gt;=Validation[[#This Row],[Range1_Low]],Validation[[#This Row],[Test Reading]]&lt;=Validation[[#This Row],[Range1_High]])</f>
        <v>1</v>
      </c>
      <c r="AE2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3">
        <f>Validation[[#This Row],[Range1_High]]-Validation[[#This Row],[Range1_Low]]</f>
        <v>9.9999999999909051E-2</v>
      </c>
      <c r="AG2263">
        <f>Validation[[#This Row],[Range2_High]]-Validation[[#This Row],[Range2_Low]]</f>
        <v>0</v>
      </c>
      <c r="AK2263"/>
    </row>
    <row r="2264" spans="1:37" x14ac:dyDescent="0.25">
      <c r="A2264" t="s">
        <v>52</v>
      </c>
      <c r="B2264" t="s">
        <v>83</v>
      </c>
      <c r="C2264">
        <v>32</v>
      </c>
      <c r="D2264">
        <v>482.1</v>
      </c>
      <c r="E2264">
        <v>0.1</v>
      </c>
      <c r="F2264" t="s">
        <v>26</v>
      </c>
      <c r="G2264" t="s">
        <v>26</v>
      </c>
      <c r="H2264">
        <v>0</v>
      </c>
      <c r="I2264">
        <v>0</v>
      </c>
      <c r="J2264" t="s">
        <v>2643</v>
      </c>
      <c r="K2264">
        <v>0.99102046172400005</v>
      </c>
      <c r="L2264">
        <v>0</v>
      </c>
      <c r="M2264">
        <v>0.98329333251999995</v>
      </c>
      <c r="N2264">
        <v>0</v>
      </c>
      <c r="O2264" t="s">
        <v>2643</v>
      </c>
      <c r="P2264" t="s">
        <v>2643</v>
      </c>
      <c r="Q2264" t="s">
        <v>162</v>
      </c>
      <c r="R2264" t="s">
        <v>671</v>
      </c>
      <c r="S2264">
        <f ca="1">$AK$2*Validation[[#This Row],[Range1_Range]]+Validation[[#This Row],[Range1_Low]]</f>
        <v>183.27044172855355</v>
      </c>
      <c r="T2264">
        <f ca="1">$AK$2*Validation[[#This Row],[Range2_Range]]+Validation[[#This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0.99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0</v>
      </c>
      <c r="AA2264" t="b">
        <v>0</v>
      </c>
      <c r="AB2264" t="s">
        <v>673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4" t="b">
        <f ca="1">AND(Validation[[#This Row],[Test Reading]]&gt;=Validation[[#This Row],[Range1_Low]],Validation[[#This Row],[Test Reading]]&lt;=Validation[[#This Row],[Range1_High]])</f>
        <v>1</v>
      </c>
      <c r="AE2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4">
        <f>Validation[[#This Row],[Range1_High]]-Validation[[#This Row],[Range1_Low]]</f>
        <v>450.1</v>
      </c>
      <c r="AG2264">
        <f>Validation[[#This Row],[Range2_High]]-Validation[[#This Row],[Range2_Low]]</f>
        <v>0</v>
      </c>
      <c r="AK2264"/>
    </row>
    <row r="2265" spans="1:37" x14ac:dyDescent="0.25">
      <c r="A2265" t="s">
        <v>52</v>
      </c>
      <c r="B2265" t="s">
        <v>83</v>
      </c>
      <c r="C2265">
        <v>482</v>
      </c>
      <c r="D2265">
        <v>1832.1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2643</v>
      </c>
      <c r="K2265">
        <v>0.76311401263300005</v>
      </c>
      <c r="L2265">
        <v>0</v>
      </c>
      <c r="M2265">
        <v>0.75443193982800005</v>
      </c>
      <c r="N2265">
        <v>0</v>
      </c>
      <c r="O2265" t="s">
        <v>2643</v>
      </c>
      <c r="P2265" t="s">
        <v>2643</v>
      </c>
      <c r="Q2265" t="s">
        <v>162</v>
      </c>
      <c r="R2265" t="s">
        <v>673</v>
      </c>
      <c r="S2265">
        <f ca="1">$AK$2*Validation[[#This Row],[Range1_Range]]+Validation[[#This Row],[Range1_Low]]</f>
        <v>935.7441088151968</v>
      </c>
      <c r="T2265">
        <f ca="1">$AK$2*Validation[[#This Row],[Range2_Range]]+Validation[[#This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0.76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5" t="b">
        <f ca="1">Validation[[#This Row],[Desired Result]]=Validation[[#This Row],[Result]]</f>
        <v>1</v>
      </c>
      <c r="X2265" t="b">
        <v>1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0</v>
      </c>
      <c r="AA2265" t="b">
        <v>0</v>
      </c>
      <c r="AB2265" t="s">
        <v>5999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5" t="b">
        <f ca="1">AND(Validation[[#This Row],[Test Reading]]&gt;=Validation[[#This Row],[Range1_Low]],Validation[[#This Row],[Test Reading]]&lt;=Validation[[#This Row],[Range1_High]])</f>
        <v>1</v>
      </c>
      <c r="AE2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5">
        <f>Validation[[#This Row],[Range1_High]]-Validation[[#This Row],[Range1_Low]]</f>
        <v>1350.1</v>
      </c>
      <c r="AG2265">
        <f>Validation[[#This Row],[Range2_High]]-Validation[[#This Row],[Range2_Low]]</f>
        <v>0</v>
      </c>
      <c r="AJ2265" s="94"/>
      <c r="AK2265"/>
    </row>
    <row r="2266" spans="1:37" x14ac:dyDescent="0.25">
      <c r="A2266" t="s">
        <v>52</v>
      </c>
      <c r="B2266" t="s">
        <v>83</v>
      </c>
      <c r="C2266">
        <v>1832</v>
      </c>
      <c r="D2266">
        <v>2552.1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2643</v>
      </c>
      <c r="K2266">
        <v>0.78273955821899999</v>
      </c>
      <c r="L2266">
        <v>0</v>
      </c>
      <c r="M2266">
        <v>0.77427758042999995</v>
      </c>
      <c r="N2266">
        <v>0</v>
      </c>
      <c r="O2266" t="s">
        <v>2643</v>
      </c>
      <c r="P2266" t="s">
        <v>2643</v>
      </c>
      <c r="Q2266" t="s">
        <v>162</v>
      </c>
      <c r="R2266" t="s">
        <v>5411</v>
      </c>
      <c r="S2266">
        <f ca="1">$AK$2*Validation[[#This Row],[Range1_Range]]+Validation[[#This Row],[Range1_Low]]</f>
        <v>2074.0125418545467</v>
      </c>
      <c r="T2266">
        <f ca="1">$AK$2*Validation[[#This Row],[Range2_Range]]+Validation[[#This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0.78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v>0</v>
      </c>
      <c r="AB2266" t="s">
        <v>6129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6" t="b">
        <f ca="1">AND(Validation[[#This Row],[Test Reading]]&gt;=Validation[[#This Row],[Range1_Low]],Validation[[#This Row],[Test Reading]]&lt;=Validation[[#This Row],[Range1_High]])</f>
        <v>1</v>
      </c>
      <c r="AE2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6">
        <f>Validation[[#This Row],[Range1_High]]-Validation[[#This Row],[Range1_Low]]</f>
        <v>720.09999999999991</v>
      </c>
      <c r="AG2266">
        <f>Validation[[#This Row],[Range2_High]]-Validation[[#This Row],[Range2_Low]]</f>
        <v>0</v>
      </c>
      <c r="AK2266"/>
    </row>
    <row r="2267" spans="1:37" x14ac:dyDescent="0.25">
      <c r="A2267" t="s">
        <v>52</v>
      </c>
      <c r="B2267" t="s">
        <v>83</v>
      </c>
      <c r="C2267">
        <v>2552</v>
      </c>
      <c r="D2267">
        <v>3213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2643</v>
      </c>
      <c r="K2267">
        <v>0.96727748872499997</v>
      </c>
      <c r="L2267">
        <v>0</v>
      </c>
      <c r="M2267">
        <v>0.96044276026700004</v>
      </c>
      <c r="N2267">
        <v>0</v>
      </c>
      <c r="O2267" t="s">
        <v>2643</v>
      </c>
      <c r="P2267" t="s">
        <v>2643</v>
      </c>
      <c r="Q2267" t="s">
        <v>162</v>
      </c>
      <c r="R2267" t="s">
        <v>5412</v>
      </c>
      <c r="S2267">
        <f ca="1">$AK$2*Validation[[#This Row],[Range1_Range]]+Validation[[#This Row],[Range1_Low]]</f>
        <v>2774.1501043825238</v>
      </c>
      <c r="T2267">
        <f ca="1">$AK$2*Validation[[#This Row],[Range2_Range]]+Validation[[#This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0.97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v>0</v>
      </c>
      <c r="AB2267" t="s">
        <v>5411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7" t="b">
        <f ca="1">AND(Validation[[#This Row],[Test Reading]]&gt;=Validation[[#This Row],[Range1_Low]],Validation[[#This Row],[Test Reading]]&lt;=Validation[[#This Row],[Range1_High]])</f>
        <v>1</v>
      </c>
      <c r="AE2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7">
        <f>Validation[[#This Row],[Range1_High]]-Validation[[#This Row],[Range1_Low]]</f>
        <v>661</v>
      </c>
      <c r="AG2267">
        <f>Validation[[#This Row],[Range2_High]]-Validation[[#This Row],[Range2_Low]]</f>
        <v>0</v>
      </c>
      <c r="AK2267"/>
    </row>
    <row r="2268" spans="1:37" x14ac:dyDescent="0.25">
      <c r="A2268" t="s">
        <v>52</v>
      </c>
      <c r="B2268" t="s">
        <v>83</v>
      </c>
      <c r="C2268">
        <v>3213</v>
      </c>
      <c r="D2268">
        <v>3213.1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2643</v>
      </c>
      <c r="K2268">
        <v>0.96727748872499997</v>
      </c>
      <c r="L2268">
        <v>0</v>
      </c>
      <c r="M2268">
        <v>0.96044276026700004</v>
      </c>
      <c r="N2268">
        <v>0</v>
      </c>
      <c r="O2268" t="s">
        <v>2643</v>
      </c>
      <c r="P2268" t="s">
        <v>2643</v>
      </c>
      <c r="Q2268" t="s">
        <v>162</v>
      </c>
      <c r="R2268" t="s">
        <v>679</v>
      </c>
      <c r="S2268">
        <f ca="1">$AK$2*Validation[[#This Row],[Range1_Range]]+Validation[[#This Row],[Range1_Low]]</f>
        <v>3213.033608185232</v>
      </c>
      <c r="T2268">
        <f ca="1">$AK$2*Validation[[#This Row],[Range2_Range]]+Validation[[#This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1</v>
      </c>
      <c r="AA2268" t="b">
        <v>0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68" t="b">
        <f ca="1">AND(Validation[[#This Row],[Test Reading]]&gt;=Validation[[#This Row],[Range1_Low]],Validation[[#This Row],[Test Reading]]&lt;=Validation[[#This Row],[Range1_High]])</f>
        <v>1</v>
      </c>
      <c r="AE2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8">
        <f>Validation[[#This Row],[Range1_High]]-Validation[[#This Row],[Range1_Low]]</f>
        <v>9.9999999999909051E-2</v>
      </c>
      <c r="AG2268">
        <f>Validation[[#This Row],[Range2_High]]-Validation[[#This Row],[Range2_Low]]</f>
        <v>0</v>
      </c>
      <c r="AK2268"/>
    </row>
    <row r="2269" spans="1:37" x14ac:dyDescent="0.25">
      <c r="A2269" t="s">
        <v>52</v>
      </c>
      <c r="B2269" t="s">
        <v>83</v>
      </c>
      <c r="C2269">
        <v>32</v>
      </c>
      <c r="D2269">
        <v>482.1</v>
      </c>
      <c r="E2269">
        <v>1</v>
      </c>
      <c r="F2269" t="s">
        <v>26</v>
      </c>
      <c r="G2269" t="s">
        <v>26</v>
      </c>
      <c r="H2269">
        <v>0</v>
      </c>
      <c r="I2269">
        <v>0</v>
      </c>
      <c r="J2269" t="s">
        <v>2643</v>
      </c>
      <c r="K2269">
        <v>1.1652848960190001</v>
      </c>
      <c r="L2269">
        <v>0</v>
      </c>
      <c r="M2269">
        <v>1.138800148304</v>
      </c>
      <c r="N2269">
        <v>0</v>
      </c>
      <c r="O2269" t="s">
        <v>2643</v>
      </c>
      <c r="P2269" t="s">
        <v>2643</v>
      </c>
      <c r="Q2269" t="s">
        <v>162</v>
      </c>
      <c r="R2269" t="s">
        <v>672</v>
      </c>
      <c r="S2269">
        <f ca="1">$AK$2*Validation[[#This Row],[Range1_Range]]+Validation[[#This Row],[Range1_Low]]</f>
        <v>183.27044172855355</v>
      </c>
      <c r="T2269">
        <f ca="1">$AK$2*Validation[[#This Row],[Range2_Range]]+Validation[[#This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1.2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0</v>
      </c>
      <c r="AA2269" t="b">
        <v>0</v>
      </c>
      <c r="AB2269">
        <v>5075521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9" t="b">
        <f ca="1">AND(Validation[[#This Row],[Test Reading]]&gt;=Validation[[#This Row],[Range1_Low]],Validation[[#This Row],[Test Reading]]&lt;=Validation[[#This Row],[Range1_High]])</f>
        <v>1</v>
      </c>
      <c r="AE2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9">
        <f>Validation[[#This Row],[Range1_High]]-Validation[[#This Row],[Range1_Low]]</f>
        <v>450.1</v>
      </c>
      <c r="AG2269">
        <f>Validation[[#This Row],[Range2_High]]-Validation[[#This Row],[Range2_Low]]</f>
        <v>0</v>
      </c>
      <c r="AK2269"/>
    </row>
    <row r="2270" spans="1:37" x14ac:dyDescent="0.25">
      <c r="A2270" t="s">
        <v>52</v>
      </c>
      <c r="B2270" t="s">
        <v>83</v>
      </c>
      <c r="C2270">
        <v>482</v>
      </c>
      <c r="D2270">
        <v>1832.1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2643</v>
      </c>
      <c r="K2270">
        <v>0.97705967630000001</v>
      </c>
      <c r="L2270">
        <v>0</v>
      </c>
      <c r="M2270">
        <v>0.94824445784400002</v>
      </c>
      <c r="N2270">
        <v>0</v>
      </c>
      <c r="O2270" t="s">
        <v>2643</v>
      </c>
      <c r="P2270" t="s">
        <v>2643</v>
      </c>
      <c r="Q2270" t="s">
        <v>162</v>
      </c>
      <c r="R2270" t="s">
        <v>5413</v>
      </c>
      <c r="S2270">
        <f ca="1">$AK$2*Validation[[#This Row],[Range1_Range]]+Validation[[#This Row],[Range1_Low]]</f>
        <v>935.7441088151968</v>
      </c>
      <c r="T2270">
        <f ca="1">$AK$2*Validation[[#This Row],[Range2_Range]]+Validation[[#This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0.98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0" t="b">
        <f ca="1">Validation[[#This Row],[Desired Result]]=Validation[[#This Row],[Result]]</f>
        <v>1</v>
      </c>
      <c r="X2270" t="b">
        <v>1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0</v>
      </c>
      <c r="AA2270" t="b">
        <v>0</v>
      </c>
      <c r="AB2270" t="s">
        <v>6130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0" t="b">
        <f ca="1">AND(Validation[[#This Row],[Test Reading]]&gt;=Validation[[#This Row],[Range1_Low]],Validation[[#This Row],[Test Reading]]&lt;=Validation[[#This Row],[Range1_High]])</f>
        <v>1</v>
      </c>
      <c r="AE2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0">
        <f>Validation[[#This Row],[Range1_High]]-Validation[[#This Row],[Range1_Low]]</f>
        <v>1350.1</v>
      </c>
      <c r="AG2270">
        <f>Validation[[#This Row],[Range2_High]]-Validation[[#This Row],[Range2_Low]]</f>
        <v>0</v>
      </c>
      <c r="AK2270"/>
    </row>
    <row r="2271" spans="1:37" x14ac:dyDescent="0.25">
      <c r="A2271" t="s">
        <v>52</v>
      </c>
      <c r="B2271" t="s">
        <v>83</v>
      </c>
      <c r="C2271">
        <v>1832</v>
      </c>
      <c r="D2271">
        <v>2552.1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2643</v>
      </c>
      <c r="K2271">
        <v>0.99106384725399999</v>
      </c>
      <c r="L2271">
        <v>0</v>
      </c>
      <c r="M2271">
        <v>0.96410879653500003</v>
      </c>
      <c r="N2271">
        <v>0</v>
      </c>
      <c r="O2271" t="s">
        <v>2643</v>
      </c>
      <c r="P2271" t="s">
        <v>2643</v>
      </c>
      <c r="Q2271" t="s">
        <v>162</v>
      </c>
      <c r="R2271" t="s">
        <v>676</v>
      </c>
      <c r="S2271">
        <f ca="1">$AK$2*Validation[[#This Row],[Range1_Range]]+Validation[[#This Row],[Range1_Low]]</f>
        <v>2074.0125418545467</v>
      </c>
      <c r="T2271">
        <f ca="1">$AK$2*Validation[[#This Row],[Range2_Range]]+Validation[[#This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0.99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1" t="b">
        <f ca="1">Validation[[#This Row],[Desired Result]]=Validation[[#This Row],[Result]]</f>
        <v>1</v>
      </c>
      <c r="X2271" t="b">
        <v>1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v>0</v>
      </c>
      <c r="AB2271" t="s">
        <v>6131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1" t="b">
        <f ca="1">AND(Validation[[#This Row],[Test Reading]]&gt;=Validation[[#This Row],[Range1_Low]],Validation[[#This Row],[Test Reading]]&lt;=Validation[[#This Row],[Range1_High]])</f>
        <v>1</v>
      </c>
      <c r="AE2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1">
        <f>Validation[[#This Row],[Range1_High]]-Validation[[#This Row],[Range1_Low]]</f>
        <v>720.09999999999991</v>
      </c>
      <c r="AG2271">
        <f>Validation[[#This Row],[Range2_High]]-Validation[[#This Row],[Range2_Low]]</f>
        <v>0</v>
      </c>
      <c r="AK2271"/>
    </row>
    <row r="2272" spans="1:37" x14ac:dyDescent="0.25">
      <c r="A2272" t="s">
        <v>52</v>
      </c>
      <c r="B2272" t="s">
        <v>83</v>
      </c>
      <c r="C2272">
        <v>2552</v>
      </c>
      <c r="D2272">
        <v>3213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2643</v>
      </c>
      <c r="K2272">
        <v>1.142432524715</v>
      </c>
      <c r="L2272">
        <v>0</v>
      </c>
      <c r="M2272">
        <v>1.1191292578380001</v>
      </c>
      <c r="N2272">
        <v>0</v>
      </c>
      <c r="O2272" t="s">
        <v>2643</v>
      </c>
      <c r="P2272" t="s">
        <v>2643</v>
      </c>
      <c r="Q2272" t="s">
        <v>162</v>
      </c>
      <c r="R2272" t="s">
        <v>678</v>
      </c>
      <c r="S2272">
        <f ca="1">$AK$2*Validation[[#This Row],[Range1_Range]]+Validation[[#This Row],[Range1_Low]]</f>
        <v>2774.1501043825238</v>
      </c>
      <c r="T2272">
        <f ca="1">$AK$2*Validation[[#This Row],[Range2_Range]]+Validation[[#This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1.1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v>0</v>
      </c>
      <c r="AB2272" t="s">
        <v>676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2" t="b">
        <f ca="1">AND(Validation[[#This Row],[Test Reading]]&gt;=Validation[[#This Row],[Range1_Low]],Validation[[#This Row],[Test Reading]]&lt;=Validation[[#This Row],[Range1_High]])</f>
        <v>1</v>
      </c>
      <c r="AE2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2">
        <f>Validation[[#This Row],[Range1_High]]-Validation[[#This Row],[Range1_Low]]</f>
        <v>661</v>
      </c>
      <c r="AG2272">
        <f>Validation[[#This Row],[Range2_High]]-Validation[[#This Row],[Range2_Low]]</f>
        <v>0</v>
      </c>
      <c r="AK2272"/>
    </row>
    <row r="2273" spans="1:37" x14ac:dyDescent="0.25">
      <c r="A2273" t="s">
        <v>52</v>
      </c>
      <c r="B2273" t="s">
        <v>83</v>
      </c>
      <c r="C2273">
        <v>3213</v>
      </c>
      <c r="D2273">
        <v>3213.1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2643</v>
      </c>
      <c r="K2273">
        <v>1.142432524715</v>
      </c>
      <c r="L2273">
        <v>0</v>
      </c>
      <c r="M2273">
        <v>1.1191292578380001</v>
      </c>
      <c r="N2273">
        <v>0</v>
      </c>
      <c r="O2273" t="s">
        <v>2643</v>
      </c>
      <c r="P2273" t="s">
        <v>2643</v>
      </c>
      <c r="Q2273" t="s">
        <v>162</v>
      </c>
      <c r="R2273" t="s">
        <v>680</v>
      </c>
      <c r="S2273">
        <f ca="1">$AK$2*Validation[[#This Row],[Range1_Range]]+Validation[[#This Row],[Range1_Low]]</f>
        <v>3213.033608185232</v>
      </c>
      <c r="T2273">
        <f ca="1">$AK$2*Validation[[#This Row],[Range2_Range]]+Validation[[#This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1</v>
      </c>
      <c r="AA2273" t="b">
        <v>0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73" t="b">
        <f ca="1">AND(Validation[[#This Row],[Test Reading]]&gt;=Validation[[#This Row],[Range1_Low]],Validation[[#This Row],[Test Reading]]&lt;=Validation[[#This Row],[Range1_High]])</f>
        <v>1</v>
      </c>
      <c r="AE2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3">
        <f>Validation[[#This Row],[Range1_High]]-Validation[[#This Row],[Range1_Low]]</f>
        <v>9.9999999999909051E-2</v>
      </c>
      <c r="AG2273">
        <f>Validation[[#This Row],[Range2_High]]-Validation[[#This Row],[Range2_Low]]</f>
        <v>0</v>
      </c>
      <c r="AK2273"/>
    </row>
    <row r="2274" spans="1:37" x14ac:dyDescent="0.25">
      <c r="A2274" t="s">
        <v>52</v>
      </c>
      <c r="B2274" t="s">
        <v>84</v>
      </c>
      <c r="C2274">
        <v>-418</v>
      </c>
      <c r="D2274">
        <v>-237.9</v>
      </c>
      <c r="E2274">
        <v>0.1</v>
      </c>
      <c r="F2274" t="s">
        <v>26</v>
      </c>
      <c r="G2274" t="s">
        <v>26</v>
      </c>
      <c r="H2274">
        <v>0</v>
      </c>
      <c r="I2274">
        <v>0</v>
      </c>
      <c r="J2274" t="s">
        <v>2643</v>
      </c>
      <c r="K2274">
        <v>0.55536480170400004</v>
      </c>
      <c r="L2274">
        <v>0</v>
      </c>
      <c r="M2274">
        <v>0.550575079267</v>
      </c>
      <c r="N2274">
        <v>0</v>
      </c>
      <c r="O2274" t="s">
        <v>2643</v>
      </c>
      <c r="P2274" t="s">
        <v>2643</v>
      </c>
      <c r="Q2274" t="s">
        <v>163</v>
      </c>
      <c r="R2274" t="s">
        <v>661</v>
      </c>
      <c r="S2274">
        <f ca="1">$AK$2*Validation[[#This Row],[Range1_Range]]+Validation[[#This Row],[Range1_Low]]</f>
        <v>-357.47165839743946</v>
      </c>
      <c r="T2274">
        <f ca="1">$AK$2*Validation[[#This Row],[Range2_Range]]+Validation[[#This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0.56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0</v>
      </c>
      <c r="AA2274" t="b">
        <v>0</v>
      </c>
      <c r="AB2274" t="s">
        <v>5414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4" t="b">
        <f ca="1">AND(Validation[[#This Row],[Test Reading]]&gt;=Validation[[#This Row],[Range1_Low]],Validation[[#This Row],[Test Reading]]&lt;=Validation[[#This Row],[Range1_High]])</f>
        <v>1</v>
      </c>
      <c r="AE2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4">
        <f>Validation[[#This Row],[Range1_High]]-Validation[[#This Row],[Range1_Low]]</f>
        <v>180.1</v>
      </c>
      <c r="AG2274">
        <f>Validation[[#This Row],[Range2_High]]-Validation[[#This Row],[Range2_Low]]</f>
        <v>0</v>
      </c>
      <c r="AK2274"/>
    </row>
    <row r="2275" spans="1:37" x14ac:dyDescent="0.25">
      <c r="A2275" t="s">
        <v>52</v>
      </c>
      <c r="B2275" t="s">
        <v>84</v>
      </c>
      <c r="C2275">
        <v>-238</v>
      </c>
      <c r="D2275">
        <v>32.1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2643</v>
      </c>
      <c r="K2275">
        <v>0.29307530930999998</v>
      </c>
      <c r="L2275">
        <v>0</v>
      </c>
      <c r="M2275">
        <v>0.28549186088799999</v>
      </c>
      <c r="N2275">
        <v>0</v>
      </c>
      <c r="O2275" t="s">
        <v>2643</v>
      </c>
      <c r="P2275" t="s">
        <v>2643</v>
      </c>
      <c r="Q2275" t="s">
        <v>163</v>
      </c>
      <c r="R2275" t="s">
        <v>5414</v>
      </c>
      <c r="S2275">
        <f ca="1">$AK$2*Validation[[#This Row],[Range1_Range]]+Validation[[#This Row],[Range1_Low]]</f>
        <v>-147.22429168877511</v>
      </c>
      <c r="T2275">
        <f ca="1">$AK$2*Validation[[#This Row],[Range2_Range]]+Validation[[#This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0.29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v>0</v>
      </c>
      <c r="AB2275" t="s">
        <v>5964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5" t="b">
        <f ca="1">AND(Validation[[#This Row],[Test Reading]]&gt;=Validation[[#This Row],[Range1_Low]],Validation[[#This Row],[Test Reading]]&lt;=Validation[[#This Row],[Range1_High]])</f>
        <v>1</v>
      </c>
      <c r="AE2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5">
        <f>Validation[[#This Row],[Range1_High]]-Validation[[#This Row],[Range1_Low]]</f>
        <v>270.10000000000002</v>
      </c>
      <c r="AG2275">
        <f>Validation[[#This Row],[Range2_High]]-Validation[[#This Row],[Range2_Low]]</f>
        <v>0</v>
      </c>
      <c r="AK2275"/>
    </row>
    <row r="2276" spans="1:37" x14ac:dyDescent="0.25">
      <c r="A2276" t="s">
        <v>52</v>
      </c>
      <c r="B2276" t="s">
        <v>84</v>
      </c>
      <c r="C2276">
        <v>32</v>
      </c>
      <c r="D2276">
        <v>248.1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2643</v>
      </c>
      <c r="K2276">
        <v>0.20014928119600001</v>
      </c>
      <c r="L2276">
        <v>0</v>
      </c>
      <c r="M2276">
        <v>0.19650714703899999</v>
      </c>
      <c r="N2276">
        <v>0</v>
      </c>
      <c r="O2276" t="s">
        <v>2643</v>
      </c>
      <c r="P2276" t="s">
        <v>2643</v>
      </c>
      <c r="Q2276" t="s">
        <v>163</v>
      </c>
      <c r="R2276" t="s">
        <v>5415</v>
      </c>
      <c r="S2276">
        <f ca="1">$AK$2*Validation[[#This Row],[Range1_Range]]+Validation[[#This Row],[Range1_Low]]</f>
        <v>104.62728828602626</v>
      </c>
      <c r="T2276">
        <f ca="1">$AK$2*Validation[[#This Row],[Range2_Range]]+Validation[[#This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6" t="b">
        <f ca="1">Validation[[#This Row],[Desired Result]]=Validation[[#This Row],[Result]]</f>
        <v>1</v>
      </c>
      <c r="X2276" t="b">
        <v>1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v>0</v>
      </c>
      <c r="AB2276" t="s">
        <v>6132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6" t="b">
        <f ca="1">AND(Validation[[#This Row],[Test Reading]]&gt;=Validation[[#This Row],[Range1_Low]],Validation[[#This Row],[Test Reading]]&lt;=Validation[[#This Row],[Range1_High]])</f>
        <v>1</v>
      </c>
      <c r="AE2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6">
        <f>Validation[[#This Row],[Range1_High]]-Validation[[#This Row],[Range1_Low]]</f>
        <v>216.1</v>
      </c>
      <c r="AG2276">
        <f>Validation[[#This Row],[Range2_High]]-Validation[[#This Row],[Range2_Low]]</f>
        <v>0</v>
      </c>
      <c r="AK2276"/>
    </row>
    <row r="2277" spans="1:37" x14ac:dyDescent="0.25">
      <c r="A2277" t="s">
        <v>52</v>
      </c>
      <c r="B2277" t="s">
        <v>84</v>
      </c>
      <c r="C2277">
        <v>248</v>
      </c>
      <c r="D2277">
        <v>752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2643</v>
      </c>
      <c r="K2277">
        <v>0.178953679645</v>
      </c>
      <c r="L2277">
        <v>0</v>
      </c>
      <c r="M2277">
        <v>0.174870648001</v>
      </c>
      <c r="N2277">
        <v>0</v>
      </c>
      <c r="O2277" t="s">
        <v>2643</v>
      </c>
      <c r="P2277" t="s">
        <v>2643</v>
      </c>
      <c r="Q2277" t="s">
        <v>163</v>
      </c>
      <c r="R2277" t="s">
        <v>667</v>
      </c>
      <c r="S2277">
        <f ca="1">$AK$2*Validation[[#This Row],[Range1_Range]]+Validation[[#This Row],[Range1_Low]]</f>
        <v>417.38525356852028</v>
      </c>
      <c r="T2277">
        <f ca="1">$AK$2*Validation[[#This Row],[Range2_Range]]+Validation[[#This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0.18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7" t="b">
        <f ca="1">Validation[[#This Row],[Desired Result]]=Validation[[#This Row],[Result]]</f>
        <v>1</v>
      </c>
      <c r="X2277" t="b">
        <v>1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v>0</v>
      </c>
      <c r="AB2277" t="s">
        <v>5415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7" t="b">
        <f ca="1">AND(Validation[[#This Row],[Test Reading]]&gt;=Validation[[#This Row],[Range1_Low]],Validation[[#This Row],[Test Reading]]&lt;=Validation[[#This Row],[Range1_High]])</f>
        <v>1</v>
      </c>
      <c r="AE2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7">
        <f>Validation[[#This Row],[Range1_High]]-Validation[[#This Row],[Range1_Low]]</f>
        <v>504</v>
      </c>
      <c r="AG2277">
        <f>Validation[[#This Row],[Range2_High]]-Validation[[#This Row],[Range2_Low]]</f>
        <v>0</v>
      </c>
      <c r="AK2277"/>
    </row>
    <row r="2278" spans="1:37" x14ac:dyDescent="0.25">
      <c r="A2278" t="s">
        <v>52</v>
      </c>
      <c r="B2278" t="s">
        <v>84</v>
      </c>
      <c r="C2278">
        <v>752</v>
      </c>
      <c r="D2278">
        <v>752.1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2643</v>
      </c>
      <c r="K2278">
        <v>0.178953679645</v>
      </c>
      <c r="L2278">
        <v>0</v>
      </c>
      <c r="M2278">
        <v>0.174870648001</v>
      </c>
      <c r="N2278">
        <v>0</v>
      </c>
      <c r="O2278" t="s">
        <v>2643</v>
      </c>
      <c r="P2278" t="s">
        <v>2643</v>
      </c>
      <c r="Q2278" t="s">
        <v>163</v>
      </c>
      <c r="R2278" t="s">
        <v>669</v>
      </c>
      <c r="S2278">
        <f ca="1">$AK$2*Validation[[#This Row],[Range1_Range]]+Validation[[#This Row],[Range1_Low]]</f>
        <v>752.03360818523186</v>
      </c>
      <c r="T2278">
        <f ca="1">$AK$2*Validation[[#This Row],[Range2_Range]]+Validation[[#This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v>0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8" t="b">
        <f ca="1">AND(Validation[[#This Row],[Test Reading]]&gt;=Validation[[#This Row],[Range1_Low]],Validation[[#This Row],[Test Reading]]&lt;=Validation[[#This Row],[Range1_High]])</f>
        <v>1</v>
      </c>
      <c r="AE2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8">
        <f>Validation[[#This Row],[Range1_High]]-Validation[[#This Row],[Range1_Low]]</f>
        <v>0.10000000000002274</v>
      </c>
      <c r="AG2278">
        <f>Validation[[#This Row],[Range2_High]]-Validation[[#This Row],[Range2_Low]]</f>
        <v>0</v>
      </c>
      <c r="AK2278"/>
    </row>
    <row r="2279" spans="1:37" x14ac:dyDescent="0.25">
      <c r="A2279" t="s">
        <v>52</v>
      </c>
      <c r="B2279" t="s">
        <v>84</v>
      </c>
      <c r="C2279">
        <v>-418</v>
      </c>
      <c r="D2279">
        <v>-237.9</v>
      </c>
      <c r="E2279">
        <v>1</v>
      </c>
      <c r="F2279" t="s">
        <v>26</v>
      </c>
      <c r="G2279" t="s">
        <v>26</v>
      </c>
      <c r="H2279">
        <v>0</v>
      </c>
      <c r="I2279">
        <v>0</v>
      </c>
      <c r="J2279" t="s">
        <v>2643</v>
      </c>
      <c r="K2279">
        <v>0.80890141436200003</v>
      </c>
      <c r="L2279">
        <v>0</v>
      </c>
      <c r="M2279">
        <v>0.795696498616</v>
      </c>
      <c r="N2279">
        <v>0</v>
      </c>
      <c r="O2279" t="s">
        <v>2643</v>
      </c>
      <c r="P2279" t="s">
        <v>2643</v>
      </c>
      <c r="Q2279" t="s">
        <v>163</v>
      </c>
      <c r="R2279" t="s">
        <v>662</v>
      </c>
      <c r="S2279">
        <f ca="1">$AK$2*Validation[[#This Row],[Range1_Range]]+Validation[[#This Row],[Range1_Low]]</f>
        <v>-357.47165839743946</v>
      </c>
      <c r="T2279">
        <f ca="1">$AK$2*Validation[[#This Row],[Range2_Range]]+Validation[[#This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0.81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v>0</v>
      </c>
      <c r="AB2279" t="s">
        <v>664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9" t="b">
        <f ca="1">AND(Validation[[#This Row],[Test Reading]]&gt;=Validation[[#This Row],[Range1_Low]],Validation[[#This Row],[Test Reading]]&lt;=Validation[[#This Row],[Range1_High]])</f>
        <v>1</v>
      </c>
      <c r="AE2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9">
        <f>Validation[[#This Row],[Range1_High]]-Validation[[#This Row],[Range1_Low]]</f>
        <v>180.1</v>
      </c>
      <c r="AG2279">
        <f>Validation[[#This Row],[Range2_High]]-Validation[[#This Row],[Range2_Low]]</f>
        <v>0</v>
      </c>
      <c r="AK2279"/>
    </row>
    <row r="2280" spans="1:37" x14ac:dyDescent="0.25">
      <c r="A2280" t="s">
        <v>52</v>
      </c>
      <c r="B2280" t="s">
        <v>84</v>
      </c>
      <c r="C2280">
        <v>-238</v>
      </c>
      <c r="D2280">
        <v>32.1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2643</v>
      </c>
      <c r="K2280">
        <v>0.65502346508200004</v>
      </c>
      <c r="L2280">
        <v>0</v>
      </c>
      <c r="M2280">
        <v>0.64148702452499995</v>
      </c>
      <c r="N2280">
        <v>0</v>
      </c>
      <c r="O2280" t="s">
        <v>2643</v>
      </c>
      <c r="P2280" t="s">
        <v>2643</v>
      </c>
      <c r="Q2280" t="s">
        <v>163</v>
      </c>
      <c r="R2280" t="s">
        <v>664</v>
      </c>
      <c r="S2280">
        <f ca="1">$AK$2*Validation[[#This Row],[Range1_Range]]+Validation[[#This Row],[Range1_Low]]</f>
        <v>-147.22429168877511</v>
      </c>
      <c r="T2280">
        <f ca="1">$AK$2*Validation[[#This Row],[Range2_Range]]+Validation[[#This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0.66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0" t="b">
        <f ca="1">Validation[[#This Row],[Desired Result]]=Validation[[#This Row],[Result]]</f>
        <v>1</v>
      </c>
      <c r="X2280" t="b">
        <v>1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0</v>
      </c>
      <c r="AA2280" t="b">
        <v>0</v>
      </c>
      <c r="AB2280" t="s">
        <v>5962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0" t="b">
        <f ca="1">AND(Validation[[#This Row],[Test Reading]]&gt;=Validation[[#This Row],[Range1_Low]],Validation[[#This Row],[Test Reading]]&lt;=Validation[[#This Row],[Range1_High]])</f>
        <v>1</v>
      </c>
      <c r="AE2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0">
        <f>Validation[[#This Row],[Range1_High]]-Validation[[#This Row],[Range1_Low]]</f>
        <v>270.10000000000002</v>
      </c>
      <c r="AG2280">
        <f>Validation[[#This Row],[Range2_High]]-Validation[[#This Row],[Range2_Low]]</f>
        <v>0</v>
      </c>
      <c r="AK2280"/>
    </row>
    <row r="2281" spans="1:37" x14ac:dyDescent="0.25">
      <c r="A2281" t="s">
        <v>52</v>
      </c>
      <c r="B2281" t="s">
        <v>84</v>
      </c>
      <c r="C2281">
        <v>32</v>
      </c>
      <c r="D2281">
        <v>248.1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2643</v>
      </c>
      <c r="K2281">
        <v>0.611877244667</v>
      </c>
      <c r="L2281">
        <v>0</v>
      </c>
      <c r="M2281">
        <v>0.60713677111300002</v>
      </c>
      <c r="N2281">
        <v>0</v>
      </c>
      <c r="O2281" t="s">
        <v>2643</v>
      </c>
      <c r="P2281" t="s">
        <v>2643</v>
      </c>
      <c r="Q2281" t="s">
        <v>163</v>
      </c>
      <c r="R2281" t="s">
        <v>5416</v>
      </c>
      <c r="S2281">
        <f ca="1">$AK$2*Validation[[#This Row],[Range1_Range]]+Validation[[#This Row],[Range1_Low]]</f>
        <v>104.62728828602626</v>
      </c>
      <c r="T2281">
        <f ca="1">$AK$2*Validation[[#This Row],[Range2_Range]]+Validation[[#This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0.61 °F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1" t="b">
        <f ca="1">Validation[[#This Row],[Desired Result]]=Validation[[#This Row],[Result]]</f>
        <v>1</v>
      </c>
      <c r="X2281" t="b">
        <v>0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v>0</v>
      </c>
      <c r="AB2281" t="s">
        <v>5963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1" t="b">
        <f ca="1">AND(Validation[[#This Row],[Test Reading]]&gt;=Validation[[#This Row],[Range1_Low]],Validation[[#This Row],[Test Reading]]&lt;=Validation[[#This Row],[Range1_High]])</f>
        <v>1</v>
      </c>
      <c r="AE2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1">
        <f>Validation[[#This Row],[Range1_High]]-Validation[[#This Row],[Range1_Low]]</f>
        <v>216.1</v>
      </c>
      <c r="AG2281">
        <f>Validation[[#This Row],[Range2_High]]-Validation[[#This Row],[Range2_Low]]</f>
        <v>0</v>
      </c>
      <c r="AK2281"/>
    </row>
    <row r="2282" spans="1:37" x14ac:dyDescent="0.25">
      <c r="A2282" t="s">
        <v>52</v>
      </c>
      <c r="B2282" t="s">
        <v>84</v>
      </c>
      <c r="C2282">
        <v>248</v>
      </c>
      <c r="D2282">
        <v>752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2643</v>
      </c>
      <c r="K2282">
        <v>0.60527551349499997</v>
      </c>
      <c r="L2282">
        <v>0</v>
      </c>
      <c r="M2282">
        <v>0.60048292526299996</v>
      </c>
      <c r="N2282">
        <v>0</v>
      </c>
      <c r="O2282" t="s">
        <v>2643</v>
      </c>
      <c r="P2282" t="s">
        <v>2643</v>
      </c>
      <c r="Q2282" t="s">
        <v>163</v>
      </c>
      <c r="R2282" t="s">
        <v>668</v>
      </c>
      <c r="S2282">
        <f ca="1">$AK$2*Validation[[#This Row],[Range1_Range]]+Validation[[#This Row],[Range1_Low]]</f>
        <v>417.38525356852028</v>
      </c>
      <c r="T2282">
        <f ca="1">$AK$2*Validation[[#This Row],[Range2_Range]]+Validation[[#This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v>0</v>
      </c>
      <c r="AB2282" t="s">
        <v>5416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2" t="b">
        <f ca="1">AND(Validation[[#This Row],[Test Reading]]&gt;=Validation[[#This Row],[Range1_Low]],Validation[[#This Row],[Test Reading]]&lt;=Validation[[#This Row],[Range1_High]])</f>
        <v>1</v>
      </c>
      <c r="AE2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2">
        <f>Validation[[#This Row],[Range1_High]]-Validation[[#This Row],[Range1_Low]]</f>
        <v>504</v>
      </c>
      <c r="AG2282">
        <f>Validation[[#This Row],[Range2_High]]-Validation[[#This Row],[Range2_Low]]</f>
        <v>0</v>
      </c>
      <c r="AK2282"/>
    </row>
    <row r="2283" spans="1:37" x14ac:dyDescent="0.25">
      <c r="A2283" t="s">
        <v>52</v>
      </c>
      <c r="B2283" t="s">
        <v>84</v>
      </c>
      <c r="C2283">
        <v>752</v>
      </c>
      <c r="D2283">
        <v>752.1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2643</v>
      </c>
      <c r="K2283">
        <v>0.60527551349499997</v>
      </c>
      <c r="L2283">
        <v>0</v>
      </c>
      <c r="M2283">
        <v>0.60048292526299996</v>
      </c>
      <c r="N2283">
        <v>0</v>
      </c>
      <c r="O2283" t="s">
        <v>2643</v>
      </c>
      <c r="P2283" t="s">
        <v>2643</v>
      </c>
      <c r="Q2283" t="s">
        <v>163</v>
      </c>
      <c r="R2283" t="s">
        <v>670</v>
      </c>
      <c r="S2283">
        <f ca="1">$AK$2*Validation[[#This Row],[Range1_Range]]+Validation[[#This Row],[Range1_Low]]</f>
        <v>752.03360818523186</v>
      </c>
      <c r="T2283">
        <f ca="1">$AK$2*Validation[[#This Row],[Range2_Range]]+Validation[[#This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1</v>
      </c>
      <c r="AA2283" t="b">
        <v>0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83" t="b">
        <f ca="1">AND(Validation[[#This Row],[Test Reading]]&gt;=Validation[[#This Row],[Range1_Low]],Validation[[#This Row],[Test Reading]]&lt;=Validation[[#This Row],[Range1_High]])</f>
        <v>1</v>
      </c>
      <c r="AE2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3">
        <f>Validation[[#This Row],[Range1_High]]-Validation[[#This Row],[Range1_Low]]</f>
        <v>0.10000000000002274</v>
      </c>
      <c r="AG2283">
        <f>Validation[[#This Row],[Range2_High]]-Validation[[#This Row],[Range2_Low]]</f>
        <v>0</v>
      </c>
      <c r="AK2283"/>
    </row>
    <row r="2284" spans="1:37" x14ac:dyDescent="0.25">
      <c r="A2284" t="s">
        <v>52</v>
      </c>
      <c r="B2284" t="s">
        <v>17</v>
      </c>
      <c r="C2284">
        <v>0</v>
      </c>
      <c r="D2284">
        <v>120.001</v>
      </c>
      <c r="E2284">
        <v>1E-3</v>
      </c>
      <c r="F2284" t="s">
        <v>9</v>
      </c>
      <c r="G2284" t="s">
        <v>9</v>
      </c>
      <c r="H2284">
        <v>0</v>
      </c>
      <c r="I2284">
        <v>0</v>
      </c>
      <c r="J2284" t="s">
        <v>2643</v>
      </c>
      <c r="K2284">
        <v>6.0000000000000001E-3</v>
      </c>
      <c r="L2284">
        <v>1.2999999999999999E-5</v>
      </c>
      <c r="M2284">
        <v>1.2888999999999999E-3</v>
      </c>
      <c r="N2284">
        <v>2.8048999999999999E-5</v>
      </c>
      <c r="O2284" t="s">
        <v>2643</v>
      </c>
      <c r="P2284" t="s">
        <v>2643</v>
      </c>
      <c r="Q2284" t="s">
        <v>2643</v>
      </c>
      <c r="R2284" t="s">
        <v>631</v>
      </c>
      <c r="S2284">
        <f ca="1">$AK$2*Validation[[#This Row],[Range1_Range]]+Validation[[#This Row],[Range1_Low]]</f>
        <v>40.330158360071437</v>
      </c>
      <c r="T2284">
        <f ca="1">$AK$2*Validation[[#This Row],[Range2_Range]]+Validation[[#This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0.0065 Hz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0.0065 Hz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0</v>
      </c>
      <c r="AA2284" t="b">
        <v>0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4" t="b">
        <f ca="1">AND(Validation[[#This Row],[Test Reading]]&gt;=Validation[[#This Row],[Range1_Low]],Validation[[#This Row],[Test Reading]]&lt;=Validation[[#This Row],[Range1_High]])</f>
        <v>1</v>
      </c>
      <c r="AE2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4">
        <f>Validation[[#This Row],[Range1_High]]-Validation[[#This Row],[Range1_Low]]</f>
        <v>120.001</v>
      </c>
      <c r="AG2284">
        <f>Validation[[#This Row],[Range2_High]]-Validation[[#This Row],[Range2_Low]]</f>
        <v>0</v>
      </c>
      <c r="AK2284"/>
    </row>
    <row r="2285" spans="1:37" x14ac:dyDescent="0.25">
      <c r="A2285" t="s">
        <v>52</v>
      </c>
      <c r="B2285" t="s">
        <v>17</v>
      </c>
      <c r="C2285">
        <v>0</v>
      </c>
      <c r="D2285">
        <v>120.001</v>
      </c>
      <c r="E2285">
        <v>0.01</v>
      </c>
      <c r="F2285" t="s">
        <v>9</v>
      </c>
      <c r="G2285" t="s">
        <v>9</v>
      </c>
      <c r="H2285">
        <v>0</v>
      </c>
      <c r="I2285">
        <v>0</v>
      </c>
      <c r="J2285" t="s">
        <v>2643</v>
      </c>
      <c r="K2285">
        <v>6.0575999999999998E-3</v>
      </c>
      <c r="L2285">
        <v>1.5807E-5</v>
      </c>
      <c r="M2285">
        <v>5.8809999999999999E-3</v>
      </c>
      <c r="N2285">
        <v>1.2605999999999999E-5</v>
      </c>
      <c r="O2285" t="s">
        <v>2643</v>
      </c>
      <c r="P2285" t="s">
        <v>2643</v>
      </c>
      <c r="Q2285" t="s">
        <v>2643</v>
      </c>
      <c r="R2285" t="s">
        <v>632</v>
      </c>
      <c r="S2285">
        <f ca="1">$AK$2*Validation[[#This Row],[Range1_Range]]+Validation[[#This Row],[Range1_Low]]</f>
        <v>40.330158360071437</v>
      </c>
      <c r="T2285">
        <f ca="1">$AK$2*Validation[[#This Row],[Range2_Range]]+Validation[[#This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0.0067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0.0067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v>0</v>
      </c>
      <c r="AB2285" t="s">
        <v>5209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5" t="b">
        <f ca="1">AND(Validation[[#This Row],[Test Reading]]&gt;=Validation[[#This Row],[Range1_Low]],Validation[[#This Row],[Test Reading]]&lt;=Validation[[#This Row],[Range1_High]])</f>
        <v>1</v>
      </c>
      <c r="AE2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5">
        <f>Validation[[#This Row],[Range1_High]]-Validation[[#This Row],[Range1_Low]]</f>
        <v>120.001</v>
      </c>
      <c r="AG2285">
        <f>Validation[[#This Row],[Range2_High]]-Validation[[#This Row],[Range2_Low]]</f>
        <v>0</v>
      </c>
      <c r="AK2285"/>
    </row>
    <row r="2286" spans="1:37" x14ac:dyDescent="0.25">
      <c r="A2286" t="s">
        <v>52</v>
      </c>
      <c r="B2286" t="s">
        <v>17</v>
      </c>
      <c r="C2286">
        <v>120</v>
      </c>
      <c r="D2286">
        <v>1200.01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2643</v>
      </c>
      <c r="K2286">
        <v>5.8000000000000003E-2</v>
      </c>
      <c r="L2286">
        <v>9.5000000000000005E-6</v>
      </c>
      <c r="M2286">
        <v>4.1865000000000001E-3</v>
      </c>
      <c r="N2286">
        <v>2.6727E-5</v>
      </c>
      <c r="O2286" t="s">
        <v>2643</v>
      </c>
      <c r="P2286" t="s">
        <v>2643</v>
      </c>
      <c r="Q2286" t="s">
        <v>2643</v>
      </c>
      <c r="R2286" t="s">
        <v>5209</v>
      </c>
      <c r="S2286">
        <f ca="1">$AK$2*Validation[[#This Row],[Range1_Range]]+Validation[[#This Row],[Range1_Low]]</f>
        <v>482.97176132249524</v>
      </c>
      <c r="T2286">
        <f ca="1">$AK$2*Validation[[#This Row],[Range2_Range]]+Validation[[#This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0.063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Hz</v>
      </c>
      <c r="W2286" t="b">
        <f ca="1">Validation[[#This Row],[Desired Result]]=Validation[[#This Row],[Result]]</f>
        <v>1</v>
      </c>
      <c r="X2286" t="b">
        <v>1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v>0</v>
      </c>
      <c r="AB2286" t="s">
        <v>632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6" t="b">
        <f ca="1">AND(Validation[[#This Row],[Test Reading]]&gt;=Validation[[#This Row],[Range1_Low]],Validation[[#This Row],[Test Reading]]&lt;=Validation[[#This Row],[Range1_High]])</f>
        <v>1</v>
      </c>
      <c r="AE2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6">
        <f>Validation[[#This Row],[Range1_High]]-Validation[[#This Row],[Range1_Low]]</f>
        <v>1080.01</v>
      </c>
      <c r="AG2286">
        <f>Validation[[#This Row],[Range2_High]]-Validation[[#This Row],[Range2_Low]]</f>
        <v>0</v>
      </c>
      <c r="AK2286"/>
    </row>
    <row r="2287" spans="1:37" x14ac:dyDescent="0.25">
      <c r="A2287" t="s">
        <v>52</v>
      </c>
      <c r="B2287" t="s">
        <v>17</v>
      </c>
      <c r="C2287">
        <v>0</v>
      </c>
      <c r="D2287">
        <v>120.001</v>
      </c>
      <c r="E2287">
        <v>0.1</v>
      </c>
      <c r="F2287" t="s">
        <v>9</v>
      </c>
      <c r="G2287" t="s">
        <v>9</v>
      </c>
      <c r="H2287">
        <v>0</v>
      </c>
      <c r="I2287">
        <v>0</v>
      </c>
      <c r="J2287" t="s">
        <v>2643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t="s">
        <v>2643</v>
      </c>
      <c r="P2287" t="s">
        <v>2643</v>
      </c>
      <c r="Q2287" t="s">
        <v>2643</v>
      </c>
      <c r="R2287" t="s">
        <v>5207</v>
      </c>
      <c r="S2287">
        <f ca="1">$AK$2*Validation[[#This Row],[Range1_Range]]+Validation[[#This Row],[Range1_Low]]</f>
        <v>40.330158360071437</v>
      </c>
      <c r="T2287">
        <f ca="1">$AK$2*Validation[[#This Row],[Range2_Range]]+Validation[[#This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0.058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v>0</v>
      </c>
      <c r="AB2287">
        <v>6020491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7" t="b">
        <f ca="1">AND(Validation[[#This Row],[Test Reading]]&gt;=Validation[[#This Row],[Range1_Low]],Validation[[#This Row],[Test Reading]]&lt;=Validation[[#This Row],[Range1_High]])</f>
        <v>1</v>
      </c>
      <c r="AE2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7">
        <f>Validation[[#This Row],[Range1_High]]-Validation[[#This Row],[Range1_Low]]</f>
        <v>120.001</v>
      </c>
      <c r="AG2287">
        <f>Validation[[#This Row],[Range2_High]]-Validation[[#This Row],[Range2_Low]]</f>
        <v>0</v>
      </c>
      <c r="AK2287"/>
    </row>
    <row r="2288" spans="1:37" x14ac:dyDescent="0.25">
      <c r="A2288" t="s">
        <v>52</v>
      </c>
      <c r="B2288" t="s">
        <v>17</v>
      </c>
      <c r="C2288">
        <v>120</v>
      </c>
      <c r="D2288">
        <v>1200.01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2643</v>
      </c>
      <c r="K2288">
        <v>5.8519000000000002E-2</v>
      </c>
      <c r="L2288">
        <v>1.0244000000000001E-5</v>
      </c>
      <c r="M2288">
        <v>5.6807999999999997E-2</v>
      </c>
      <c r="N2288">
        <v>9.2701999999999998E-6</v>
      </c>
      <c r="O2288" t="s">
        <v>2643</v>
      </c>
      <c r="P2288" t="s">
        <v>2643</v>
      </c>
      <c r="Q2288" t="s">
        <v>2643</v>
      </c>
      <c r="R2288" t="s">
        <v>5210</v>
      </c>
      <c r="S2288">
        <f ca="1">$AK$2*Validation[[#This Row],[Range1_Range]]+Validation[[#This Row],[Range1_Low]]</f>
        <v>482.97176132249524</v>
      </c>
      <c r="T2288">
        <f ca="1">$AK$2*Validation[[#This Row],[Range2_Range]]+Validation[[#This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0.063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v>0</v>
      </c>
      <c r="AB2288" t="s">
        <v>6133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8" t="b">
        <f ca="1">AND(Validation[[#This Row],[Test Reading]]&gt;=Validation[[#This Row],[Range1_Low]],Validation[[#This Row],[Test Reading]]&lt;=Validation[[#This Row],[Range1_High]])</f>
        <v>1</v>
      </c>
      <c r="AE2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8">
        <f>Validation[[#This Row],[Range1_High]]-Validation[[#This Row],[Range1_Low]]</f>
        <v>1080.01</v>
      </c>
      <c r="AG2288">
        <f>Validation[[#This Row],[Range2_High]]-Validation[[#This Row],[Range2_Low]]</f>
        <v>0</v>
      </c>
      <c r="AK2288"/>
    </row>
    <row r="2289" spans="1:37" x14ac:dyDescent="0.25">
      <c r="A2289" t="s">
        <v>52</v>
      </c>
      <c r="B2289" t="s">
        <v>17</v>
      </c>
      <c r="C2289">
        <v>1200</v>
      </c>
      <c r="D2289">
        <v>12001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2643</v>
      </c>
      <c r="K2289">
        <v>0.58496999999999999</v>
      </c>
      <c r="L2289">
        <v>9.8285999999999994E-6</v>
      </c>
      <c r="M2289">
        <v>0.56786000000000003</v>
      </c>
      <c r="N2289">
        <v>8.8367999999999998E-6</v>
      </c>
      <c r="O2289" t="s">
        <v>2643</v>
      </c>
      <c r="P2289" t="s">
        <v>2643</v>
      </c>
      <c r="Q2289" t="s">
        <v>2643</v>
      </c>
      <c r="R2289" t="s">
        <v>5563</v>
      </c>
      <c r="S2289">
        <f ca="1">$AK$2*Validation[[#This Row],[Range1_Range]]+Validation[[#This Row],[Range1_Low]]</f>
        <v>4830.0200868920383</v>
      </c>
      <c r="T2289">
        <f ca="1">$AK$2*Validation[[#This Row],[Range2_Range]]+Validation[[#This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0.63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Hz</v>
      </c>
      <c r="W2289" t="b">
        <f ca="1">Validation[[#This Row],[Desired Result]]=Validation[[#This Row],[Result]]</f>
        <v>1</v>
      </c>
      <c r="X2289" t="b">
        <v>1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v>0</v>
      </c>
      <c r="AB2289">
        <v>6020491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9" t="b">
        <f ca="1">AND(Validation[[#This Row],[Test Reading]]&gt;=Validation[[#This Row],[Range1_Low]],Validation[[#This Row],[Test Reading]]&lt;=Validation[[#This Row],[Range1_High]])</f>
        <v>1</v>
      </c>
      <c r="AE2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9">
        <f>Validation[[#This Row],[Range1_High]]-Validation[[#This Row],[Range1_Low]]</f>
        <v>10801</v>
      </c>
      <c r="AG2289">
        <f>Validation[[#This Row],[Range2_High]]-Validation[[#This Row],[Range2_Low]]</f>
        <v>0</v>
      </c>
      <c r="AK2289"/>
    </row>
    <row r="2290" spans="1:37" x14ac:dyDescent="0.25">
      <c r="A2290" t="s">
        <v>52</v>
      </c>
      <c r="B2290" t="s">
        <v>17</v>
      </c>
      <c r="C2290">
        <v>0</v>
      </c>
      <c r="D2290">
        <v>120.001</v>
      </c>
      <c r="E2290">
        <v>1</v>
      </c>
      <c r="F2290" t="s">
        <v>9</v>
      </c>
      <c r="G2290" t="s">
        <v>9</v>
      </c>
      <c r="H2290">
        <v>0</v>
      </c>
      <c r="I2290">
        <v>0</v>
      </c>
      <c r="J2290" t="s">
        <v>2643</v>
      </c>
      <c r="K2290">
        <v>0.57738999999999996</v>
      </c>
      <c r="L2290">
        <v>8.9635999999999996E-7</v>
      </c>
      <c r="M2290">
        <v>0.57735999999999998</v>
      </c>
      <c r="N2290">
        <v>1.4506E-7</v>
      </c>
      <c r="O2290" t="s">
        <v>2643</v>
      </c>
      <c r="P2290" t="s">
        <v>2643</v>
      </c>
      <c r="Q2290" t="s">
        <v>2643</v>
      </c>
      <c r="R2290" t="s">
        <v>634</v>
      </c>
      <c r="S2290">
        <f ca="1">$AK$2*Validation[[#This Row],[Range1_Range]]+Validation[[#This Row],[Range1_Low]]</f>
        <v>40.330158360071437</v>
      </c>
      <c r="T2290">
        <f ca="1">$AK$2*Validation[[#This Row],[Range2_Range]]+Validation[[#This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0.58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v>0</v>
      </c>
      <c r="AB2290" t="s">
        <v>640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0" t="b">
        <f ca="1">AND(Validation[[#This Row],[Test Reading]]&gt;=Validation[[#This Row],[Range1_Low]],Validation[[#This Row],[Test Reading]]&lt;=Validation[[#This Row],[Range1_High]])</f>
        <v>1</v>
      </c>
      <c r="AE2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0">
        <f>Validation[[#This Row],[Range1_High]]-Validation[[#This Row],[Range1_Low]]</f>
        <v>120.001</v>
      </c>
      <c r="AG2290">
        <f>Validation[[#This Row],[Range2_High]]-Validation[[#This Row],[Range2_Low]]</f>
        <v>0</v>
      </c>
      <c r="AK2290"/>
    </row>
    <row r="2291" spans="1:37" x14ac:dyDescent="0.25">
      <c r="A2291" t="s">
        <v>52</v>
      </c>
      <c r="B2291" t="s">
        <v>17</v>
      </c>
      <c r="C2291">
        <v>120</v>
      </c>
      <c r="D2291">
        <v>1200.01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2643</v>
      </c>
      <c r="K2291">
        <v>0.57794999999999996</v>
      </c>
      <c r="L2291">
        <v>1.5972999999999999E-6</v>
      </c>
      <c r="M2291">
        <v>0.57725000000000004</v>
      </c>
      <c r="N2291">
        <v>1.0094E-6</v>
      </c>
      <c r="O2291" t="s">
        <v>2643</v>
      </c>
      <c r="P2291" t="s">
        <v>2643</v>
      </c>
      <c r="Q2291" t="s">
        <v>2643</v>
      </c>
      <c r="R2291" t="s">
        <v>640</v>
      </c>
      <c r="S2291">
        <f ca="1">$AK$2*Validation[[#This Row],[Range1_Range]]+Validation[[#This Row],[Range1_Low]]</f>
        <v>482.97176132249524</v>
      </c>
      <c r="T2291">
        <f ca="1">$AK$2*Validation[[#This Row],[Range2_Range]]+Validation[[#This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v>0</v>
      </c>
      <c r="AB2291" t="s">
        <v>5904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1" t="b">
        <f ca="1">AND(Validation[[#This Row],[Test Reading]]&gt;=Validation[[#This Row],[Range1_Low]],Validation[[#This Row],[Test Reading]]&lt;=Validation[[#This Row],[Range1_High]])</f>
        <v>1</v>
      </c>
      <c r="AE2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1">
        <f>Validation[[#This Row],[Range1_High]]-Validation[[#This Row],[Range1_Low]]</f>
        <v>1080.01</v>
      </c>
      <c r="AG2291">
        <f>Validation[[#This Row],[Range2_High]]-Validation[[#This Row],[Range2_Low]]</f>
        <v>0</v>
      </c>
      <c r="AK2291"/>
    </row>
    <row r="2292" spans="1:37" x14ac:dyDescent="0.25">
      <c r="A2292" t="s">
        <v>52</v>
      </c>
      <c r="B2292" t="s">
        <v>17</v>
      </c>
      <c r="C2292">
        <v>1200</v>
      </c>
      <c r="D2292">
        <v>12001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2643</v>
      </c>
      <c r="K2292">
        <v>5.7794999999999996</v>
      </c>
      <c r="L2292">
        <v>1.5456000000000001E-6</v>
      </c>
      <c r="M2292">
        <v>5.7725</v>
      </c>
      <c r="N2292">
        <v>9.5753999999999998E-7</v>
      </c>
      <c r="O2292" t="s">
        <v>2643</v>
      </c>
      <c r="P2292" t="s">
        <v>2643</v>
      </c>
      <c r="Q2292" t="s">
        <v>2643</v>
      </c>
      <c r="R2292" t="s">
        <v>5211</v>
      </c>
      <c r="S2292">
        <f ca="1">$AK$2*Validation[[#This Row],[Range1_Range]]+Validation[[#This Row],[Range1_Low]]</f>
        <v>4830.0200868920383</v>
      </c>
      <c r="T2292">
        <f ca="1">$AK$2*Validation[[#This Row],[Range2_Range]]+Validation[[#This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v>0</v>
      </c>
      <c r="AB2292" t="s">
        <v>6134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2" t="b">
        <f ca="1">AND(Validation[[#This Row],[Test Reading]]&gt;=Validation[[#This Row],[Range1_Low]],Validation[[#This Row],[Test Reading]]&lt;=Validation[[#This Row],[Range1_High]])</f>
        <v>1</v>
      </c>
      <c r="AE2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2">
        <f>Validation[[#This Row],[Range1_High]]-Validation[[#This Row],[Range1_Low]]</f>
        <v>10801</v>
      </c>
      <c r="AG2292">
        <f>Validation[[#This Row],[Range2_High]]-Validation[[#This Row],[Range2_Low]]</f>
        <v>0</v>
      </c>
      <c r="AK2292"/>
    </row>
    <row r="2293" spans="1:37" x14ac:dyDescent="0.25">
      <c r="A2293" t="s">
        <v>52</v>
      </c>
      <c r="B2293" t="s">
        <v>17</v>
      </c>
      <c r="C2293">
        <v>12000</v>
      </c>
      <c r="D2293">
        <v>120010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2643</v>
      </c>
      <c r="K2293">
        <v>19</v>
      </c>
      <c r="L2293">
        <v>2.8E-5</v>
      </c>
      <c r="M2293">
        <v>17.329999999999998</v>
      </c>
      <c r="N2293">
        <v>2.8853999999999999E-5</v>
      </c>
      <c r="O2293" t="s">
        <v>2643</v>
      </c>
      <c r="P2293" t="s">
        <v>2643</v>
      </c>
      <c r="Q2293" t="s">
        <v>2643</v>
      </c>
      <c r="R2293" t="s">
        <v>645</v>
      </c>
      <c r="S2293">
        <f ca="1">$AK$2*Validation[[#This Row],[Range1_Range]]+Validation[[#This Row],[Range1_Low]]</f>
        <v>48300.200868920387</v>
      </c>
      <c r="T2293">
        <f ca="1">$AK$2*Validation[[#This Row],[Range2_Range]]+Validation[[#This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20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v>0</v>
      </c>
      <c r="AB2293" t="s">
        <v>5211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3" t="b">
        <f ca="1">AND(Validation[[#This Row],[Test Reading]]&gt;=Validation[[#This Row],[Range1_Low]],Validation[[#This Row],[Test Reading]]&lt;=Validation[[#This Row],[Range1_High]])</f>
        <v>1</v>
      </c>
      <c r="AE2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3">
        <f>Validation[[#This Row],[Range1_High]]-Validation[[#This Row],[Range1_Low]]</f>
        <v>108010</v>
      </c>
      <c r="AG2293">
        <f>Validation[[#This Row],[Range2_High]]-Validation[[#This Row],[Range2_Low]]</f>
        <v>0</v>
      </c>
      <c r="AK2293"/>
    </row>
    <row r="2294" spans="1:37" x14ac:dyDescent="0.25">
      <c r="A2294" t="s">
        <v>52</v>
      </c>
      <c r="B2294" t="s">
        <v>17</v>
      </c>
      <c r="C2294">
        <v>0</v>
      </c>
      <c r="D2294">
        <v>120.001</v>
      </c>
      <c r="E2294">
        <v>10</v>
      </c>
      <c r="F2294" t="s">
        <v>9</v>
      </c>
      <c r="G2294" t="s">
        <v>9</v>
      </c>
      <c r="H2294">
        <v>0</v>
      </c>
      <c r="I2294">
        <v>0</v>
      </c>
      <c r="J2294" t="s">
        <v>2643</v>
      </c>
      <c r="K2294">
        <v>5.7736000000000001</v>
      </c>
      <c r="L2294">
        <v>3.1507999999999999E-7</v>
      </c>
      <c r="M2294">
        <v>5.7736000000000001</v>
      </c>
      <c r="N2294">
        <v>1.4505999999999999E-8</v>
      </c>
      <c r="O2294" t="s">
        <v>2643</v>
      </c>
      <c r="P2294" t="s">
        <v>2643</v>
      </c>
      <c r="Q2294" t="s">
        <v>2643</v>
      </c>
      <c r="R2294" t="s">
        <v>635</v>
      </c>
      <c r="S2294">
        <f ca="1">$AK$2*Validation[[#This Row],[Range1_Range]]+Validation[[#This Row],[Range1_Low]]</f>
        <v>40.330158360071437</v>
      </c>
      <c r="T2294">
        <f ca="1">$AK$2*Validation[[#This Row],[Range2_Range]]+Validation[[#This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5.8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v>0</v>
      </c>
      <c r="AB2294" t="s">
        <v>641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4" t="b">
        <f ca="1">AND(Validation[[#This Row],[Test Reading]]&gt;=Validation[[#This Row],[Range1_Low]],Validation[[#This Row],[Test Reading]]&lt;=Validation[[#This Row],[Range1_High]])</f>
        <v>1</v>
      </c>
      <c r="AE2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4">
        <f>Validation[[#This Row],[Range1_High]]-Validation[[#This Row],[Range1_Low]]</f>
        <v>120.001</v>
      </c>
      <c r="AG2294">
        <f>Validation[[#This Row],[Range2_High]]-Validation[[#This Row],[Range2_Low]]</f>
        <v>0</v>
      </c>
      <c r="AK2294"/>
    </row>
    <row r="2295" spans="1:37" x14ac:dyDescent="0.25">
      <c r="A2295" t="s">
        <v>52</v>
      </c>
      <c r="B2295" t="s">
        <v>17</v>
      </c>
      <c r="C2295">
        <v>120</v>
      </c>
      <c r="D2295">
        <v>1200.01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2643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t="s">
        <v>2643</v>
      </c>
      <c r="P2295" t="s">
        <v>2643</v>
      </c>
      <c r="Q2295" t="s">
        <v>2643</v>
      </c>
      <c r="R2295" t="s">
        <v>641</v>
      </c>
      <c r="S2295">
        <f ca="1">$AK$2*Validation[[#This Row],[Range1_Range]]+Validation[[#This Row],[Range1_Low]]</f>
        <v>482.97176132249524</v>
      </c>
      <c r="T2295">
        <f ca="1">$AK$2*Validation[[#This Row],[Range2_Range]]+Validation[[#This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v>0</v>
      </c>
      <c r="AB2295" t="s">
        <v>5903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5" t="b">
        <f ca="1">AND(Validation[[#This Row],[Test Reading]]&gt;=Validation[[#This Row],[Range1_Low]],Validation[[#This Row],[Test Reading]]&lt;=Validation[[#This Row],[Range1_High]])</f>
        <v>1</v>
      </c>
      <c r="AE2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5">
        <f>Validation[[#This Row],[Range1_High]]-Validation[[#This Row],[Range1_Low]]</f>
        <v>1080.01</v>
      </c>
      <c r="AG2295">
        <f>Validation[[#This Row],[Range2_High]]-Validation[[#This Row],[Range2_Low]]</f>
        <v>0</v>
      </c>
      <c r="AK2295"/>
    </row>
    <row r="2296" spans="1:37" x14ac:dyDescent="0.25">
      <c r="A2296" t="s">
        <v>52</v>
      </c>
      <c r="B2296" t="s">
        <v>17</v>
      </c>
      <c r="C2296">
        <v>1200</v>
      </c>
      <c r="D2296">
        <v>12001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2643</v>
      </c>
      <c r="K2296">
        <v>57.738999999999997</v>
      </c>
      <c r="L2296">
        <v>3.3237E-7</v>
      </c>
      <c r="M2296">
        <v>57.734999999999999</v>
      </c>
      <c r="N2296">
        <v>9.5840000000000003E-8</v>
      </c>
      <c r="O2296" t="s">
        <v>2643</v>
      </c>
      <c r="P2296" t="s">
        <v>2643</v>
      </c>
      <c r="Q2296" t="s">
        <v>2643</v>
      </c>
      <c r="R2296" t="s">
        <v>644</v>
      </c>
      <c r="S2296">
        <f ca="1">$AK$2*Validation[[#This Row],[Range1_Range]]+Validation[[#This Row],[Range1_Low]]</f>
        <v>4830.0200868920383</v>
      </c>
      <c r="T2296">
        <f ca="1">$AK$2*Validation[[#This Row],[Range2_Range]]+Validation[[#This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v>0</v>
      </c>
      <c r="AB2296" t="s">
        <v>6135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6" t="b">
        <f ca="1">AND(Validation[[#This Row],[Test Reading]]&gt;=Validation[[#This Row],[Range1_Low]],Validation[[#This Row],[Test Reading]]&lt;=Validation[[#This Row],[Range1_High]])</f>
        <v>1</v>
      </c>
      <c r="AE2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6">
        <f>Validation[[#This Row],[Range1_High]]-Validation[[#This Row],[Range1_Low]]</f>
        <v>10801</v>
      </c>
      <c r="AG2296">
        <f>Validation[[#This Row],[Range2_High]]-Validation[[#This Row],[Range2_Low]]</f>
        <v>0</v>
      </c>
      <c r="AK2296"/>
    </row>
    <row r="2297" spans="1:37" x14ac:dyDescent="0.25">
      <c r="A2297" t="s">
        <v>52</v>
      </c>
      <c r="B2297" t="s">
        <v>17</v>
      </c>
      <c r="C2297">
        <v>12000</v>
      </c>
      <c r="D2297">
        <v>120010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2643</v>
      </c>
      <c r="K2297">
        <v>19</v>
      </c>
      <c r="L2297">
        <v>2.8E-5</v>
      </c>
      <c r="M2297">
        <v>18.254999999999999</v>
      </c>
      <c r="N2297">
        <v>2.7640999999999998E-5</v>
      </c>
      <c r="O2297" t="s">
        <v>2643</v>
      </c>
      <c r="P2297" t="s">
        <v>2643</v>
      </c>
      <c r="Q2297" t="s">
        <v>2643</v>
      </c>
      <c r="R2297" t="s">
        <v>646</v>
      </c>
      <c r="S2297">
        <f ca="1">$AK$2*Validation[[#This Row],[Range1_Range]]+Validation[[#This Row],[Range1_Low]]</f>
        <v>48300.200868920387</v>
      </c>
      <c r="T2297">
        <f ca="1">$AK$2*Validation[[#This Row],[Range2_Range]]+Validation[[#This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20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7" t="b">
        <f ca="1">Validation[[#This Row],[Desired Result]]=Validation[[#This Row],[Result]]</f>
        <v>1</v>
      </c>
      <c r="X2297" t="b">
        <v>1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v>0</v>
      </c>
      <c r="AB2297" t="s">
        <v>5866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7" t="b">
        <f ca="1">AND(Validation[[#This Row],[Test Reading]]&gt;=Validation[[#This Row],[Range1_Low]],Validation[[#This Row],[Test Reading]]&lt;=Validation[[#This Row],[Range1_High]])</f>
        <v>1</v>
      </c>
      <c r="AE2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7">
        <f>Validation[[#This Row],[Range1_High]]-Validation[[#This Row],[Range1_Low]]</f>
        <v>108010</v>
      </c>
      <c r="AG2297">
        <f>Validation[[#This Row],[Range2_High]]-Validation[[#This Row],[Range2_Low]]</f>
        <v>0</v>
      </c>
      <c r="AK2297"/>
    </row>
    <row r="2298" spans="1:37" x14ac:dyDescent="0.25">
      <c r="A2298" t="s">
        <v>52</v>
      </c>
      <c r="B2298" t="s">
        <v>17</v>
      </c>
      <c r="C2298">
        <v>120000</v>
      </c>
      <c r="D2298">
        <v>1200010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2643</v>
      </c>
      <c r="K2298">
        <v>60</v>
      </c>
      <c r="L2298">
        <v>1.5999999999999999E-5</v>
      </c>
      <c r="M2298">
        <v>18.158999999999999</v>
      </c>
      <c r="N2298">
        <v>2.8435000000000001E-5</v>
      </c>
      <c r="O2298" t="s">
        <v>2643</v>
      </c>
      <c r="P2298" t="s">
        <v>2643</v>
      </c>
      <c r="Q2298" t="s">
        <v>2643</v>
      </c>
      <c r="R2298" t="s">
        <v>5212</v>
      </c>
      <c r="S2298">
        <f ca="1">$AK$2*Validation[[#This Row],[Range1_Range]]+Validation[[#This Row],[Range1_Low]]</f>
        <v>482971.76132249524</v>
      </c>
      <c r="T2298">
        <f ca="1">$AK$2*Validation[[#This Row],[Range2_Range]]+Validation[[#This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68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Hz</v>
      </c>
      <c r="W2298" t="b">
        <f ca="1">Validation[[#This Row],[Desired Result]]=Validation[[#This Row],[Result]]</f>
        <v>1</v>
      </c>
      <c r="X2298" t="b">
        <v>1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v>0</v>
      </c>
      <c r="AB2298" t="s">
        <v>646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8" t="b">
        <f ca="1">AND(Validation[[#This Row],[Test Reading]]&gt;=Validation[[#This Row],[Range1_Low]],Validation[[#This Row],[Test Reading]]&lt;=Validation[[#This Row],[Range1_High]])</f>
        <v>1</v>
      </c>
      <c r="AE2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8">
        <f>Validation[[#This Row],[Range1_High]]-Validation[[#This Row],[Range1_Low]]</f>
        <v>1080010</v>
      </c>
      <c r="AG2298">
        <f>Validation[[#This Row],[Range2_High]]-Validation[[#This Row],[Range2_Low]]</f>
        <v>0</v>
      </c>
      <c r="AK2298"/>
    </row>
    <row r="2299" spans="1:37" x14ac:dyDescent="0.25">
      <c r="A2299" t="s">
        <v>52</v>
      </c>
      <c r="B2299" t="s">
        <v>17</v>
      </c>
      <c r="C2299">
        <v>0</v>
      </c>
      <c r="D2299">
        <v>120.001</v>
      </c>
      <c r="E2299">
        <v>100</v>
      </c>
      <c r="F2299" t="s">
        <v>9</v>
      </c>
      <c r="G2299" t="s">
        <v>9</v>
      </c>
      <c r="H2299">
        <v>0</v>
      </c>
      <c r="I2299">
        <v>0</v>
      </c>
      <c r="J2299" t="s">
        <v>2643</v>
      </c>
      <c r="K2299">
        <v>57.735999999999997</v>
      </c>
      <c r="L2299">
        <v>1.2167999999999999E-7</v>
      </c>
      <c r="M2299">
        <v>57.735999999999997</v>
      </c>
      <c r="N2299">
        <v>1.4510000000000001E-9</v>
      </c>
      <c r="O2299" t="s">
        <v>2643</v>
      </c>
      <c r="P2299" t="s">
        <v>2643</v>
      </c>
      <c r="Q2299" t="s">
        <v>2643</v>
      </c>
      <c r="R2299" t="s">
        <v>636</v>
      </c>
      <c r="S2299">
        <f ca="1">$AK$2*Validation[[#This Row],[Range1_Range]]+Validation[[#This Row],[Range1_Low]]</f>
        <v>40.330158360071437</v>
      </c>
      <c r="T2299">
        <f ca="1">$AK$2*Validation[[#This Row],[Range2_Range]]+Validation[[#This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58 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v>0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9" t="b">
        <f ca="1">AND(Validation[[#This Row],[Test Reading]]&gt;=Validation[[#This Row],[Range1_Low]],Validation[[#This Row],[Test Reading]]&lt;=Validation[[#This Row],[Range1_High]])</f>
        <v>1</v>
      </c>
      <c r="AE2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9">
        <f>Validation[[#This Row],[Range1_High]]-Validation[[#This Row],[Range1_Low]]</f>
        <v>120.001</v>
      </c>
      <c r="AG2299">
        <f>Validation[[#This Row],[Range2_High]]-Validation[[#This Row],[Range2_Low]]</f>
        <v>0</v>
      </c>
      <c r="AK2299"/>
    </row>
    <row r="2300" spans="1:37" x14ac:dyDescent="0.25">
      <c r="A2300" t="s">
        <v>52</v>
      </c>
      <c r="B2300" t="s">
        <v>17</v>
      </c>
      <c r="C2300">
        <v>12000</v>
      </c>
      <c r="D2300">
        <v>120010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2643</v>
      </c>
      <c r="K2300">
        <v>60.591999999999999</v>
      </c>
      <c r="L2300">
        <v>1.1287000000000001E-5</v>
      </c>
      <c r="M2300">
        <v>60.268999999999998</v>
      </c>
      <c r="N2300">
        <v>9.1177999999999993E-6</v>
      </c>
      <c r="O2300" t="s">
        <v>2643</v>
      </c>
      <c r="P2300" t="s">
        <v>2643</v>
      </c>
      <c r="Q2300" t="s">
        <v>2643</v>
      </c>
      <c r="R2300" t="s">
        <v>647</v>
      </c>
      <c r="S2300">
        <f ca="1">$AK$2*Validation[[#This Row],[Range1_Range]]+Validation[[#This Row],[Range1_Low]]</f>
        <v>48300.200868920387</v>
      </c>
      <c r="T2300">
        <f ca="1">$AK$2*Validation[[#This Row],[Range2_Range]]+Validation[[#This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61 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300" t="b">
        <f ca="1">Validation[[#This Row],[Desired Result]]=Validation[[#This Row],[Result]]</f>
        <v>1</v>
      </c>
      <c r="X2300" t="b">
        <v>1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v>0</v>
      </c>
      <c r="AB2300" t="s">
        <v>650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0" t="b">
        <f ca="1">AND(Validation[[#This Row],[Test Reading]]&gt;=Validation[[#This Row],[Range1_Low]],Validation[[#This Row],[Test Reading]]&lt;=Validation[[#This Row],[Range1_High]])</f>
        <v>1</v>
      </c>
      <c r="AE2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0">
        <f>Validation[[#This Row],[Range1_High]]-Validation[[#This Row],[Range1_Low]]</f>
        <v>108010</v>
      </c>
      <c r="AG2300">
        <f>Validation[[#This Row],[Range2_High]]-Validation[[#This Row],[Range2_Low]]</f>
        <v>0</v>
      </c>
      <c r="AK2300"/>
    </row>
    <row r="2301" spans="1:37" x14ac:dyDescent="0.25">
      <c r="A2301" t="s">
        <v>52</v>
      </c>
      <c r="B2301" t="s">
        <v>17</v>
      </c>
      <c r="C2301">
        <v>120000</v>
      </c>
      <c r="D2301">
        <v>1200010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2643</v>
      </c>
      <c r="K2301">
        <v>60.875999999999998</v>
      </c>
      <c r="L2301">
        <v>1.8461000000000002E-5</v>
      </c>
      <c r="M2301">
        <v>59.55</v>
      </c>
      <c r="N2301">
        <v>1.5104E-5</v>
      </c>
      <c r="O2301" t="s">
        <v>2643</v>
      </c>
      <c r="P2301" t="s">
        <v>2643</v>
      </c>
      <c r="Q2301" t="s">
        <v>2643</v>
      </c>
      <c r="R2301" t="s">
        <v>650</v>
      </c>
      <c r="S2301">
        <f ca="1">$AK$2*Validation[[#This Row],[Range1_Range]]+Validation[[#This Row],[Range1_Low]]</f>
        <v>482971.76132249524</v>
      </c>
      <c r="T2301">
        <f ca="1">$AK$2*Validation[[#This Row],[Range2_Range]]+Validation[[#This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70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0</v>
      </c>
      <c r="AA2301" t="b">
        <v>0</v>
      </c>
      <c r="AB2301" t="s">
        <v>6250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1" t="b">
        <f ca="1">AND(Validation[[#This Row],[Test Reading]]&gt;=Validation[[#This Row],[Range1_Low]],Validation[[#This Row],[Test Reading]]&lt;=Validation[[#This Row],[Range1_High]])</f>
        <v>1</v>
      </c>
      <c r="AE2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1">
        <f>Validation[[#This Row],[Range1_High]]-Validation[[#This Row],[Range1_Low]]</f>
        <v>1080010</v>
      </c>
      <c r="AG2301">
        <f>Validation[[#This Row],[Range2_High]]-Validation[[#This Row],[Range2_Low]]</f>
        <v>0</v>
      </c>
      <c r="AK2301"/>
    </row>
    <row r="2302" spans="1:37" x14ac:dyDescent="0.25">
      <c r="A2302" t="s">
        <v>52</v>
      </c>
      <c r="B2302" t="s">
        <v>17</v>
      </c>
      <c r="C2302">
        <v>1200000</v>
      </c>
      <c r="D2302">
        <v>2000000</v>
      </c>
      <c r="E2302">
        <v>100</v>
      </c>
      <c r="F2302" t="s">
        <v>9</v>
      </c>
      <c r="G2302" t="s">
        <v>10</v>
      </c>
      <c r="H2302">
        <v>0</v>
      </c>
      <c r="I2302">
        <v>0</v>
      </c>
      <c r="J2302" t="s">
        <v>2643</v>
      </c>
      <c r="K2302">
        <v>0.43</v>
      </c>
      <c r="L2302">
        <v>1.2999999999999999E-4</v>
      </c>
      <c r="M2302">
        <v>-0.35824</v>
      </c>
      <c r="N2302">
        <v>3.6326000000000002E-4</v>
      </c>
      <c r="O2302" t="s">
        <v>2643</v>
      </c>
      <c r="P2302" t="s">
        <v>2643</v>
      </c>
      <c r="Q2302" t="s">
        <v>2643</v>
      </c>
      <c r="R2302" t="s">
        <v>653</v>
      </c>
      <c r="S2302">
        <f ca="1">$AK$2*Validation[[#This Row],[Range1_Range]]+Validation[[#This Row],[Range1_Low]]</f>
        <v>1468865.4818547941</v>
      </c>
      <c r="T2302">
        <f ca="1">$AK$2*Validation[[#This Row],[Range2_Range]]+Validation[[#This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190 kHz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kHz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v>0</v>
      </c>
      <c r="AB2302" t="s">
        <v>650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2" t="b">
        <f ca="1">AND(Validation[[#This Row],[Test Reading]]&gt;=Validation[[#This Row],[Range1_Low]],Validation[[#This Row],[Test Reading]]&lt;=Validation[[#This Row],[Range1_High]])</f>
        <v>1</v>
      </c>
      <c r="AE2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2">
        <f>Validation[[#This Row],[Range1_High]]-Validation[[#This Row],[Range1_Low]]</f>
        <v>800000</v>
      </c>
      <c r="AG2302">
        <f>Validation[[#This Row],[Range2_High]]-Validation[[#This Row],[Range2_Low]]</f>
        <v>0</v>
      </c>
      <c r="AK2302"/>
    </row>
    <row r="2303" spans="1:37" x14ac:dyDescent="0.25">
      <c r="A2303" t="s">
        <v>52</v>
      </c>
      <c r="B2303" t="s">
        <v>17</v>
      </c>
      <c r="C2303">
        <v>2000000</v>
      </c>
      <c r="D2303">
        <v>2001000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2643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2643</v>
      </c>
      <c r="P2303" t="s">
        <v>2643</v>
      </c>
      <c r="Q2303" t="s">
        <v>2643</v>
      </c>
      <c r="R2303" t="s">
        <v>657</v>
      </c>
      <c r="S2303">
        <f ca="1">$AK$2*Validation[[#This Row],[Range1_Range]]+Validation[[#This Row],[Range1_Low]]</f>
        <v>2000336.0818523185</v>
      </c>
      <c r="T2303">
        <f ca="1">$AK$2*Validation[[#This Row],[Range2_Range]]+Validation[[#This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260 kHz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v>0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3" t="b">
        <f ca="1">AND(Validation[[#This Row],[Test Reading]]&gt;=Validation[[#This Row],[Range1_Low]],Validation[[#This Row],[Test Reading]]&lt;=Validation[[#This Row],[Range1_High]])</f>
        <v>1</v>
      </c>
      <c r="AE2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3">
        <f>Validation[[#This Row],[Range1_High]]-Validation[[#This Row],[Range1_Low]]</f>
        <v>1000</v>
      </c>
      <c r="AG2303">
        <f>Validation[[#This Row],[Range2_High]]-Validation[[#This Row],[Range2_Low]]</f>
        <v>0</v>
      </c>
      <c r="AJ2303" s="94"/>
      <c r="AK2303"/>
    </row>
    <row r="2304" spans="1:37" x14ac:dyDescent="0.25">
      <c r="A2304" t="s">
        <v>52</v>
      </c>
      <c r="B2304" t="s">
        <v>17</v>
      </c>
      <c r="C2304">
        <v>0</v>
      </c>
      <c r="D2304">
        <v>120.001</v>
      </c>
      <c r="E2304">
        <v>1000</v>
      </c>
      <c r="F2304" t="s">
        <v>9</v>
      </c>
      <c r="G2304" t="s">
        <v>9</v>
      </c>
      <c r="H2304">
        <v>0</v>
      </c>
      <c r="I2304">
        <v>0</v>
      </c>
      <c r="J2304" t="s">
        <v>2643</v>
      </c>
      <c r="K2304">
        <v>577.36</v>
      </c>
      <c r="L2304">
        <v>4.8236000000000003E-8</v>
      </c>
      <c r="M2304">
        <v>577.36</v>
      </c>
      <c r="N2304">
        <v>1.4499999999999999E-10</v>
      </c>
      <c r="O2304" t="s">
        <v>2643</v>
      </c>
      <c r="P2304" t="s">
        <v>2643</v>
      </c>
      <c r="Q2304" t="s">
        <v>2643</v>
      </c>
      <c r="R2304" t="s">
        <v>5208</v>
      </c>
      <c r="S2304">
        <f ca="1">$AK$2*Validation[[#This Row],[Range1_Range]]+Validation[[#This Row],[Range1_Low]]</f>
        <v>40.330158360071437</v>
      </c>
      <c r="T2304">
        <f ca="1">$AK$2*Validation[[#This Row],[Range2_Range]]+Validation[[#This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580 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1</v>
      </c>
      <c r="AA2304" t="b">
        <v>0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04" t="b">
        <f ca="1">AND(Validation[[#This Row],[Test Reading]]&gt;=Validation[[#This Row],[Range1_Low]],Validation[[#This Row],[Test Reading]]&lt;=Validation[[#This Row],[Range1_High]])</f>
        <v>1</v>
      </c>
      <c r="AE2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4">
        <f>Validation[[#This Row],[Range1_High]]-Validation[[#This Row],[Range1_Low]]</f>
        <v>120.001</v>
      </c>
      <c r="AG2304">
        <f>Validation[[#This Row],[Range2_High]]-Validation[[#This Row],[Range2_Low]]</f>
        <v>0</v>
      </c>
      <c r="AK2304"/>
    </row>
    <row r="2305" spans="1:37" x14ac:dyDescent="0.25">
      <c r="A2305" t="s">
        <v>52</v>
      </c>
      <c r="B2305" t="s">
        <v>17</v>
      </c>
      <c r="C2305">
        <v>12000</v>
      </c>
      <c r="D2305">
        <v>120010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2643</v>
      </c>
      <c r="K2305">
        <v>577.75</v>
      </c>
      <c r="L2305">
        <v>1.9059E-6</v>
      </c>
      <c r="M2305">
        <v>577.61</v>
      </c>
      <c r="N2305">
        <v>9.6075000000000008E-7</v>
      </c>
      <c r="O2305" t="s">
        <v>2643</v>
      </c>
      <c r="P2305" t="s">
        <v>2643</v>
      </c>
      <c r="Q2305" t="s">
        <v>2643</v>
      </c>
      <c r="R2305" t="s">
        <v>648</v>
      </c>
      <c r="S2305">
        <f ca="1">$AK$2*Validation[[#This Row],[Range1_Range]]+Validation[[#This Row],[Range1_Low]]</f>
        <v>48300.200868920387</v>
      </c>
      <c r="T2305">
        <f ca="1">$AK$2*Validation[[#This Row],[Range2_Range]]+Validation[[#This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0</v>
      </c>
      <c r="AA2305" t="b">
        <v>0</v>
      </c>
      <c r="AB2305" t="s">
        <v>651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5" t="b">
        <f ca="1">AND(Validation[[#This Row],[Test Reading]]&gt;=Validation[[#This Row],[Range1_Low]],Validation[[#This Row],[Test Reading]]&lt;=Validation[[#This Row],[Range1_High]])</f>
        <v>1</v>
      </c>
      <c r="AE2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5">
        <f>Validation[[#This Row],[Range1_High]]-Validation[[#This Row],[Range1_Low]]</f>
        <v>108010</v>
      </c>
      <c r="AG2305">
        <f>Validation[[#This Row],[Range2_High]]-Validation[[#This Row],[Range2_Low]]</f>
        <v>0</v>
      </c>
      <c r="AK2305"/>
    </row>
    <row r="2306" spans="1:37" x14ac:dyDescent="0.25">
      <c r="A2306" t="s">
        <v>52</v>
      </c>
      <c r="B2306" t="s">
        <v>17</v>
      </c>
      <c r="C2306">
        <v>120000</v>
      </c>
      <c r="D2306">
        <v>1200010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2643</v>
      </c>
      <c r="K2306">
        <v>578.01</v>
      </c>
      <c r="L2306">
        <v>3.8670999999999998E-6</v>
      </c>
      <c r="M2306">
        <v>577.51</v>
      </c>
      <c r="N2306">
        <v>1.8143999999999999E-6</v>
      </c>
      <c r="O2306" t="s">
        <v>2643</v>
      </c>
      <c r="P2306" t="s">
        <v>2643</v>
      </c>
      <c r="Q2306" t="s">
        <v>2643</v>
      </c>
      <c r="R2306" t="s">
        <v>651</v>
      </c>
      <c r="S2306">
        <f ca="1">$AK$2*Validation[[#This Row],[Range1_Range]]+Validation[[#This Row],[Range1_Low]]</f>
        <v>482971.76132249524</v>
      </c>
      <c r="T2306">
        <f ca="1">$AK$2*Validation[[#This Row],[Range2_Range]]+Validation[[#This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1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v>0</v>
      </c>
      <c r="AB2306" t="s">
        <v>6251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6" t="b">
        <f ca="1">AND(Validation[[#This Row],[Test Reading]]&gt;=Validation[[#This Row],[Range1_Low]],Validation[[#This Row],[Test Reading]]&lt;=Validation[[#This Row],[Range1_High]])</f>
        <v>1</v>
      </c>
      <c r="AE2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6">
        <f>Validation[[#This Row],[Range1_High]]-Validation[[#This Row],[Range1_Low]]</f>
        <v>1080010</v>
      </c>
      <c r="AG2306">
        <f>Validation[[#This Row],[Range2_High]]-Validation[[#This Row],[Range2_Low]]</f>
        <v>0</v>
      </c>
      <c r="AJ2306" s="94"/>
      <c r="AK2306"/>
    </row>
    <row r="2307" spans="1:37" x14ac:dyDescent="0.25">
      <c r="A2307" t="s">
        <v>52</v>
      </c>
      <c r="B2307" t="s">
        <v>17</v>
      </c>
      <c r="C2307">
        <v>1200000</v>
      </c>
      <c r="D2307">
        <v>2000000</v>
      </c>
      <c r="E2307">
        <v>1000</v>
      </c>
      <c r="F2307" t="s">
        <v>9</v>
      </c>
      <c r="G2307" t="s">
        <v>10</v>
      </c>
      <c r="H2307">
        <v>0</v>
      </c>
      <c r="I2307">
        <v>0</v>
      </c>
      <c r="J2307" t="s">
        <v>2643</v>
      </c>
      <c r="K2307">
        <v>0.43</v>
      </c>
      <c r="L2307">
        <v>1.4137000000000001E-4</v>
      </c>
      <c r="M2307">
        <v>0.42565999999999998</v>
      </c>
      <c r="N2307">
        <v>1.2836E-4</v>
      </c>
      <c r="O2307" t="s">
        <v>2643</v>
      </c>
      <c r="P2307" t="s">
        <v>2643</v>
      </c>
      <c r="Q2307" t="s">
        <v>2643</v>
      </c>
      <c r="R2307" t="s">
        <v>654</v>
      </c>
      <c r="S2307">
        <f ca="1">$AK$2*Validation[[#This Row],[Range1_Range]]+Validation[[#This Row],[Range1_Low]]</f>
        <v>1468865.4818547941</v>
      </c>
      <c r="T2307">
        <f ca="1">$AK$2*Validation[[#This Row],[Range2_Range]]+Validation[[#This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210 kHz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kHz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v>0</v>
      </c>
      <c r="AB2307" t="s">
        <v>651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7" t="b">
        <f ca="1">AND(Validation[[#This Row],[Test Reading]]&gt;=Validation[[#This Row],[Range1_Low]],Validation[[#This Row],[Test Reading]]&lt;=Validation[[#This Row],[Range1_High]])</f>
        <v>1</v>
      </c>
      <c r="AE2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7">
        <f>Validation[[#This Row],[Range1_High]]-Validation[[#This Row],[Range1_Low]]</f>
        <v>800000</v>
      </c>
      <c r="AG2307">
        <f>Validation[[#This Row],[Range2_High]]-Validation[[#This Row],[Range2_Low]]</f>
        <v>0</v>
      </c>
      <c r="AK2307"/>
    </row>
    <row r="2308" spans="1:37" x14ac:dyDescent="0.25">
      <c r="A2308" t="s">
        <v>52</v>
      </c>
      <c r="B2308" t="s">
        <v>17</v>
      </c>
      <c r="C2308">
        <v>2000000</v>
      </c>
      <c r="D2308">
        <v>2001000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2643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2643</v>
      </c>
      <c r="P2308" t="s">
        <v>2643</v>
      </c>
      <c r="Q2308" t="s">
        <v>2643</v>
      </c>
      <c r="R2308" t="s">
        <v>658</v>
      </c>
      <c r="S2308">
        <f ca="1">$AK$2*Validation[[#This Row],[Range1_Range]]+Validation[[#This Row],[Range1_Low]]</f>
        <v>2000336.0818523185</v>
      </c>
      <c r="T2308">
        <f ca="1">$AK$2*Validation[[#This Row],[Range2_Range]]+Validation[[#This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280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1</v>
      </c>
      <c r="AA2308" t="b">
        <v>0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08" t="b">
        <f ca="1">AND(Validation[[#This Row],[Test Reading]]&gt;=Validation[[#This Row],[Range1_Low]],Validation[[#This Row],[Test Reading]]&lt;=Validation[[#This Row],[Range1_High]])</f>
        <v>1</v>
      </c>
      <c r="AE2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8">
        <f>Validation[[#This Row],[Range1_High]]-Validation[[#This Row],[Range1_Low]]</f>
        <v>1000</v>
      </c>
      <c r="AG2308">
        <f>Validation[[#This Row],[Range2_High]]-Validation[[#This Row],[Range2_Low]]</f>
        <v>0</v>
      </c>
      <c r="AJ2308" s="93"/>
      <c r="AK2308"/>
    </row>
    <row r="2309" spans="1:37" x14ac:dyDescent="0.25">
      <c r="A2309" t="s">
        <v>52</v>
      </c>
      <c r="B2309" t="s">
        <v>17</v>
      </c>
      <c r="C2309">
        <v>120000</v>
      </c>
      <c r="D2309">
        <v>1200010</v>
      </c>
      <c r="E2309">
        <v>10000</v>
      </c>
      <c r="F2309" t="s">
        <v>9</v>
      </c>
      <c r="G2309" t="s">
        <v>9</v>
      </c>
      <c r="H2309">
        <v>0</v>
      </c>
      <c r="I2309">
        <v>0</v>
      </c>
      <c r="J2309" t="s">
        <v>2643</v>
      </c>
      <c r="K2309">
        <v>5773.8</v>
      </c>
      <c r="L2309">
        <v>1.0097E-6</v>
      </c>
      <c r="M2309">
        <v>5773.6</v>
      </c>
      <c r="N2309">
        <v>1.8185999999999999E-7</v>
      </c>
      <c r="O2309" t="s">
        <v>2643</v>
      </c>
      <c r="P2309" t="s">
        <v>2643</v>
      </c>
      <c r="Q2309" t="s">
        <v>2643</v>
      </c>
      <c r="R2309" t="s">
        <v>652</v>
      </c>
      <c r="S2309">
        <f ca="1">$AK$2*Validation[[#This Row],[Range1_Range]]+Validation[[#This Row],[Range1_Low]]</f>
        <v>482971.76132249524</v>
      </c>
      <c r="T2309">
        <f ca="1">$AK$2*Validation[[#This Row],[Range2_Range]]+Validation[[#This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5800 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9" t="b">
        <f ca="1">Validation[[#This Row],[Desired Result]]=Validation[[#This Row],[Result]]</f>
        <v>1</v>
      </c>
      <c r="X2309" t="b">
        <v>1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0</v>
      </c>
      <c r="AA2309" t="b">
        <v>0</v>
      </c>
      <c r="AB2309" t="s">
        <v>655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9" t="b">
        <f ca="1">AND(Validation[[#This Row],[Test Reading]]&gt;=Validation[[#This Row],[Range1_Low]],Validation[[#This Row],[Test Reading]]&lt;=Validation[[#This Row],[Range1_High]])</f>
        <v>1</v>
      </c>
      <c r="AE2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9">
        <f>Validation[[#This Row],[Range1_High]]-Validation[[#This Row],[Range1_Low]]</f>
        <v>1080010</v>
      </c>
      <c r="AG2309">
        <f>Validation[[#This Row],[Range2_High]]-Validation[[#This Row],[Range2_Low]]</f>
        <v>0</v>
      </c>
      <c r="AK2309"/>
    </row>
    <row r="2310" spans="1:37" x14ac:dyDescent="0.25">
      <c r="A2310" t="s">
        <v>52</v>
      </c>
      <c r="B2310" t="s">
        <v>17</v>
      </c>
      <c r="C2310">
        <v>1200000</v>
      </c>
      <c r="D2310">
        <v>2000000</v>
      </c>
      <c r="E2310">
        <v>10000</v>
      </c>
      <c r="F2310" t="s">
        <v>9</v>
      </c>
      <c r="G2310" t="s">
        <v>10</v>
      </c>
      <c r="H2310">
        <v>0</v>
      </c>
      <c r="I2310">
        <v>0</v>
      </c>
      <c r="J2310" t="s">
        <v>2643</v>
      </c>
      <c r="K2310">
        <v>5.7549000000000001</v>
      </c>
      <c r="L2310">
        <v>2.1951E-5</v>
      </c>
      <c r="M2310">
        <v>5.7569999999999997</v>
      </c>
      <c r="N2310">
        <v>1.4015E-5</v>
      </c>
      <c r="O2310" t="s">
        <v>2643</v>
      </c>
      <c r="P2310" t="s">
        <v>2643</v>
      </c>
      <c r="Q2310" t="s">
        <v>2643</v>
      </c>
      <c r="R2310" t="s">
        <v>655</v>
      </c>
      <c r="S2310">
        <f ca="1">$AK$2*Validation[[#This Row],[Range1_Range]]+Validation[[#This Row],[Range1_Low]]</f>
        <v>1468865.4818547941</v>
      </c>
      <c r="T2310">
        <f ca="1">$AK$2*Validation[[#This Row],[Range2_Range]]+Validation[[#This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38 kHz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kHz</v>
      </c>
      <c r="W2310" t="b">
        <f ca="1">Validation[[#This Row],[Desired Result]]=Validation[[#This Row],[Result]]</f>
        <v>1</v>
      </c>
      <c r="X2310" t="b">
        <v>1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0</v>
      </c>
      <c r="AA2310" t="b">
        <v>0</v>
      </c>
      <c r="AB2310" t="s">
        <v>652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0" t="b">
        <f ca="1">AND(Validation[[#This Row],[Test Reading]]&gt;=Validation[[#This Row],[Range1_Low]],Validation[[#This Row],[Test Reading]]&lt;=Validation[[#This Row],[Range1_High]])</f>
        <v>1</v>
      </c>
      <c r="AE2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0">
        <f>Validation[[#This Row],[Range1_High]]-Validation[[#This Row],[Range1_Low]]</f>
        <v>800000</v>
      </c>
      <c r="AG2310">
        <f>Validation[[#This Row],[Range2_High]]-Validation[[#This Row],[Range2_Low]]</f>
        <v>0</v>
      </c>
      <c r="AK2310"/>
    </row>
    <row r="2311" spans="1:37" x14ac:dyDescent="0.25">
      <c r="A2311" t="s">
        <v>52</v>
      </c>
      <c r="B2311" t="s">
        <v>17</v>
      </c>
      <c r="C2311">
        <v>2000000</v>
      </c>
      <c r="D2311">
        <v>2001000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2643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2643</v>
      </c>
      <c r="P2311" t="s">
        <v>2643</v>
      </c>
      <c r="Q2311" t="s">
        <v>2643</v>
      </c>
      <c r="R2311" t="s">
        <v>659</v>
      </c>
      <c r="S2311">
        <f ca="1">$AK$2*Validation[[#This Row],[Range1_Range]]+Validation[[#This Row],[Range1_Low]]</f>
        <v>2000336.0818523185</v>
      </c>
      <c r="T2311">
        <f ca="1">$AK$2*Validation[[#This Row],[Range2_Range]]+Validation[[#This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50 kHz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1" t="b">
        <f ca="1">Validation[[#This Row],[Desired Result]]=Validation[[#This Row],[Result]]</f>
        <v>1</v>
      </c>
      <c r="X2311" t="b">
        <v>0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1</v>
      </c>
      <c r="AA2311" t="b">
        <v>0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11" t="b">
        <f ca="1">AND(Validation[[#This Row],[Test Reading]]&gt;=Validation[[#This Row],[Range1_Low]],Validation[[#This Row],[Test Reading]]&lt;=Validation[[#This Row],[Range1_High]])</f>
        <v>1</v>
      </c>
      <c r="AE2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1">
        <f>Validation[[#This Row],[Range1_High]]-Validation[[#This Row],[Range1_Low]]</f>
        <v>1000</v>
      </c>
      <c r="AG2311">
        <f>Validation[[#This Row],[Range2_High]]-Validation[[#This Row],[Range2_Low]]</f>
        <v>0</v>
      </c>
      <c r="AK2311"/>
    </row>
    <row r="2312" spans="1:37" x14ac:dyDescent="0.25">
      <c r="A2312" t="s">
        <v>52</v>
      </c>
      <c r="B2312" t="s">
        <v>17</v>
      </c>
      <c r="C2312">
        <v>1200000</v>
      </c>
      <c r="D2312">
        <v>2000000</v>
      </c>
      <c r="E2312">
        <v>100000</v>
      </c>
      <c r="F2312" t="s">
        <v>9</v>
      </c>
      <c r="G2312" t="s">
        <v>10</v>
      </c>
      <c r="H2312">
        <v>0</v>
      </c>
      <c r="I2312">
        <v>0</v>
      </c>
      <c r="J2312" t="s">
        <v>2643</v>
      </c>
      <c r="K2312">
        <v>57.732999999999997</v>
      </c>
      <c r="L2312">
        <v>4.5960999999999999E-6</v>
      </c>
      <c r="M2312">
        <v>57.734000000000002</v>
      </c>
      <c r="N2312">
        <v>1.4028999999999999E-6</v>
      </c>
      <c r="O2312" t="s">
        <v>2643</v>
      </c>
      <c r="P2312" t="s">
        <v>2643</v>
      </c>
      <c r="Q2312" t="s">
        <v>2643</v>
      </c>
      <c r="R2312" t="s">
        <v>656</v>
      </c>
      <c r="S2312">
        <f ca="1">$AK$2*Validation[[#This Row],[Range1_Range]]+Validation[[#This Row],[Range1_Low]]</f>
        <v>1468865.4818547941</v>
      </c>
      <c r="T2312">
        <f ca="1">$AK$2*Validation[[#This Row],[Range2_Range]]+Validation[[#This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64 kHz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0</v>
      </c>
      <c r="AA2312" t="b">
        <v>0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2" t="b">
        <f ca="1">AND(Validation[[#This Row],[Test Reading]]&gt;=Validation[[#This Row],[Range1_Low]],Validation[[#This Row],[Test Reading]]&lt;=Validation[[#This Row],[Range1_High]])</f>
        <v>1</v>
      </c>
      <c r="AE2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2">
        <f>Validation[[#This Row],[Range1_High]]-Validation[[#This Row],[Range1_Low]]</f>
        <v>800000</v>
      </c>
      <c r="AG2312">
        <f>Validation[[#This Row],[Range2_High]]-Validation[[#This Row],[Range2_Low]]</f>
        <v>0</v>
      </c>
      <c r="AK2312"/>
    </row>
    <row r="2313" spans="1:37" x14ac:dyDescent="0.25">
      <c r="A2313" t="s">
        <v>52</v>
      </c>
      <c r="B2313" t="s">
        <v>17</v>
      </c>
      <c r="C2313">
        <v>2000000</v>
      </c>
      <c r="D2313">
        <v>2001000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2643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2643</v>
      </c>
      <c r="P2313" t="s">
        <v>2643</v>
      </c>
      <c r="Q2313" t="s">
        <v>2643</v>
      </c>
      <c r="R2313" t="s">
        <v>660</v>
      </c>
      <c r="S2313">
        <f ca="1">$AK$2*Validation[[#This Row],[Range1_Range]]+Validation[[#This Row],[Range1_Low]]</f>
        <v>2000336.0818523185</v>
      </c>
      <c r="T2313">
        <f ca="1">$AK$2*Validation[[#This Row],[Range2_Range]]+Validation[[#This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67 kHz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1</v>
      </c>
      <c r="AA2313" t="b">
        <v>0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13" t="b">
        <f ca="1">AND(Validation[[#This Row],[Test Reading]]&gt;=Validation[[#This Row],[Range1_Low]],Validation[[#This Row],[Test Reading]]&lt;=Validation[[#This Row],[Range1_High]])</f>
        <v>1</v>
      </c>
      <c r="AE2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3">
        <f>Validation[[#This Row],[Range1_High]]-Validation[[#This Row],[Range1_Low]]</f>
        <v>1000</v>
      </c>
      <c r="AG2313">
        <f>Validation[[#This Row],[Range2_High]]-Validation[[#This Row],[Range2_Low]]</f>
        <v>0</v>
      </c>
      <c r="AJ2313" s="93"/>
      <c r="AK2313"/>
    </row>
    <row r="2314" spans="1:37" x14ac:dyDescent="0.25">
      <c r="A2314" t="s">
        <v>52</v>
      </c>
      <c r="B2314" t="s">
        <v>7</v>
      </c>
      <c r="C2314">
        <v>0</v>
      </c>
      <c r="D2314">
        <v>11.000999999999999</v>
      </c>
      <c r="E2314">
        <v>1E-3</v>
      </c>
      <c r="F2314" t="s">
        <v>100</v>
      </c>
      <c r="G2314" t="s">
        <v>46</v>
      </c>
      <c r="H2314">
        <v>0</v>
      </c>
      <c r="I2314">
        <v>0</v>
      </c>
      <c r="J2314" t="s">
        <v>2643</v>
      </c>
      <c r="K2314">
        <v>12</v>
      </c>
      <c r="L2314">
        <v>0.14000000000000001</v>
      </c>
      <c r="M2314">
        <v>11.576000000000001</v>
      </c>
      <c r="N2314">
        <v>0.13830000000000001</v>
      </c>
      <c r="O2314" t="s">
        <v>2643</v>
      </c>
      <c r="P2314" t="s">
        <v>2643</v>
      </c>
      <c r="Q2314" t="s">
        <v>2643</v>
      </c>
      <c r="R2314" t="s">
        <v>575</v>
      </c>
      <c r="S2314">
        <f ca="1">$AK$2*Validation[[#This Row],[Range1_Range]]+Validation[[#This Row],[Range1_Low]]</f>
        <v>3.6972364573557375</v>
      </c>
      <c r="T2314">
        <f ca="1">$AK$2*Validation[[#This Row],[Range2_Range]]+Validation[[#This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13 mΩ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0</v>
      </c>
      <c r="AA2314" t="b">
        <v>0</v>
      </c>
      <c r="AB2314" t="s">
        <v>585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4" t="b">
        <f ca="1">AND(Validation[[#This Row],[Test Reading]]&gt;=Validation[[#This Row],[Range1_Low]],Validation[[#This Row],[Test Reading]]&lt;=Validation[[#This Row],[Range1_High]])</f>
        <v>1</v>
      </c>
      <c r="AE2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4">
        <f>Validation[[#This Row],[Range1_High]]-Validation[[#This Row],[Range1_Low]]</f>
        <v>11.000999999999999</v>
      </c>
      <c r="AG2314">
        <f>Validation[[#This Row],[Range2_High]]-Validation[[#This Row],[Range2_Low]]</f>
        <v>0</v>
      </c>
      <c r="AJ2314" s="94"/>
      <c r="AK2314"/>
    </row>
    <row r="2315" spans="1:37" x14ac:dyDescent="0.25">
      <c r="A2315" t="s">
        <v>52</v>
      </c>
      <c r="B2315" t="s">
        <v>7</v>
      </c>
      <c r="C2315">
        <v>11</v>
      </c>
      <c r="D2315">
        <v>33.000999999999998</v>
      </c>
      <c r="E2315">
        <v>1E-3</v>
      </c>
      <c r="F2315" t="s">
        <v>100</v>
      </c>
      <c r="G2315" t="s">
        <v>46</v>
      </c>
      <c r="H2315">
        <v>0</v>
      </c>
      <c r="I2315">
        <v>0</v>
      </c>
      <c r="J2315" t="s">
        <v>2643</v>
      </c>
      <c r="K2315">
        <v>18</v>
      </c>
      <c r="L2315">
        <v>0.14000000000000001</v>
      </c>
      <c r="M2315">
        <v>17.338999999999999</v>
      </c>
      <c r="N2315">
        <v>0.13885</v>
      </c>
      <c r="O2315" t="s">
        <v>2643</v>
      </c>
      <c r="P2315" t="s">
        <v>2643</v>
      </c>
      <c r="Q2315" t="s">
        <v>2643</v>
      </c>
      <c r="R2315" t="s">
        <v>585</v>
      </c>
      <c r="S2315">
        <f ca="1">$AK$2*Validation[[#This Row],[Range1_Range]]+Validation[[#This Row],[Range1_Low]]</f>
        <v>18.394136832859154</v>
      </c>
      <c r="T2315">
        <f ca="1">$AK$2*Validation[[#This Row],[Range2_Range]]+Validation[[#This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21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v>0</v>
      </c>
      <c r="AB2315" t="s">
        <v>6136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5" t="b">
        <f ca="1">AND(Validation[[#This Row],[Test Reading]]&gt;=Validation[[#This Row],[Range1_Low]],Validation[[#This Row],[Test Reading]]&lt;=Validation[[#This Row],[Range1_High]])</f>
        <v>1</v>
      </c>
      <c r="AE2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5">
        <f>Validation[[#This Row],[Range1_High]]-Validation[[#This Row],[Range1_Low]]</f>
        <v>22.000999999999998</v>
      </c>
      <c r="AG2315">
        <f>Validation[[#This Row],[Range2_High]]-Validation[[#This Row],[Range2_Low]]</f>
        <v>0</v>
      </c>
      <c r="AK2315"/>
    </row>
    <row r="2316" spans="1:37" x14ac:dyDescent="0.25">
      <c r="A2316" t="s">
        <v>52</v>
      </c>
      <c r="B2316" t="s">
        <v>7</v>
      </c>
      <c r="C2316">
        <v>33</v>
      </c>
      <c r="D2316">
        <v>110.01</v>
      </c>
      <c r="E2316">
        <v>1E-3</v>
      </c>
      <c r="F2316" t="s">
        <v>100</v>
      </c>
      <c r="G2316" t="s">
        <v>46</v>
      </c>
      <c r="H2316">
        <v>0</v>
      </c>
      <c r="I2316">
        <v>0</v>
      </c>
      <c r="J2316" t="s">
        <v>2643</v>
      </c>
      <c r="K2316">
        <v>18</v>
      </c>
      <c r="L2316">
        <v>0.1</v>
      </c>
      <c r="M2316">
        <v>17.341999999999999</v>
      </c>
      <c r="N2316">
        <v>0.10406</v>
      </c>
      <c r="O2316" t="s">
        <v>2643</v>
      </c>
      <c r="P2316" t="s">
        <v>2643</v>
      </c>
      <c r="Q2316" t="s">
        <v>2643</v>
      </c>
      <c r="R2316" t="s">
        <v>589</v>
      </c>
      <c r="S2316">
        <f ca="1">$AK$2*Validation[[#This Row],[Range1_Range]]+Validation[[#This Row],[Range1_Low]]</f>
        <v>58.881663447047117</v>
      </c>
      <c r="T2316">
        <f ca="1">$AK$2*Validation[[#This Row],[Range2_Range]]+Validation[[#This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24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v>0</v>
      </c>
      <c r="AB2316" t="s">
        <v>6137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6" t="b">
        <f ca="1">AND(Validation[[#This Row],[Test Reading]]&gt;=Validation[[#This Row],[Range1_Low]],Validation[[#This Row],[Test Reading]]&lt;=Validation[[#This Row],[Range1_High]])</f>
        <v>1</v>
      </c>
      <c r="AE2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6">
        <f>Validation[[#This Row],[Range1_High]]-Validation[[#This Row],[Range1_Low]]</f>
        <v>77.010000000000005</v>
      </c>
      <c r="AG2316">
        <f>Validation[[#This Row],[Range2_High]]-Validation[[#This Row],[Range2_Low]]</f>
        <v>0</v>
      </c>
      <c r="AK2316"/>
    </row>
    <row r="2317" spans="1:37" x14ac:dyDescent="0.25">
      <c r="A2317" t="s">
        <v>52</v>
      </c>
      <c r="B2317" t="s">
        <v>7</v>
      </c>
      <c r="C2317">
        <v>110</v>
      </c>
      <c r="D2317">
        <v>330.01</v>
      </c>
      <c r="E2317">
        <v>1E-3</v>
      </c>
      <c r="F2317" t="s">
        <v>100</v>
      </c>
      <c r="G2317" t="s">
        <v>46</v>
      </c>
      <c r="H2317">
        <v>0</v>
      </c>
      <c r="I2317">
        <v>0</v>
      </c>
      <c r="J2317" t="s">
        <v>2643</v>
      </c>
      <c r="K2317">
        <v>25</v>
      </c>
      <c r="L2317">
        <v>0.3</v>
      </c>
      <c r="M2317">
        <v>24.812000000000001</v>
      </c>
      <c r="N2317">
        <v>0.29687000000000002</v>
      </c>
      <c r="O2317" t="s">
        <v>2643</v>
      </c>
      <c r="P2317" t="s">
        <v>2643</v>
      </c>
      <c r="Q2317" t="s">
        <v>2643</v>
      </c>
      <c r="R2317" t="s">
        <v>593</v>
      </c>
      <c r="S2317">
        <f ca="1">$AK$2*Validation[[#This Row],[Range1_Range]]+Validation[[#This Row],[Range1_Low]]</f>
        <v>183.94136832859158</v>
      </c>
      <c r="T2317">
        <f ca="1">$AK$2*Validation[[#This Row],[Range2_Range]]+Validation[[#This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80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v>0</v>
      </c>
      <c r="AB2317" t="s">
        <v>589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7" t="b">
        <f ca="1">AND(Validation[[#This Row],[Test Reading]]&gt;=Validation[[#This Row],[Range1_Low]],Validation[[#This Row],[Test Reading]]&lt;=Validation[[#This Row],[Range1_High]])</f>
        <v>1</v>
      </c>
      <c r="AE2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7">
        <f>Validation[[#This Row],[Range1_High]]-Validation[[#This Row],[Range1_Low]]</f>
        <v>220.01</v>
      </c>
      <c r="AG2317">
        <f>Validation[[#This Row],[Range2_High]]-Validation[[#This Row],[Range2_Low]]</f>
        <v>0</v>
      </c>
      <c r="AJ2317" s="93"/>
      <c r="AK2317"/>
    </row>
    <row r="2318" spans="1:37" x14ac:dyDescent="0.25">
      <c r="A2318" t="s">
        <v>52</v>
      </c>
      <c r="B2318" t="s">
        <v>7</v>
      </c>
      <c r="C2318">
        <v>0</v>
      </c>
      <c r="D2318">
        <v>11.000999999999999</v>
      </c>
      <c r="E2318">
        <v>0.01</v>
      </c>
      <c r="F2318" t="s">
        <v>100</v>
      </c>
      <c r="G2318" t="s">
        <v>46</v>
      </c>
      <c r="H2318">
        <v>0</v>
      </c>
      <c r="I2318">
        <v>0</v>
      </c>
      <c r="J2318" t="s">
        <v>2643</v>
      </c>
      <c r="K2318">
        <v>12.939</v>
      </c>
      <c r="L2318">
        <v>0.12581000000000001</v>
      </c>
      <c r="M2318">
        <v>12.935</v>
      </c>
      <c r="N2318">
        <v>0.12525</v>
      </c>
      <c r="O2318" t="s">
        <v>2643</v>
      </c>
      <c r="P2318" t="s">
        <v>2643</v>
      </c>
      <c r="Q2318" t="s">
        <v>2643</v>
      </c>
      <c r="R2318" t="s">
        <v>576</v>
      </c>
      <c r="S2318">
        <f ca="1">$AK$2*Validation[[#This Row],[Range1_Range]]+Validation[[#This Row],[Range1_Low]]</f>
        <v>3.6972364573557375</v>
      </c>
      <c r="T2318">
        <f ca="1">$AK$2*Validation[[#This Row],[Range2_Range]]+Validation[[#This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13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v>0</v>
      </c>
      <c r="AB2318" t="s">
        <v>586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8" t="b">
        <f ca="1">AND(Validation[[#This Row],[Test Reading]]&gt;=Validation[[#This Row],[Range1_Low]],Validation[[#This Row],[Test Reading]]&lt;=Validation[[#This Row],[Range1_High]])</f>
        <v>1</v>
      </c>
      <c r="AE2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8">
        <f>Validation[[#This Row],[Range1_High]]-Validation[[#This Row],[Range1_Low]]</f>
        <v>11.000999999999999</v>
      </c>
      <c r="AG2318">
        <f>Validation[[#This Row],[Range2_High]]-Validation[[#This Row],[Range2_Low]]</f>
        <v>0</v>
      </c>
      <c r="AJ2318" s="93"/>
      <c r="AK2318"/>
    </row>
    <row r="2319" spans="1:37" x14ac:dyDescent="0.25">
      <c r="A2319" t="s">
        <v>52</v>
      </c>
      <c r="B2319" t="s">
        <v>7</v>
      </c>
      <c r="C2319">
        <v>11</v>
      </c>
      <c r="D2319">
        <v>33.000999999999998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2643</v>
      </c>
      <c r="K2319">
        <v>18.263000000000002</v>
      </c>
      <c r="L2319">
        <v>0.13372000000000001</v>
      </c>
      <c r="M2319">
        <v>18.257999999999999</v>
      </c>
      <c r="N2319">
        <v>0.13356999999999999</v>
      </c>
      <c r="O2319" t="s">
        <v>2643</v>
      </c>
      <c r="P2319" t="s">
        <v>2643</v>
      </c>
      <c r="Q2319" t="s">
        <v>2643</v>
      </c>
      <c r="R2319" t="s">
        <v>586</v>
      </c>
      <c r="S2319">
        <f ca="1">$AK$2*Validation[[#This Row],[Range1_Range]]+Validation[[#This Row],[Range1_Low]]</f>
        <v>18.394136832859154</v>
      </c>
      <c r="T2319">
        <f ca="1">$AK$2*Validation[[#This Row],[Range2_Range]]+Validation[[#This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21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9" t="b">
        <f ca="1">Validation[[#This Row],[Desired Result]]=Validation[[#This Row],[Result]]</f>
        <v>1</v>
      </c>
      <c r="X2319" t="b">
        <v>1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v>0</v>
      </c>
      <c r="AB2319" t="s">
        <v>6138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9" t="b">
        <f ca="1">AND(Validation[[#This Row],[Test Reading]]&gt;=Validation[[#This Row],[Range1_Low]],Validation[[#This Row],[Test Reading]]&lt;=Validation[[#This Row],[Range1_High]])</f>
        <v>1</v>
      </c>
      <c r="AE2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9">
        <f>Validation[[#This Row],[Range1_High]]-Validation[[#This Row],[Range1_Low]]</f>
        <v>22.000999999999998</v>
      </c>
      <c r="AG2319">
        <f>Validation[[#This Row],[Range2_High]]-Validation[[#This Row],[Range2_Low]]</f>
        <v>0</v>
      </c>
      <c r="AJ2319" s="93"/>
      <c r="AK2319"/>
    </row>
    <row r="2320" spans="1:37" x14ac:dyDescent="0.25">
      <c r="A2320" t="s">
        <v>52</v>
      </c>
      <c r="B2320" t="s">
        <v>7</v>
      </c>
      <c r="C2320">
        <v>33</v>
      </c>
      <c r="D2320">
        <v>110.01</v>
      </c>
      <c r="E2320">
        <v>0.01</v>
      </c>
      <c r="F2320" t="s">
        <v>100</v>
      </c>
      <c r="G2320" t="s">
        <v>46</v>
      </c>
      <c r="H2320">
        <v>0</v>
      </c>
      <c r="I2320">
        <v>0</v>
      </c>
      <c r="J2320" t="s">
        <v>2643</v>
      </c>
      <c r="K2320">
        <v>18.224</v>
      </c>
      <c r="L2320">
        <v>0.10151</v>
      </c>
      <c r="M2320">
        <v>18.221</v>
      </c>
      <c r="N2320">
        <v>0.10128</v>
      </c>
      <c r="O2320" t="s">
        <v>2643</v>
      </c>
      <c r="P2320" t="s">
        <v>2643</v>
      </c>
      <c r="Q2320" t="s">
        <v>2643</v>
      </c>
      <c r="R2320" t="s">
        <v>590</v>
      </c>
      <c r="S2320">
        <f ca="1">$AK$2*Validation[[#This Row],[Range1_Range]]+Validation[[#This Row],[Range1_Low]]</f>
        <v>58.881663447047117</v>
      </c>
      <c r="T2320">
        <f ca="1">$AK$2*Validation[[#This Row],[Range2_Range]]+Validation[[#This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24 mΩ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2320" t="b">
        <f ca="1">Validation[[#This Row],[Desired Result]]=Validation[[#This Row],[Result]]</f>
        <v>1</v>
      </c>
      <c r="X2320" t="b">
        <v>1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v>0</v>
      </c>
      <c r="AB2320" t="s">
        <v>6139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0" t="b">
        <f ca="1">AND(Validation[[#This Row],[Test Reading]]&gt;=Validation[[#This Row],[Range1_Low]],Validation[[#This Row],[Test Reading]]&lt;=Validation[[#This Row],[Range1_High]])</f>
        <v>1</v>
      </c>
      <c r="AE2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0">
        <f>Validation[[#This Row],[Range1_High]]-Validation[[#This Row],[Range1_Low]]</f>
        <v>77.010000000000005</v>
      </c>
      <c r="AG2320">
        <f>Validation[[#This Row],[Range2_High]]-Validation[[#This Row],[Range2_Low]]</f>
        <v>0</v>
      </c>
      <c r="AK2320"/>
    </row>
    <row r="2321" spans="1:37" x14ac:dyDescent="0.25">
      <c r="A2321" t="s">
        <v>52</v>
      </c>
      <c r="B2321" t="s">
        <v>7</v>
      </c>
      <c r="C2321">
        <v>110</v>
      </c>
      <c r="D2321">
        <v>330.01</v>
      </c>
      <c r="E2321">
        <v>0.01</v>
      </c>
      <c r="F2321" t="s">
        <v>100</v>
      </c>
      <c r="G2321" t="s">
        <v>46</v>
      </c>
      <c r="H2321">
        <v>0</v>
      </c>
      <c r="I2321">
        <v>0</v>
      </c>
      <c r="J2321" t="s">
        <v>2643</v>
      </c>
      <c r="K2321">
        <v>25.358000000000001</v>
      </c>
      <c r="L2321">
        <v>0.29479</v>
      </c>
      <c r="M2321">
        <v>25.35</v>
      </c>
      <c r="N2321">
        <v>0.29441000000000001</v>
      </c>
      <c r="O2321" t="s">
        <v>2643</v>
      </c>
      <c r="P2321" t="s">
        <v>2643</v>
      </c>
      <c r="Q2321" t="s">
        <v>2643</v>
      </c>
      <c r="R2321" t="s">
        <v>594</v>
      </c>
      <c r="S2321">
        <f ca="1">$AK$2*Validation[[#This Row],[Range1_Range]]+Validation[[#This Row],[Range1_Low]]</f>
        <v>183.94136832859158</v>
      </c>
      <c r="T2321">
        <f ca="1">$AK$2*Validation[[#This Row],[Range2_Range]]+Validation[[#This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80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v>0</v>
      </c>
      <c r="AB2321" t="s">
        <v>6140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1" t="b">
        <f ca="1">AND(Validation[[#This Row],[Test Reading]]&gt;=Validation[[#This Row],[Range1_Low]],Validation[[#This Row],[Test Reading]]&lt;=Validation[[#This Row],[Range1_High]])</f>
        <v>1</v>
      </c>
      <c r="AE2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1">
        <f>Validation[[#This Row],[Range1_High]]-Validation[[#This Row],[Range1_Low]]</f>
        <v>220.01</v>
      </c>
      <c r="AG2321">
        <f>Validation[[#This Row],[Range2_High]]-Validation[[#This Row],[Range2_Low]]</f>
        <v>0</v>
      </c>
      <c r="AK2321"/>
    </row>
    <row r="2322" spans="1:37" x14ac:dyDescent="0.25">
      <c r="A2322" t="s">
        <v>52</v>
      </c>
      <c r="B2322" t="s">
        <v>7</v>
      </c>
      <c r="C2322">
        <v>330</v>
      </c>
      <c r="D2322">
        <v>1100.01</v>
      </c>
      <c r="E2322">
        <v>0.01</v>
      </c>
      <c r="F2322" t="s">
        <v>100</v>
      </c>
      <c r="G2322" t="s">
        <v>46</v>
      </c>
      <c r="H2322">
        <v>0</v>
      </c>
      <c r="I2322">
        <v>0</v>
      </c>
      <c r="J2322" t="s">
        <v>2643</v>
      </c>
      <c r="K2322">
        <v>28</v>
      </c>
      <c r="L2322">
        <v>0.1</v>
      </c>
      <c r="M2322">
        <v>23.818000000000001</v>
      </c>
      <c r="N2322">
        <v>0.10366</v>
      </c>
      <c r="O2322" t="s">
        <v>2643</v>
      </c>
      <c r="P2322" t="s">
        <v>2643</v>
      </c>
      <c r="Q2322" t="s">
        <v>2643</v>
      </c>
      <c r="R2322" t="s">
        <v>597</v>
      </c>
      <c r="S2322">
        <f ca="1">$AK$2*Validation[[#This Row],[Range1_Range]]+Validation[[#This Row],[Range1_Low]]</f>
        <v>588.78638710376254</v>
      </c>
      <c r="T2322">
        <f ca="1">$AK$2*Validation[[#This Row],[Range2_Range]]+Validation[[#This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87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v>0</v>
      </c>
      <c r="AB2322" t="s">
        <v>6252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2" t="b">
        <f ca="1">AND(Validation[[#This Row],[Test Reading]]&gt;=Validation[[#This Row],[Range1_Low]],Validation[[#This Row],[Test Reading]]&lt;=Validation[[#This Row],[Range1_High]])</f>
        <v>1</v>
      </c>
      <c r="AE2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2">
        <f>Validation[[#This Row],[Range1_High]]-Validation[[#This Row],[Range1_Low]]</f>
        <v>770.01</v>
      </c>
      <c r="AG2322">
        <f>Validation[[#This Row],[Range2_High]]-Validation[[#This Row],[Range2_Low]]</f>
        <v>0</v>
      </c>
      <c r="AK2322"/>
    </row>
    <row r="2323" spans="1:37" x14ac:dyDescent="0.25">
      <c r="A2323" t="s">
        <v>52</v>
      </c>
      <c r="B2323" t="s">
        <v>7</v>
      </c>
      <c r="C2323">
        <v>1100</v>
      </c>
      <c r="D2323">
        <v>3300.1</v>
      </c>
      <c r="E2323">
        <v>0.01</v>
      </c>
      <c r="F2323" t="s">
        <v>100</v>
      </c>
      <c r="G2323" t="s">
        <v>47</v>
      </c>
      <c r="H2323">
        <v>0</v>
      </c>
      <c r="I2323">
        <v>0</v>
      </c>
      <c r="J2323" t="s">
        <v>2643</v>
      </c>
      <c r="K2323">
        <v>0.25</v>
      </c>
      <c r="L2323">
        <v>1E-4</v>
      </c>
      <c r="M2323">
        <v>0.23096</v>
      </c>
      <c r="N2323">
        <v>1.0411E-4</v>
      </c>
      <c r="O2323" t="s">
        <v>2643</v>
      </c>
      <c r="P2323" t="s">
        <v>2643</v>
      </c>
      <c r="Q2323" t="s">
        <v>2643</v>
      </c>
      <c r="R2323" t="s">
        <v>600</v>
      </c>
      <c r="S2323">
        <f ca="1">$AK$2*Validation[[#This Row],[Range1_Range]]+Validation[[#This Row],[Range1_Low]]</f>
        <v>1839.4136832859156</v>
      </c>
      <c r="T2323">
        <f ca="1">$AK$2*Validation[[#This Row],[Range2_Range]]+Validation[[#This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0.43 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v>0</v>
      </c>
      <c r="AB2323" t="s">
        <v>597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3" t="b">
        <f ca="1">AND(Validation[[#This Row],[Test Reading]]&gt;=Validation[[#This Row],[Range1_Low]],Validation[[#This Row],[Test Reading]]&lt;=Validation[[#This Row],[Range1_High]])</f>
        <v>1</v>
      </c>
      <c r="AE2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3">
        <f>Validation[[#This Row],[Range1_High]]-Validation[[#This Row],[Range1_Low]]</f>
        <v>2200.1</v>
      </c>
      <c r="AG2323">
        <f>Validation[[#This Row],[Range2_High]]-Validation[[#This Row],[Range2_Low]]</f>
        <v>0</v>
      </c>
      <c r="AK2323"/>
    </row>
    <row r="2324" spans="1:37" x14ac:dyDescent="0.25">
      <c r="A2324" t="s">
        <v>52</v>
      </c>
      <c r="B2324" t="s">
        <v>7</v>
      </c>
      <c r="C2324">
        <v>0</v>
      </c>
      <c r="D2324">
        <v>11.000999999999999</v>
      </c>
      <c r="E2324">
        <v>0.1</v>
      </c>
      <c r="F2324" t="s">
        <v>100</v>
      </c>
      <c r="G2324" t="s">
        <v>46</v>
      </c>
      <c r="H2324">
        <v>0</v>
      </c>
      <c r="I2324">
        <v>0</v>
      </c>
      <c r="J2324" t="s">
        <v>2643</v>
      </c>
      <c r="K2324">
        <v>59.143999999999998</v>
      </c>
      <c r="L2324">
        <v>2.9356E-2</v>
      </c>
      <c r="M2324">
        <v>59.140999999999998</v>
      </c>
      <c r="N2324">
        <v>2.8788000000000001E-2</v>
      </c>
      <c r="O2324" t="s">
        <v>2643</v>
      </c>
      <c r="P2324" t="s">
        <v>2643</v>
      </c>
      <c r="Q2324" t="s">
        <v>2643</v>
      </c>
      <c r="R2324" t="s">
        <v>577</v>
      </c>
      <c r="S2324">
        <f ca="1">$AK$2*Validation[[#This Row],[Range1_Range]]+Validation[[#This Row],[Range1_Low]]</f>
        <v>3.6972364573557375</v>
      </c>
      <c r="T2324">
        <f ca="1">$AK$2*Validation[[#This Row],[Range2_Range]]+Validation[[#This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59 mΩ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v>0</v>
      </c>
      <c r="AB2324" t="s">
        <v>587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4" t="b">
        <f ca="1">AND(Validation[[#This Row],[Test Reading]]&gt;=Validation[[#This Row],[Range1_Low]],Validation[[#This Row],[Test Reading]]&lt;=Validation[[#This Row],[Range1_High]])</f>
        <v>1</v>
      </c>
      <c r="AE2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4">
        <f>Validation[[#This Row],[Range1_High]]-Validation[[#This Row],[Range1_Low]]</f>
        <v>11.000999999999999</v>
      </c>
      <c r="AG2324">
        <f>Validation[[#This Row],[Range2_High]]-Validation[[#This Row],[Range2_Low]]</f>
        <v>0</v>
      </c>
      <c r="AK2324"/>
    </row>
    <row r="2325" spans="1:37" x14ac:dyDescent="0.25">
      <c r="A2325" t="s">
        <v>52</v>
      </c>
      <c r="B2325" t="s">
        <v>7</v>
      </c>
      <c r="C2325">
        <v>11</v>
      </c>
      <c r="D2325">
        <v>33.000999999999998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2643</v>
      </c>
      <c r="K2325">
        <v>60.487000000000002</v>
      </c>
      <c r="L2325">
        <v>4.6303999999999998E-2</v>
      </c>
      <c r="M2325">
        <v>60.481000000000002</v>
      </c>
      <c r="N2325">
        <v>4.6039999999999998E-2</v>
      </c>
      <c r="O2325" t="s">
        <v>2643</v>
      </c>
      <c r="P2325" t="s">
        <v>2643</v>
      </c>
      <c r="Q2325" t="s">
        <v>2643</v>
      </c>
      <c r="R2325" t="s">
        <v>587</v>
      </c>
      <c r="S2325">
        <f ca="1">$AK$2*Validation[[#This Row],[Range1_Range]]+Validation[[#This Row],[Range1_Low]]</f>
        <v>18.394136832859154</v>
      </c>
      <c r="T2325">
        <f ca="1">$AK$2*Validation[[#This Row],[Range2_Range]]+Validation[[#This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61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v>0</v>
      </c>
      <c r="AB2325" t="s">
        <v>6141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5" t="b">
        <f ca="1">AND(Validation[[#This Row],[Test Reading]]&gt;=Validation[[#This Row],[Range1_Low]],Validation[[#This Row],[Test Reading]]&lt;=Validation[[#This Row],[Range1_High]])</f>
        <v>1</v>
      </c>
      <c r="AE2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5">
        <f>Validation[[#This Row],[Range1_High]]-Validation[[#This Row],[Range1_Low]]</f>
        <v>22.000999999999998</v>
      </c>
      <c r="AG2325">
        <f>Validation[[#This Row],[Range2_High]]-Validation[[#This Row],[Range2_Low]]</f>
        <v>0</v>
      </c>
      <c r="AK2325"/>
    </row>
    <row r="2326" spans="1:37" x14ac:dyDescent="0.25">
      <c r="A2326" t="s">
        <v>52</v>
      </c>
      <c r="B2326" t="s">
        <v>7</v>
      </c>
      <c r="C2326">
        <v>33</v>
      </c>
      <c r="D2326">
        <v>110.01</v>
      </c>
      <c r="E2326">
        <v>0.1</v>
      </c>
      <c r="F2326" t="s">
        <v>100</v>
      </c>
      <c r="G2326" t="s">
        <v>46</v>
      </c>
      <c r="H2326">
        <v>0</v>
      </c>
      <c r="I2326">
        <v>0</v>
      </c>
      <c r="J2326" t="s">
        <v>2643</v>
      </c>
      <c r="K2326">
        <v>60.259</v>
      </c>
      <c r="L2326">
        <v>4.1284000000000001E-2</v>
      </c>
      <c r="M2326">
        <v>60.259</v>
      </c>
      <c r="N2326">
        <v>4.0820000000000002E-2</v>
      </c>
      <c r="O2326" t="s">
        <v>2643</v>
      </c>
      <c r="P2326" t="s">
        <v>2643</v>
      </c>
      <c r="Q2326" t="s">
        <v>2643</v>
      </c>
      <c r="R2326" t="s">
        <v>591</v>
      </c>
      <c r="S2326">
        <f ca="1">$AK$2*Validation[[#This Row],[Range1_Range]]+Validation[[#This Row],[Range1_Low]]</f>
        <v>58.881663447047117</v>
      </c>
      <c r="T2326">
        <f ca="1">$AK$2*Validation[[#This Row],[Range2_Range]]+Validation[[#This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63 mΩ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v>0</v>
      </c>
      <c r="AB2326" t="s">
        <v>5900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6" t="b">
        <f ca="1">AND(Validation[[#This Row],[Test Reading]]&gt;=Validation[[#This Row],[Range1_Low]],Validation[[#This Row],[Test Reading]]&lt;=Validation[[#This Row],[Range1_High]])</f>
        <v>1</v>
      </c>
      <c r="AE2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6">
        <f>Validation[[#This Row],[Range1_High]]-Validation[[#This Row],[Range1_Low]]</f>
        <v>77.010000000000005</v>
      </c>
      <c r="AG2326">
        <f>Validation[[#This Row],[Range2_High]]-Validation[[#This Row],[Range2_Low]]</f>
        <v>0</v>
      </c>
      <c r="AK2326"/>
    </row>
    <row r="2327" spans="1:37" x14ac:dyDescent="0.25">
      <c r="A2327" t="s">
        <v>52</v>
      </c>
      <c r="B2327" t="s">
        <v>7</v>
      </c>
      <c r="C2327">
        <v>110</v>
      </c>
      <c r="D2327">
        <v>330.01</v>
      </c>
      <c r="E2327">
        <v>0.1</v>
      </c>
      <c r="F2327" t="s">
        <v>100</v>
      </c>
      <c r="G2327" t="s">
        <v>46</v>
      </c>
      <c r="H2327">
        <v>0</v>
      </c>
      <c r="I2327">
        <v>0</v>
      </c>
      <c r="J2327" t="s">
        <v>2643</v>
      </c>
      <c r="K2327">
        <v>61.466000000000001</v>
      </c>
      <c r="L2327">
        <v>0.18435000000000001</v>
      </c>
      <c r="M2327">
        <v>61.46</v>
      </c>
      <c r="N2327">
        <v>0.18304999999999999</v>
      </c>
      <c r="O2327" t="s">
        <v>2643</v>
      </c>
      <c r="P2327" t="s">
        <v>2643</v>
      </c>
      <c r="Q2327" t="s">
        <v>2643</v>
      </c>
      <c r="R2327" t="s">
        <v>595</v>
      </c>
      <c r="S2327">
        <f ca="1">$AK$2*Validation[[#This Row],[Range1_Range]]+Validation[[#This Row],[Range1_Low]]</f>
        <v>183.94136832859158</v>
      </c>
      <c r="T2327">
        <f ca="1">$AK$2*Validation[[#This Row],[Range2_Range]]+Validation[[#This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95 mΩ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v>0</v>
      </c>
      <c r="AB2327" t="s">
        <v>5983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7" t="b">
        <f ca="1">AND(Validation[[#This Row],[Test Reading]]&gt;=Validation[[#This Row],[Range1_Low]],Validation[[#This Row],[Test Reading]]&lt;=Validation[[#This Row],[Range1_High]])</f>
        <v>1</v>
      </c>
      <c r="AE2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7">
        <f>Validation[[#This Row],[Range1_High]]-Validation[[#This Row],[Range1_Low]]</f>
        <v>220.01</v>
      </c>
      <c r="AG2327">
        <f>Validation[[#This Row],[Range2_High]]-Validation[[#This Row],[Range2_Low]]</f>
        <v>0</v>
      </c>
      <c r="AK2327"/>
    </row>
    <row r="2328" spans="1:37" x14ac:dyDescent="0.25">
      <c r="A2328" t="s">
        <v>52</v>
      </c>
      <c r="B2328" t="s">
        <v>7</v>
      </c>
      <c r="C2328">
        <v>330</v>
      </c>
      <c r="D2328">
        <v>1100.01</v>
      </c>
      <c r="E2328">
        <v>0.1</v>
      </c>
      <c r="F2328" t="s">
        <v>100</v>
      </c>
      <c r="G2328" t="s">
        <v>46</v>
      </c>
      <c r="H2328">
        <v>0</v>
      </c>
      <c r="I2328">
        <v>0</v>
      </c>
      <c r="J2328" t="s">
        <v>2643</v>
      </c>
      <c r="K2328">
        <v>52.968000000000004</v>
      </c>
      <c r="L2328">
        <v>8.7891999999999998E-2</v>
      </c>
      <c r="M2328">
        <v>52.866999999999997</v>
      </c>
      <c r="N2328">
        <v>8.7789000000000006E-2</v>
      </c>
      <c r="O2328" t="s">
        <v>2643</v>
      </c>
      <c r="P2328" t="s">
        <v>2643</v>
      </c>
      <c r="Q2328" t="s">
        <v>2643</v>
      </c>
      <c r="R2328" t="s">
        <v>5152</v>
      </c>
      <c r="S2328">
        <f ca="1">$AK$2*Validation[[#This Row],[Range1_Range]]+Validation[[#This Row],[Range1_Low]]</f>
        <v>588.78638710376254</v>
      </c>
      <c r="T2328">
        <f ca="1">$AK$2*Validation[[#This Row],[Range2_Range]]+Validation[[#This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100 mΩ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v>0</v>
      </c>
      <c r="AB2328" t="s">
        <v>6253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8" t="b">
        <f ca="1">AND(Validation[[#This Row],[Test Reading]]&gt;=Validation[[#This Row],[Range1_Low]],Validation[[#This Row],[Test Reading]]&lt;=Validation[[#This Row],[Range1_High]])</f>
        <v>1</v>
      </c>
      <c r="AE2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8">
        <f>Validation[[#This Row],[Range1_High]]-Validation[[#This Row],[Range1_Low]]</f>
        <v>770.01</v>
      </c>
      <c r="AG2328">
        <f>Validation[[#This Row],[Range2_High]]-Validation[[#This Row],[Range2_Low]]</f>
        <v>0</v>
      </c>
      <c r="AK2328"/>
    </row>
    <row r="2329" spans="1:37" x14ac:dyDescent="0.25">
      <c r="A2329" t="s">
        <v>52</v>
      </c>
      <c r="B2329" t="s">
        <v>7</v>
      </c>
      <c r="C2329">
        <v>1100</v>
      </c>
      <c r="D2329">
        <v>3300.1</v>
      </c>
      <c r="E2329">
        <v>0.1</v>
      </c>
      <c r="F2329" t="s">
        <v>100</v>
      </c>
      <c r="G2329" t="s">
        <v>47</v>
      </c>
      <c r="H2329">
        <v>0</v>
      </c>
      <c r="I2329">
        <v>0</v>
      </c>
      <c r="J2329" t="s">
        <v>2643</v>
      </c>
      <c r="K2329">
        <v>0.25</v>
      </c>
      <c r="L2329">
        <v>1.0329E-4</v>
      </c>
      <c r="M2329">
        <v>0.23666000000000001</v>
      </c>
      <c r="N2329">
        <v>1.0325E-4</v>
      </c>
      <c r="O2329" t="s">
        <v>2643</v>
      </c>
      <c r="P2329" t="s">
        <v>2643</v>
      </c>
      <c r="Q2329" t="s">
        <v>2643</v>
      </c>
      <c r="R2329" t="s">
        <v>601</v>
      </c>
      <c r="S2329">
        <f ca="1">$AK$2*Validation[[#This Row],[Range1_Range]]+Validation[[#This Row],[Range1_Low]]</f>
        <v>1839.4136832859156</v>
      </c>
      <c r="T2329">
        <f ca="1">$AK$2*Validation[[#This Row],[Range2_Range]]+Validation[[#This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0.44 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v>0</v>
      </c>
      <c r="AB2329" t="s">
        <v>6254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9" t="b">
        <f ca="1">AND(Validation[[#This Row],[Test Reading]]&gt;=Validation[[#This Row],[Range1_Low]],Validation[[#This Row],[Test Reading]]&lt;=Validation[[#This Row],[Range1_High]])</f>
        <v>1</v>
      </c>
      <c r="AE2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9">
        <f>Validation[[#This Row],[Range1_High]]-Validation[[#This Row],[Range1_Low]]</f>
        <v>2200.1</v>
      </c>
      <c r="AG2329">
        <f>Validation[[#This Row],[Range2_High]]-Validation[[#This Row],[Range2_Low]]</f>
        <v>0</v>
      </c>
      <c r="AK2329"/>
    </row>
    <row r="2330" spans="1:37" x14ac:dyDescent="0.25">
      <c r="A2330" t="s">
        <v>52</v>
      </c>
      <c r="B2330" t="s">
        <v>7</v>
      </c>
      <c r="C2330">
        <v>3300</v>
      </c>
      <c r="D2330">
        <v>11001</v>
      </c>
      <c r="E2330">
        <v>0.1</v>
      </c>
      <c r="F2330" t="s">
        <v>100</v>
      </c>
      <c r="G2330" t="s">
        <v>47</v>
      </c>
      <c r="H2330">
        <v>0</v>
      </c>
      <c r="I2330">
        <v>0</v>
      </c>
      <c r="J2330" t="s">
        <v>2643</v>
      </c>
      <c r="K2330">
        <v>0.17</v>
      </c>
      <c r="L2330">
        <v>1E-4</v>
      </c>
      <c r="M2330">
        <v>0.12474</v>
      </c>
      <c r="N2330">
        <v>1.0353000000000001E-4</v>
      </c>
      <c r="O2330" t="s">
        <v>2643</v>
      </c>
      <c r="P2330" t="s">
        <v>2643</v>
      </c>
      <c r="Q2330" t="s">
        <v>2643</v>
      </c>
      <c r="R2330" t="s">
        <v>5155</v>
      </c>
      <c r="S2330">
        <f ca="1">$AK$2*Validation[[#This Row],[Range1_Range]]+Validation[[#This Row],[Range1_Low]]</f>
        <v>5888.1663447047122</v>
      </c>
      <c r="T2330">
        <f ca="1">$AK$2*Validation[[#This Row],[Range2_Range]]+Validation[[#This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0.76 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Ω</v>
      </c>
      <c r="W2330" t="b">
        <f ca="1">Validation[[#This Row],[Desired Result]]=Validation[[#This Row],[Result]]</f>
        <v>1</v>
      </c>
      <c r="X2330" t="b">
        <v>1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v>0</v>
      </c>
      <c r="AB2330" t="s">
        <v>6142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0" t="b">
        <f ca="1">AND(Validation[[#This Row],[Test Reading]]&gt;=Validation[[#This Row],[Range1_Low]],Validation[[#This Row],[Test Reading]]&lt;=Validation[[#This Row],[Range1_High]])</f>
        <v>1</v>
      </c>
      <c r="AE2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0">
        <f>Validation[[#This Row],[Range1_High]]-Validation[[#This Row],[Range1_Low]]</f>
        <v>7701</v>
      </c>
      <c r="AG2330">
        <f>Validation[[#This Row],[Range2_High]]-Validation[[#This Row],[Range2_Low]]</f>
        <v>0</v>
      </c>
      <c r="AK2330"/>
    </row>
    <row r="2331" spans="1:37" x14ac:dyDescent="0.25">
      <c r="A2331" t="s">
        <v>52</v>
      </c>
      <c r="B2331" t="s">
        <v>7</v>
      </c>
      <c r="C2331">
        <v>11000</v>
      </c>
      <c r="D2331">
        <v>33001</v>
      </c>
      <c r="E2331">
        <v>0.1</v>
      </c>
      <c r="F2331" t="s">
        <v>100</v>
      </c>
      <c r="G2331" t="s">
        <v>47</v>
      </c>
      <c r="H2331">
        <v>0</v>
      </c>
      <c r="I2331">
        <v>0</v>
      </c>
      <c r="J2331" t="s">
        <v>2643</v>
      </c>
      <c r="K2331">
        <v>1.3</v>
      </c>
      <c r="L2331">
        <v>1E-4</v>
      </c>
      <c r="M2331">
        <v>1.1560999999999999</v>
      </c>
      <c r="N2331">
        <v>1.0412E-4</v>
      </c>
      <c r="O2331" t="s">
        <v>2643</v>
      </c>
      <c r="P2331" t="s">
        <v>2643</v>
      </c>
      <c r="Q2331" t="s">
        <v>2643</v>
      </c>
      <c r="R2331" t="s">
        <v>5157</v>
      </c>
      <c r="S2331">
        <f ca="1">$AK$2*Validation[[#This Row],[Range1_Range]]+Validation[[#This Row],[Range1_Low]]</f>
        <v>18394.136832859156</v>
      </c>
      <c r="T2331">
        <f ca="1">$AK$2*Validation[[#This Row],[Range2_Range]]+Validation[[#This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3.1 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Ω</v>
      </c>
      <c r="W2331" t="b">
        <f ca="1">Validation[[#This Row],[Desired Result]]=Validation[[#This Row],[Result]]</f>
        <v>1</v>
      </c>
      <c r="X2331" t="b">
        <v>1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v>0</v>
      </c>
      <c r="AB2331" t="s">
        <v>5155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1" t="b">
        <f ca="1">AND(Validation[[#This Row],[Test Reading]]&gt;=Validation[[#This Row],[Range1_Low]],Validation[[#This Row],[Test Reading]]&lt;=Validation[[#This Row],[Range1_High]])</f>
        <v>1</v>
      </c>
      <c r="AE2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1">
        <f>Validation[[#This Row],[Range1_High]]-Validation[[#This Row],[Range1_Low]]</f>
        <v>22001</v>
      </c>
      <c r="AG2331">
        <f>Validation[[#This Row],[Range2_High]]-Validation[[#This Row],[Range2_Low]]</f>
        <v>0</v>
      </c>
      <c r="AK2331"/>
    </row>
    <row r="2332" spans="1:37" x14ac:dyDescent="0.25">
      <c r="A2332" t="s">
        <v>52</v>
      </c>
      <c r="B2332" t="s">
        <v>7</v>
      </c>
      <c r="C2332">
        <v>0</v>
      </c>
      <c r="D2332">
        <v>11.000999999999999</v>
      </c>
      <c r="E2332">
        <v>1</v>
      </c>
      <c r="F2332" t="s">
        <v>100</v>
      </c>
      <c r="G2332" t="s">
        <v>46</v>
      </c>
      <c r="H2332">
        <v>0</v>
      </c>
      <c r="I2332">
        <v>0</v>
      </c>
      <c r="J2332" t="s">
        <v>2643</v>
      </c>
      <c r="K2332">
        <v>580.12</v>
      </c>
      <c r="L2332">
        <v>3.176E-3</v>
      </c>
      <c r="M2332">
        <v>580.12</v>
      </c>
      <c r="N2332">
        <v>2.9426999999999999E-3</v>
      </c>
      <c r="O2332" t="s">
        <v>2643</v>
      </c>
      <c r="P2332" t="s">
        <v>2643</v>
      </c>
      <c r="Q2332" t="s">
        <v>2643</v>
      </c>
      <c r="R2332" t="s">
        <v>578</v>
      </c>
      <c r="S2332">
        <f ca="1">$AK$2*Validation[[#This Row],[Range1_Range]]+Validation[[#This Row],[Range1_Low]]</f>
        <v>3.6972364573557375</v>
      </c>
      <c r="T2332">
        <f ca="1">$AK$2*Validation[[#This Row],[Range2_Range]]+Validation[[#This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580 mΩ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v>0</v>
      </c>
      <c r="AB2332">
        <v>18773679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2" t="b">
        <f ca="1">AND(Validation[[#This Row],[Test Reading]]&gt;=Validation[[#This Row],[Range1_Low]],Validation[[#This Row],[Test Reading]]&lt;=Validation[[#This Row],[Range1_High]])</f>
        <v>1</v>
      </c>
      <c r="AE2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2">
        <f>Validation[[#This Row],[Range1_High]]-Validation[[#This Row],[Range1_Low]]</f>
        <v>11.000999999999999</v>
      </c>
      <c r="AG2332">
        <f>Validation[[#This Row],[Range2_High]]-Validation[[#This Row],[Range2_Low]]</f>
        <v>0</v>
      </c>
      <c r="AK2332"/>
    </row>
    <row r="2333" spans="1:37" x14ac:dyDescent="0.25">
      <c r="A2333" t="s">
        <v>52</v>
      </c>
      <c r="B2333" t="s">
        <v>7</v>
      </c>
      <c r="C2333">
        <v>11</v>
      </c>
      <c r="D2333">
        <v>33.000999999999998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2643</v>
      </c>
      <c r="K2333">
        <v>580.26</v>
      </c>
      <c r="L2333">
        <v>4.9937999999999996E-3</v>
      </c>
      <c r="M2333">
        <v>580.25</v>
      </c>
      <c r="N2333">
        <v>4.8783000000000003E-3</v>
      </c>
      <c r="O2333" t="s">
        <v>2643</v>
      </c>
      <c r="P2333" t="s">
        <v>2643</v>
      </c>
      <c r="Q2333" t="s">
        <v>2643</v>
      </c>
      <c r="R2333" t="s">
        <v>588</v>
      </c>
      <c r="S2333">
        <f ca="1">$AK$2*Validation[[#This Row],[Range1_Range]]+Validation[[#This Row],[Range1_Low]]</f>
        <v>18.394136832859154</v>
      </c>
      <c r="T2333">
        <f ca="1">$AK$2*Validation[[#This Row],[Range2_Range]]+Validation[[#This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v>0</v>
      </c>
      <c r="AB2333" t="s">
        <v>6143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3" t="b">
        <f ca="1">AND(Validation[[#This Row],[Test Reading]]&gt;=Validation[[#This Row],[Range1_Low]],Validation[[#This Row],[Test Reading]]&lt;=Validation[[#This Row],[Range1_High]])</f>
        <v>1</v>
      </c>
      <c r="AE2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3">
        <f>Validation[[#This Row],[Range1_High]]-Validation[[#This Row],[Range1_Low]]</f>
        <v>22.000999999999998</v>
      </c>
      <c r="AG2333">
        <f>Validation[[#This Row],[Range2_High]]-Validation[[#This Row],[Range2_Low]]</f>
        <v>0</v>
      </c>
      <c r="AK2333"/>
    </row>
    <row r="2334" spans="1:37" x14ac:dyDescent="0.25">
      <c r="A2334" t="s">
        <v>52</v>
      </c>
      <c r="B2334" t="s">
        <v>7</v>
      </c>
      <c r="C2334">
        <v>33</v>
      </c>
      <c r="D2334">
        <v>110.01</v>
      </c>
      <c r="E2334">
        <v>1</v>
      </c>
      <c r="F2334" t="s">
        <v>100</v>
      </c>
      <c r="G2334" t="s">
        <v>46</v>
      </c>
      <c r="H2334">
        <v>0</v>
      </c>
      <c r="I2334">
        <v>0</v>
      </c>
      <c r="J2334" t="s">
        <v>2643</v>
      </c>
      <c r="K2334">
        <v>580.23</v>
      </c>
      <c r="L2334">
        <v>4.6533E-3</v>
      </c>
      <c r="M2334">
        <v>580.23</v>
      </c>
      <c r="N2334">
        <v>4.4422000000000003E-3</v>
      </c>
      <c r="O2334" t="s">
        <v>2643</v>
      </c>
      <c r="P2334" t="s">
        <v>2643</v>
      </c>
      <c r="Q2334" t="s">
        <v>2643</v>
      </c>
      <c r="R2334" t="s">
        <v>592</v>
      </c>
      <c r="S2334">
        <f ca="1">$AK$2*Validation[[#This Row],[Range1_Range]]+Validation[[#This Row],[Range1_Low]]</f>
        <v>58.881663447047117</v>
      </c>
      <c r="T2334">
        <f ca="1">$AK$2*Validation[[#This Row],[Range2_Range]]+Validation[[#This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v>0</v>
      </c>
      <c r="AB2334" t="s">
        <v>6144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4" t="b">
        <f ca="1">AND(Validation[[#This Row],[Test Reading]]&gt;=Validation[[#This Row],[Range1_Low]],Validation[[#This Row],[Test Reading]]&lt;=Validation[[#This Row],[Range1_High]])</f>
        <v>1</v>
      </c>
      <c r="AE2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4">
        <f>Validation[[#This Row],[Range1_High]]-Validation[[#This Row],[Range1_Low]]</f>
        <v>77.010000000000005</v>
      </c>
      <c r="AG2334">
        <f>Validation[[#This Row],[Range2_High]]-Validation[[#This Row],[Range2_Low]]</f>
        <v>0</v>
      </c>
      <c r="AK2334"/>
    </row>
    <row r="2335" spans="1:37" x14ac:dyDescent="0.25">
      <c r="A2335" t="s">
        <v>52</v>
      </c>
      <c r="B2335" t="s">
        <v>7</v>
      </c>
      <c r="C2335">
        <v>110</v>
      </c>
      <c r="D2335">
        <v>330.01</v>
      </c>
      <c r="E2335">
        <v>1</v>
      </c>
      <c r="F2335" t="s">
        <v>100</v>
      </c>
      <c r="G2335" t="s">
        <v>46</v>
      </c>
      <c r="H2335">
        <v>0</v>
      </c>
      <c r="I2335">
        <v>0</v>
      </c>
      <c r="J2335" t="s">
        <v>2643</v>
      </c>
      <c r="K2335">
        <v>580.25</v>
      </c>
      <c r="L2335">
        <v>2.4237000000000002E-2</v>
      </c>
      <c r="M2335">
        <v>580.25</v>
      </c>
      <c r="N2335">
        <v>2.3449000000000001E-2</v>
      </c>
      <c r="O2335" t="s">
        <v>2643</v>
      </c>
      <c r="P2335" t="s">
        <v>2643</v>
      </c>
      <c r="Q2335" t="s">
        <v>2643</v>
      </c>
      <c r="R2335" t="s">
        <v>596</v>
      </c>
      <c r="S2335">
        <f ca="1">$AK$2*Validation[[#This Row],[Range1_Range]]+Validation[[#This Row],[Range1_Low]]</f>
        <v>183.94136832859158</v>
      </c>
      <c r="T2335">
        <f ca="1">$AK$2*Validation[[#This Row],[Range2_Range]]+Validation[[#This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v>0</v>
      </c>
      <c r="AB2335" t="s">
        <v>5861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5" t="b">
        <f ca="1">AND(Validation[[#This Row],[Test Reading]]&gt;=Validation[[#This Row],[Range1_Low]],Validation[[#This Row],[Test Reading]]&lt;=Validation[[#This Row],[Range1_High]])</f>
        <v>1</v>
      </c>
      <c r="AE2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5">
        <f>Validation[[#This Row],[Range1_High]]-Validation[[#This Row],[Range1_Low]]</f>
        <v>220.01</v>
      </c>
      <c r="AG2335">
        <f>Validation[[#This Row],[Range2_High]]-Validation[[#This Row],[Range2_Low]]</f>
        <v>0</v>
      </c>
      <c r="AK2335"/>
    </row>
    <row r="2336" spans="1:37" x14ac:dyDescent="0.25">
      <c r="A2336" t="s">
        <v>52</v>
      </c>
      <c r="B2336" t="s">
        <v>7</v>
      </c>
      <c r="C2336">
        <v>330</v>
      </c>
      <c r="D2336">
        <v>1100.01</v>
      </c>
      <c r="E2336">
        <v>1</v>
      </c>
      <c r="F2336" t="s">
        <v>100</v>
      </c>
      <c r="G2336" t="s">
        <v>46</v>
      </c>
      <c r="H2336">
        <v>0</v>
      </c>
      <c r="I2336">
        <v>0</v>
      </c>
      <c r="J2336" t="s">
        <v>2643</v>
      </c>
      <c r="K2336">
        <v>577.20000000000005</v>
      </c>
      <c r="L2336">
        <v>1.7401E-2</v>
      </c>
      <c r="M2336">
        <v>577.17999999999995</v>
      </c>
      <c r="N2336">
        <v>1.7221E-2</v>
      </c>
      <c r="O2336" t="s">
        <v>2643</v>
      </c>
      <c r="P2336" t="s">
        <v>2643</v>
      </c>
      <c r="Q2336" t="s">
        <v>2643</v>
      </c>
      <c r="R2336" t="s">
        <v>598</v>
      </c>
      <c r="S2336">
        <f ca="1">$AK$2*Validation[[#This Row],[Range1_Range]]+Validation[[#This Row],[Range1_Low]]</f>
        <v>588.78638710376254</v>
      </c>
      <c r="T2336">
        <f ca="1">$AK$2*Validation[[#This Row],[Range2_Range]]+Validation[[#This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t="b">
        <f ca="1">Validation[[#This Row],[Desired Result]]=Validation[[#This Row],[Result]]</f>
        <v>1</v>
      </c>
      <c r="X2336" t="b">
        <v>1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v>0</v>
      </c>
      <c r="AB2336" t="s">
        <v>6255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6" t="b">
        <f ca="1">AND(Validation[[#This Row],[Test Reading]]&gt;=Validation[[#This Row],[Range1_Low]],Validation[[#This Row],[Test Reading]]&lt;=Validation[[#This Row],[Range1_High]])</f>
        <v>1</v>
      </c>
      <c r="AE2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6">
        <f>Validation[[#This Row],[Range1_High]]-Validation[[#This Row],[Range1_Low]]</f>
        <v>770.01</v>
      </c>
      <c r="AG2336">
        <f>Validation[[#This Row],[Range2_High]]-Validation[[#This Row],[Range2_Low]]</f>
        <v>0</v>
      </c>
      <c r="AK2336"/>
    </row>
    <row r="2337" spans="1:37" x14ac:dyDescent="0.25">
      <c r="A2337" t="s">
        <v>52</v>
      </c>
      <c r="B2337" t="s">
        <v>7</v>
      </c>
      <c r="C2337">
        <v>1100</v>
      </c>
      <c r="D2337">
        <v>3300.1</v>
      </c>
      <c r="E2337">
        <v>1</v>
      </c>
      <c r="F2337" t="s">
        <v>100</v>
      </c>
      <c r="G2337" t="s">
        <v>47</v>
      </c>
      <c r="H2337">
        <v>0</v>
      </c>
      <c r="I2337">
        <v>0</v>
      </c>
      <c r="J2337" t="s">
        <v>2643</v>
      </c>
      <c r="K2337">
        <v>0.60487000000000002</v>
      </c>
      <c r="L2337">
        <v>6.4429000000000003E-5</v>
      </c>
      <c r="M2337">
        <v>0.60441</v>
      </c>
      <c r="N2337">
        <v>6.4220999999999994E-5</v>
      </c>
      <c r="O2337" t="s">
        <v>2643</v>
      </c>
      <c r="P2337" t="s">
        <v>2643</v>
      </c>
      <c r="Q2337" t="s">
        <v>2643</v>
      </c>
      <c r="R2337" t="s">
        <v>5153</v>
      </c>
      <c r="S2337">
        <f ca="1">$AK$2*Validation[[#This Row],[Range1_Range]]+Validation[[#This Row],[Range1_Low]]</f>
        <v>1839.4136832859156</v>
      </c>
      <c r="T2337">
        <f ca="1">$AK$2*Validation[[#This Row],[Range2_Range]]+Validation[[#This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0.72 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Ω</v>
      </c>
      <c r="W2337" t="b">
        <f ca="1">Validation[[#This Row],[Desired Result]]=Validation[[#This Row],[Result]]</f>
        <v>1</v>
      </c>
      <c r="X2337" t="b">
        <v>1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v>0</v>
      </c>
      <c r="AB2337" t="s">
        <v>6256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7" t="b">
        <f ca="1">AND(Validation[[#This Row],[Test Reading]]&gt;=Validation[[#This Row],[Range1_Low]],Validation[[#This Row],[Test Reading]]&lt;=Validation[[#This Row],[Range1_High]])</f>
        <v>1</v>
      </c>
      <c r="AE2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7">
        <f>Validation[[#This Row],[Range1_High]]-Validation[[#This Row],[Range1_Low]]</f>
        <v>2200.1</v>
      </c>
      <c r="AG2337">
        <f>Validation[[#This Row],[Range2_High]]-Validation[[#This Row],[Range2_Low]]</f>
        <v>0</v>
      </c>
      <c r="AK2337"/>
    </row>
    <row r="2338" spans="1:37" x14ac:dyDescent="0.25">
      <c r="A2338" t="s">
        <v>52</v>
      </c>
      <c r="B2338" t="s">
        <v>7</v>
      </c>
      <c r="C2338">
        <v>3300</v>
      </c>
      <c r="D2338">
        <v>11001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2643</v>
      </c>
      <c r="K2338">
        <v>0.46536</v>
      </c>
      <c r="L2338">
        <v>8.4151000000000001E-5</v>
      </c>
      <c r="M2338">
        <v>0.46464</v>
      </c>
      <c r="N2338">
        <v>8.4043999999999997E-5</v>
      </c>
      <c r="O2338" t="s">
        <v>2643</v>
      </c>
      <c r="P2338" t="s">
        <v>2643</v>
      </c>
      <c r="Q2338" t="s">
        <v>2643</v>
      </c>
      <c r="R2338" t="s">
        <v>602</v>
      </c>
      <c r="S2338">
        <f ca="1">$AK$2*Validation[[#This Row],[Range1_Range]]+Validation[[#This Row],[Range1_Low]]</f>
        <v>5888.1663447047122</v>
      </c>
      <c r="T2338">
        <f ca="1">$AK$2*Validation[[#This Row],[Range2_Range]]+Validation[[#This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0.96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Ω</v>
      </c>
      <c r="W2338" t="b">
        <f ca="1">Validation[[#This Row],[Desired Result]]=Validation[[#This Row],[Result]]</f>
        <v>1</v>
      </c>
      <c r="X2338" t="b">
        <v>1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v>0</v>
      </c>
      <c r="AB2338" t="s">
        <v>6145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8" t="b">
        <f ca="1">AND(Validation[[#This Row],[Test Reading]]&gt;=Validation[[#This Row],[Range1_Low]],Validation[[#This Row],[Test Reading]]&lt;=Validation[[#This Row],[Range1_High]])</f>
        <v>1</v>
      </c>
      <c r="AE2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8">
        <f>Validation[[#This Row],[Range1_High]]-Validation[[#This Row],[Range1_Low]]</f>
        <v>7701</v>
      </c>
      <c r="AG2338">
        <f>Validation[[#This Row],[Range2_High]]-Validation[[#This Row],[Range2_Low]]</f>
        <v>0</v>
      </c>
      <c r="AK2338"/>
    </row>
    <row r="2339" spans="1:37" x14ac:dyDescent="0.25">
      <c r="A2339" t="s">
        <v>52</v>
      </c>
      <c r="B2339" t="s">
        <v>7</v>
      </c>
      <c r="C2339">
        <v>11000</v>
      </c>
      <c r="D2339">
        <v>33001</v>
      </c>
      <c r="E2339">
        <v>1</v>
      </c>
      <c r="F2339" t="s">
        <v>100</v>
      </c>
      <c r="G2339" t="s">
        <v>47</v>
      </c>
      <c r="H2339">
        <v>0</v>
      </c>
      <c r="I2339">
        <v>0</v>
      </c>
      <c r="J2339" t="s">
        <v>2643</v>
      </c>
      <c r="K2339">
        <v>1.3</v>
      </c>
      <c r="L2339">
        <v>1.0253E-4</v>
      </c>
      <c r="M2339">
        <v>1.2442</v>
      </c>
      <c r="N2339">
        <v>1.0252E-4</v>
      </c>
      <c r="O2339" t="s">
        <v>2643</v>
      </c>
      <c r="P2339" t="s">
        <v>2643</v>
      </c>
      <c r="Q2339" t="s">
        <v>2643</v>
      </c>
      <c r="R2339" t="s">
        <v>604</v>
      </c>
      <c r="S2339">
        <f ca="1">$AK$2*Validation[[#This Row],[Range1_Range]]+Validation[[#This Row],[Range1_Low]]</f>
        <v>18394.136832859156</v>
      </c>
      <c r="T2339">
        <f ca="1">$AK$2*Validation[[#This Row],[Range2_Range]]+Validation[[#This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3.2 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Ω</v>
      </c>
      <c r="W2339" t="b">
        <f ca="1">Validation[[#This Row],[Desired Result]]=Validation[[#This Row],[Result]]</f>
        <v>1</v>
      </c>
      <c r="X2339" t="b">
        <v>1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v>0</v>
      </c>
      <c r="AB2339" t="s">
        <v>5862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9" t="b">
        <f ca="1">AND(Validation[[#This Row],[Test Reading]]&gt;=Validation[[#This Row],[Range1_Low]],Validation[[#This Row],[Test Reading]]&lt;=Validation[[#This Row],[Range1_High]])</f>
        <v>1</v>
      </c>
      <c r="AE2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9">
        <f>Validation[[#This Row],[Range1_High]]-Validation[[#This Row],[Range1_Low]]</f>
        <v>22001</v>
      </c>
      <c r="AG2339">
        <f>Validation[[#This Row],[Range2_High]]-Validation[[#This Row],[Range2_Low]]</f>
        <v>0</v>
      </c>
      <c r="AK2339"/>
    </row>
    <row r="2340" spans="1:37" x14ac:dyDescent="0.25">
      <c r="A2340" t="s">
        <v>52</v>
      </c>
      <c r="B2340" t="s">
        <v>7</v>
      </c>
      <c r="C2340">
        <v>33000</v>
      </c>
      <c r="D2340">
        <v>110010</v>
      </c>
      <c r="E2340">
        <v>1</v>
      </c>
      <c r="F2340" t="s">
        <v>100</v>
      </c>
      <c r="G2340" t="s">
        <v>47</v>
      </c>
      <c r="H2340">
        <v>0</v>
      </c>
      <c r="I2340">
        <v>0</v>
      </c>
      <c r="J2340" t="s">
        <v>2643</v>
      </c>
      <c r="K2340">
        <v>1.3</v>
      </c>
      <c r="L2340">
        <v>1.2999999999999999E-4</v>
      </c>
      <c r="M2340">
        <v>1.2346999999999999</v>
      </c>
      <c r="N2340">
        <v>1.2664999999999999E-4</v>
      </c>
      <c r="O2340" t="s">
        <v>2643</v>
      </c>
      <c r="P2340" t="s">
        <v>2643</v>
      </c>
      <c r="Q2340" t="s">
        <v>2643</v>
      </c>
      <c r="R2340" t="s">
        <v>5158</v>
      </c>
      <c r="S2340">
        <f ca="1">$AK$2*Validation[[#This Row],[Range1_Range]]+Validation[[#This Row],[Range1_Low]]</f>
        <v>58881.663447047118</v>
      </c>
      <c r="T2340">
        <f ca="1">$AK$2*Validation[[#This Row],[Range2_Range]]+Validation[[#This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9 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v>0</v>
      </c>
      <c r="AB2340" t="s">
        <v>5929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0" t="b">
        <f ca="1">AND(Validation[[#This Row],[Test Reading]]&gt;=Validation[[#This Row],[Range1_Low]],Validation[[#This Row],[Test Reading]]&lt;=Validation[[#This Row],[Range1_High]])</f>
        <v>1</v>
      </c>
      <c r="AE2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0">
        <f>Validation[[#This Row],[Range1_High]]-Validation[[#This Row],[Range1_Low]]</f>
        <v>77010</v>
      </c>
      <c r="AG2340">
        <f>Validation[[#This Row],[Range2_High]]-Validation[[#This Row],[Range2_Low]]</f>
        <v>0</v>
      </c>
      <c r="AK2340"/>
    </row>
    <row r="2341" spans="1:37" x14ac:dyDescent="0.25">
      <c r="A2341" t="s">
        <v>52</v>
      </c>
      <c r="B2341" t="s">
        <v>7</v>
      </c>
      <c r="C2341">
        <v>110000</v>
      </c>
      <c r="D2341">
        <v>330010</v>
      </c>
      <c r="E2341">
        <v>1</v>
      </c>
      <c r="F2341" t="s">
        <v>100</v>
      </c>
      <c r="G2341" t="s">
        <v>47</v>
      </c>
      <c r="H2341">
        <v>0</v>
      </c>
      <c r="I2341">
        <v>0</v>
      </c>
      <c r="J2341" t="s">
        <v>2643</v>
      </c>
      <c r="K2341">
        <v>12</v>
      </c>
      <c r="L2341">
        <v>1.3999999999999999E-4</v>
      </c>
      <c r="M2341">
        <v>11.565</v>
      </c>
      <c r="N2341">
        <v>1.393E-4</v>
      </c>
      <c r="O2341" t="s">
        <v>2643</v>
      </c>
      <c r="P2341" t="s">
        <v>2643</v>
      </c>
      <c r="Q2341" t="s">
        <v>2643</v>
      </c>
      <c r="R2341" t="s">
        <v>609</v>
      </c>
      <c r="S2341">
        <f ca="1">$AK$2*Validation[[#This Row],[Range1_Range]]+Validation[[#This Row],[Range1_Low]]</f>
        <v>183941.36832859158</v>
      </c>
      <c r="T2341">
        <f ca="1">$AK$2*Validation[[#This Row],[Range2_Range]]+Validation[[#This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38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Ω</v>
      </c>
      <c r="W2341" t="b">
        <f ca="1">Validation[[#This Row],[Desired Result]]=Validation[[#This Row],[Result]]</f>
        <v>1</v>
      </c>
      <c r="X2341" t="b">
        <v>1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v>0</v>
      </c>
      <c r="AB2341" t="s">
        <v>5158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1" t="b">
        <f ca="1">AND(Validation[[#This Row],[Test Reading]]&gt;=Validation[[#This Row],[Range1_Low]],Validation[[#This Row],[Test Reading]]&lt;=Validation[[#This Row],[Range1_High]])</f>
        <v>1</v>
      </c>
      <c r="AE2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1">
        <f>Validation[[#This Row],[Range1_High]]-Validation[[#This Row],[Range1_Low]]</f>
        <v>220010</v>
      </c>
      <c r="AG2341">
        <f>Validation[[#This Row],[Range2_High]]-Validation[[#This Row],[Range2_Low]]</f>
        <v>0</v>
      </c>
      <c r="AK2341"/>
    </row>
    <row r="2342" spans="1:37" x14ac:dyDescent="0.25">
      <c r="A2342" t="s">
        <v>52</v>
      </c>
      <c r="B2342" t="s">
        <v>7</v>
      </c>
      <c r="C2342">
        <v>0</v>
      </c>
      <c r="D2342">
        <v>11.000999999999999</v>
      </c>
      <c r="E2342">
        <v>10</v>
      </c>
      <c r="F2342" t="s">
        <v>100</v>
      </c>
      <c r="G2342" t="s">
        <v>46</v>
      </c>
      <c r="H2342">
        <v>0</v>
      </c>
      <c r="I2342">
        <v>0</v>
      </c>
      <c r="J2342" t="s">
        <v>2643</v>
      </c>
      <c r="K2342">
        <v>5800</v>
      </c>
      <c r="L2342">
        <v>3.8767000000000001E-4</v>
      </c>
      <c r="M2342">
        <v>5800</v>
      </c>
      <c r="N2342">
        <v>2.9433999999999998E-4</v>
      </c>
      <c r="O2342" t="s">
        <v>2643</v>
      </c>
      <c r="P2342" t="s">
        <v>2643</v>
      </c>
      <c r="Q2342" t="s">
        <v>2643</v>
      </c>
      <c r="R2342" t="s">
        <v>579</v>
      </c>
      <c r="S2342">
        <f ca="1">$AK$2*Validation[[#This Row],[Range1_Range]]+Validation[[#This Row],[Range1_Low]]</f>
        <v>3.6972364573557375</v>
      </c>
      <c r="T2342">
        <f ca="1">$AK$2*Validation[[#This Row],[Range2_Range]]+Validation[[#This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5800 mΩ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v>0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2" t="b">
        <f ca="1">AND(Validation[[#This Row],[Test Reading]]&gt;=Validation[[#This Row],[Range1_Low]],Validation[[#This Row],[Test Reading]]&lt;=Validation[[#This Row],[Range1_High]])</f>
        <v>1</v>
      </c>
      <c r="AE2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2">
        <f>Validation[[#This Row],[Range1_High]]-Validation[[#This Row],[Range1_Low]]</f>
        <v>11.000999999999999</v>
      </c>
      <c r="AG2342">
        <f>Validation[[#This Row],[Range2_High]]-Validation[[#This Row],[Range2_Low]]</f>
        <v>0</v>
      </c>
      <c r="AK2342"/>
    </row>
    <row r="2343" spans="1:37" x14ac:dyDescent="0.25">
      <c r="A2343" t="s">
        <v>52</v>
      </c>
      <c r="B2343" t="s">
        <v>7</v>
      </c>
      <c r="C2343">
        <v>330</v>
      </c>
      <c r="D2343">
        <v>1100.01</v>
      </c>
      <c r="E2343">
        <v>10</v>
      </c>
      <c r="F2343" t="s">
        <v>100</v>
      </c>
      <c r="G2343" t="s">
        <v>46</v>
      </c>
      <c r="H2343">
        <v>0</v>
      </c>
      <c r="I2343">
        <v>0</v>
      </c>
      <c r="J2343" t="s">
        <v>2643</v>
      </c>
      <c r="K2343">
        <v>5799.7</v>
      </c>
      <c r="L2343">
        <v>1.8247999999999999E-3</v>
      </c>
      <c r="M2343">
        <v>5799.7</v>
      </c>
      <c r="N2343">
        <v>1.75E-3</v>
      </c>
      <c r="O2343" t="s">
        <v>2643</v>
      </c>
      <c r="P2343" t="s">
        <v>2643</v>
      </c>
      <c r="Q2343" t="s">
        <v>2643</v>
      </c>
      <c r="R2343" t="s">
        <v>599</v>
      </c>
      <c r="S2343">
        <f ca="1">$AK$2*Validation[[#This Row],[Range1_Range]]+Validation[[#This Row],[Range1_Low]]</f>
        <v>588.78638710376254</v>
      </c>
      <c r="T2343">
        <f ca="1">$AK$2*Validation[[#This Row],[Range2_Range]]+Validation[[#This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1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v>0</v>
      </c>
      <c r="AB2343" t="s">
        <v>5154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3" t="b">
        <f ca="1">AND(Validation[[#This Row],[Test Reading]]&gt;=Validation[[#This Row],[Range1_Low]],Validation[[#This Row],[Test Reading]]&lt;=Validation[[#This Row],[Range1_High]])</f>
        <v>1</v>
      </c>
      <c r="AE2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3">
        <f>Validation[[#This Row],[Range1_High]]-Validation[[#This Row],[Range1_Low]]</f>
        <v>770.01</v>
      </c>
      <c r="AG2343">
        <f>Validation[[#This Row],[Range2_High]]-Validation[[#This Row],[Range2_Low]]</f>
        <v>0</v>
      </c>
      <c r="AK2343"/>
    </row>
    <row r="2344" spans="1:37" x14ac:dyDescent="0.25">
      <c r="A2344" t="s">
        <v>52</v>
      </c>
      <c r="B2344" t="s">
        <v>7</v>
      </c>
      <c r="C2344">
        <v>1100</v>
      </c>
      <c r="D2344">
        <v>3300.1</v>
      </c>
      <c r="E2344">
        <v>10</v>
      </c>
      <c r="F2344" t="s">
        <v>100</v>
      </c>
      <c r="G2344" t="s">
        <v>47</v>
      </c>
      <c r="H2344">
        <v>0</v>
      </c>
      <c r="I2344">
        <v>0</v>
      </c>
      <c r="J2344" t="s">
        <v>2643</v>
      </c>
      <c r="K2344">
        <v>5.8014000000000001</v>
      </c>
      <c r="L2344">
        <v>8.3760999999999993E-6</v>
      </c>
      <c r="M2344">
        <v>5.8011999999999997</v>
      </c>
      <c r="N2344">
        <v>8.2293999999999995E-6</v>
      </c>
      <c r="O2344" t="s">
        <v>2643</v>
      </c>
      <c r="P2344" t="s">
        <v>2643</v>
      </c>
      <c r="Q2344" t="s">
        <v>2643</v>
      </c>
      <c r="R2344" t="s">
        <v>5154</v>
      </c>
      <c r="S2344">
        <f ca="1">$AK$2*Validation[[#This Row],[Range1_Range]]+Validation[[#This Row],[Range1_Low]]</f>
        <v>1839.4136832859156</v>
      </c>
      <c r="T2344">
        <f ca="1">$AK$2*Validation[[#This Row],[Range2_Range]]+Validation[[#This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5.8 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v>0</v>
      </c>
      <c r="AB2344" t="s">
        <v>6257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4" t="b">
        <f ca="1">AND(Validation[[#This Row],[Test Reading]]&gt;=Validation[[#This Row],[Range1_Low]],Validation[[#This Row],[Test Reading]]&lt;=Validation[[#This Row],[Range1_High]])</f>
        <v>1</v>
      </c>
      <c r="AE2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4">
        <f>Validation[[#This Row],[Range1_High]]-Validation[[#This Row],[Range1_Low]]</f>
        <v>2200.1</v>
      </c>
      <c r="AG2344">
        <f>Validation[[#This Row],[Range2_High]]-Validation[[#This Row],[Range2_Low]]</f>
        <v>0</v>
      </c>
      <c r="AK2344"/>
    </row>
    <row r="2345" spans="1:37" x14ac:dyDescent="0.25">
      <c r="A2345" t="s">
        <v>52</v>
      </c>
      <c r="B2345" t="s">
        <v>7</v>
      </c>
      <c r="C2345">
        <v>3300</v>
      </c>
      <c r="D2345">
        <v>11001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2643</v>
      </c>
      <c r="K2345">
        <v>5.7682000000000002</v>
      </c>
      <c r="L2345">
        <v>1.5398000000000001E-5</v>
      </c>
      <c r="M2345">
        <v>5.7682000000000002</v>
      </c>
      <c r="N2345">
        <v>1.5238E-5</v>
      </c>
      <c r="O2345" t="s">
        <v>2643</v>
      </c>
      <c r="P2345" t="s">
        <v>2643</v>
      </c>
      <c r="Q2345" t="s">
        <v>2643</v>
      </c>
      <c r="R2345" t="s">
        <v>603</v>
      </c>
      <c r="S2345">
        <f ca="1">$AK$2*Validation[[#This Row],[Range1_Range]]+Validation[[#This Row],[Range1_Low]]</f>
        <v>5888.1663447047122</v>
      </c>
      <c r="T2345">
        <f ca="1">$AK$2*Validation[[#This Row],[Range2_Range]]+Validation[[#This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5.9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5" t="b">
        <f ca="1">Validation[[#This Row],[Desired Result]]=Validation[[#This Row],[Result]]</f>
        <v>1</v>
      </c>
      <c r="X2345" t="b">
        <v>0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v>0</v>
      </c>
      <c r="AB2345" t="s">
        <v>5863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5" t="b">
        <f ca="1">AND(Validation[[#This Row],[Test Reading]]&gt;=Validation[[#This Row],[Range1_Low]],Validation[[#This Row],[Test Reading]]&lt;=Validation[[#This Row],[Range1_High]])</f>
        <v>1</v>
      </c>
      <c r="AE2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5">
        <f>Validation[[#This Row],[Range1_High]]-Validation[[#This Row],[Range1_Low]]</f>
        <v>7701</v>
      </c>
      <c r="AG2345">
        <f>Validation[[#This Row],[Range2_High]]-Validation[[#This Row],[Range2_Low]]</f>
        <v>0</v>
      </c>
      <c r="AK2345"/>
    </row>
    <row r="2346" spans="1:37" x14ac:dyDescent="0.25">
      <c r="A2346" t="s">
        <v>52</v>
      </c>
      <c r="B2346" t="s">
        <v>7</v>
      </c>
      <c r="C2346">
        <v>11000</v>
      </c>
      <c r="D2346">
        <v>33001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2643</v>
      </c>
      <c r="K2346">
        <v>5.6614000000000004</v>
      </c>
      <c r="L2346">
        <v>5.2695000000000003E-5</v>
      </c>
      <c r="M2346">
        <v>5.6604999999999999</v>
      </c>
      <c r="N2346">
        <v>5.2621000000000003E-5</v>
      </c>
      <c r="O2346" t="s">
        <v>2643</v>
      </c>
      <c r="P2346" t="s">
        <v>2643</v>
      </c>
      <c r="Q2346" t="s">
        <v>2643</v>
      </c>
      <c r="R2346" t="s">
        <v>605</v>
      </c>
      <c r="S2346">
        <f ca="1">$AK$2*Validation[[#This Row],[Range1_Range]]+Validation[[#This Row],[Range1_Low]]</f>
        <v>18394.136832859156</v>
      </c>
      <c r="T2346">
        <f ca="1">$AK$2*Validation[[#This Row],[Range2_Range]]+Validation[[#This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6.6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Ω</v>
      </c>
      <c r="W2346" t="b">
        <f ca="1">Validation[[#This Row],[Desired Result]]=Validation[[#This Row],[Result]]</f>
        <v>1</v>
      </c>
      <c r="X2346" t="b">
        <v>1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v>0</v>
      </c>
      <c r="AB2346" t="s">
        <v>5984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6" t="b">
        <f ca="1">AND(Validation[[#This Row],[Test Reading]]&gt;=Validation[[#This Row],[Range1_Low]],Validation[[#This Row],[Test Reading]]&lt;=Validation[[#This Row],[Range1_High]])</f>
        <v>1</v>
      </c>
      <c r="AE2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6">
        <f>Validation[[#This Row],[Range1_High]]-Validation[[#This Row],[Range1_Low]]</f>
        <v>22001</v>
      </c>
      <c r="AG2346">
        <f>Validation[[#This Row],[Range2_High]]-Validation[[#This Row],[Range2_Low]]</f>
        <v>0</v>
      </c>
      <c r="AK2346"/>
    </row>
    <row r="2347" spans="1:37" x14ac:dyDescent="0.25">
      <c r="A2347" t="s">
        <v>52</v>
      </c>
      <c r="B2347" t="s">
        <v>7</v>
      </c>
      <c r="C2347">
        <v>33000</v>
      </c>
      <c r="D2347">
        <v>110010</v>
      </c>
      <c r="E2347">
        <v>10</v>
      </c>
      <c r="F2347" t="s">
        <v>100</v>
      </c>
      <c r="G2347" t="s">
        <v>47</v>
      </c>
      <c r="H2347">
        <v>0</v>
      </c>
      <c r="I2347">
        <v>0</v>
      </c>
      <c r="J2347" t="s">
        <v>2643</v>
      </c>
      <c r="K2347">
        <v>4.3529999999999998</v>
      </c>
      <c r="L2347">
        <v>1.0805E-4</v>
      </c>
      <c r="M2347">
        <v>4.3501000000000003</v>
      </c>
      <c r="N2347">
        <v>1.0797E-4</v>
      </c>
      <c r="O2347" t="s">
        <v>2643</v>
      </c>
      <c r="P2347" t="s">
        <v>2643</v>
      </c>
      <c r="Q2347" t="s">
        <v>2643</v>
      </c>
      <c r="R2347" t="s">
        <v>607</v>
      </c>
      <c r="S2347">
        <f ca="1">$AK$2*Validation[[#This Row],[Range1_Range]]+Validation[[#This Row],[Range1_Low]]</f>
        <v>58881.663447047118</v>
      </c>
      <c r="T2347">
        <f ca="1">$AK$2*Validation[[#This Row],[Range2_Range]]+Validation[[#This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11 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v>0</v>
      </c>
      <c r="AB2347" t="s">
        <v>6146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7" t="b">
        <f ca="1">AND(Validation[[#This Row],[Test Reading]]&gt;=Validation[[#This Row],[Range1_Low]],Validation[[#This Row],[Test Reading]]&lt;=Validation[[#This Row],[Range1_High]])</f>
        <v>1</v>
      </c>
      <c r="AE2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7">
        <f>Validation[[#This Row],[Range1_High]]-Validation[[#This Row],[Range1_Low]]</f>
        <v>77010</v>
      </c>
      <c r="AG2347">
        <f>Validation[[#This Row],[Range2_High]]-Validation[[#This Row],[Range2_Low]]</f>
        <v>0</v>
      </c>
      <c r="AJ2347" s="93"/>
      <c r="AK2347"/>
    </row>
    <row r="2348" spans="1:37" x14ac:dyDescent="0.25">
      <c r="A2348" t="s">
        <v>52</v>
      </c>
      <c r="B2348" t="s">
        <v>7</v>
      </c>
      <c r="C2348">
        <v>110000</v>
      </c>
      <c r="D2348">
        <v>330010</v>
      </c>
      <c r="E2348">
        <v>10</v>
      </c>
      <c r="F2348" t="s">
        <v>100</v>
      </c>
      <c r="G2348" t="s">
        <v>47</v>
      </c>
      <c r="H2348">
        <v>0</v>
      </c>
      <c r="I2348">
        <v>0</v>
      </c>
      <c r="J2348" t="s">
        <v>2643</v>
      </c>
      <c r="K2348">
        <v>12.289</v>
      </c>
      <c r="L2348">
        <v>1.3783999999999999E-4</v>
      </c>
      <c r="M2348">
        <v>12.284000000000001</v>
      </c>
      <c r="N2348">
        <v>1.3782000000000001E-4</v>
      </c>
      <c r="O2348" t="s">
        <v>2643</v>
      </c>
      <c r="P2348" t="s">
        <v>2643</v>
      </c>
      <c r="Q2348" t="s">
        <v>2643</v>
      </c>
      <c r="R2348" t="s">
        <v>610</v>
      </c>
      <c r="S2348">
        <f ca="1">$AK$2*Validation[[#This Row],[Range1_Range]]+Validation[[#This Row],[Range1_Low]]</f>
        <v>183941.36832859158</v>
      </c>
      <c r="T2348">
        <f ca="1">$AK$2*Validation[[#This Row],[Range2_Range]]+Validation[[#This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38 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Ω</v>
      </c>
      <c r="W2348" t="b">
        <f ca="1">Validation[[#This Row],[Desired Result]]=Validation[[#This Row],[Result]]</f>
        <v>1</v>
      </c>
      <c r="X2348" t="b">
        <v>1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0</v>
      </c>
      <c r="AA2348" t="b">
        <v>0</v>
      </c>
      <c r="AB2348" t="s">
        <v>6147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8" t="b">
        <f ca="1">AND(Validation[[#This Row],[Test Reading]]&gt;=Validation[[#This Row],[Range1_Low]],Validation[[#This Row],[Test Reading]]&lt;=Validation[[#This Row],[Range1_High]])</f>
        <v>1</v>
      </c>
      <c r="AE2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8">
        <f>Validation[[#This Row],[Range1_High]]-Validation[[#This Row],[Range1_Low]]</f>
        <v>220010</v>
      </c>
      <c r="AG2348">
        <f>Validation[[#This Row],[Range2_High]]-Validation[[#This Row],[Range2_Low]]</f>
        <v>0</v>
      </c>
      <c r="AK2348"/>
    </row>
    <row r="2349" spans="1:37" x14ac:dyDescent="0.25">
      <c r="A2349" t="s">
        <v>52</v>
      </c>
      <c r="B2349" t="s">
        <v>7</v>
      </c>
      <c r="C2349">
        <v>330000</v>
      </c>
      <c r="D2349">
        <v>1100010</v>
      </c>
      <c r="E2349">
        <v>10</v>
      </c>
      <c r="F2349" t="s">
        <v>100</v>
      </c>
      <c r="G2349" t="s">
        <v>47</v>
      </c>
      <c r="H2349">
        <v>0</v>
      </c>
      <c r="I2349">
        <v>0</v>
      </c>
      <c r="J2349" t="s">
        <v>2643</v>
      </c>
      <c r="K2349">
        <v>16</v>
      </c>
      <c r="L2349">
        <v>1.7000000000000001E-4</v>
      </c>
      <c r="M2349">
        <v>12.340999999999999</v>
      </c>
      <c r="N2349">
        <v>1.7274E-4</v>
      </c>
      <c r="O2349" t="s">
        <v>2643</v>
      </c>
      <c r="P2349" t="s">
        <v>2643</v>
      </c>
      <c r="Q2349" t="s">
        <v>2643</v>
      </c>
      <c r="R2349" t="s">
        <v>612</v>
      </c>
      <c r="S2349">
        <f ca="1">$AK$2*Validation[[#This Row],[Range1_Range]]+Validation[[#This Row],[Range1_Low]]</f>
        <v>588786.38710376248</v>
      </c>
      <c r="T2349">
        <f ca="1">$AK$2*Validation[[#This Row],[Range2_Range]]+Validation[[#This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120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Ω</v>
      </c>
      <c r="W2349" t="b">
        <f ca="1">Validation[[#This Row],[Desired Result]]=Validation[[#This Row],[Result]]</f>
        <v>1</v>
      </c>
      <c r="X2349" t="b">
        <v>0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v>0</v>
      </c>
      <c r="AB2349" t="s">
        <v>6258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9" t="b">
        <f ca="1">AND(Validation[[#This Row],[Test Reading]]&gt;=Validation[[#This Row],[Range1_Low]],Validation[[#This Row],[Test Reading]]&lt;=Validation[[#This Row],[Range1_High]])</f>
        <v>1</v>
      </c>
      <c r="AE2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9">
        <f>Validation[[#This Row],[Range1_High]]-Validation[[#This Row],[Range1_Low]]</f>
        <v>770010</v>
      </c>
      <c r="AG2349">
        <f>Validation[[#This Row],[Range2_High]]-Validation[[#This Row],[Range2_Low]]</f>
        <v>0</v>
      </c>
      <c r="AK2349"/>
    </row>
    <row r="2350" spans="1:37" x14ac:dyDescent="0.25">
      <c r="A2350" t="s">
        <v>52</v>
      </c>
      <c r="B2350" t="s">
        <v>7</v>
      </c>
      <c r="C2350">
        <v>1100000</v>
      </c>
      <c r="D2350">
        <v>3301000</v>
      </c>
      <c r="E2350">
        <v>10</v>
      </c>
      <c r="F2350" t="s">
        <v>100</v>
      </c>
      <c r="G2350" t="s">
        <v>48</v>
      </c>
      <c r="H2350">
        <v>0</v>
      </c>
      <c r="I2350">
        <v>0</v>
      </c>
      <c r="J2350" t="s">
        <v>2643</v>
      </c>
      <c r="K2350">
        <v>0.19</v>
      </c>
      <c r="L2350">
        <v>1.6999999999999999E-7</v>
      </c>
      <c r="M2350">
        <v>0.17338999999999999</v>
      </c>
      <c r="N2350">
        <v>1.7317999999999999E-7</v>
      </c>
      <c r="O2350" t="s">
        <v>2643</v>
      </c>
      <c r="P2350" t="s">
        <v>2643</v>
      </c>
      <c r="Q2350" t="s">
        <v>2643</v>
      </c>
      <c r="R2350" t="s">
        <v>5161</v>
      </c>
      <c r="S2350">
        <f ca="1">$AK$2*Validation[[#This Row],[Range1_Range]]+Validation[[#This Row],[Range1_Low]]</f>
        <v>1839716.1569530023</v>
      </c>
      <c r="T2350">
        <f ca="1">$AK$2*Validation[[#This Row],[Range2_Range]]+Validation[[#This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0.5 kΩ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kΩ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v>0</v>
      </c>
      <c r="AB2350" t="s">
        <v>612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0" t="b">
        <f ca="1">AND(Validation[[#This Row],[Test Reading]]&gt;=Validation[[#This Row],[Range1_Low]],Validation[[#This Row],[Test Reading]]&lt;=Validation[[#This Row],[Range1_High]])</f>
        <v>1</v>
      </c>
      <c r="AE2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0">
        <f>Validation[[#This Row],[Range1_High]]-Validation[[#This Row],[Range1_Low]]</f>
        <v>2201000</v>
      </c>
      <c r="AG2350">
        <f>Validation[[#This Row],[Range2_High]]-Validation[[#This Row],[Range2_Low]]</f>
        <v>0</v>
      </c>
      <c r="AK2350"/>
    </row>
    <row r="2351" spans="1:37" x14ac:dyDescent="0.25">
      <c r="A2351" t="s">
        <v>52</v>
      </c>
      <c r="B2351" t="s">
        <v>7</v>
      </c>
      <c r="C2351">
        <v>0</v>
      </c>
      <c r="D2351">
        <v>11.000999999999999</v>
      </c>
      <c r="E2351">
        <v>100</v>
      </c>
      <c r="F2351" t="s">
        <v>100</v>
      </c>
      <c r="G2351" t="s">
        <v>46</v>
      </c>
      <c r="H2351">
        <v>0</v>
      </c>
      <c r="I2351">
        <v>0</v>
      </c>
      <c r="J2351" t="s">
        <v>2643</v>
      </c>
      <c r="K2351">
        <v>58000</v>
      </c>
      <c r="L2351">
        <v>6.6765000000000002E-5</v>
      </c>
      <c r="M2351">
        <v>58000</v>
      </c>
      <c r="N2351">
        <v>2.9434E-5</v>
      </c>
      <c r="O2351" t="s">
        <v>2643</v>
      </c>
      <c r="P2351" t="s">
        <v>2643</v>
      </c>
      <c r="Q2351" t="s">
        <v>2643</v>
      </c>
      <c r="R2351" t="s">
        <v>580</v>
      </c>
      <c r="S2351">
        <f ca="1">$AK$2*Validation[[#This Row],[Range1_Range]]+Validation[[#This Row],[Range1_Low]]</f>
        <v>3.6972364573557375</v>
      </c>
      <c r="T2351">
        <f ca="1">$AK$2*Validation[[#This Row],[Range2_Range]]+Validation[[#This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58000 mΩ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1</v>
      </c>
      <c r="AA2351" t="b">
        <v>0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51" t="b">
        <f ca="1">AND(Validation[[#This Row],[Test Reading]]&gt;=Validation[[#This Row],[Range1_Low]],Validation[[#This Row],[Test Reading]]&lt;=Validation[[#This Row],[Range1_High]])</f>
        <v>1</v>
      </c>
      <c r="AE2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1">
        <f>Validation[[#This Row],[Range1_High]]-Validation[[#This Row],[Range1_Low]]</f>
        <v>11.000999999999999</v>
      </c>
      <c r="AG2351">
        <f>Validation[[#This Row],[Range2_High]]-Validation[[#This Row],[Range2_Low]]</f>
        <v>0</v>
      </c>
      <c r="AK2351"/>
    </row>
    <row r="2352" spans="1:37" x14ac:dyDescent="0.25">
      <c r="A2352" t="s">
        <v>52</v>
      </c>
      <c r="B2352" t="s">
        <v>7</v>
      </c>
      <c r="C2352">
        <v>3300</v>
      </c>
      <c r="D2352">
        <v>11001</v>
      </c>
      <c r="E2352">
        <v>100</v>
      </c>
      <c r="F2352" t="s">
        <v>100</v>
      </c>
      <c r="G2352" t="s">
        <v>47</v>
      </c>
      <c r="H2352">
        <v>0</v>
      </c>
      <c r="I2352">
        <v>0</v>
      </c>
      <c r="J2352" t="s">
        <v>2643</v>
      </c>
      <c r="K2352">
        <v>57.997</v>
      </c>
      <c r="L2352">
        <v>1.6098E-6</v>
      </c>
      <c r="M2352">
        <v>57.997</v>
      </c>
      <c r="N2352">
        <v>1.5437999999999999E-6</v>
      </c>
      <c r="O2352" t="s">
        <v>2643</v>
      </c>
      <c r="P2352" t="s">
        <v>2643</v>
      </c>
      <c r="Q2352" t="s">
        <v>2643</v>
      </c>
      <c r="R2352" t="s">
        <v>5156</v>
      </c>
      <c r="S2352">
        <f ca="1">$AK$2*Validation[[#This Row],[Range1_Range]]+Validation[[#This Row],[Range1_Low]]</f>
        <v>5888.1663447047122</v>
      </c>
      <c r="T2352">
        <f ca="1">$AK$2*Validation[[#This Row],[Range2_Range]]+Validation[[#This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 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2" t="b">
        <f ca="1">Validation[[#This Row],[Desired Result]]=Validation[[#This Row],[Result]]</f>
        <v>1</v>
      </c>
      <c r="X2352" t="b">
        <v>1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0</v>
      </c>
      <c r="AA2352" t="b">
        <v>0</v>
      </c>
      <c r="AB2352" t="s">
        <v>606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2" t="b">
        <f ca="1">AND(Validation[[#This Row],[Test Reading]]&gt;=Validation[[#This Row],[Range1_Low]],Validation[[#This Row],[Test Reading]]&lt;=Validation[[#This Row],[Range1_High]])</f>
        <v>1</v>
      </c>
      <c r="AE2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2">
        <f>Validation[[#This Row],[Range1_High]]-Validation[[#This Row],[Range1_Low]]</f>
        <v>7701</v>
      </c>
      <c r="AG2352">
        <f>Validation[[#This Row],[Range2_High]]-Validation[[#This Row],[Range2_Low]]</f>
        <v>0</v>
      </c>
      <c r="AK2352"/>
    </row>
    <row r="2353" spans="1:37" x14ac:dyDescent="0.25">
      <c r="A2353" t="s">
        <v>52</v>
      </c>
      <c r="B2353" t="s">
        <v>7</v>
      </c>
      <c r="C2353">
        <v>11000</v>
      </c>
      <c r="D2353">
        <v>33001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2643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t="s">
        <v>2643</v>
      </c>
      <c r="P2353" t="s">
        <v>2643</v>
      </c>
      <c r="Q2353" t="s">
        <v>2643</v>
      </c>
      <c r="R2353" t="s">
        <v>606</v>
      </c>
      <c r="S2353">
        <f ca="1">$AK$2*Validation[[#This Row],[Range1_Range]]+Validation[[#This Row],[Range1_Low]]</f>
        <v>18394.136832859156</v>
      </c>
      <c r="T2353">
        <f ca="1">$AK$2*Validation[[#This Row],[Range2_Range]]+Validation[[#This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1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v>0</v>
      </c>
      <c r="AB2353" t="s">
        <v>6148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3" t="b">
        <f ca="1">AND(Validation[[#This Row],[Test Reading]]&gt;=Validation[[#This Row],[Range1_Low]],Validation[[#This Row],[Test Reading]]&lt;=Validation[[#This Row],[Range1_High]])</f>
        <v>1</v>
      </c>
      <c r="AE2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3">
        <f>Validation[[#This Row],[Range1_High]]-Validation[[#This Row],[Range1_Low]]</f>
        <v>22001</v>
      </c>
      <c r="AG2353">
        <f>Validation[[#This Row],[Range2_High]]-Validation[[#This Row],[Range2_Low]]</f>
        <v>0</v>
      </c>
      <c r="AK2353"/>
    </row>
    <row r="2354" spans="1:37" x14ac:dyDescent="0.25">
      <c r="A2354" t="s">
        <v>52</v>
      </c>
      <c r="B2354" t="s">
        <v>7</v>
      </c>
      <c r="C2354">
        <v>33000</v>
      </c>
      <c r="D2354">
        <v>110010</v>
      </c>
      <c r="E2354">
        <v>100</v>
      </c>
      <c r="F2354" t="s">
        <v>100</v>
      </c>
      <c r="G2354" t="s">
        <v>47</v>
      </c>
      <c r="H2354">
        <v>0</v>
      </c>
      <c r="I2354">
        <v>0</v>
      </c>
      <c r="J2354" t="s">
        <v>2643</v>
      </c>
      <c r="K2354">
        <v>57.521000000000001</v>
      </c>
      <c r="L2354">
        <v>2.2172999999999999E-5</v>
      </c>
      <c r="M2354">
        <v>57.521999999999998</v>
      </c>
      <c r="N2354">
        <v>2.2050999999999999E-5</v>
      </c>
      <c r="O2354" t="s">
        <v>2643</v>
      </c>
      <c r="P2354" t="s">
        <v>2643</v>
      </c>
      <c r="Q2354" t="s">
        <v>2643</v>
      </c>
      <c r="R2354" t="s">
        <v>5159</v>
      </c>
      <c r="S2354">
        <f ca="1">$AK$2*Validation[[#This Row],[Range1_Range]]+Validation[[#This Row],[Range1_Low]]</f>
        <v>58881.663447047118</v>
      </c>
      <c r="T2354">
        <f ca="1">$AK$2*Validation[[#This Row],[Range2_Range]]+Validation[[#This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59 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4" t="b">
        <f ca="1">Validation[[#This Row],[Desired Result]]=Validation[[#This Row],[Result]]</f>
        <v>1</v>
      </c>
      <c r="X2354" t="b">
        <v>1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v>0</v>
      </c>
      <c r="AB2354" t="s">
        <v>5928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4" t="b">
        <f ca="1">AND(Validation[[#This Row],[Test Reading]]&gt;=Validation[[#This Row],[Range1_Low]],Validation[[#This Row],[Test Reading]]&lt;=Validation[[#This Row],[Range1_High]])</f>
        <v>1</v>
      </c>
      <c r="AE2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4">
        <f>Validation[[#This Row],[Range1_High]]-Validation[[#This Row],[Range1_Low]]</f>
        <v>77010</v>
      </c>
      <c r="AG2354">
        <f>Validation[[#This Row],[Range2_High]]-Validation[[#This Row],[Range2_Low]]</f>
        <v>0</v>
      </c>
      <c r="AK2354"/>
    </row>
    <row r="2355" spans="1:37" x14ac:dyDescent="0.25">
      <c r="A2355" t="s">
        <v>52</v>
      </c>
      <c r="B2355" t="s">
        <v>7</v>
      </c>
      <c r="C2355">
        <v>110000</v>
      </c>
      <c r="D2355">
        <v>330010</v>
      </c>
      <c r="E2355">
        <v>100</v>
      </c>
      <c r="F2355" t="s">
        <v>100</v>
      </c>
      <c r="G2355" t="s">
        <v>47</v>
      </c>
      <c r="H2355">
        <v>0</v>
      </c>
      <c r="I2355">
        <v>0</v>
      </c>
      <c r="J2355" t="s">
        <v>2643</v>
      </c>
      <c r="K2355">
        <v>55.026000000000003</v>
      </c>
      <c r="L2355">
        <v>8.0747999999999993E-5</v>
      </c>
      <c r="M2355">
        <v>55.024000000000001</v>
      </c>
      <c r="N2355">
        <v>8.0667000000000005E-5</v>
      </c>
      <c r="O2355" t="s">
        <v>2643</v>
      </c>
      <c r="P2355" t="s">
        <v>2643</v>
      </c>
      <c r="Q2355" t="s">
        <v>2643</v>
      </c>
      <c r="R2355" t="s">
        <v>5160</v>
      </c>
      <c r="S2355">
        <f ca="1">$AK$2*Validation[[#This Row],[Range1_Range]]+Validation[[#This Row],[Range1_Low]]</f>
        <v>183941.36832859158</v>
      </c>
      <c r="T2355">
        <f ca="1">$AK$2*Validation[[#This Row],[Range2_Range]]+Validation[[#This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70 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v>0</v>
      </c>
      <c r="AB2355" t="s">
        <v>6149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5" t="b">
        <f ca="1">AND(Validation[[#This Row],[Test Reading]]&gt;=Validation[[#This Row],[Range1_Low]],Validation[[#This Row],[Test Reading]]&lt;=Validation[[#This Row],[Range1_High]])</f>
        <v>1</v>
      </c>
      <c r="AE2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5">
        <f>Validation[[#This Row],[Range1_High]]-Validation[[#This Row],[Range1_Low]]</f>
        <v>220010</v>
      </c>
      <c r="AG2355">
        <f>Validation[[#This Row],[Range2_High]]-Validation[[#This Row],[Range2_Low]]</f>
        <v>0</v>
      </c>
      <c r="AK2355"/>
    </row>
    <row r="2356" spans="1:37" x14ac:dyDescent="0.25">
      <c r="A2356" t="s">
        <v>52</v>
      </c>
      <c r="B2356" t="s">
        <v>7</v>
      </c>
      <c r="C2356">
        <v>330000</v>
      </c>
      <c r="D2356">
        <v>1100010</v>
      </c>
      <c r="E2356">
        <v>100</v>
      </c>
      <c r="F2356" t="s">
        <v>100</v>
      </c>
      <c r="G2356" t="s">
        <v>47</v>
      </c>
      <c r="H2356">
        <v>0</v>
      </c>
      <c r="I2356">
        <v>0</v>
      </c>
      <c r="J2356" t="s">
        <v>2643</v>
      </c>
      <c r="K2356">
        <v>38.744</v>
      </c>
      <c r="L2356">
        <v>1.5613000000000001E-4</v>
      </c>
      <c r="M2356">
        <v>38.701999999999998</v>
      </c>
      <c r="N2356">
        <v>1.5610999999999999E-4</v>
      </c>
      <c r="O2356" t="s">
        <v>2643</v>
      </c>
      <c r="P2356" t="s">
        <v>2643</v>
      </c>
      <c r="Q2356" t="s">
        <v>2643</v>
      </c>
      <c r="R2356" t="s">
        <v>613</v>
      </c>
      <c r="S2356">
        <f ca="1">$AK$2*Validation[[#This Row],[Range1_Range]]+Validation[[#This Row],[Range1_Low]]</f>
        <v>588786.38710376248</v>
      </c>
      <c r="T2356">
        <f ca="1">$AK$2*Validation[[#This Row],[Range2_Range]]+Validation[[#This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130 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v>0</v>
      </c>
      <c r="AB2356" t="s">
        <v>6259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6" t="b">
        <f ca="1">AND(Validation[[#This Row],[Test Reading]]&gt;=Validation[[#This Row],[Range1_Low]],Validation[[#This Row],[Test Reading]]&lt;=Validation[[#This Row],[Range1_High]])</f>
        <v>1</v>
      </c>
      <c r="AE2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6">
        <f>Validation[[#This Row],[Range1_High]]-Validation[[#This Row],[Range1_Low]]</f>
        <v>770010</v>
      </c>
      <c r="AG2356">
        <f>Validation[[#This Row],[Range2_High]]-Validation[[#This Row],[Range2_Low]]</f>
        <v>0</v>
      </c>
      <c r="AK2356"/>
    </row>
    <row r="2357" spans="1:37" x14ac:dyDescent="0.25">
      <c r="A2357" t="s">
        <v>52</v>
      </c>
      <c r="B2357" t="s">
        <v>7</v>
      </c>
      <c r="C2357">
        <v>1100000</v>
      </c>
      <c r="D2357">
        <v>3301000</v>
      </c>
      <c r="E2357">
        <v>100</v>
      </c>
      <c r="F2357" t="s">
        <v>100</v>
      </c>
      <c r="G2357" t="s">
        <v>48</v>
      </c>
      <c r="H2357">
        <v>0</v>
      </c>
      <c r="I2357">
        <v>0</v>
      </c>
      <c r="J2357" t="s">
        <v>2643</v>
      </c>
      <c r="K2357">
        <v>0.19</v>
      </c>
      <c r="L2357">
        <v>1.7214999999999999E-7</v>
      </c>
      <c r="M2357">
        <v>0.17910000000000001</v>
      </c>
      <c r="N2357">
        <v>1.7212999999999999E-7</v>
      </c>
      <c r="O2357" t="s">
        <v>2643</v>
      </c>
      <c r="P2357" t="s">
        <v>2643</v>
      </c>
      <c r="Q2357" t="s">
        <v>2643</v>
      </c>
      <c r="R2357" t="s">
        <v>5162</v>
      </c>
      <c r="S2357">
        <f ca="1">$AK$2*Validation[[#This Row],[Range1_Range]]+Validation[[#This Row],[Range1_Low]]</f>
        <v>1839716.1569530023</v>
      </c>
      <c r="T2357">
        <f ca="1">$AK$2*Validation[[#This Row],[Range2_Range]]+Validation[[#This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0.51 kΩ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kΩ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0</v>
      </c>
      <c r="AA2357" t="b">
        <v>0</v>
      </c>
      <c r="AB2357" t="s">
        <v>6260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7" t="b">
        <f ca="1">AND(Validation[[#This Row],[Test Reading]]&gt;=Validation[[#This Row],[Range1_Low]],Validation[[#This Row],[Test Reading]]&lt;=Validation[[#This Row],[Range1_High]])</f>
        <v>1</v>
      </c>
      <c r="AE2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7">
        <f>Validation[[#This Row],[Range1_High]]-Validation[[#This Row],[Range1_Low]]</f>
        <v>2201000</v>
      </c>
      <c r="AG2357">
        <f>Validation[[#This Row],[Range2_High]]-Validation[[#This Row],[Range2_Low]]</f>
        <v>0</v>
      </c>
      <c r="AK2357"/>
    </row>
    <row r="2358" spans="1:37" x14ac:dyDescent="0.25">
      <c r="A2358" t="s">
        <v>52</v>
      </c>
      <c r="B2358" t="s">
        <v>7</v>
      </c>
      <c r="C2358">
        <v>3300000</v>
      </c>
      <c r="D2358">
        <v>11001000</v>
      </c>
      <c r="E2358">
        <v>100</v>
      </c>
      <c r="F2358" t="s">
        <v>100</v>
      </c>
      <c r="G2358" t="s">
        <v>48</v>
      </c>
      <c r="H2358">
        <v>0</v>
      </c>
      <c r="I2358">
        <v>0</v>
      </c>
      <c r="J2358" t="s">
        <v>2643</v>
      </c>
      <c r="K2358">
        <v>0.33</v>
      </c>
      <c r="L2358">
        <v>6.8999999999999996E-7</v>
      </c>
      <c r="M2358">
        <v>0.29032999999999998</v>
      </c>
      <c r="N2358">
        <v>6.9271999999999997E-7</v>
      </c>
      <c r="O2358" t="s">
        <v>2643</v>
      </c>
      <c r="P2358" t="s">
        <v>2643</v>
      </c>
      <c r="Q2358" t="s">
        <v>2643</v>
      </c>
      <c r="R2358" t="s">
        <v>617</v>
      </c>
      <c r="S2358">
        <f ca="1">$AK$2*Validation[[#This Row],[Range1_Range]]+Validation[[#This Row],[Range1_Low]]</f>
        <v>5888166.3447047118</v>
      </c>
      <c r="T2358">
        <f ca="1">$AK$2*Validation[[#This Row],[Range2_Range]]+Validation[[#This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4.4 kΩ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v>0</v>
      </c>
      <c r="AB2358" t="s">
        <v>5865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8" t="b">
        <f ca="1">AND(Validation[[#This Row],[Test Reading]]&gt;=Validation[[#This Row],[Range1_Low]],Validation[[#This Row],[Test Reading]]&lt;=Validation[[#This Row],[Range1_High]])</f>
        <v>1</v>
      </c>
      <c r="AE2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8">
        <f>Validation[[#This Row],[Range1_High]]-Validation[[#This Row],[Range1_Low]]</f>
        <v>7701000</v>
      </c>
      <c r="AG2358">
        <f>Validation[[#This Row],[Range2_High]]-Validation[[#This Row],[Range2_Low]]</f>
        <v>0</v>
      </c>
      <c r="AK2358"/>
    </row>
    <row r="2359" spans="1:37" x14ac:dyDescent="0.25">
      <c r="A2359" t="s">
        <v>52</v>
      </c>
      <c r="B2359" t="s">
        <v>7</v>
      </c>
      <c r="C2359">
        <v>11000000</v>
      </c>
      <c r="D2359">
        <v>33001000</v>
      </c>
      <c r="E2359">
        <v>100</v>
      </c>
      <c r="F2359" t="s">
        <v>100</v>
      </c>
      <c r="G2359" t="s">
        <v>48</v>
      </c>
      <c r="H2359">
        <v>0</v>
      </c>
      <c r="I2359">
        <v>0</v>
      </c>
      <c r="J2359" t="s">
        <v>2643</v>
      </c>
      <c r="K2359">
        <v>2.9</v>
      </c>
      <c r="L2359">
        <v>1.1999999999999999E-6</v>
      </c>
      <c r="M2359">
        <v>2.8873000000000002</v>
      </c>
      <c r="N2359">
        <v>1.1547999999999999E-6</v>
      </c>
      <c r="O2359" t="s">
        <v>2643</v>
      </c>
      <c r="P2359" t="s">
        <v>2643</v>
      </c>
      <c r="Q2359" t="s">
        <v>2643</v>
      </c>
      <c r="R2359" t="s">
        <v>619</v>
      </c>
      <c r="S2359">
        <f ca="1">$AK$2*Validation[[#This Row],[Range1_Range]]+Validation[[#This Row],[Range1_Low]]</f>
        <v>18394136.832859159</v>
      </c>
      <c r="T2359">
        <f ca="1">$AK$2*Validation[[#This Row],[Range2_Range]]+Validation[[#This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25 kΩ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v>0</v>
      </c>
      <c r="AB2359" t="s">
        <v>617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9" t="b">
        <f ca="1">AND(Validation[[#This Row],[Test Reading]]&gt;=Validation[[#This Row],[Range1_Low]],Validation[[#This Row],[Test Reading]]&lt;=Validation[[#This Row],[Range1_High]])</f>
        <v>1</v>
      </c>
      <c r="AE2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9">
        <f>Validation[[#This Row],[Range1_High]]-Validation[[#This Row],[Range1_Low]]</f>
        <v>22001000</v>
      </c>
      <c r="AG2359">
        <f>Validation[[#This Row],[Range2_High]]-Validation[[#This Row],[Range2_Low]]</f>
        <v>0</v>
      </c>
      <c r="AK2359"/>
    </row>
    <row r="2360" spans="1:37" x14ac:dyDescent="0.25">
      <c r="A2360" t="s">
        <v>52</v>
      </c>
      <c r="B2360" t="s">
        <v>7</v>
      </c>
      <c r="C2360">
        <v>0</v>
      </c>
      <c r="D2360">
        <v>11.000999999999999</v>
      </c>
      <c r="E2360">
        <v>1000</v>
      </c>
      <c r="F2360" t="s">
        <v>100</v>
      </c>
      <c r="G2360" t="s">
        <v>46</v>
      </c>
      <c r="H2360">
        <v>0</v>
      </c>
      <c r="I2360">
        <v>0</v>
      </c>
      <c r="J2360" t="s">
        <v>2643</v>
      </c>
      <c r="K2360">
        <v>580000</v>
      </c>
      <c r="L2360">
        <v>1.7876E-5</v>
      </c>
      <c r="M2360">
        <v>580000</v>
      </c>
      <c r="N2360">
        <v>2.9434000000000001E-6</v>
      </c>
      <c r="O2360" t="s">
        <v>2643</v>
      </c>
      <c r="P2360" t="s">
        <v>2643</v>
      </c>
      <c r="Q2360" t="s">
        <v>2643</v>
      </c>
      <c r="R2360" t="s">
        <v>581</v>
      </c>
      <c r="S2360">
        <f ca="1">$AK$2*Validation[[#This Row],[Range1_Range]]+Validation[[#This Row],[Range1_Low]]</f>
        <v>3.6972364573557375</v>
      </c>
      <c r="T2360">
        <f ca="1">$AK$2*Validation[[#This Row],[Range2_Range]]+Validation[[#This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580000 mΩ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1</v>
      </c>
      <c r="AA2360" t="b">
        <v>0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60" t="b">
        <f ca="1">AND(Validation[[#This Row],[Test Reading]]&gt;=Validation[[#This Row],[Range1_Low]],Validation[[#This Row],[Test Reading]]&lt;=Validation[[#This Row],[Range1_High]])</f>
        <v>1</v>
      </c>
      <c r="AE2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0">
        <f>Validation[[#This Row],[Range1_High]]-Validation[[#This Row],[Range1_Low]]</f>
        <v>11.000999999999999</v>
      </c>
      <c r="AG2360">
        <f>Validation[[#This Row],[Range2_High]]-Validation[[#This Row],[Range2_Low]]</f>
        <v>0</v>
      </c>
      <c r="AK2360"/>
    </row>
    <row r="2361" spans="1:37" x14ac:dyDescent="0.25">
      <c r="A2361" t="s">
        <v>52</v>
      </c>
      <c r="B2361" t="s">
        <v>7</v>
      </c>
      <c r="C2361">
        <v>33000</v>
      </c>
      <c r="D2361">
        <v>110010</v>
      </c>
      <c r="E2361">
        <v>1000</v>
      </c>
      <c r="F2361" t="s">
        <v>100</v>
      </c>
      <c r="G2361" t="s">
        <v>47</v>
      </c>
      <c r="H2361">
        <v>0</v>
      </c>
      <c r="I2361">
        <v>0</v>
      </c>
      <c r="J2361" t="s">
        <v>2643</v>
      </c>
      <c r="K2361">
        <v>579.95000000000005</v>
      </c>
      <c r="L2361">
        <v>2.2971E-6</v>
      </c>
      <c r="M2361">
        <v>579.95000000000005</v>
      </c>
      <c r="N2361">
        <v>2.2465E-6</v>
      </c>
      <c r="O2361" t="s">
        <v>2643</v>
      </c>
      <c r="P2361" t="s">
        <v>2643</v>
      </c>
      <c r="Q2361" t="s">
        <v>2643</v>
      </c>
      <c r="R2361" t="s">
        <v>608</v>
      </c>
      <c r="S2361">
        <f ca="1">$AK$2*Validation[[#This Row],[Range1_Range]]+Validation[[#This Row],[Range1_Low]]</f>
        <v>58881.663447047118</v>
      </c>
      <c r="T2361">
        <f ca="1">$AK$2*Validation[[#This Row],[Range2_Range]]+Validation[[#This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 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1" t="b">
        <f ca="1">Validation[[#This Row],[Desired Result]]=Validation[[#This Row],[Result]]</f>
        <v>1</v>
      </c>
      <c r="X2361" t="b">
        <v>1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0</v>
      </c>
      <c r="AA2361" t="b">
        <v>0</v>
      </c>
      <c r="AB2361" t="s">
        <v>611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1" t="b">
        <f ca="1">AND(Validation[[#This Row],[Test Reading]]&gt;=Validation[[#This Row],[Range1_Low]],Validation[[#This Row],[Test Reading]]&lt;=Validation[[#This Row],[Range1_High]])</f>
        <v>1</v>
      </c>
      <c r="AE2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1">
        <f>Validation[[#This Row],[Range1_High]]-Validation[[#This Row],[Range1_Low]]</f>
        <v>77010</v>
      </c>
      <c r="AG2361">
        <f>Validation[[#This Row],[Range2_High]]-Validation[[#This Row],[Range2_Low]]</f>
        <v>0</v>
      </c>
      <c r="AK2361"/>
    </row>
    <row r="2362" spans="1:37" x14ac:dyDescent="0.25">
      <c r="A2362" t="s">
        <v>52</v>
      </c>
      <c r="B2362" t="s">
        <v>7</v>
      </c>
      <c r="C2362">
        <v>110000</v>
      </c>
      <c r="D2362">
        <v>330010</v>
      </c>
      <c r="E2362">
        <v>1000</v>
      </c>
      <c r="F2362" t="s">
        <v>100</v>
      </c>
      <c r="G2362" t="s">
        <v>47</v>
      </c>
      <c r="H2362">
        <v>0</v>
      </c>
      <c r="I2362">
        <v>0</v>
      </c>
      <c r="J2362" t="s">
        <v>2643</v>
      </c>
      <c r="K2362">
        <v>579.51</v>
      </c>
      <c r="L2362">
        <v>1.0142E-5</v>
      </c>
      <c r="M2362">
        <v>579.51</v>
      </c>
      <c r="N2362">
        <v>1.0091E-5</v>
      </c>
      <c r="O2362" t="s">
        <v>2643</v>
      </c>
      <c r="P2362" t="s">
        <v>2643</v>
      </c>
      <c r="Q2362" t="s">
        <v>2643</v>
      </c>
      <c r="R2362" t="s">
        <v>611</v>
      </c>
      <c r="S2362">
        <f ca="1">$AK$2*Validation[[#This Row],[Range1_Range]]+Validation[[#This Row],[Range1_Low]]</f>
        <v>183941.36832859158</v>
      </c>
      <c r="T2362">
        <f ca="1">$AK$2*Validation[[#This Row],[Range2_Range]]+Validation[[#This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1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v>0</v>
      </c>
      <c r="AB2362" t="s">
        <v>6150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2" t="b">
        <f ca="1">AND(Validation[[#This Row],[Test Reading]]&gt;=Validation[[#This Row],[Range1_Low]],Validation[[#This Row],[Test Reading]]&lt;=Validation[[#This Row],[Range1_High]])</f>
        <v>1</v>
      </c>
      <c r="AE2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2">
        <f>Validation[[#This Row],[Range1_High]]-Validation[[#This Row],[Range1_Low]]</f>
        <v>220010</v>
      </c>
      <c r="AG2362">
        <f>Validation[[#This Row],[Range2_High]]-Validation[[#This Row],[Range2_Low]]</f>
        <v>0</v>
      </c>
      <c r="AK2362"/>
    </row>
    <row r="2363" spans="1:37" x14ac:dyDescent="0.25">
      <c r="A2363" t="s">
        <v>52</v>
      </c>
      <c r="B2363" t="s">
        <v>7</v>
      </c>
      <c r="C2363">
        <v>330000</v>
      </c>
      <c r="D2363">
        <v>1100010</v>
      </c>
      <c r="E2363">
        <v>1000</v>
      </c>
      <c r="F2363" t="s">
        <v>100</v>
      </c>
      <c r="G2363" t="s">
        <v>47</v>
      </c>
      <c r="H2363">
        <v>0</v>
      </c>
      <c r="I2363">
        <v>0</v>
      </c>
      <c r="J2363" t="s">
        <v>2643</v>
      </c>
      <c r="K2363">
        <v>571.17999999999995</v>
      </c>
      <c r="L2363">
        <v>3.9240999999999999E-5</v>
      </c>
      <c r="M2363">
        <v>571.17999999999995</v>
      </c>
      <c r="N2363">
        <v>3.9165000000000002E-5</v>
      </c>
      <c r="O2363" t="s">
        <v>2643</v>
      </c>
      <c r="P2363" t="s">
        <v>2643</v>
      </c>
      <c r="Q2363" t="s">
        <v>2643</v>
      </c>
      <c r="R2363" t="s">
        <v>614</v>
      </c>
      <c r="S2363">
        <f ca="1">$AK$2*Validation[[#This Row],[Range1_Range]]+Validation[[#This Row],[Range1_Low]]</f>
        <v>588786.38710376248</v>
      </c>
      <c r="T2363">
        <f ca="1">$AK$2*Validation[[#This Row],[Range2_Range]]+Validation[[#This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590 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v>0</v>
      </c>
      <c r="AB2363" t="s">
        <v>6261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3" t="b">
        <f ca="1">AND(Validation[[#This Row],[Test Reading]]&gt;=Validation[[#This Row],[Range1_Low]],Validation[[#This Row],[Test Reading]]&lt;=Validation[[#This Row],[Range1_High]])</f>
        <v>1</v>
      </c>
      <c r="AE2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3">
        <f>Validation[[#This Row],[Range1_High]]-Validation[[#This Row],[Range1_Low]]</f>
        <v>770010</v>
      </c>
      <c r="AG2363">
        <f>Validation[[#This Row],[Range2_High]]-Validation[[#This Row],[Range2_Low]]</f>
        <v>0</v>
      </c>
      <c r="AK2363"/>
    </row>
    <row r="2364" spans="1:37" x14ac:dyDescent="0.25">
      <c r="A2364" t="s">
        <v>52</v>
      </c>
      <c r="B2364" t="s">
        <v>7</v>
      </c>
      <c r="C2364">
        <v>1100000</v>
      </c>
      <c r="D2364">
        <v>3301000</v>
      </c>
      <c r="E2364">
        <v>1000</v>
      </c>
      <c r="F2364" t="s">
        <v>100</v>
      </c>
      <c r="G2364" t="s">
        <v>48</v>
      </c>
      <c r="H2364">
        <v>0</v>
      </c>
      <c r="I2364">
        <v>0</v>
      </c>
      <c r="J2364" t="s">
        <v>2643</v>
      </c>
      <c r="K2364">
        <v>0.55515999999999999</v>
      </c>
      <c r="L2364">
        <v>1.1804E-7</v>
      </c>
      <c r="M2364">
        <v>0.55501</v>
      </c>
      <c r="N2364">
        <v>1.1789000000000001E-7</v>
      </c>
      <c r="O2364" t="s">
        <v>2643</v>
      </c>
      <c r="P2364" t="s">
        <v>2643</v>
      </c>
      <c r="Q2364" t="s">
        <v>2643</v>
      </c>
      <c r="R2364" t="s">
        <v>616</v>
      </c>
      <c r="S2364">
        <f ca="1">$AK$2*Validation[[#This Row],[Range1_Range]]+Validation[[#This Row],[Range1_Low]]</f>
        <v>1839716.1569530023</v>
      </c>
      <c r="T2364">
        <f ca="1">$AK$2*Validation[[#This Row],[Range2_Range]]+Validation[[#This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0.77 kΩ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kΩ</v>
      </c>
      <c r="W2364" t="b">
        <f ca="1">Validation[[#This Row],[Desired Result]]=Validation[[#This Row],[Result]]</f>
        <v>1</v>
      </c>
      <c r="X2364" t="b">
        <v>1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v>0</v>
      </c>
      <c r="AB2364" t="s">
        <v>6262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4" t="b">
        <f ca="1">AND(Validation[[#This Row],[Test Reading]]&gt;=Validation[[#This Row],[Range1_Low]],Validation[[#This Row],[Test Reading]]&lt;=Validation[[#This Row],[Range1_High]])</f>
        <v>1</v>
      </c>
      <c r="AE2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4">
        <f>Validation[[#This Row],[Range1_High]]-Validation[[#This Row],[Range1_Low]]</f>
        <v>2201000</v>
      </c>
      <c r="AG2364">
        <f>Validation[[#This Row],[Range2_High]]-Validation[[#This Row],[Range2_Low]]</f>
        <v>0</v>
      </c>
      <c r="AK2364"/>
    </row>
    <row r="2365" spans="1:37" x14ac:dyDescent="0.25">
      <c r="A2365" t="s">
        <v>52</v>
      </c>
      <c r="B2365" t="s">
        <v>7</v>
      </c>
      <c r="C2365">
        <v>3300000</v>
      </c>
      <c r="D2365">
        <v>11001000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2643</v>
      </c>
      <c r="K2365">
        <v>0.37289</v>
      </c>
      <c r="L2365">
        <v>6.8714999999999996E-7</v>
      </c>
      <c r="M2365">
        <v>0.37252000000000002</v>
      </c>
      <c r="N2365">
        <v>6.8716000000000002E-7</v>
      </c>
      <c r="O2365" t="s">
        <v>2643</v>
      </c>
      <c r="P2365" t="s">
        <v>2643</v>
      </c>
      <c r="Q2365" t="s">
        <v>2643</v>
      </c>
      <c r="R2365" t="s">
        <v>618</v>
      </c>
      <c r="S2365">
        <f ca="1">$AK$2*Validation[[#This Row],[Range1_Range]]+Validation[[#This Row],[Range1_Low]]</f>
        <v>5888166.3447047118</v>
      </c>
      <c r="T2365">
        <f ca="1">$AK$2*Validation[[#This Row],[Range2_Range]]+Validation[[#This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4.4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v>0</v>
      </c>
      <c r="AB2365" t="s">
        <v>5864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5" t="b">
        <f ca="1">AND(Validation[[#This Row],[Test Reading]]&gt;=Validation[[#This Row],[Range1_Low]],Validation[[#This Row],[Test Reading]]&lt;=Validation[[#This Row],[Range1_High]])</f>
        <v>1</v>
      </c>
      <c r="AE2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5">
        <f>Validation[[#This Row],[Range1_High]]-Validation[[#This Row],[Range1_Low]]</f>
        <v>7701000</v>
      </c>
      <c r="AG2365">
        <f>Validation[[#This Row],[Range2_High]]-Validation[[#This Row],[Range2_Low]]</f>
        <v>0</v>
      </c>
      <c r="AK2365"/>
    </row>
    <row r="2366" spans="1:37" x14ac:dyDescent="0.25">
      <c r="A2366" t="s">
        <v>52</v>
      </c>
      <c r="B2366" t="s">
        <v>7</v>
      </c>
      <c r="C2366">
        <v>11000000</v>
      </c>
      <c r="D2366">
        <v>33001000</v>
      </c>
      <c r="E2366">
        <v>1000</v>
      </c>
      <c r="F2366" t="s">
        <v>100</v>
      </c>
      <c r="G2366" t="s">
        <v>48</v>
      </c>
      <c r="H2366">
        <v>0</v>
      </c>
      <c r="I2366">
        <v>0</v>
      </c>
      <c r="J2366" t="s">
        <v>2643</v>
      </c>
      <c r="K2366">
        <v>2.9003999999999999</v>
      </c>
      <c r="L2366">
        <v>1.1544999999999999E-6</v>
      </c>
      <c r="M2366">
        <v>2.9</v>
      </c>
      <c r="N2366">
        <v>1.1544999999999999E-6</v>
      </c>
      <c r="O2366" t="s">
        <v>2643</v>
      </c>
      <c r="P2366" t="s">
        <v>2643</v>
      </c>
      <c r="Q2366" t="s">
        <v>2643</v>
      </c>
      <c r="R2366" t="s">
        <v>5166</v>
      </c>
      <c r="S2366">
        <f ca="1">$AK$2*Validation[[#This Row],[Range1_Range]]+Validation[[#This Row],[Range1_Low]]</f>
        <v>18394136.832859159</v>
      </c>
      <c r="T2366">
        <f ca="1">$AK$2*Validation[[#This Row],[Range2_Range]]+Validation[[#This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24 kΩ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2366" t="b">
        <f ca="1">Validation[[#This Row],[Desired Result]]=Validation[[#This Row],[Result]]</f>
        <v>1</v>
      </c>
      <c r="X2366" t="b">
        <v>1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0</v>
      </c>
      <c r="AA2366" t="b">
        <v>0</v>
      </c>
      <c r="AB2366" t="s">
        <v>6151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6" t="b">
        <f ca="1">AND(Validation[[#This Row],[Test Reading]]&gt;=Validation[[#This Row],[Range1_Low]],Validation[[#This Row],[Test Reading]]&lt;=Validation[[#This Row],[Range1_High]])</f>
        <v>1</v>
      </c>
      <c r="AE2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6">
        <f>Validation[[#This Row],[Range1_High]]-Validation[[#This Row],[Range1_Low]]</f>
        <v>22001000</v>
      </c>
      <c r="AG2366">
        <f>Validation[[#This Row],[Range2_High]]-Validation[[#This Row],[Range2_Low]]</f>
        <v>0</v>
      </c>
      <c r="AK2366"/>
    </row>
    <row r="2367" spans="1:37" x14ac:dyDescent="0.25">
      <c r="A2367" t="s">
        <v>52</v>
      </c>
      <c r="B2367" t="s">
        <v>7</v>
      </c>
      <c r="C2367">
        <v>33000000</v>
      </c>
      <c r="D2367">
        <v>110010000</v>
      </c>
      <c r="E2367">
        <v>1000</v>
      </c>
      <c r="F2367" t="s">
        <v>100</v>
      </c>
      <c r="G2367" t="s">
        <v>48</v>
      </c>
      <c r="H2367">
        <v>0</v>
      </c>
      <c r="I2367">
        <v>0</v>
      </c>
      <c r="J2367" t="s">
        <v>2643</v>
      </c>
      <c r="K2367">
        <v>3.5</v>
      </c>
      <c r="L2367">
        <v>5.8000000000000004E-6</v>
      </c>
      <c r="M2367">
        <v>3.4662999999999999</v>
      </c>
      <c r="N2367">
        <v>5.7734999999999999E-6</v>
      </c>
      <c r="O2367" t="s">
        <v>2643</v>
      </c>
      <c r="P2367" t="s">
        <v>2643</v>
      </c>
      <c r="Q2367" t="s">
        <v>2643</v>
      </c>
      <c r="R2367" t="s">
        <v>622</v>
      </c>
      <c r="S2367">
        <f ca="1">$AK$2*Validation[[#This Row],[Range1_Range]]+Validation[[#This Row],[Range1_Low]]</f>
        <v>58881663.447047114</v>
      </c>
      <c r="T2367">
        <f ca="1">$AK$2*Validation[[#This Row],[Range2_Range]]+Validation[[#This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350 kΩ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kΩ</v>
      </c>
      <c r="W2367" t="b">
        <f ca="1">Validation[[#This Row],[Desired Result]]=Validation[[#This Row],[Result]]</f>
        <v>1</v>
      </c>
      <c r="X2367" t="b">
        <v>1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v>0</v>
      </c>
      <c r="AB2367" t="s">
        <v>5860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7" t="b">
        <f ca="1">AND(Validation[[#This Row],[Test Reading]]&gt;=Validation[[#This Row],[Range1_Low]],Validation[[#This Row],[Test Reading]]&lt;=Validation[[#This Row],[Range1_High]])</f>
        <v>1</v>
      </c>
      <c r="AE2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7">
        <f>Validation[[#This Row],[Range1_High]]-Validation[[#This Row],[Range1_Low]]</f>
        <v>77010000</v>
      </c>
      <c r="AG2367">
        <f>Validation[[#This Row],[Range2_High]]-Validation[[#This Row],[Range2_Low]]</f>
        <v>0</v>
      </c>
      <c r="AK2367"/>
    </row>
    <row r="2368" spans="1:37" x14ac:dyDescent="0.25">
      <c r="A2368" t="s">
        <v>52</v>
      </c>
      <c r="B2368" t="s">
        <v>7</v>
      </c>
      <c r="C2368">
        <v>110000000</v>
      </c>
      <c r="D2368">
        <v>330010000</v>
      </c>
      <c r="E2368">
        <v>1000</v>
      </c>
      <c r="F2368" t="s">
        <v>100</v>
      </c>
      <c r="G2368" t="s">
        <v>48</v>
      </c>
      <c r="H2368">
        <v>0</v>
      </c>
      <c r="I2368">
        <v>0</v>
      </c>
      <c r="J2368" t="s">
        <v>2643</v>
      </c>
      <c r="K2368">
        <v>120</v>
      </c>
      <c r="L2368">
        <v>5.8000000000000004E-6</v>
      </c>
      <c r="M2368">
        <v>115.47</v>
      </c>
      <c r="N2368">
        <v>5.7734999999999999E-6</v>
      </c>
      <c r="O2368" t="s">
        <v>2643</v>
      </c>
      <c r="P2368" t="s">
        <v>2643</v>
      </c>
      <c r="Q2368" t="s">
        <v>2643</v>
      </c>
      <c r="R2368" t="s">
        <v>5168</v>
      </c>
      <c r="S2368">
        <f ca="1">$AK$2*Validation[[#This Row],[Range1_Range]]+Validation[[#This Row],[Range1_Low]]</f>
        <v>183941368.32859159</v>
      </c>
      <c r="T2368">
        <f ca="1">$AK$2*Validation[[#This Row],[Range2_Range]]+Validation[[#This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1200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v>0</v>
      </c>
      <c r="AB2368" t="s">
        <v>622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8" t="b">
        <f ca="1">AND(Validation[[#This Row],[Test Reading]]&gt;=Validation[[#This Row],[Range1_Low]],Validation[[#This Row],[Test Reading]]&lt;=Validation[[#This Row],[Range1_High]])</f>
        <v>1</v>
      </c>
      <c r="AE2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8">
        <f>Validation[[#This Row],[Range1_High]]-Validation[[#This Row],[Range1_Low]]</f>
        <v>220010000</v>
      </c>
      <c r="AG2368">
        <f>Validation[[#This Row],[Range2_High]]-Validation[[#This Row],[Range2_Low]]</f>
        <v>0</v>
      </c>
      <c r="AK2368"/>
    </row>
    <row r="2369" spans="1:37" x14ac:dyDescent="0.25">
      <c r="A2369" t="s">
        <v>52</v>
      </c>
      <c r="B2369" t="s">
        <v>7</v>
      </c>
      <c r="C2369">
        <v>0</v>
      </c>
      <c r="D2369">
        <v>11.000999999999999</v>
      </c>
      <c r="E2369">
        <v>10000</v>
      </c>
      <c r="F2369" t="s">
        <v>100</v>
      </c>
      <c r="G2369" t="s">
        <v>46</v>
      </c>
      <c r="H2369">
        <v>0</v>
      </c>
      <c r="I2369">
        <v>0</v>
      </c>
      <c r="J2369" t="s">
        <v>2643</v>
      </c>
      <c r="K2369">
        <v>5800000</v>
      </c>
      <c r="L2369">
        <v>6.2674000000000003E-6</v>
      </c>
      <c r="M2369">
        <v>5800000</v>
      </c>
      <c r="N2369">
        <v>2.9434999999999999E-7</v>
      </c>
      <c r="O2369" t="s">
        <v>2643</v>
      </c>
      <c r="P2369" t="s">
        <v>2643</v>
      </c>
      <c r="Q2369" t="s">
        <v>2643</v>
      </c>
      <c r="R2369" t="s">
        <v>5151</v>
      </c>
      <c r="S2369">
        <f ca="1">$AK$2*Validation[[#This Row],[Range1_Range]]+Validation[[#This Row],[Range1_Low]]</f>
        <v>3.6972364573557375</v>
      </c>
      <c r="T2369">
        <f ca="1">$AK$2*Validation[[#This Row],[Range2_Range]]+Validation[[#This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5800000 mΩ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1</v>
      </c>
      <c r="AA2369" t="b">
        <v>0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69" t="b">
        <f ca="1">AND(Validation[[#This Row],[Test Reading]]&gt;=Validation[[#This Row],[Range1_Low]],Validation[[#This Row],[Test Reading]]&lt;=Validation[[#This Row],[Range1_High]])</f>
        <v>1</v>
      </c>
      <c r="AE2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9">
        <f>Validation[[#This Row],[Range1_High]]-Validation[[#This Row],[Range1_Low]]</f>
        <v>11.000999999999999</v>
      </c>
      <c r="AG2369">
        <f>Validation[[#This Row],[Range2_High]]-Validation[[#This Row],[Range2_Low]]</f>
        <v>0</v>
      </c>
      <c r="AK2369"/>
    </row>
    <row r="2370" spans="1:37" x14ac:dyDescent="0.25">
      <c r="A2370" t="s">
        <v>52</v>
      </c>
      <c r="B2370" t="s">
        <v>7</v>
      </c>
      <c r="C2370">
        <v>330000</v>
      </c>
      <c r="D2370">
        <v>1100010</v>
      </c>
      <c r="E2370">
        <v>10000</v>
      </c>
      <c r="F2370" t="s">
        <v>100</v>
      </c>
      <c r="G2370" t="s">
        <v>47</v>
      </c>
      <c r="H2370">
        <v>0</v>
      </c>
      <c r="I2370">
        <v>0</v>
      </c>
      <c r="J2370" t="s">
        <v>2643</v>
      </c>
      <c r="K2370">
        <v>5799.1</v>
      </c>
      <c r="L2370">
        <v>4.0775999999999997E-6</v>
      </c>
      <c r="M2370">
        <v>5799.1</v>
      </c>
      <c r="N2370">
        <v>4.0446000000000002E-6</v>
      </c>
      <c r="O2370" t="s">
        <v>2643</v>
      </c>
      <c r="P2370" t="s">
        <v>2643</v>
      </c>
      <c r="Q2370" t="s">
        <v>2643</v>
      </c>
      <c r="R2370" t="s">
        <v>615</v>
      </c>
      <c r="S2370">
        <f ca="1">$AK$2*Validation[[#This Row],[Range1_Range]]+Validation[[#This Row],[Range1_Low]]</f>
        <v>588786.38710376248</v>
      </c>
      <c r="T2370">
        <f ca="1">$AK$2*Validation[[#This Row],[Range2_Range]]+Validation[[#This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 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0" t="b">
        <f ca="1">Validation[[#This Row],[Desired Result]]=Validation[[#This Row],[Result]]</f>
        <v>1</v>
      </c>
      <c r="X2370" t="b">
        <v>1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0</v>
      </c>
      <c r="AA2370" t="b">
        <v>0</v>
      </c>
      <c r="AB2370" t="s">
        <v>5163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0" t="b">
        <f ca="1">AND(Validation[[#This Row],[Test Reading]]&gt;=Validation[[#This Row],[Range1_Low]],Validation[[#This Row],[Test Reading]]&lt;=Validation[[#This Row],[Range1_High]])</f>
        <v>1</v>
      </c>
      <c r="AE2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0">
        <f>Validation[[#This Row],[Range1_High]]-Validation[[#This Row],[Range1_Low]]</f>
        <v>770010</v>
      </c>
      <c r="AG2370">
        <f>Validation[[#This Row],[Range2_High]]-Validation[[#This Row],[Range2_Low]]</f>
        <v>0</v>
      </c>
      <c r="AK2370"/>
    </row>
    <row r="2371" spans="1:37" x14ac:dyDescent="0.25">
      <c r="A2371" t="s">
        <v>52</v>
      </c>
      <c r="B2371" t="s">
        <v>7</v>
      </c>
      <c r="C2371">
        <v>1100000</v>
      </c>
      <c r="D2371">
        <v>3301000</v>
      </c>
      <c r="E2371">
        <v>10000</v>
      </c>
      <c r="F2371" t="s">
        <v>100</v>
      </c>
      <c r="G2371" t="s">
        <v>48</v>
      </c>
      <c r="H2371">
        <v>0</v>
      </c>
      <c r="I2371">
        <v>0</v>
      </c>
      <c r="J2371" t="s">
        <v>2643</v>
      </c>
      <c r="K2371">
        <v>5.7933000000000003</v>
      </c>
      <c r="L2371">
        <v>1.6590000000000002E-8</v>
      </c>
      <c r="M2371">
        <v>5.7933000000000003</v>
      </c>
      <c r="N2371">
        <v>1.6469E-8</v>
      </c>
      <c r="O2371" t="s">
        <v>2643</v>
      </c>
      <c r="P2371" t="s">
        <v>2643</v>
      </c>
      <c r="Q2371" t="s">
        <v>2643</v>
      </c>
      <c r="R2371" t="s">
        <v>5163</v>
      </c>
      <c r="S2371">
        <f ca="1">$AK$2*Validation[[#This Row],[Range1_Range]]+Validation[[#This Row],[Range1_Low]]</f>
        <v>1839716.1569530023</v>
      </c>
      <c r="T2371">
        <f ca="1">$AK$2*Validation[[#This Row],[Range2_Range]]+Validation[[#This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5.8 kΩ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v>0</v>
      </c>
      <c r="AB2371" t="s">
        <v>6263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1" t="b">
        <f ca="1">AND(Validation[[#This Row],[Test Reading]]&gt;=Validation[[#This Row],[Range1_Low]],Validation[[#This Row],[Test Reading]]&lt;=Validation[[#This Row],[Range1_High]])</f>
        <v>1</v>
      </c>
      <c r="AE2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1">
        <f>Validation[[#This Row],[Range1_High]]-Validation[[#This Row],[Range1_Low]]</f>
        <v>2201000</v>
      </c>
      <c r="AG2371">
        <f>Validation[[#This Row],[Range2_High]]-Validation[[#This Row],[Range2_Low]]</f>
        <v>0</v>
      </c>
      <c r="AK2371"/>
    </row>
    <row r="2372" spans="1:37" x14ac:dyDescent="0.25">
      <c r="A2372" t="s">
        <v>52</v>
      </c>
      <c r="B2372" t="s">
        <v>7</v>
      </c>
      <c r="C2372">
        <v>3300000</v>
      </c>
      <c r="D2372">
        <v>11001000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2643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t="s">
        <v>2643</v>
      </c>
      <c r="P2372" t="s">
        <v>2643</v>
      </c>
      <c r="Q2372" t="s">
        <v>2643</v>
      </c>
      <c r="R2372" t="s">
        <v>5164</v>
      </c>
      <c r="S2372">
        <f ca="1">$AK$2*Validation[[#This Row],[Range1_Range]]+Validation[[#This Row],[Range1_Low]]</f>
        <v>5888166.3447047118</v>
      </c>
      <c r="T2372">
        <f ca="1">$AK$2*Validation[[#This Row],[Range2_Range]]+Validation[[#This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7.5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kΩ</v>
      </c>
      <c r="W2372" t="b">
        <f ca="1">Validation[[#This Row],[Desired Result]]=Validation[[#This Row],[Result]]</f>
        <v>1</v>
      </c>
      <c r="X2372" t="b">
        <v>0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v>0</v>
      </c>
      <c r="AB2372" t="s">
        <v>5891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2" t="b">
        <f ca="1">AND(Validation[[#This Row],[Test Reading]]&gt;=Validation[[#This Row],[Range1_Low]],Validation[[#This Row],[Test Reading]]&lt;=Validation[[#This Row],[Range1_High]])</f>
        <v>1</v>
      </c>
      <c r="AE2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2">
        <f>Validation[[#This Row],[Range1_High]]-Validation[[#This Row],[Range1_Low]]</f>
        <v>7701000</v>
      </c>
      <c r="AG2372">
        <f>Validation[[#This Row],[Range2_High]]-Validation[[#This Row],[Range2_Low]]</f>
        <v>0</v>
      </c>
      <c r="AK2372"/>
    </row>
    <row r="2373" spans="1:37" x14ac:dyDescent="0.25">
      <c r="A2373" t="s">
        <v>52</v>
      </c>
      <c r="B2373" t="s">
        <v>7</v>
      </c>
      <c r="C2373">
        <v>11000000</v>
      </c>
      <c r="D2373">
        <v>33001000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2643</v>
      </c>
      <c r="K2373">
        <v>4.2484000000000002</v>
      </c>
      <c r="L2373">
        <v>1.1259000000000001E-6</v>
      </c>
      <c r="M2373">
        <v>4.2477999999999998</v>
      </c>
      <c r="N2373">
        <v>1.1259000000000001E-6</v>
      </c>
      <c r="O2373" t="s">
        <v>2643</v>
      </c>
      <c r="P2373" t="s">
        <v>2643</v>
      </c>
      <c r="Q2373" t="s">
        <v>2643</v>
      </c>
      <c r="R2373" t="s">
        <v>620</v>
      </c>
      <c r="S2373">
        <f ca="1">$AK$2*Validation[[#This Row],[Range1_Range]]+Validation[[#This Row],[Range1_Low]]</f>
        <v>18394136.832859159</v>
      </c>
      <c r="T2373">
        <f ca="1">$AK$2*Validation[[#This Row],[Range2_Range]]+Validation[[#This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25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kΩ</v>
      </c>
      <c r="W2373" t="b">
        <f ca="1">Validation[[#This Row],[Desired Result]]=Validation[[#This Row],[Result]]</f>
        <v>1</v>
      </c>
      <c r="X2373" t="b">
        <v>0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v>0</v>
      </c>
      <c r="AB2373" t="s">
        <v>5932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3" t="b">
        <f ca="1">AND(Validation[[#This Row],[Test Reading]]&gt;=Validation[[#This Row],[Range1_Low]],Validation[[#This Row],[Test Reading]]&lt;=Validation[[#This Row],[Range1_High]])</f>
        <v>1</v>
      </c>
      <c r="AE2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3">
        <f>Validation[[#This Row],[Range1_High]]-Validation[[#This Row],[Range1_Low]]</f>
        <v>22001000</v>
      </c>
      <c r="AG2373">
        <f>Validation[[#This Row],[Range2_High]]-Validation[[#This Row],[Range2_Low]]</f>
        <v>0</v>
      </c>
      <c r="AK2373"/>
    </row>
    <row r="2374" spans="1:37" x14ac:dyDescent="0.25">
      <c r="A2374" t="s">
        <v>52</v>
      </c>
      <c r="B2374" t="s">
        <v>7</v>
      </c>
      <c r="C2374">
        <v>33000000</v>
      </c>
      <c r="D2374">
        <v>110010000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2643</v>
      </c>
      <c r="K2374">
        <v>3.5802999999999998</v>
      </c>
      <c r="L2374">
        <v>5.7726999999999998E-6</v>
      </c>
      <c r="M2374">
        <v>3.5792000000000002</v>
      </c>
      <c r="N2374">
        <v>5.7726999999999998E-6</v>
      </c>
      <c r="O2374" t="s">
        <v>2643</v>
      </c>
      <c r="P2374" t="s">
        <v>2643</v>
      </c>
      <c r="Q2374" t="s">
        <v>2643</v>
      </c>
      <c r="R2374" t="s">
        <v>623</v>
      </c>
      <c r="S2374">
        <f ca="1">$AK$2*Validation[[#This Row],[Range1_Range]]+Validation[[#This Row],[Range1_Low]]</f>
        <v>58881663.447047114</v>
      </c>
      <c r="T2374">
        <f ca="1">$AK$2*Validation[[#This Row],[Range2_Range]]+Validation[[#This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340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v>0</v>
      </c>
      <c r="AB2374" t="s">
        <v>6152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4" t="b">
        <f ca="1">AND(Validation[[#This Row],[Test Reading]]&gt;=Validation[[#This Row],[Range1_Low]],Validation[[#This Row],[Test Reading]]&lt;=Validation[[#This Row],[Range1_High]])</f>
        <v>1</v>
      </c>
      <c r="AE2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4">
        <f>Validation[[#This Row],[Range1_High]]-Validation[[#This Row],[Range1_Low]]</f>
        <v>77010000</v>
      </c>
      <c r="AG2374">
        <f>Validation[[#This Row],[Range2_High]]-Validation[[#This Row],[Range2_Low]]</f>
        <v>0</v>
      </c>
      <c r="AK2374"/>
    </row>
    <row r="2375" spans="1:37" x14ac:dyDescent="0.25">
      <c r="A2375" t="s">
        <v>52</v>
      </c>
      <c r="B2375" t="s">
        <v>7</v>
      </c>
      <c r="C2375">
        <v>110000000</v>
      </c>
      <c r="D2375">
        <v>330010000</v>
      </c>
      <c r="E2375">
        <v>10000</v>
      </c>
      <c r="F2375" t="s">
        <v>100</v>
      </c>
      <c r="G2375" t="s">
        <v>48</v>
      </c>
      <c r="H2375">
        <v>0</v>
      </c>
      <c r="I2375">
        <v>0</v>
      </c>
      <c r="J2375" t="s">
        <v>2643</v>
      </c>
      <c r="K2375">
        <v>120</v>
      </c>
      <c r="L2375">
        <v>5.7733999999999996E-6</v>
      </c>
      <c r="M2375">
        <v>115.52</v>
      </c>
      <c r="N2375">
        <v>5.7733999999999996E-6</v>
      </c>
      <c r="O2375" t="s">
        <v>2643</v>
      </c>
      <c r="P2375" t="s">
        <v>2643</v>
      </c>
      <c r="Q2375" t="s">
        <v>2643</v>
      </c>
      <c r="R2375" t="s">
        <v>625</v>
      </c>
      <c r="S2375">
        <f ca="1">$AK$2*Validation[[#This Row],[Range1_Range]]+Validation[[#This Row],[Range1_Low]]</f>
        <v>183941368.32859159</v>
      </c>
      <c r="T2375">
        <f ca="1">$AK$2*Validation[[#This Row],[Range2_Range]]+Validation[[#This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1200 kΩ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375" t="b">
        <f ca="1">Validation[[#This Row],[Desired Result]]=Validation[[#This Row],[Result]]</f>
        <v>1</v>
      </c>
      <c r="X2375" t="b">
        <v>1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0</v>
      </c>
      <c r="AA2375" t="b">
        <v>0</v>
      </c>
      <c r="AB2375" t="s">
        <v>6153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5" t="b">
        <f ca="1">AND(Validation[[#This Row],[Test Reading]]&gt;=Validation[[#This Row],[Range1_Low]],Validation[[#This Row],[Test Reading]]&lt;=Validation[[#This Row],[Range1_High]])</f>
        <v>1</v>
      </c>
      <c r="AE2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5">
        <f>Validation[[#This Row],[Range1_High]]-Validation[[#This Row],[Range1_Low]]</f>
        <v>220010000</v>
      </c>
      <c r="AG2375">
        <f>Validation[[#This Row],[Range2_High]]-Validation[[#This Row],[Range2_Low]]</f>
        <v>0</v>
      </c>
      <c r="AK2375"/>
    </row>
    <row r="2376" spans="1:37" x14ac:dyDescent="0.25">
      <c r="A2376" t="s">
        <v>52</v>
      </c>
      <c r="B2376" t="s">
        <v>7</v>
      </c>
      <c r="C2376">
        <v>330000000</v>
      </c>
      <c r="D2376">
        <v>1100010000</v>
      </c>
      <c r="E2376">
        <v>10000</v>
      </c>
      <c r="F2376" t="s">
        <v>100</v>
      </c>
      <c r="G2376" t="s">
        <v>48</v>
      </c>
      <c r="H2376">
        <v>0</v>
      </c>
      <c r="I2376">
        <v>0</v>
      </c>
      <c r="J2376" t="s">
        <v>2643</v>
      </c>
      <c r="K2376">
        <v>930</v>
      </c>
      <c r="L2376">
        <v>1.7E-5</v>
      </c>
      <c r="M2376">
        <v>577.19000000000005</v>
      </c>
      <c r="N2376">
        <v>1.7320999999999999E-5</v>
      </c>
      <c r="O2376" t="s">
        <v>2643</v>
      </c>
      <c r="P2376" t="s">
        <v>2643</v>
      </c>
      <c r="Q2376" t="s">
        <v>2643</v>
      </c>
      <c r="R2376" t="s">
        <v>627</v>
      </c>
      <c r="S2376">
        <f ca="1">$AK$2*Validation[[#This Row],[Range1_Range]]+Validation[[#This Row],[Range1_Low]]</f>
        <v>588786387.10376251</v>
      </c>
      <c r="T2376">
        <f ca="1">$AK$2*Validation[[#This Row],[Range2_Range]]+Validation[[#This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11000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76" t="b">
        <f ca="1">Validation[[#This Row],[Desired Result]]=Validation[[#This Row],[Result]]</f>
        <v>1</v>
      </c>
      <c r="X2376" t="b">
        <v>1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v>0</v>
      </c>
      <c r="AB2376" t="s">
        <v>5931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6" t="b">
        <f ca="1">AND(Validation[[#This Row],[Test Reading]]&gt;=Validation[[#This Row],[Range1_Low]],Validation[[#This Row],[Test Reading]]&lt;=Validation[[#This Row],[Range1_High]])</f>
        <v>1</v>
      </c>
      <c r="AE2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6">
        <f>Validation[[#This Row],[Range1_High]]-Validation[[#This Row],[Range1_Low]]</f>
        <v>770010000</v>
      </c>
      <c r="AG2376">
        <f>Validation[[#This Row],[Range2_High]]-Validation[[#This Row],[Range2_Low]]</f>
        <v>0</v>
      </c>
      <c r="AK2376"/>
    </row>
    <row r="2377" spans="1:37" x14ac:dyDescent="0.25">
      <c r="A2377" t="s">
        <v>52</v>
      </c>
      <c r="B2377" t="s">
        <v>7</v>
      </c>
      <c r="C2377">
        <v>1100000000</v>
      </c>
      <c r="D2377">
        <v>1101000000</v>
      </c>
      <c r="E2377">
        <v>10000</v>
      </c>
      <c r="F2377" t="s">
        <v>100</v>
      </c>
      <c r="G2377" t="s">
        <v>48</v>
      </c>
      <c r="H2377">
        <v>0</v>
      </c>
      <c r="I2377">
        <v>0</v>
      </c>
      <c r="J2377" t="s">
        <v>2643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2643</v>
      </c>
      <c r="P2377" t="s">
        <v>2643</v>
      </c>
      <c r="Q2377" t="s">
        <v>2643</v>
      </c>
      <c r="R2377" t="s">
        <v>5171</v>
      </c>
      <c r="S2377">
        <f ca="1">$AK$2*Validation[[#This Row],[Range1_Range]]+Validation[[#This Row],[Range1_Low]]</f>
        <v>1100336081.8523185</v>
      </c>
      <c r="T2377">
        <f ca="1">$AK$2*Validation[[#This Row],[Range2_Range]]+Validation[[#This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20000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v>0</v>
      </c>
      <c r="AB2377" t="s">
        <v>627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7" t="b">
        <f ca="1">AND(Validation[[#This Row],[Test Reading]]&gt;=Validation[[#This Row],[Range1_Low]],Validation[[#This Row],[Test Reading]]&lt;=Validation[[#This Row],[Range1_High]])</f>
        <v>1</v>
      </c>
      <c r="AE2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7">
        <f>Validation[[#This Row],[Range1_High]]-Validation[[#This Row],[Range1_Low]]</f>
        <v>1000000</v>
      </c>
      <c r="AG2377">
        <f>Validation[[#This Row],[Range2_High]]-Validation[[#This Row],[Range2_Low]]</f>
        <v>0</v>
      </c>
      <c r="AK2377"/>
    </row>
    <row r="2378" spans="1:37" x14ac:dyDescent="0.25">
      <c r="A2378" t="s">
        <v>52</v>
      </c>
      <c r="B2378" t="s">
        <v>7</v>
      </c>
      <c r="C2378">
        <v>0</v>
      </c>
      <c r="D2378">
        <v>11.000999999999999</v>
      </c>
      <c r="E2378">
        <v>100000</v>
      </c>
      <c r="F2378" t="s">
        <v>100</v>
      </c>
      <c r="G2378" t="s">
        <v>46</v>
      </c>
      <c r="H2378">
        <v>0</v>
      </c>
      <c r="I2378">
        <v>0</v>
      </c>
      <c r="J2378" t="s">
        <v>2643</v>
      </c>
      <c r="K2378">
        <v>58000000</v>
      </c>
      <c r="L2378">
        <v>2.4177000000000002E-6</v>
      </c>
      <c r="M2378">
        <v>58000000</v>
      </c>
      <c r="N2378">
        <v>2.9391999999999999E-8</v>
      </c>
      <c r="O2378" t="s">
        <v>2643</v>
      </c>
      <c r="P2378" t="s">
        <v>2643</v>
      </c>
      <c r="Q2378" t="s">
        <v>2643</v>
      </c>
      <c r="R2378" t="s">
        <v>582</v>
      </c>
      <c r="S2378">
        <f ca="1">$AK$2*Validation[[#This Row],[Range1_Range]]+Validation[[#This Row],[Range1_Low]]</f>
        <v>3.6972364573557375</v>
      </c>
      <c r="T2378">
        <f ca="1">$AK$2*Validation[[#This Row],[Range2_Range]]+Validation[[#This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58000000 mΩ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1</v>
      </c>
      <c r="AA2378" t="b">
        <v>0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78" t="b">
        <f ca="1">AND(Validation[[#This Row],[Test Reading]]&gt;=Validation[[#This Row],[Range1_Low]],Validation[[#This Row],[Test Reading]]&lt;=Validation[[#This Row],[Range1_High]])</f>
        <v>1</v>
      </c>
      <c r="AE2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8">
        <f>Validation[[#This Row],[Range1_High]]-Validation[[#This Row],[Range1_Low]]</f>
        <v>11.000999999999999</v>
      </c>
      <c r="AG2378">
        <f>Validation[[#This Row],[Range2_High]]-Validation[[#This Row],[Range2_Low]]</f>
        <v>0</v>
      </c>
      <c r="AK2378"/>
    </row>
    <row r="2379" spans="1:37" x14ac:dyDescent="0.25">
      <c r="A2379" t="s">
        <v>52</v>
      </c>
      <c r="B2379" t="s">
        <v>7</v>
      </c>
      <c r="C2379">
        <v>3300000</v>
      </c>
      <c r="D2379">
        <v>11001000</v>
      </c>
      <c r="E2379">
        <v>100000</v>
      </c>
      <c r="F2379" t="s">
        <v>100</v>
      </c>
      <c r="G2379" t="s">
        <v>48</v>
      </c>
      <c r="H2379">
        <v>0</v>
      </c>
      <c r="I2379">
        <v>0</v>
      </c>
      <c r="J2379" t="s">
        <v>2643</v>
      </c>
      <c r="K2379">
        <v>57.851999999999997</v>
      </c>
      <c r="L2379">
        <v>6.2356000000000006E-8</v>
      </c>
      <c r="M2379">
        <v>57.851999999999997</v>
      </c>
      <c r="N2379">
        <v>6.2304E-8</v>
      </c>
      <c r="O2379" t="s">
        <v>2643</v>
      </c>
      <c r="P2379" t="s">
        <v>2643</v>
      </c>
      <c r="Q2379" t="s">
        <v>2643</v>
      </c>
      <c r="R2379" t="s">
        <v>5165</v>
      </c>
      <c r="S2379">
        <f ca="1">$AK$2*Validation[[#This Row],[Range1_Range]]+Validation[[#This Row],[Range1_Low]]</f>
        <v>5888166.3447047118</v>
      </c>
      <c r="T2379">
        <f ca="1">$AK$2*Validation[[#This Row],[Range2_Range]]+Validation[[#This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 kΩ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79" t="b">
        <f ca="1">Validation[[#This Row],[Desired Result]]=Validation[[#This Row],[Result]]</f>
        <v>1</v>
      </c>
      <c r="X2379" t="b">
        <v>1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0</v>
      </c>
      <c r="AA2379" t="b">
        <v>0</v>
      </c>
      <c r="AB2379" t="s">
        <v>621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9" t="b">
        <f ca="1">AND(Validation[[#This Row],[Test Reading]]&gt;=Validation[[#This Row],[Range1_Low]],Validation[[#This Row],[Test Reading]]&lt;=Validation[[#This Row],[Range1_High]])</f>
        <v>1</v>
      </c>
      <c r="AE2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9">
        <f>Validation[[#This Row],[Range1_High]]-Validation[[#This Row],[Range1_Low]]</f>
        <v>7701000</v>
      </c>
      <c r="AG2379">
        <f>Validation[[#This Row],[Range2_High]]-Validation[[#This Row],[Range2_Low]]</f>
        <v>0</v>
      </c>
      <c r="AK2379"/>
    </row>
    <row r="2380" spans="1:37" x14ac:dyDescent="0.25">
      <c r="A2380" t="s">
        <v>52</v>
      </c>
      <c r="B2380" t="s">
        <v>7</v>
      </c>
      <c r="C2380">
        <v>11000000</v>
      </c>
      <c r="D2380">
        <v>33001000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2643</v>
      </c>
      <c r="K2380">
        <v>54.575000000000003</v>
      </c>
      <c r="L2380">
        <v>4.9851999999999999E-7</v>
      </c>
      <c r="M2380">
        <v>54.575000000000003</v>
      </c>
      <c r="N2380">
        <v>4.9846000000000003E-7</v>
      </c>
      <c r="O2380" t="s">
        <v>2643</v>
      </c>
      <c r="P2380" t="s">
        <v>2643</v>
      </c>
      <c r="Q2380" t="s">
        <v>2643</v>
      </c>
      <c r="R2380" t="s">
        <v>621</v>
      </c>
      <c r="S2380">
        <f ca="1">$AK$2*Validation[[#This Row],[Range1_Range]]+Validation[[#This Row],[Range1_Low]]</f>
        <v>18394136.832859159</v>
      </c>
      <c r="T2380">
        <f ca="1">$AK$2*Validation[[#This Row],[Range2_Range]]+Validation[[#This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64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kΩ</v>
      </c>
      <c r="W2380" t="b">
        <f ca="1">Validation[[#This Row],[Desired Result]]=Validation[[#This Row],[Result]]</f>
        <v>1</v>
      </c>
      <c r="X2380" t="b">
        <v>1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v>0</v>
      </c>
      <c r="AB2380" t="s">
        <v>5985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0" t="b">
        <f ca="1">AND(Validation[[#This Row],[Test Reading]]&gt;=Validation[[#This Row],[Range1_Low]],Validation[[#This Row],[Test Reading]]&lt;=Validation[[#This Row],[Range1_High]])</f>
        <v>1</v>
      </c>
      <c r="AE2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0">
        <f>Validation[[#This Row],[Range1_High]]-Validation[[#This Row],[Range1_Low]]</f>
        <v>22001000</v>
      </c>
      <c r="AG2380">
        <f>Validation[[#This Row],[Range2_High]]-Validation[[#This Row],[Range2_Low]]</f>
        <v>0</v>
      </c>
      <c r="AK2380"/>
    </row>
    <row r="2381" spans="1:37" x14ac:dyDescent="0.25">
      <c r="A2381" t="s">
        <v>52</v>
      </c>
      <c r="B2381" t="s">
        <v>7</v>
      </c>
      <c r="C2381">
        <v>33000000</v>
      </c>
      <c r="D2381">
        <v>110010000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2643</v>
      </c>
      <c r="K2381">
        <v>14.462999999999999</v>
      </c>
      <c r="L2381">
        <v>5.6975000000000001E-6</v>
      </c>
      <c r="M2381">
        <v>14.465</v>
      </c>
      <c r="N2381">
        <v>5.6973999999999999E-6</v>
      </c>
      <c r="O2381" t="s">
        <v>2643</v>
      </c>
      <c r="P2381" t="s">
        <v>2643</v>
      </c>
      <c r="Q2381" t="s">
        <v>2643</v>
      </c>
      <c r="R2381" t="s">
        <v>624</v>
      </c>
      <c r="S2381">
        <f ca="1">$AK$2*Validation[[#This Row],[Range1_Range]]+Validation[[#This Row],[Range1_Low]]</f>
        <v>58881663.447047114</v>
      </c>
      <c r="T2381">
        <f ca="1">$AK$2*Validation[[#This Row],[Range2_Range]]+Validation[[#This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350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v>0</v>
      </c>
      <c r="AB2381" t="s">
        <v>6154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1" t="b">
        <f ca="1">AND(Validation[[#This Row],[Test Reading]]&gt;=Validation[[#This Row],[Range1_Low]],Validation[[#This Row],[Test Reading]]&lt;=Validation[[#This Row],[Range1_High]])</f>
        <v>1</v>
      </c>
      <c r="AE2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1">
        <f>Validation[[#This Row],[Range1_High]]-Validation[[#This Row],[Range1_Low]]</f>
        <v>77010000</v>
      </c>
      <c r="AG2381">
        <f>Validation[[#This Row],[Range2_High]]-Validation[[#This Row],[Range2_Low]]</f>
        <v>0</v>
      </c>
      <c r="AK2381"/>
    </row>
    <row r="2382" spans="1:37" x14ac:dyDescent="0.25">
      <c r="A2382" t="s">
        <v>52</v>
      </c>
      <c r="B2382" t="s">
        <v>7</v>
      </c>
      <c r="C2382">
        <v>110000000</v>
      </c>
      <c r="D2382">
        <v>330010000</v>
      </c>
      <c r="E2382">
        <v>100000</v>
      </c>
      <c r="F2382" t="s">
        <v>100</v>
      </c>
      <c r="G2382" t="s">
        <v>48</v>
      </c>
      <c r="H2382">
        <v>0</v>
      </c>
      <c r="I2382">
        <v>0</v>
      </c>
      <c r="J2382" t="s">
        <v>2643</v>
      </c>
      <c r="K2382">
        <v>120</v>
      </c>
      <c r="L2382">
        <v>5.7671000000000002E-6</v>
      </c>
      <c r="M2382">
        <v>118.42</v>
      </c>
      <c r="N2382">
        <v>5.7671000000000002E-6</v>
      </c>
      <c r="O2382" t="s">
        <v>2643</v>
      </c>
      <c r="P2382" t="s">
        <v>2643</v>
      </c>
      <c r="Q2382" t="s">
        <v>2643</v>
      </c>
      <c r="R2382" t="s">
        <v>5169</v>
      </c>
      <c r="S2382">
        <f ca="1">$AK$2*Validation[[#This Row],[Range1_Range]]+Validation[[#This Row],[Range1_Low]]</f>
        <v>183941368.32859159</v>
      </c>
      <c r="T2382">
        <f ca="1">$AK$2*Validation[[#This Row],[Range2_Range]]+Validation[[#This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1200 kΩ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382" t="b">
        <f ca="1">Validation[[#This Row],[Desired Result]]=Validation[[#This Row],[Result]]</f>
        <v>1</v>
      </c>
      <c r="X2382" t="b">
        <v>1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0</v>
      </c>
      <c r="AA2382" t="b">
        <v>0</v>
      </c>
      <c r="AB2382" t="s">
        <v>6155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2" t="b">
        <f ca="1">AND(Validation[[#This Row],[Test Reading]]&gt;=Validation[[#This Row],[Range1_Low]],Validation[[#This Row],[Test Reading]]&lt;=Validation[[#This Row],[Range1_High]])</f>
        <v>1</v>
      </c>
      <c r="AE2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2">
        <f>Validation[[#This Row],[Range1_High]]-Validation[[#This Row],[Range1_Low]]</f>
        <v>220010000</v>
      </c>
      <c r="AG2382">
        <f>Validation[[#This Row],[Range2_High]]-Validation[[#This Row],[Range2_Low]]</f>
        <v>0</v>
      </c>
      <c r="AK2382"/>
    </row>
    <row r="2383" spans="1:37" x14ac:dyDescent="0.25">
      <c r="A2383" t="s">
        <v>52</v>
      </c>
      <c r="B2383" t="s">
        <v>7</v>
      </c>
      <c r="C2383">
        <v>330000000</v>
      </c>
      <c r="D2383">
        <v>1100010000</v>
      </c>
      <c r="E2383">
        <v>100000</v>
      </c>
      <c r="F2383" t="s">
        <v>100</v>
      </c>
      <c r="G2383" t="s">
        <v>48</v>
      </c>
      <c r="H2383">
        <v>0</v>
      </c>
      <c r="I2383">
        <v>0</v>
      </c>
      <c r="J2383" t="s">
        <v>2643</v>
      </c>
      <c r="K2383">
        <v>930</v>
      </c>
      <c r="L2383">
        <v>1.732E-5</v>
      </c>
      <c r="M2383">
        <v>578</v>
      </c>
      <c r="N2383">
        <v>1.732E-5</v>
      </c>
      <c r="O2383" t="s">
        <v>2643</v>
      </c>
      <c r="P2383" t="s">
        <v>2643</v>
      </c>
      <c r="Q2383" t="s">
        <v>2643</v>
      </c>
      <c r="R2383" t="s">
        <v>5170</v>
      </c>
      <c r="S2383">
        <f ca="1">$AK$2*Validation[[#This Row],[Range1_Range]]+Validation[[#This Row],[Range1_Low]]</f>
        <v>588786387.10376251</v>
      </c>
      <c r="T2383">
        <f ca="1">$AK$2*Validation[[#This Row],[Range2_Range]]+Validation[[#This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11000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83" t="b">
        <f ca="1">Validation[[#This Row],[Desired Result]]=Validation[[#This Row],[Result]]</f>
        <v>1</v>
      </c>
      <c r="X2383" t="b">
        <v>1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v>0</v>
      </c>
      <c r="AB2383" t="s">
        <v>5930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3" t="b">
        <f ca="1">AND(Validation[[#This Row],[Test Reading]]&gt;=Validation[[#This Row],[Range1_Low]],Validation[[#This Row],[Test Reading]]&lt;=Validation[[#This Row],[Range1_High]])</f>
        <v>1</v>
      </c>
      <c r="AE2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3">
        <f>Validation[[#This Row],[Range1_High]]-Validation[[#This Row],[Range1_Low]]</f>
        <v>770010000</v>
      </c>
      <c r="AG2383">
        <f>Validation[[#This Row],[Range2_High]]-Validation[[#This Row],[Range2_Low]]</f>
        <v>0</v>
      </c>
      <c r="AK2383"/>
    </row>
    <row r="2384" spans="1:37" x14ac:dyDescent="0.25">
      <c r="A2384" t="s">
        <v>52</v>
      </c>
      <c r="B2384" t="s">
        <v>7</v>
      </c>
      <c r="C2384">
        <v>1100000000</v>
      </c>
      <c r="D2384">
        <v>1101000000</v>
      </c>
      <c r="E2384">
        <v>100000</v>
      </c>
      <c r="F2384" t="s">
        <v>100</v>
      </c>
      <c r="G2384" t="s">
        <v>48</v>
      </c>
      <c r="H2384">
        <v>0</v>
      </c>
      <c r="I2384">
        <v>0</v>
      </c>
      <c r="J2384" t="s">
        <v>2643</v>
      </c>
      <c r="K2384">
        <v>930</v>
      </c>
      <c r="L2384">
        <v>1.732E-5</v>
      </c>
      <c r="M2384">
        <v>578</v>
      </c>
      <c r="N2384">
        <v>1.732E-5</v>
      </c>
      <c r="O2384" t="s">
        <v>2643</v>
      </c>
      <c r="P2384" t="s">
        <v>2643</v>
      </c>
      <c r="Q2384" t="s">
        <v>2643</v>
      </c>
      <c r="R2384" t="s">
        <v>5172</v>
      </c>
      <c r="S2384">
        <f ca="1">$AK$2*Validation[[#This Row],[Range1_Range]]+Validation[[#This Row],[Range1_Low]]</f>
        <v>1100336081.8523185</v>
      </c>
      <c r="T2384">
        <f ca="1">$AK$2*Validation[[#This Row],[Range2_Range]]+Validation[[#This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20000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v>0</v>
      </c>
      <c r="AB2384" t="s">
        <v>5170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4" t="b">
        <f ca="1">AND(Validation[[#This Row],[Test Reading]]&gt;=Validation[[#This Row],[Range1_Low]],Validation[[#This Row],[Test Reading]]&lt;=Validation[[#This Row],[Range1_High]])</f>
        <v>1</v>
      </c>
      <c r="AE2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4">
        <f>Validation[[#This Row],[Range1_High]]-Validation[[#This Row],[Range1_Low]]</f>
        <v>1000000</v>
      </c>
      <c r="AG2384">
        <f>Validation[[#This Row],[Range2_High]]-Validation[[#This Row],[Range2_Low]]</f>
        <v>0</v>
      </c>
      <c r="AK2384"/>
    </row>
    <row r="2385" spans="1:37" x14ac:dyDescent="0.25">
      <c r="A2385" t="s">
        <v>52</v>
      </c>
      <c r="B2385" t="s">
        <v>7</v>
      </c>
      <c r="C2385">
        <v>0</v>
      </c>
      <c r="D2385">
        <v>11.000999999999999</v>
      </c>
      <c r="E2385">
        <v>1000000</v>
      </c>
      <c r="F2385" t="s">
        <v>100</v>
      </c>
      <c r="G2385" t="s">
        <v>46</v>
      </c>
      <c r="H2385">
        <v>0</v>
      </c>
      <c r="I2385">
        <v>0</v>
      </c>
      <c r="J2385" t="s">
        <v>2643</v>
      </c>
      <c r="K2385">
        <v>580000000</v>
      </c>
      <c r="L2385">
        <v>9.5148999999999995E-7</v>
      </c>
      <c r="M2385">
        <v>580000000</v>
      </c>
      <c r="N2385">
        <v>0</v>
      </c>
      <c r="O2385" t="s">
        <v>2643</v>
      </c>
      <c r="P2385" t="s">
        <v>2643</v>
      </c>
      <c r="Q2385" t="s">
        <v>2643</v>
      </c>
      <c r="R2385" t="s">
        <v>583</v>
      </c>
      <c r="S2385">
        <f ca="1">$AK$2*Validation[[#This Row],[Range1_Range]]+Validation[[#This Row],[Range1_Low]]</f>
        <v>3.6972364573557375</v>
      </c>
      <c r="T2385">
        <f ca="1">$AK$2*Validation[[#This Row],[Range2_Range]]+Validation[[#This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580000000 mΩ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1</v>
      </c>
      <c r="AA2385" t="b">
        <v>0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85" t="b">
        <f ca="1">AND(Validation[[#This Row],[Test Reading]]&gt;=Validation[[#This Row],[Range1_Low]],Validation[[#This Row],[Test Reading]]&lt;=Validation[[#This Row],[Range1_High]])</f>
        <v>1</v>
      </c>
      <c r="AE2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5">
        <f>Validation[[#This Row],[Range1_High]]-Validation[[#This Row],[Range1_Low]]</f>
        <v>11.000999999999999</v>
      </c>
      <c r="AG2385">
        <f>Validation[[#This Row],[Range2_High]]-Validation[[#This Row],[Range2_Low]]</f>
        <v>0</v>
      </c>
      <c r="AK2385"/>
    </row>
    <row r="2386" spans="1:37" x14ac:dyDescent="0.25">
      <c r="A2386" t="s">
        <v>52</v>
      </c>
      <c r="B2386" t="s">
        <v>7</v>
      </c>
      <c r="C2386">
        <v>33000000</v>
      </c>
      <c r="D2386">
        <v>110010000</v>
      </c>
      <c r="E2386">
        <v>1000000</v>
      </c>
      <c r="F2386" t="s">
        <v>100</v>
      </c>
      <c r="G2386" t="s">
        <v>48</v>
      </c>
      <c r="H2386">
        <v>0</v>
      </c>
      <c r="I2386">
        <v>0</v>
      </c>
      <c r="J2386" t="s">
        <v>2643</v>
      </c>
      <c r="K2386">
        <v>503.99</v>
      </c>
      <c r="L2386">
        <v>3.2606000000000002E-6</v>
      </c>
      <c r="M2386">
        <v>503.99</v>
      </c>
      <c r="N2386">
        <v>3.2605E-6</v>
      </c>
      <c r="O2386" t="s">
        <v>2643</v>
      </c>
      <c r="P2386" t="s">
        <v>2643</v>
      </c>
      <c r="Q2386" t="s">
        <v>2643</v>
      </c>
      <c r="R2386" t="s">
        <v>5167</v>
      </c>
      <c r="S2386">
        <f ca="1">$AK$2*Validation[[#This Row],[Range1_Range]]+Validation[[#This Row],[Range1_Low]]</f>
        <v>58881663.447047114</v>
      </c>
      <c r="T2386">
        <f ca="1">$AK$2*Validation[[#This Row],[Range2_Range]]+Validation[[#This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700 kΩ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kΩ</v>
      </c>
      <c r="W2386" t="b">
        <f ca="1">Validation[[#This Row],[Desired Result]]=Validation[[#This Row],[Result]]</f>
        <v>1</v>
      </c>
      <c r="X2386" t="b">
        <v>1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0</v>
      </c>
      <c r="AA2386" t="b">
        <v>0</v>
      </c>
      <c r="AB2386" t="s">
        <v>626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6" t="b">
        <f ca="1">AND(Validation[[#This Row],[Test Reading]]&gt;=Validation[[#This Row],[Range1_Low]],Validation[[#This Row],[Test Reading]]&lt;=Validation[[#This Row],[Range1_High]])</f>
        <v>1</v>
      </c>
      <c r="AE2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6">
        <f>Validation[[#This Row],[Range1_High]]-Validation[[#This Row],[Range1_Low]]</f>
        <v>77010000</v>
      </c>
      <c r="AG2386">
        <f>Validation[[#This Row],[Range2_High]]-Validation[[#This Row],[Range2_Low]]</f>
        <v>0</v>
      </c>
      <c r="AK2386"/>
    </row>
    <row r="2387" spans="1:37" x14ac:dyDescent="0.25">
      <c r="A2387" t="s">
        <v>52</v>
      </c>
      <c r="B2387" t="s">
        <v>7</v>
      </c>
      <c r="C2387">
        <v>110000000</v>
      </c>
      <c r="D2387">
        <v>330010000</v>
      </c>
      <c r="E2387">
        <v>1000000</v>
      </c>
      <c r="F2387" t="s">
        <v>100</v>
      </c>
      <c r="G2387" t="s">
        <v>48</v>
      </c>
      <c r="H2387">
        <v>0</v>
      </c>
      <c r="I2387">
        <v>0</v>
      </c>
      <c r="J2387" t="s">
        <v>2643</v>
      </c>
      <c r="K2387">
        <v>371.66</v>
      </c>
      <c r="L2387">
        <v>5.2445000000000004E-6</v>
      </c>
      <c r="M2387">
        <v>371.67</v>
      </c>
      <c r="N2387">
        <v>5.2444000000000001E-6</v>
      </c>
      <c r="O2387" t="s">
        <v>2643</v>
      </c>
      <c r="P2387" t="s">
        <v>2643</v>
      </c>
      <c r="Q2387" t="s">
        <v>2643</v>
      </c>
      <c r="R2387" t="s">
        <v>626</v>
      </c>
      <c r="S2387">
        <f ca="1">$AK$2*Validation[[#This Row],[Range1_Range]]+Validation[[#This Row],[Range1_Low]]</f>
        <v>183941368.32859159</v>
      </c>
      <c r="T2387">
        <f ca="1">$AK$2*Validation[[#This Row],[Range2_Range]]+Validation[[#This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1300 kΩ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87" t="b">
        <f ca="1">Validation[[#This Row],[Desired Result]]=Validation[[#This Row],[Result]]</f>
        <v>1</v>
      </c>
      <c r="X2387" t="b">
        <v>1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0</v>
      </c>
      <c r="AA2387" t="b">
        <v>0</v>
      </c>
      <c r="AB2387" t="s">
        <v>6156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7" t="b">
        <f ca="1">AND(Validation[[#This Row],[Test Reading]]&gt;=Validation[[#This Row],[Range1_Low]],Validation[[#This Row],[Test Reading]]&lt;=Validation[[#This Row],[Range1_High]])</f>
        <v>1</v>
      </c>
      <c r="AE2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7">
        <f>Validation[[#This Row],[Range1_High]]-Validation[[#This Row],[Range1_Low]]</f>
        <v>220010000</v>
      </c>
      <c r="AG2387">
        <f>Validation[[#This Row],[Range2_High]]-Validation[[#This Row],[Range2_Low]]</f>
        <v>0</v>
      </c>
      <c r="AK2387"/>
    </row>
    <row r="2388" spans="1:37" x14ac:dyDescent="0.25">
      <c r="A2388" t="s">
        <v>52</v>
      </c>
      <c r="B2388" t="s">
        <v>7</v>
      </c>
      <c r="C2388">
        <v>330000000</v>
      </c>
      <c r="D2388">
        <v>1100010000</v>
      </c>
      <c r="E2388">
        <v>1000000</v>
      </c>
      <c r="F2388" t="s">
        <v>100</v>
      </c>
      <c r="G2388" t="s">
        <v>48</v>
      </c>
      <c r="H2388">
        <v>0</v>
      </c>
      <c r="I2388">
        <v>0</v>
      </c>
      <c r="J2388" t="s">
        <v>2643</v>
      </c>
      <c r="K2388">
        <v>930</v>
      </c>
      <c r="L2388">
        <v>1.7297000000000001E-5</v>
      </c>
      <c r="M2388">
        <v>611.79</v>
      </c>
      <c r="N2388">
        <v>1.7297000000000001E-5</v>
      </c>
      <c r="O2388" t="s">
        <v>2643</v>
      </c>
      <c r="P2388" t="s">
        <v>2643</v>
      </c>
      <c r="Q2388" t="s">
        <v>2643</v>
      </c>
      <c r="R2388" t="s">
        <v>628</v>
      </c>
      <c r="S2388">
        <f ca="1">$AK$2*Validation[[#This Row],[Range1_Range]]+Validation[[#This Row],[Range1_Low]]</f>
        <v>588786387.10376251</v>
      </c>
      <c r="T2388">
        <f ca="1">$AK$2*Validation[[#This Row],[Range2_Range]]+Validation[[#This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11000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88" t="b">
        <f ca="1">Validation[[#This Row],[Desired Result]]=Validation[[#This Row],[Result]]</f>
        <v>1</v>
      </c>
      <c r="X2388" t="b">
        <v>0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v>0</v>
      </c>
      <c r="AB2388" t="s">
        <v>5901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8" t="b">
        <f ca="1">AND(Validation[[#This Row],[Test Reading]]&gt;=Validation[[#This Row],[Range1_Low]],Validation[[#This Row],[Test Reading]]&lt;=Validation[[#This Row],[Range1_High]])</f>
        <v>1</v>
      </c>
      <c r="AE2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8">
        <f>Validation[[#This Row],[Range1_High]]-Validation[[#This Row],[Range1_Low]]</f>
        <v>770010000</v>
      </c>
      <c r="AG2388">
        <f>Validation[[#This Row],[Range2_High]]-Validation[[#This Row],[Range2_Low]]</f>
        <v>0</v>
      </c>
      <c r="AK2388"/>
    </row>
    <row r="2389" spans="1:37" x14ac:dyDescent="0.25">
      <c r="A2389" t="s">
        <v>52</v>
      </c>
      <c r="B2389" t="s">
        <v>7</v>
      </c>
      <c r="C2389">
        <v>1100000000</v>
      </c>
      <c r="D2389">
        <v>1101000000</v>
      </c>
      <c r="E2389">
        <v>1000000</v>
      </c>
      <c r="F2389" t="s">
        <v>100</v>
      </c>
      <c r="G2389" t="s">
        <v>48</v>
      </c>
      <c r="H2389">
        <v>0</v>
      </c>
      <c r="I2389">
        <v>0</v>
      </c>
      <c r="J2389" t="s">
        <v>2643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2643</v>
      </c>
      <c r="P2389" t="s">
        <v>2643</v>
      </c>
      <c r="Q2389" t="s">
        <v>2643</v>
      </c>
      <c r="R2389" t="s">
        <v>5173</v>
      </c>
      <c r="S2389">
        <f ca="1">$AK$2*Validation[[#This Row],[Range1_Range]]+Validation[[#This Row],[Range1_Low]]</f>
        <v>1100336081.8523185</v>
      </c>
      <c r="T2389">
        <f ca="1">$AK$2*Validation[[#This Row],[Range2_Range]]+Validation[[#This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t="b">
        <f ca="1">Validation[[#This Row],[Desired Result]]=Validation[[#This Row],[Result]]</f>
        <v>1</v>
      </c>
      <c r="X2389" t="b">
        <v>0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1</v>
      </c>
      <c r="AA2389" t="b">
        <v>0</v>
      </c>
      <c r="AB2389" t="s">
        <v>628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89" t="b">
        <f ca="1">AND(Validation[[#This Row],[Test Reading]]&gt;=Validation[[#This Row],[Range1_Low]],Validation[[#This Row],[Test Reading]]&lt;=Validation[[#This Row],[Range1_High]])</f>
        <v>1</v>
      </c>
      <c r="AE2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9">
        <f>Validation[[#This Row],[Range1_High]]-Validation[[#This Row],[Range1_Low]]</f>
        <v>1000000</v>
      </c>
      <c r="AG2389">
        <f>Validation[[#This Row],[Range2_High]]-Validation[[#This Row],[Range2_Low]]</f>
        <v>0</v>
      </c>
      <c r="AK2389"/>
    </row>
    <row r="2390" spans="1:37" x14ac:dyDescent="0.25">
      <c r="A2390" t="s">
        <v>52</v>
      </c>
      <c r="B2390" t="s">
        <v>7</v>
      </c>
      <c r="C2390">
        <v>0</v>
      </c>
      <c r="D2390">
        <v>11.000999999999999</v>
      </c>
      <c r="E2390">
        <v>10000000</v>
      </c>
      <c r="F2390" t="s">
        <v>100</v>
      </c>
      <c r="G2390" t="s">
        <v>46</v>
      </c>
      <c r="H2390">
        <v>0</v>
      </c>
      <c r="I2390">
        <v>0</v>
      </c>
      <c r="J2390" t="s">
        <v>2643</v>
      </c>
      <c r="K2390">
        <v>5800000000</v>
      </c>
      <c r="L2390">
        <v>0</v>
      </c>
      <c r="M2390">
        <v>5800000000</v>
      </c>
      <c r="N2390">
        <v>0</v>
      </c>
      <c r="O2390" t="s">
        <v>2643</v>
      </c>
      <c r="P2390" t="s">
        <v>2643</v>
      </c>
      <c r="Q2390" t="s">
        <v>2643</v>
      </c>
      <c r="R2390" t="s">
        <v>584</v>
      </c>
      <c r="S2390">
        <f ca="1">$AK$2*Validation[[#This Row],[Range1_Range]]+Validation[[#This Row],[Range1_Low]]</f>
        <v>3.6972364573557375</v>
      </c>
      <c r="T2390">
        <f ca="1">$AK$2*Validation[[#This Row],[Range2_Range]]+Validation[[#This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5800000000 mΩ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1</v>
      </c>
      <c r="AA2390" t="b">
        <v>0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90" t="b">
        <f ca="1">AND(Validation[[#This Row],[Test Reading]]&gt;=Validation[[#This Row],[Range1_Low]],Validation[[#This Row],[Test Reading]]&lt;=Validation[[#This Row],[Range1_High]])</f>
        <v>1</v>
      </c>
      <c r="AE2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0">
        <f>Validation[[#This Row],[Range1_High]]-Validation[[#This Row],[Range1_Low]]</f>
        <v>11.000999999999999</v>
      </c>
      <c r="AG2390">
        <f>Validation[[#This Row],[Range2_High]]-Validation[[#This Row],[Range2_Low]]</f>
        <v>0</v>
      </c>
      <c r="AK2390"/>
    </row>
    <row r="2391" spans="1:37" x14ac:dyDescent="0.25">
      <c r="A2391" t="s">
        <v>52</v>
      </c>
      <c r="B2391" t="s">
        <v>7</v>
      </c>
      <c r="C2391">
        <v>330000000</v>
      </c>
      <c r="D2391">
        <v>1100010000</v>
      </c>
      <c r="E2391">
        <v>10000000</v>
      </c>
      <c r="F2391" t="s">
        <v>100</v>
      </c>
      <c r="G2391" t="s">
        <v>48</v>
      </c>
      <c r="H2391">
        <v>0</v>
      </c>
      <c r="I2391">
        <v>0</v>
      </c>
      <c r="J2391" t="s">
        <v>2643</v>
      </c>
      <c r="K2391">
        <v>3454.2</v>
      </c>
      <c r="L2391">
        <v>1.5468000000000002E-5</v>
      </c>
      <c r="M2391">
        <v>3454.1</v>
      </c>
      <c r="N2391">
        <v>1.5468000000000002E-5</v>
      </c>
      <c r="O2391" t="s">
        <v>2643</v>
      </c>
      <c r="P2391" t="s">
        <v>2643</v>
      </c>
      <c r="Q2391" t="s">
        <v>2643</v>
      </c>
      <c r="R2391" t="s">
        <v>629</v>
      </c>
      <c r="S2391">
        <f ca="1">$AK$2*Validation[[#This Row],[Range1_Range]]+Validation[[#This Row],[Range1_Low]]</f>
        <v>588786387.10376251</v>
      </c>
      <c r="T2391">
        <f ca="1">$AK$2*Validation[[#This Row],[Range2_Range]]+Validation[[#This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13000 kΩ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W2391" t="b">
        <f ca="1">Validation[[#This Row],[Desired Result]]=Validation[[#This Row],[Result]]</f>
        <v>1</v>
      </c>
      <c r="X2391" t="b">
        <v>1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0</v>
      </c>
      <c r="AA2391" t="b">
        <v>0</v>
      </c>
      <c r="AB2391" t="s">
        <v>630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1" t="b">
        <f ca="1">AND(Validation[[#This Row],[Test Reading]]&gt;=Validation[[#This Row],[Range1_Low]],Validation[[#This Row],[Test Reading]]&lt;=Validation[[#This Row],[Range1_High]])</f>
        <v>1</v>
      </c>
      <c r="AE2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1">
        <f>Validation[[#This Row],[Range1_High]]-Validation[[#This Row],[Range1_Low]]</f>
        <v>770010000</v>
      </c>
      <c r="AG2391">
        <f>Validation[[#This Row],[Range2_High]]-Validation[[#This Row],[Range2_Low]]</f>
        <v>0</v>
      </c>
      <c r="AK2391"/>
    </row>
    <row r="2392" spans="1:37" x14ac:dyDescent="0.25">
      <c r="A2392" t="s">
        <v>52</v>
      </c>
      <c r="B2392" t="s">
        <v>7</v>
      </c>
      <c r="C2392">
        <v>1100000000</v>
      </c>
      <c r="D2392">
        <v>1101000000</v>
      </c>
      <c r="E2392">
        <v>10000000</v>
      </c>
      <c r="F2392" t="s">
        <v>100</v>
      </c>
      <c r="G2392" t="s">
        <v>48</v>
      </c>
      <c r="H2392">
        <v>0</v>
      </c>
      <c r="I2392">
        <v>0</v>
      </c>
      <c r="J2392" t="s">
        <v>2643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2643</v>
      </c>
      <c r="P2392" t="s">
        <v>2643</v>
      </c>
      <c r="Q2392" t="s">
        <v>2643</v>
      </c>
      <c r="R2392" t="s">
        <v>630</v>
      </c>
      <c r="S2392">
        <f ca="1">$AK$2*Validation[[#This Row],[Range1_Range]]+Validation[[#This Row],[Range1_Low]]</f>
        <v>1100336081.8523185</v>
      </c>
      <c r="T2392">
        <f ca="1">$AK$2*Validation[[#This Row],[Range2_Range]]+Validation[[#This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20000 kΩ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1</v>
      </c>
      <c r="AA2392" t="b">
        <v>0</v>
      </c>
      <c r="AB2392" t="s">
        <v>629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92" t="b">
        <f ca="1">AND(Validation[[#This Row],[Test Reading]]&gt;=Validation[[#This Row],[Range1_Low]],Validation[[#This Row],[Test Reading]]&lt;=Validation[[#This Row],[Range1_High]])</f>
        <v>1</v>
      </c>
      <c r="AE2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2">
        <f>Validation[[#This Row],[Range1_High]]-Validation[[#This Row],[Range1_Low]]</f>
        <v>1000000</v>
      </c>
      <c r="AG2392">
        <f>Validation[[#This Row],[Range2_High]]-Validation[[#This Row],[Range2_Low]]</f>
        <v>0</v>
      </c>
      <c r="AK2392"/>
    </row>
    <row r="2393" spans="1:37" x14ac:dyDescent="0.25">
      <c r="A2393" t="s">
        <v>66</v>
      </c>
      <c r="B2393" t="s">
        <v>45</v>
      </c>
      <c r="C2393">
        <v>1.0000000000000001E-5</v>
      </c>
      <c r="D2393">
        <v>1.0399999999999999E-4</v>
      </c>
      <c r="E2393">
        <v>1.0000000000000001E-9</v>
      </c>
      <c r="F2393" t="s">
        <v>13</v>
      </c>
      <c r="G2393" t="s">
        <v>11</v>
      </c>
      <c r="H2393">
        <v>1.0000000000000001E-5</v>
      </c>
      <c r="I2393">
        <v>2E-3</v>
      </c>
      <c r="J2393" t="s">
        <v>6296</v>
      </c>
      <c r="K2393">
        <v>0.47</v>
      </c>
      <c r="L2393">
        <v>1200</v>
      </c>
      <c r="M2393">
        <v>0.46304000000000001</v>
      </c>
      <c r="N2393">
        <v>1233.9000000000001</v>
      </c>
      <c r="O2393" t="s">
        <v>2643</v>
      </c>
      <c r="P2393" t="s">
        <v>2643</v>
      </c>
      <c r="Q2393" t="s">
        <v>2643</v>
      </c>
      <c r="R2393" t="s">
        <v>5771</v>
      </c>
      <c r="S2393">
        <f ca="1">$AK$2*Validation[[#This Row],[Range1_Range]]+Validation[[#This Row],[Range1_Low]]</f>
        <v>4.1591694117938307E-5</v>
      </c>
      <c r="T2393">
        <f ca="1">$AK$2*Validation[[#This Row],[Range2_Range]]+Validation[[#This Row],[Range2_Low]]</f>
        <v>6.7880288611380033E-4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0.52 µA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3" t="b">
        <f ca="1">Validation[[#This Row],[Desired Result]]=Validation[[#This Row],[Result]]</f>
        <v>1</v>
      </c>
      <c r="X2393" t="b">
        <v>1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0</v>
      </c>
      <c r="AA2393" t="b">
        <v>0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93" t="b">
        <f ca="1">AND(Validation[[#This Row],[Test Reading]]&gt;=Validation[[#This Row],[Range1_Low]],Validation[[#This Row],[Test Reading]]&lt;=Validation[[#This Row],[Range1_High]])</f>
        <v>1</v>
      </c>
      <c r="AE2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3">
        <f>Validation[[#This Row],[Range1_High]]-Validation[[#This Row],[Range1_Low]]</f>
        <v>9.3999999999999994E-5</v>
      </c>
      <c r="AG2393">
        <f>Validation[[#This Row],[Range2_High]]-Validation[[#This Row],[Range2_Low]]</f>
        <v>1.99E-3</v>
      </c>
      <c r="AK2393"/>
    </row>
    <row r="2394" spans="1:37" x14ac:dyDescent="0.25">
      <c r="A2394" t="s">
        <v>66</v>
      </c>
      <c r="B2394" t="s">
        <v>45</v>
      </c>
      <c r="C2394">
        <v>1.0000000000000001E-5</v>
      </c>
      <c r="D2394">
        <v>1.0399999999999999E-4</v>
      </c>
      <c r="E2394">
        <v>1E-8</v>
      </c>
      <c r="F2394" t="s">
        <v>13</v>
      </c>
      <c r="G2394" t="s">
        <v>11</v>
      </c>
      <c r="H2394">
        <v>1.0000000000000001E-5</v>
      </c>
      <c r="I2394">
        <v>2E-3</v>
      </c>
      <c r="J2394" t="s">
        <v>6296</v>
      </c>
      <c r="K2394">
        <v>0.47</v>
      </c>
      <c r="L2394">
        <v>1234</v>
      </c>
      <c r="M2394">
        <v>0.46307999999999999</v>
      </c>
      <c r="N2394">
        <v>1233.9000000000001</v>
      </c>
      <c r="O2394" t="s">
        <v>2643</v>
      </c>
      <c r="P2394" t="s">
        <v>2643</v>
      </c>
      <c r="Q2394" t="s">
        <v>2643</v>
      </c>
      <c r="R2394" t="s">
        <v>5772</v>
      </c>
      <c r="S2394">
        <f ca="1">$AK$2*Validation[[#This Row],[Range1_Range]]+Validation[[#This Row],[Range1_Low]]</f>
        <v>4.1591694117938307E-5</v>
      </c>
      <c r="T2394">
        <f ca="1">$AK$2*Validation[[#This Row],[Range2_Range]]+Validation[[#This Row],[Range2_Low]]</f>
        <v>6.7880288611380033E-4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0.52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4" t="b">
        <f ca="1">Validation[[#This Row],[Desired Result]]=Validation[[#This Row],[Result]]</f>
        <v>1</v>
      </c>
      <c r="X2394" t="b">
        <v>1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v>0</v>
      </c>
      <c r="AB2394" t="s">
        <v>5776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4" t="b">
        <f ca="1">AND(Validation[[#This Row],[Test Reading]]&gt;=Validation[[#This Row],[Range1_Low]],Validation[[#This Row],[Test Reading]]&lt;=Validation[[#This Row],[Range1_High]])</f>
        <v>1</v>
      </c>
      <c r="AE2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4">
        <f>Validation[[#This Row],[Range1_High]]-Validation[[#This Row],[Range1_Low]]</f>
        <v>9.3999999999999994E-5</v>
      </c>
      <c r="AG2394">
        <f>Validation[[#This Row],[Range2_High]]-Validation[[#This Row],[Range2_Low]]</f>
        <v>1.99E-3</v>
      </c>
      <c r="AK2394"/>
    </row>
    <row r="2395" spans="1:37" x14ac:dyDescent="0.25">
      <c r="A2395" t="s">
        <v>66</v>
      </c>
      <c r="B2395" t="s">
        <v>45</v>
      </c>
      <c r="C2395">
        <v>1E-4</v>
      </c>
      <c r="D2395">
        <v>1.0399999999999999E-3</v>
      </c>
      <c r="E2395">
        <v>1E-8</v>
      </c>
      <c r="F2395" t="s">
        <v>13</v>
      </c>
      <c r="G2395" t="s">
        <v>11</v>
      </c>
      <c r="H2395">
        <v>1.0000000000000001E-5</v>
      </c>
      <c r="I2395">
        <v>2E-3</v>
      </c>
      <c r="J2395" t="s">
        <v>6296</v>
      </c>
      <c r="K2395">
        <v>0.97</v>
      </c>
      <c r="L2395">
        <v>1200</v>
      </c>
      <c r="M2395">
        <v>0.96530000000000005</v>
      </c>
      <c r="N2395">
        <v>1192.0999999999999</v>
      </c>
      <c r="O2395" t="s">
        <v>2643</v>
      </c>
      <c r="P2395" t="s">
        <v>2643</v>
      </c>
      <c r="Q2395" t="s">
        <v>2643</v>
      </c>
      <c r="R2395" t="s">
        <v>5776</v>
      </c>
      <c r="S2395">
        <f ca="1">$AK$2*Validation[[#This Row],[Range1_Range]]+Validation[[#This Row],[Range1_Low]]</f>
        <v>4.1591694117938303E-4</v>
      </c>
      <c r="T2395">
        <f ca="1">$AK$2*Validation[[#This Row],[Range2_Range]]+Validation[[#This Row],[Range2_Low]]</f>
        <v>6.7880288611380033E-4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1.5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v>0</v>
      </c>
      <c r="AB2395" t="s">
        <v>5772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5" t="b">
        <f ca="1">AND(Validation[[#This Row],[Test Reading]]&gt;=Validation[[#This Row],[Range1_Low]],Validation[[#This Row],[Test Reading]]&lt;=Validation[[#This Row],[Range1_High]])</f>
        <v>1</v>
      </c>
      <c r="AE2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5">
        <f>Validation[[#This Row],[Range1_High]]-Validation[[#This Row],[Range1_Low]]</f>
        <v>9.3999999999999986E-4</v>
      </c>
      <c r="AG2395">
        <f>Validation[[#This Row],[Range2_High]]-Validation[[#This Row],[Range2_Low]]</f>
        <v>1.99E-3</v>
      </c>
      <c r="AK2395"/>
    </row>
    <row r="2396" spans="1:37" x14ac:dyDescent="0.25">
      <c r="A2396" t="s">
        <v>66</v>
      </c>
      <c r="B2396" t="s">
        <v>45</v>
      </c>
      <c r="C2396">
        <v>1.0000000000000001E-5</v>
      </c>
      <c r="D2396">
        <v>1.0399999999999999E-4</v>
      </c>
      <c r="E2396">
        <v>9.9999999999999995E-8</v>
      </c>
      <c r="F2396" t="s">
        <v>13</v>
      </c>
      <c r="G2396" t="s">
        <v>11</v>
      </c>
      <c r="H2396">
        <v>1.0000000000000001E-5</v>
      </c>
      <c r="I2396">
        <v>2E-3</v>
      </c>
      <c r="J2396" t="s">
        <v>6296</v>
      </c>
      <c r="K2396">
        <v>0.47</v>
      </c>
      <c r="L2396">
        <v>1227.5</v>
      </c>
      <c r="M2396">
        <v>0.46660000000000001</v>
      </c>
      <c r="N2396">
        <v>1227</v>
      </c>
      <c r="O2396" t="s">
        <v>2643</v>
      </c>
      <c r="P2396" t="s">
        <v>2643</v>
      </c>
      <c r="Q2396" t="s">
        <v>2643</v>
      </c>
      <c r="R2396" t="s">
        <v>5773</v>
      </c>
      <c r="S2396">
        <f ca="1">$AK$2*Validation[[#This Row],[Range1_Range]]+Validation[[#This Row],[Range1_Low]]</f>
        <v>4.1591694117938307E-5</v>
      </c>
      <c r="T2396">
        <f ca="1">$AK$2*Validation[[#This Row],[Range2_Range]]+Validation[[#This Row],[Range2_Low]]</f>
        <v>6.7880288611380033E-4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0.52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v>0</v>
      </c>
      <c r="AB2396" t="s">
        <v>5777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6" t="b">
        <f ca="1">AND(Validation[[#This Row],[Test Reading]]&gt;=Validation[[#This Row],[Range1_Low]],Validation[[#This Row],[Test Reading]]&lt;=Validation[[#This Row],[Range1_High]])</f>
        <v>1</v>
      </c>
      <c r="AE2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6">
        <f>Validation[[#This Row],[Range1_High]]-Validation[[#This Row],[Range1_Low]]</f>
        <v>9.3999999999999994E-5</v>
      </c>
      <c r="AG2396">
        <f>Validation[[#This Row],[Range2_High]]-Validation[[#This Row],[Range2_Low]]</f>
        <v>1.99E-3</v>
      </c>
      <c r="AK2396"/>
    </row>
    <row r="2397" spans="1:37" x14ac:dyDescent="0.25">
      <c r="A2397" t="s">
        <v>66</v>
      </c>
      <c r="B2397" t="s">
        <v>45</v>
      </c>
      <c r="C2397">
        <v>1E-4</v>
      </c>
      <c r="D2397">
        <v>1.0399999999999999E-3</v>
      </c>
      <c r="E2397">
        <v>9.9999999999999995E-8</v>
      </c>
      <c r="F2397" t="s">
        <v>13</v>
      </c>
      <c r="G2397" t="s">
        <v>11</v>
      </c>
      <c r="H2397">
        <v>1.0000000000000001E-5</v>
      </c>
      <c r="I2397">
        <v>2E-3</v>
      </c>
      <c r="J2397" t="s">
        <v>6296</v>
      </c>
      <c r="K2397">
        <v>0.97</v>
      </c>
      <c r="L2397">
        <v>1191.5</v>
      </c>
      <c r="M2397">
        <v>0.96691000000000005</v>
      </c>
      <c r="N2397">
        <v>1191.3</v>
      </c>
      <c r="O2397" t="s">
        <v>2643</v>
      </c>
      <c r="P2397" t="s">
        <v>2643</v>
      </c>
      <c r="Q2397" t="s">
        <v>2643</v>
      </c>
      <c r="R2397" t="s">
        <v>5777</v>
      </c>
      <c r="S2397">
        <f ca="1">$AK$2*Validation[[#This Row],[Range1_Range]]+Validation[[#This Row],[Range1_Low]]</f>
        <v>4.1591694117938303E-4</v>
      </c>
      <c r="T2397">
        <f ca="1">$AK$2*Validation[[#This Row],[Range2_Range]]+Validation[[#This Row],[Range2_Low]]</f>
        <v>6.7880288611380033E-4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1.5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2397" t="b">
        <f ca="1">Validation[[#This Row],[Desired Result]]=Validation[[#This Row],[Result]]</f>
        <v>1</v>
      </c>
      <c r="X2397" t="b">
        <v>1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v>0</v>
      </c>
      <c r="AB2397" t="s">
        <v>6344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7" t="b">
        <f ca="1">AND(Validation[[#This Row],[Test Reading]]&gt;=Validation[[#This Row],[Range1_Low]],Validation[[#This Row],[Test Reading]]&lt;=Validation[[#This Row],[Range1_High]])</f>
        <v>1</v>
      </c>
      <c r="AE2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7">
        <f>Validation[[#This Row],[Range1_High]]-Validation[[#This Row],[Range1_Low]]</f>
        <v>9.3999999999999986E-4</v>
      </c>
      <c r="AG2397">
        <f>Validation[[#This Row],[Range2_High]]-Validation[[#This Row],[Range2_Low]]</f>
        <v>1.99E-3</v>
      </c>
      <c r="AK2397"/>
    </row>
    <row r="2398" spans="1:37" x14ac:dyDescent="0.25">
      <c r="A2398" t="s">
        <v>66</v>
      </c>
      <c r="B2398" t="s">
        <v>45</v>
      </c>
      <c r="C2398">
        <v>1E-3</v>
      </c>
      <c r="D2398">
        <v>1.04E-2</v>
      </c>
      <c r="E2398">
        <v>9.9999999999999995E-8</v>
      </c>
      <c r="F2398" t="s">
        <v>13</v>
      </c>
      <c r="G2398" t="s">
        <v>11</v>
      </c>
      <c r="H2398">
        <v>1.0000000000000001E-5</v>
      </c>
      <c r="I2398">
        <v>2E-3</v>
      </c>
      <c r="J2398" t="s">
        <v>6296</v>
      </c>
      <c r="K2398">
        <v>9.6999999999999993</v>
      </c>
      <c r="L2398">
        <v>1200</v>
      </c>
      <c r="M2398">
        <v>9.6530000000000005</v>
      </c>
      <c r="N2398">
        <v>1192.0999999999999</v>
      </c>
      <c r="O2398" t="s">
        <v>2643</v>
      </c>
      <c r="P2398" t="s">
        <v>2643</v>
      </c>
      <c r="Q2398" t="s">
        <v>2643</v>
      </c>
      <c r="R2398" t="s">
        <v>5781</v>
      </c>
      <c r="S2398">
        <f ca="1">$AK$2*Validation[[#This Row],[Range1_Range]]+Validation[[#This Row],[Range1_Low]]</f>
        <v>4.1591694117938307E-3</v>
      </c>
      <c r="T2398">
        <f ca="1">$AK$2*Validation[[#This Row],[Range2_Range]]+Validation[[#This Row],[Range2_Low]]</f>
        <v>6.7880288611380033E-4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15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v>0</v>
      </c>
      <c r="AB2398" t="s">
        <v>5777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8" t="b">
        <f ca="1">AND(Validation[[#This Row],[Test Reading]]&gt;=Validation[[#This Row],[Range1_Low]],Validation[[#This Row],[Test Reading]]&lt;=Validation[[#This Row],[Range1_High]])</f>
        <v>1</v>
      </c>
      <c r="AE2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8">
        <f>Validation[[#This Row],[Range1_High]]-Validation[[#This Row],[Range1_Low]]</f>
        <v>9.3999999999999986E-3</v>
      </c>
      <c r="AG2398">
        <f>Validation[[#This Row],[Range2_High]]-Validation[[#This Row],[Range2_Low]]</f>
        <v>1.99E-3</v>
      </c>
      <c r="AK2398"/>
    </row>
    <row r="2399" spans="1:37" x14ac:dyDescent="0.25">
      <c r="A2399" t="s">
        <v>66</v>
      </c>
      <c r="B2399" t="s">
        <v>45</v>
      </c>
      <c r="C2399">
        <v>1.0000000000000001E-5</v>
      </c>
      <c r="D2399">
        <v>1.0399999999999999E-4</v>
      </c>
      <c r="E2399">
        <v>9.9999999999999995E-7</v>
      </c>
      <c r="F2399" t="s">
        <v>13</v>
      </c>
      <c r="G2399" t="s">
        <v>11</v>
      </c>
      <c r="H2399">
        <v>1.0000000000000001E-5</v>
      </c>
      <c r="I2399">
        <v>2E-3</v>
      </c>
      <c r="J2399" t="s">
        <v>6296</v>
      </c>
      <c r="K2399">
        <v>0.73980999999999997</v>
      </c>
      <c r="L2399">
        <v>857.29</v>
      </c>
      <c r="M2399">
        <v>0.73978999999999995</v>
      </c>
      <c r="N2399">
        <v>855.77</v>
      </c>
      <c r="O2399" t="s">
        <v>2643</v>
      </c>
      <c r="P2399" t="s">
        <v>2643</v>
      </c>
      <c r="Q2399" t="s">
        <v>2643</v>
      </c>
      <c r="R2399" t="s">
        <v>5774</v>
      </c>
      <c r="S2399">
        <f ca="1">$AK$2*Validation[[#This Row],[Range1_Range]]+Validation[[#This Row],[Range1_Low]]</f>
        <v>4.1591694117938307E-5</v>
      </c>
      <c r="T2399">
        <f ca="1">$AK$2*Validation[[#This Row],[Range2_Range]]+Validation[[#This Row],[Range2_Low]]</f>
        <v>6.7880288611380033E-4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0.78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v>0</v>
      </c>
      <c r="AB2399" t="s">
        <v>5778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9" t="b">
        <f ca="1">AND(Validation[[#This Row],[Test Reading]]&gt;=Validation[[#This Row],[Range1_Low]],Validation[[#This Row],[Test Reading]]&lt;=Validation[[#This Row],[Range1_High]])</f>
        <v>1</v>
      </c>
      <c r="AE2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9">
        <f>Validation[[#This Row],[Range1_High]]-Validation[[#This Row],[Range1_Low]]</f>
        <v>9.3999999999999994E-5</v>
      </c>
      <c r="AG2399">
        <f>Validation[[#This Row],[Range2_High]]-Validation[[#This Row],[Range2_Low]]</f>
        <v>1.99E-3</v>
      </c>
      <c r="AK2399"/>
    </row>
    <row r="2400" spans="1:37" x14ac:dyDescent="0.25">
      <c r="A2400" t="s">
        <v>66</v>
      </c>
      <c r="B2400" t="s">
        <v>45</v>
      </c>
      <c r="C2400">
        <v>1E-4</v>
      </c>
      <c r="D2400">
        <v>1.0399999999999999E-3</v>
      </c>
      <c r="E2400">
        <v>9.9999999999999995E-7</v>
      </c>
      <c r="F2400" t="s">
        <v>13</v>
      </c>
      <c r="G2400" t="s">
        <v>11</v>
      </c>
      <c r="H2400">
        <v>1.0000000000000001E-5</v>
      </c>
      <c r="I2400">
        <v>2E-3</v>
      </c>
      <c r="J2400" t="s">
        <v>6296</v>
      </c>
      <c r="K2400">
        <v>1.1172</v>
      </c>
      <c r="L2400">
        <v>1119.7</v>
      </c>
      <c r="M2400">
        <v>1.1168</v>
      </c>
      <c r="N2400">
        <v>1118.5999999999999</v>
      </c>
      <c r="O2400" t="s">
        <v>2643</v>
      </c>
      <c r="P2400" t="s">
        <v>2643</v>
      </c>
      <c r="Q2400" t="s">
        <v>2643</v>
      </c>
      <c r="R2400" t="s">
        <v>5778</v>
      </c>
      <c r="S2400">
        <f ca="1">$AK$2*Validation[[#This Row],[Range1_Range]]+Validation[[#This Row],[Range1_Low]]</f>
        <v>4.1591694117938303E-4</v>
      </c>
      <c r="T2400">
        <f ca="1">$AK$2*Validation[[#This Row],[Range2_Range]]+Validation[[#This Row],[Range2_Low]]</f>
        <v>6.7880288611380033E-4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1.6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v>0</v>
      </c>
      <c r="AB2400" t="s">
        <v>6345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0" t="b">
        <f ca="1">AND(Validation[[#This Row],[Test Reading]]&gt;=Validation[[#This Row],[Range1_Low]],Validation[[#This Row],[Test Reading]]&lt;=Validation[[#This Row],[Range1_High]])</f>
        <v>1</v>
      </c>
      <c r="AE2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0">
        <f>Validation[[#This Row],[Range1_High]]-Validation[[#This Row],[Range1_Low]]</f>
        <v>9.3999999999999986E-4</v>
      </c>
      <c r="AG2400">
        <f>Validation[[#This Row],[Range2_High]]-Validation[[#This Row],[Range2_Low]]</f>
        <v>1.99E-3</v>
      </c>
      <c r="AK2400"/>
    </row>
    <row r="2401" spans="1:37" x14ac:dyDescent="0.25">
      <c r="A2401" t="s">
        <v>66</v>
      </c>
      <c r="B2401" t="s">
        <v>45</v>
      </c>
      <c r="C2401">
        <v>1E-3</v>
      </c>
      <c r="D2401">
        <v>1.04E-2</v>
      </c>
      <c r="E2401">
        <v>9.9999999999999995E-7</v>
      </c>
      <c r="F2401" t="s">
        <v>13</v>
      </c>
      <c r="G2401" t="s">
        <v>11</v>
      </c>
      <c r="H2401">
        <v>1.0000000000000001E-5</v>
      </c>
      <c r="I2401">
        <v>2E-3</v>
      </c>
      <c r="J2401" t="s">
        <v>6296</v>
      </c>
      <c r="K2401">
        <v>9.6999999999999993</v>
      </c>
      <c r="L2401">
        <v>1191.5</v>
      </c>
      <c r="M2401">
        <v>9.6691000000000003</v>
      </c>
      <c r="N2401">
        <v>1191.3</v>
      </c>
      <c r="O2401" t="s">
        <v>2643</v>
      </c>
      <c r="P2401" t="s">
        <v>2643</v>
      </c>
      <c r="Q2401" t="s">
        <v>2643</v>
      </c>
      <c r="R2401" t="s">
        <v>5782</v>
      </c>
      <c r="S2401">
        <f ca="1">$AK$2*Validation[[#This Row],[Range1_Range]]+Validation[[#This Row],[Range1_Low]]</f>
        <v>4.1591694117938307E-3</v>
      </c>
      <c r="T2401">
        <f ca="1">$AK$2*Validation[[#This Row],[Range2_Range]]+Validation[[#This Row],[Range2_Low]]</f>
        <v>6.7880288611380033E-4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15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v>0</v>
      </c>
      <c r="AB2401" t="s">
        <v>6346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1" t="b">
        <f ca="1">AND(Validation[[#This Row],[Test Reading]]&gt;=Validation[[#This Row],[Range1_Low]],Validation[[#This Row],[Test Reading]]&lt;=Validation[[#This Row],[Range1_High]])</f>
        <v>1</v>
      </c>
      <c r="AE2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1">
        <f>Validation[[#This Row],[Range1_High]]-Validation[[#This Row],[Range1_Low]]</f>
        <v>9.3999999999999986E-3</v>
      </c>
      <c r="AG2401">
        <f>Validation[[#This Row],[Range2_High]]-Validation[[#This Row],[Range2_Low]]</f>
        <v>1.99E-3</v>
      </c>
      <c r="AK2401"/>
    </row>
    <row r="2402" spans="1:37" x14ac:dyDescent="0.25">
      <c r="A2402" t="s">
        <v>66</v>
      </c>
      <c r="B2402" t="s">
        <v>45</v>
      </c>
      <c r="C2402">
        <v>0.01</v>
      </c>
      <c r="D2402">
        <v>0.104</v>
      </c>
      <c r="E2402">
        <v>9.9999999999999995E-7</v>
      </c>
      <c r="F2402" t="s">
        <v>13</v>
      </c>
      <c r="G2402" t="s">
        <v>11</v>
      </c>
      <c r="H2402">
        <v>1.0000000000000001E-5</v>
      </c>
      <c r="I2402">
        <v>2E-3</v>
      </c>
      <c r="J2402" t="s">
        <v>6296</v>
      </c>
      <c r="K2402">
        <v>97</v>
      </c>
      <c r="L2402">
        <v>1200</v>
      </c>
      <c r="M2402">
        <v>96.53</v>
      </c>
      <c r="N2402">
        <v>1192.0999999999999</v>
      </c>
      <c r="O2402" t="s">
        <v>2643</v>
      </c>
      <c r="P2402" t="s">
        <v>2643</v>
      </c>
      <c r="Q2402" t="s">
        <v>2643</v>
      </c>
      <c r="R2402" t="s">
        <v>5786</v>
      </c>
      <c r="S2402">
        <f ca="1">$AK$2*Validation[[#This Row],[Range1_Range]]+Validation[[#This Row],[Range1_Low]]</f>
        <v>4.159169411793831E-2</v>
      </c>
      <c r="T2402">
        <f ca="1">$AK$2*Validation[[#This Row],[Range2_Range]]+Validation[[#This Row],[Range2_Low]]</f>
        <v>6.7880288611380033E-4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150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v>0</v>
      </c>
      <c r="AB2402" t="s">
        <v>5782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2" t="b">
        <f ca="1">AND(Validation[[#This Row],[Test Reading]]&gt;=Validation[[#This Row],[Range1_Low]],Validation[[#This Row],[Test Reading]]&lt;=Validation[[#This Row],[Range1_High]])</f>
        <v>1</v>
      </c>
      <c r="AE2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2">
        <f>Validation[[#This Row],[Range1_High]]-Validation[[#This Row],[Range1_Low]]</f>
        <v>9.4E-2</v>
      </c>
      <c r="AG2402">
        <f>Validation[[#This Row],[Range2_High]]-Validation[[#This Row],[Range2_Low]]</f>
        <v>1.99E-3</v>
      </c>
      <c r="AK2402"/>
    </row>
    <row r="2403" spans="1:37" x14ac:dyDescent="0.25">
      <c r="A2403" t="s">
        <v>66</v>
      </c>
      <c r="B2403" t="s">
        <v>45</v>
      </c>
      <c r="C2403">
        <v>1.0000000000000001E-5</v>
      </c>
      <c r="D2403">
        <v>1.0399999999999999E-4</v>
      </c>
      <c r="E2403">
        <v>1.0000000000000001E-5</v>
      </c>
      <c r="F2403" t="s">
        <v>13</v>
      </c>
      <c r="G2403" t="s">
        <v>11</v>
      </c>
      <c r="H2403">
        <v>1.0000000000000001E-5</v>
      </c>
      <c r="I2403">
        <v>2E-3</v>
      </c>
      <c r="J2403" t="s">
        <v>6296</v>
      </c>
      <c r="K2403">
        <v>5.8087999999999997</v>
      </c>
      <c r="L2403">
        <v>394.38</v>
      </c>
      <c r="M2403">
        <v>5.8087999999999997</v>
      </c>
      <c r="N2403">
        <v>393.5</v>
      </c>
      <c r="O2403" t="s">
        <v>2643</v>
      </c>
      <c r="P2403" t="s">
        <v>2643</v>
      </c>
      <c r="Q2403" t="s">
        <v>2643</v>
      </c>
      <c r="R2403" t="s">
        <v>5775</v>
      </c>
      <c r="S2403">
        <f ca="1">$AK$2*Validation[[#This Row],[Range1_Range]]+Validation[[#This Row],[Range1_Low]]</f>
        <v>4.1591694117938307E-5</v>
      </c>
      <c r="T2403">
        <f ca="1">$AK$2*Validation[[#This Row],[Range2_Range]]+Validation[[#This Row],[Range2_Low]]</f>
        <v>6.7880288611380033E-4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5.8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3" t="b">
        <f ca="1">Validation[[#This Row],[Desired Result]]=Validation[[#This Row],[Result]]</f>
        <v>1</v>
      </c>
      <c r="X2403" t="b">
        <v>0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v>0</v>
      </c>
      <c r="AB2403" t="s">
        <v>5779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3" t="b">
        <f ca="1">AND(Validation[[#This Row],[Test Reading]]&gt;=Validation[[#This Row],[Range1_Low]],Validation[[#This Row],[Test Reading]]&lt;=Validation[[#This Row],[Range1_High]])</f>
        <v>1</v>
      </c>
      <c r="AE2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3">
        <f>Validation[[#This Row],[Range1_High]]-Validation[[#This Row],[Range1_Low]]</f>
        <v>9.3999999999999994E-5</v>
      </c>
      <c r="AG2403">
        <f>Validation[[#This Row],[Range2_High]]-Validation[[#This Row],[Range2_Low]]</f>
        <v>1.99E-3</v>
      </c>
      <c r="AK2403"/>
    </row>
    <row r="2404" spans="1:37" x14ac:dyDescent="0.25">
      <c r="A2404" t="s">
        <v>66</v>
      </c>
      <c r="B2404" t="s">
        <v>45</v>
      </c>
      <c r="C2404">
        <v>1E-4</v>
      </c>
      <c r="D2404">
        <v>1.0399999999999999E-3</v>
      </c>
      <c r="E2404">
        <v>1.0000000000000001E-5</v>
      </c>
      <c r="F2404" t="s">
        <v>13</v>
      </c>
      <c r="G2404" t="s">
        <v>11</v>
      </c>
      <c r="H2404">
        <v>1.0000000000000001E-5</v>
      </c>
      <c r="I2404">
        <v>2E-3</v>
      </c>
      <c r="J2404" t="s">
        <v>6296</v>
      </c>
      <c r="K2404">
        <v>5.8400999999999996</v>
      </c>
      <c r="L2404">
        <v>353.65</v>
      </c>
      <c r="M2404">
        <v>5.8398000000000003</v>
      </c>
      <c r="N2404">
        <v>351.6</v>
      </c>
      <c r="O2404" t="s">
        <v>2643</v>
      </c>
      <c r="P2404" t="s">
        <v>2643</v>
      </c>
      <c r="Q2404" t="s">
        <v>2643</v>
      </c>
      <c r="R2404" t="s">
        <v>5779</v>
      </c>
      <c r="S2404">
        <f ca="1">$AK$2*Validation[[#This Row],[Range1_Range]]+Validation[[#This Row],[Range1_Low]]</f>
        <v>4.1591694117938303E-4</v>
      </c>
      <c r="T2404">
        <f ca="1">$AK$2*Validation[[#This Row],[Range2_Range]]+Validation[[#This Row],[Range2_Low]]</f>
        <v>6.7880288611380033E-4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6 µA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v>0</v>
      </c>
      <c r="AB2404" t="s">
        <v>6347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4" t="b">
        <f ca="1">AND(Validation[[#This Row],[Test Reading]]&gt;=Validation[[#This Row],[Range1_Low]],Validation[[#This Row],[Test Reading]]&lt;=Validation[[#This Row],[Range1_High]])</f>
        <v>1</v>
      </c>
      <c r="AE2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4">
        <f>Validation[[#This Row],[Range1_High]]-Validation[[#This Row],[Range1_Low]]</f>
        <v>9.3999999999999986E-4</v>
      </c>
      <c r="AG2404">
        <f>Validation[[#This Row],[Range2_High]]-Validation[[#This Row],[Range2_Low]]</f>
        <v>1.99E-3</v>
      </c>
      <c r="AK2404"/>
    </row>
    <row r="2405" spans="1:37" x14ac:dyDescent="0.25">
      <c r="A2405" t="s">
        <v>66</v>
      </c>
      <c r="B2405" t="s">
        <v>45</v>
      </c>
      <c r="C2405">
        <v>1E-3</v>
      </c>
      <c r="D2405">
        <v>1.04E-2</v>
      </c>
      <c r="E2405">
        <v>1.0000000000000001E-5</v>
      </c>
      <c r="F2405" t="s">
        <v>13</v>
      </c>
      <c r="G2405" t="s">
        <v>11</v>
      </c>
      <c r="H2405">
        <v>1.0000000000000001E-5</v>
      </c>
      <c r="I2405">
        <v>2E-3</v>
      </c>
      <c r="J2405" t="s">
        <v>6296</v>
      </c>
      <c r="K2405">
        <v>11.172000000000001</v>
      </c>
      <c r="L2405">
        <v>1119.7</v>
      </c>
      <c r="M2405">
        <v>11.167999999999999</v>
      </c>
      <c r="N2405">
        <v>1118.5999999999999</v>
      </c>
      <c r="O2405" t="s">
        <v>2643</v>
      </c>
      <c r="P2405" t="s">
        <v>2643</v>
      </c>
      <c r="Q2405" t="s">
        <v>2643</v>
      </c>
      <c r="R2405" t="s">
        <v>5783</v>
      </c>
      <c r="S2405">
        <f ca="1">$AK$2*Validation[[#This Row],[Range1_Range]]+Validation[[#This Row],[Range1_Low]]</f>
        <v>4.1591694117938307E-3</v>
      </c>
      <c r="T2405">
        <f ca="1">$AK$2*Validation[[#This Row],[Range2_Range]]+Validation[[#This Row],[Range2_Low]]</f>
        <v>6.7880288611380033E-4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16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v>0</v>
      </c>
      <c r="AB2405" t="s">
        <v>6348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5" t="b">
        <f ca="1">AND(Validation[[#This Row],[Test Reading]]&gt;=Validation[[#This Row],[Range1_Low]],Validation[[#This Row],[Test Reading]]&lt;=Validation[[#This Row],[Range1_High]])</f>
        <v>1</v>
      </c>
      <c r="AE2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5">
        <f>Validation[[#This Row],[Range1_High]]-Validation[[#This Row],[Range1_Low]]</f>
        <v>9.3999999999999986E-3</v>
      </c>
      <c r="AG2405">
        <f>Validation[[#This Row],[Range2_High]]-Validation[[#This Row],[Range2_Low]]</f>
        <v>1.99E-3</v>
      </c>
      <c r="AK2405"/>
    </row>
    <row r="2406" spans="1:37" x14ac:dyDescent="0.25">
      <c r="A2406" t="s">
        <v>66</v>
      </c>
      <c r="B2406" t="s">
        <v>45</v>
      </c>
      <c r="C2406">
        <v>0.01</v>
      </c>
      <c r="D2406">
        <v>0.104</v>
      </c>
      <c r="E2406">
        <v>1.0000000000000001E-5</v>
      </c>
      <c r="F2406" t="s">
        <v>13</v>
      </c>
      <c r="G2406" t="s">
        <v>11</v>
      </c>
      <c r="H2406">
        <v>1.0000000000000001E-5</v>
      </c>
      <c r="I2406">
        <v>2E-3</v>
      </c>
      <c r="J2406" t="s">
        <v>6296</v>
      </c>
      <c r="K2406">
        <v>97</v>
      </c>
      <c r="L2406">
        <v>1191.5</v>
      </c>
      <c r="M2406">
        <v>96.691000000000003</v>
      </c>
      <c r="N2406">
        <v>1191.3</v>
      </c>
      <c r="O2406" t="s">
        <v>2643</v>
      </c>
      <c r="P2406" t="s">
        <v>2643</v>
      </c>
      <c r="Q2406" t="s">
        <v>2643</v>
      </c>
      <c r="R2406" t="s">
        <v>5787</v>
      </c>
      <c r="S2406">
        <f ca="1">$AK$2*Validation[[#This Row],[Range1_Range]]+Validation[[#This Row],[Range1_Low]]</f>
        <v>4.159169411793831E-2</v>
      </c>
      <c r="T2406">
        <f ca="1">$AK$2*Validation[[#This Row],[Range2_Range]]+Validation[[#This Row],[Range2_Low]]</f>
        <v>6.7880288611380033E-4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150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v>0</v>
      </c>
      <c r="AB2406" t="s">
        <v>6349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6" t="b">
        <f ca="1">AND(Validation[[#This Row],[Test Reading]]&gt;=Validation[[#This Row],[Range1_Low]],Validation[[#This Row],[Test Reading]]&lt;=Validation[[#This Row],[Range1_High]])</f>
        <v>1</v>
      </c>
      <c r="AE2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6">
        <f>Validation[[#This Row],[Range1_High]]-Validation[[#This Row],[Range1_Low]]</f>
        <v>9.4E-2</v>
      </c>
      <c r="AG2406">
        <f>Validation[[#This Row],[Range2_High]]-Validation[[#This Row],[Range2_Low]]</f>
        <v>1.99E-3</v>
      </c>
      <c r="AK2406"/>
    </row>
    <row r="2407" spans="1:37" x14ac:dyDescent="0.25">
      <c r="A2407" t="s">
        <v>66</v>
      </c>
      <c r="B2407" t="s">
        <v>45</v>
      </c>
      <c r="C2407">
        <v>0.1</v>
      </c>
      <c r="D2407">
        <v>1.04</v>
      </c>
      <c r="E2407">
        <v>1.0000000000000001E-5</v>
      </c>
      <c r="F2407" t="s">
        <v>13</v>
      </c>
      <c r="G2407" t="s">
        <v>12</v>
      </c>
      <c r="H2407">
        <v>1.0000000000000001E-5</v>
      </c>
      <c r="I2407">
        <v>2E-3</v>
      </c>
      <c r="J2407" t="s">
        <v>6296</v>
      </c>
      <c r="K2407">
        <v>1</v>
      </c>
      <c r="L2407">
        <v>1.5</v>
      </c>
      <c r="M2407">
        <v>0.99589000000000005</v>
      </c>
      <c r="N2407">
        <v>1.4890000000000001</v>
      </c>
      <c r="O2407" t="s">
        <v>2643</v>
      </c>
      <c r="P2407" t="s">
        <v>2643</v>
      </c>
      <c r="Q2407" t="s">
        <v>2643</v>
      </c>
      <c r="R2407" t="s">
        <v>5791</v>
      </c>
      <c r="S2407">
        <f ca="1">$AK$2*Validation[[#This Row],[Range1_Range]]+Validation[[#This Row],[Range1_Low]]</f>
        <v>0.41591694117938305</v>
      </c>
      <c r="T2407">
        <f ca="1">$AK$2*Validation[[#This Row],[Range2_Range]]+Validation[[#This Row],[Range2_Low]]</f>
        <v>6.7880288611380033E-4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1.6 mA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407" t="b">
        <f ca="1">Validation[[#This Row],[Desired Result]]=Validation[[#This Row],[Result]]</f>
        <v>1</v>
      </c>
      <c r="X2407" t="b">
        <v>0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v>0</v>
      </c>
      <c r="AB2407" t="s">
        <v>5787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7" t="b">
        <f ca="1">AND(Validation[[#This Row],[Test Reading]]&gt;=Validation[[#This Row],[Range1_Low]],Validation[[#This Row],[Test Reading]]&lt;=Validation[[#This Row],[Range1_High]])</f>
        <v>1</v>
      </c>
      <c r="AE2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7">
        <f>Validation[[#This Row],[Range1_High]]-Validation[[#This Row],[Range1_Low]]</f>
        <v>0.94000000000000006</v>
      </c>
      <c r="AG2407">
        <f>Validation[[#This Row],[Range2_High]]-Validation[[#This Row],[Range2_Low]]</f>
        <v>1.99E-3</v>
      </c>
      <c r="AK2407"/>
    </row>
    <row r="2408" spans="1:37" x14ac:dyDescent="0.25">
      <c r="A2408" t="s">
        <v>66</v>
      </c>
      <c r="B2408" t="s">
        <v>45</v>
      </c>
      <c r="C2408">
        <v>1E-4</v>
      </c>
      <c r="D2408">
        <v>1.0399999999999999E-3</v>
      </c>
      <c r="E2408">
        <v>1E-4</v>
      </c>
      <c r="F2408" t="s">
        <v>13</v>
      </c>
      <c r="G2408" t="s">
        <v>11</v>
      </c>
      <c r="H2408">
        <v>1.0000000000000001E-5</v>
      </c>
      <c r="I2408">
        <v>2E-3</v>
      </c>
      <c r="J2408" t="s">
        <v>6296</v>
      </c>
      <c r="K2408">
        <v>57.911999999999999</v>
      </c>
      <c r="L2408">
        <v>316.08</v>
      </c>
      <c r="M2408">
        <v>57.911999999999999</v>
      </c>
      <c r="N2408">
        <v>315.2</v>
      </c>
      <c r="O2408" t="s">
        <v>2643</v>
      </c>
      <c r="P2408" t="s">
        <v>2643</v>
      </c>
      <c r="Q2408" t="s">
        <v>2643</v>
      </c>
      <c r="R2408" t="s">
        <v>5780</v>
      </c>
      <c r="S2408">
        <f ca="1">$AK$2*Validation[[#This Row],[Range1_Range]]+Validation[[#This Row],[Range1_Low]]</f>
        <v>4.1591694117938303E-4</v>
      </c>
      <c r="T2408">
        <f ca="1">$AK$2*Validation[[#This Row],[Range2_Range]]+Validation[[#This Row],[Range2_Low]]</f>
        <v>6.7880288611380033E-4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58 µA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8" t="b">
        <f ca="1">Validation[[#This Row],[Desired Result]]=Validation[[#This Row],[Result]]</f>
        <v>1</v>
      </c>
      <c r="X2408" t="b">
        <v>0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v>0</v>
      </c>
      <c r="AB2408" t="s">
        <v>5784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8" t="b">
        <f ca="1">AND(Validation[[#This Row],[Test Reading]]&gt;=Validation[[#This Row],[Range1_Low]],Validation[[#This Row],[Test Reading]]&lt;=Validation[[#This Row],[Range1_High]])</f>
        <v>1</v>
      </c>
      <c r="AE2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8">
        <f>Validation[[#This Row],[Range1_High]]-Validation[[#This Row],[Range1_Low]]</f>
        <v>9.3999999999999986E-4</v>
      </c>
      <c r="AG2408">
        <f>Validation[[#This Row],[Range2_High]]-Validation[[#This Row],[Range2_Low]]</f>
        <v>1.99E-3</v>
      </c>
      <c r="AK2408"/>
    </row>
    <row r="2409" spans="1:37" x14ac:dyDescent="0.25">
      <c r="A2409" t="s">
        <v>66</v>
      </c>
      <c r="B2409" t="s">
        <v>45</v>
      </c>
      <c r="C2409">
        <v>1E-3</v>
      </c>
      <c r="D2409">
        <v>1.04E-2</v>
      </c>
      <c r="E2409">
        <v>1E-4</v>
      </c>
      <c r="F2409" t="s">
        <v>13</v>
      </c>
      <c r="G2409" t="s">
        <v>11</v>
      </c>
      <c r="H2409">
        <v>1.0000000000000001E-5</v>
      </c>
      <c r="I2409">
        <v>2E-3</v>
      </c>
      <c r="J2409" t="s">
        <v>6296</v>
      </c>
      <c r="K2409">
        <v>58.401000000000003</v>
      </c>
      <c r="L2409">
        <v>353.65</v>
      </c>
      <c r="M2409">
        <v>58.398000000000003</v>
      </c>
      <c r="N2409">
        <v>351.6</v>
      </c>
      <c r="O2409" t="s">
        <v>2643</v>
      </c>
      <c r="P2409" t="s">
        <v>2643</v>
      </c>
      <c r="Q2409" t="s">
        <v>2643</v>
      </c>
      <c r="R2409" t="s">
        <v>5784</v>
      </c>
      <c r="S2409">
        <f ca="1">$AK$2*Validation[[#This Row],[Range1_Range]]+Validation[[#This Row],[Range1_Low]]</f>
        <v>4.1591694117938307E-3</v>
      </c>
      <c r="T2409">
        <f ca="1">$AK$2*Validation[[#This Row],[Range2_Range]]+Validation[[#This Row],[Range2_Low]]</f>
        <v>6.7880288611380033E-4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60 µA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09" t="b">
        <f ca="1">Validation[[#This Row],[Desired Result]]=Validation[[#This Row],[Result]]</f>
        <v>1</v>
      </c>
      <c r="X2409" t="b">
        <v>1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v>0</v>
      </c>
      <c r="AB2409" t="s">
        <v>6350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9" t="b">
        <f ca="1">AND(Validation[[#This Row],[Test Reading]]&gt;=Validation[[#This Row],[Range1_Low]],Validation[[#This Row],[Test Reading]]&lt;=Validation[[#This Row],[Range1_High]])</f>
        <v>1</v>
      </c>
      <c r="AE2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9">
        <f>Validation[[#This Row],[Range1_High]]-Validation[[#This Row],[Range1_Low]]</f>
        <v>9.3999999999999986E-3</v>
      </c>
      <c r="AG2409">
        <f>Validation[[#This Row],[Range2_High]]-Validation[[#This Row],[Range2_Low]]</f>
        <v>1.99E-3</v>
      </c>
      <c r="AK2409"/>
    </row>
    <row r="2410" spans="1:37" x14ac:dyDescent="0.25">
      <c r="A2410" t="s">
        <v>66</v>
      </c>
      <c r="B2410" t="s">
        <v>45</v>
      </c>
      <c r="C2410">
        <v>0.01</v>
      </c>
      <c r="D2410">
        <v>0.104</v>
      </c>
      <c r="E2410">
        <v>1E-4</v>
      </c>
      <c r="F2410" t="s">
        <v>13</v>
      </c>
      <c r="G2410" t="s">
        <v>11</v>
      </c>
      <c r="H2410">
        <v>1.0000000000000001E-5</v>
      </c>
      <c r="I2410">
        <v>2E-3</v>
      </c>
      <c r="J2410" t="s">
        <v>6296</v>
      </c>
      <c r="K2410">
        <v>111.72</v>
      </c>
      <c r="L2410">
        <v>1119.7</v>
      </c>
      <c r="M2410">
        <v>111.68</v>
      </c>
      <c r="N2410">
        <v>1118.5999999999999</v>
      </c>
      <c r="O2410" t="s">
        <v>2643</v>
      </c>
      <c r="P2410" t="s">
        <v>2643</v>
      </c>
      <c r="Q2410" t="s">
        <v>2643</v>
      </c>
      <c r="R2410" t="s">
        <v>5788</v>
      </c>
      <c r="S2410">
        <f ca="1">$AK$2*Validation[[#This Row],[Range1_Range]]+Validation[[#This Row],[Range1_Low]]</f>
        <v>4.159169411793831E-2</v>
      </c>
      <c r="T2410">
        <f ca="1">$AK$2*Validation[[#This Row],[Range2_Range]]+Validation[[#This Row],[Range2_Low]]</f>
        <v>6.7880288611380033E-4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160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v>0</v>
      </c>
      <c r="AB2410" t="s">
        <v>6351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0" t="b">
        <f ca="1">AND(Validation[[#This Row],[Test Reading]]&gt;=Validation[[#This Row],[Range1_Low]],Validation[[#This Row],[Test Reading]]&lt;=Validation[[#This Row],[Range1_High]])</f>
        <v>1</v>
      </c>
      <c r="AE2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0">
        <f>Validation[[#This Row],[Range1_High]]-Validation[[#This Row],[Range1_Low]]</f>
        <v>9.4E-2</v>
      </c>
      <c r="AG2410">
        <f>Validation[[#This Row],[Range2_High]]-Validation[[#This Row],[Range2_Low]]</f>
        <v>1.99E-3</v>
      </c>
      <c r="AK2410"/>
    </row>
    <row r="2411" spans="1:37" x14ac:dyDescent="0.25">
      <c r="A2411" t="s">
        <v>66</v>
      </c>
      <c r="B2411" t="s">
        <v>45</v>
      </c>
      <c r="C2411">
        <v>0.1</v>
      </c>
      <c r="D2411">
        <v>1.04</v>
      </c>
      <c r="E2411">
        <v>1E-4</v>
      </c>
      <c r="F2411" t="s">
        <v>13</v>
      </c>
      <c r="G2411" t="s">
        <v>12</v>
      </c>
      <c r="H2411">
        <v>1.0000000000000001E-5</v>
      </c>
      <c r="I2411">
        <v>2E-3</v>
      </c>
      <c r="J2411" t="s">
        <v>6296</v>
      </c>
      <c r="K2411">
        <v>1</v>
      </c>
      <c r="L2411">
        <v>1.4883999999999999</v>
      </c>
      <c r="M2411">
        <v>0.99738000000000004</v>
      </c>
      <c r="N2411">
        <v>1.4882</v>
      </c>
      <c r="O2411" t="s">
        <v>2643</v>
      </c>
      <c r="P2411" t="s">
        <v>2643</v>
      </c>
      <c r="Q2411" t="s">
        <v>2643</v>
      </c>
      <c r="R2411" t="s">
        <v>5792</v>
      </c>
      <c r="S2411">
        <f ca="1">$AK$2*Validation[[#This Row],[Range1_Range]]+Validation[[#This Row],[Range1_Low]]</f>
        <v>0.41591694117938305</v>
      </c>
      <c r="T2411">
        <f ca="1">$AK$2*Validation[[#This Row],[Range2_Range]]+Validation[[#This Row],[Range2_Low]]</f>
        <v>6.7880288611380033E-4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1.6 mA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411" t="b">
        <f ca="1">Validation[[#This Row],[Desired Result]]=Validation[[#This Row],[Result]]</f>
        <v>1</v>
      </c>
      <c r="X2411" t="b">
        <v>0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v>0</v>
      </c>
      <c r="AB2411" t="s">
        <v>6352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1" t="b">
        <f ca="1">AND(Validation[[#This Row],[Test Reading]]&gt;=Validation[[#This Row],[Range1_Low]],Validation[[#This Row],[Test Reading]]&lt;=Validation[[#This Row],[Range1_High]])</f>
        <v>1</v>
      </c>
      <c r="AE2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1">
        <f>Validation[[#This Row],[Range1_High]]-Validation[[#This Row],[Range1_Low]]</f>
        <v>0.94000000000000006</v>
      </c>
      <c r="AG2411">
        <f>Validation[[#This Row],[Range2_High]]-Validation[[#This Row],[Range2_Low]]</f>
        <v>1.99E-3</v>
      </c>
      <c r="AK2411"/>
    </row>
    <row r="2412" spans="1:37" x14ac:dyDescent="0.25">
      <c r="A2412" t="s">
        <v>66</v>
      </c>
      <c r="B2412" t="s">
        <v>45</v>
      </c>
      <c r="C2412">
        <v>1</v>
      </c>
      <c r="D2412">
        <v>10.4</v>
      </c>
      <c r="E2412">
        <v>1E-4</v>
      </c>
      <c r="F2412" t="s">
        <v>13</v>
      </c>
      <c r="G2412" t="s">
        <v>12</v>
      </c>
      <c r="H2412">
        <v>1.0000000000000001E-5</v>
      </c>
      <c r="I2412">
        <v>2E-3</v>
      </c>
      <c r="J2412" t="s">
        <v>6296</v>
      </c>
      <c r="K2412">
        <v>18</v>
      </c>
      <c r="L2412">
        <v>1.4</v>
      </c>
      <c r="M2412">
        <v>17.128</v>
      </c>
      <c r="N2412">
        <v>1.4000999999999999</v>
      </c>
      <c r="O2412" t="s">
        <v>2643</v>
      </c>
      <c r="P2412" t="s">
        <v>2643</v>
      </c>
      <c r="Q2412" t="s">
        <v>2643</v>
      </c>
      <c r="R2412" t="s">
        <v>5796</v>
      </c>
      <c r="S2412">
        <f ca="1">$AK$2*Validation[[#This Row],[Range1_Range]]+Validation[[#This Row],[Range1_Low]]</f>
        <v>4.1591694117938314</v>
      </c>
      <c r="T2412">
        <f ca="1">$AK$2*Validation[[#This Row],[Range2_Range]]+Validation[[#This Row],[Range2_Low]]</f>
        <v>6.7880288611380033E-4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24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v>0</v>
      </c>
      <c r="AB2412" t="s">
        <v>5792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2" t="b">
        <f ca="1">AND(Validation[[#This Row],[Test Reading]]&gt;=Validation[[#This Row],[Range1_Low]],Validation[[#This Row],[Test Reading]]&lt;=Validation[[#This Row],[Range1_High]])</f>
        <v>1</v>
      </c>
      <c r="AE2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2">
        <f>Validation[[#This Row],[Range1_High]]-Validation[[#This Row],[Range1_Low]]</f>
        <v>9.4</v>
      </c>
      <c r="AG2412">
        <f>Validation[[#This Row],[Range2_High]]-Validation[[#This Row],[Range2_Low]]</f>
        <v>1.99E-3</v>
      </c>
      <c r="AK2412"/>
    </row>
    <row r="2413" spans="1:37" x14ac:dyDescent="0.25">
      <c r="A2413" t="s">
        <v>66</v>
      </c>
      <c r="B2413" t="s">
        <v>45</v>
      </c>
      <c r="C2413">
        <v>1E-3</v>
      </c>
      <c r="D2413">
        <v>1.04E-2</v>
      </c>
      <c r="E2413">
        <v>1E-3</v>
      </c>
      <c r="F2413" t="s">
        <v>13</v>
      </c>
      <c r="G2413" t="s">
        <v>11</v>
      </c>
      <c r="H2413">
        <v>1.0000000000000001E-5</v>
      </c>
      <c r="I2413">
        <v>2E-3</v>
      </c>
      <c r="J2413" t="s">
        <v>6296</v>
      </c>
      <c r="K2413">
        <v>579.12</v>
      </c>
      <c r="L2413">
        <v>316.08</v>
      </c>
      <c r="M2413">
        <v>579.12</v>
      </c>
      <c r="N2413">
        <v>315.2</v>
      </c>
      <c r="O2413" t="s">
        <v>2643</v>
      </c>
      <c r="P2413" t="s">
        <v>2643</v>
      </c>
      <c r="Q2413" t="s">
        <v>2643</v>
      </c>
      <c r="R2413" t="s">
        <v>5785</v>
      </c>
      <c r="S2413">
        <f ca="1">$AK$2*Validation[[#This Row],[Range1_Range]]+Validation[[#This Row],[Range1_Low]]</f>
        <v>4.1591694117938307E-3</v>
      </c>
      <c r="T2413">
        <f ca="1">$AK$2*Validation[[#This Row],[Range2_Range]]+Validation[[#This Row],[Range2_Low]]</f>
        <v>6.7880288611380033E-4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580 µA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3" t="b">
        <f ca="1">Validation[[#This Row],[Desired Result]]=Validation[[#This Row],[Result]]</f>
        <v>1</v>
      </c>
      <c r="X2413" t="b">
        <v>0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v>0</v>
      </c>
      <c r="AB2413" t="s">
        <v>5789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3" t="b">
        <f ca="1">AND(Validation[[#This Row],[Test Reading]]&gt;=Validation[[#This Row],[Range1_Low]],Validation[[#This Row],[Test Reading]]&lt;=Validation[[#This Row],[Range1_High]])</f>
        <v>1</v>
      </c>
      <c r="AE2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3">
        <f>Validation[[#This Row],[Range1_High]]-Validation[[#This Row],[Range1_Low]]</f>
        <v>9.3999999999999986E-3</v>
      </c>
      <c r="AG2413">
        <f>Validation[[#This Row],[Range2_High]]-Validation[[#This Row],[Range2_Low]]</f>
        <v>1.99E-3</v>
      </c>
      <c r="AK2413"/>
    </row>
    <row r="2414" spans="1:37" x14ac:dyDescent="0.25">
      <c r="A2414" t="s">
        <v>66</v>
      </c>
      <c r="B2414" t="s">
        <v>45</v>
      </c>
      <c r="C2414">
        <v>0.01</v>
      </c>
      <c r="D2414">
        <v>0.104</v>
      </c>
      <c r="E2414">
        <v>1E-3</v>
      </c>
      <c r="F2414" t="s">
        <v>13</v>
      </c>
      <c r="G2414" t="s">
        <v>11</v>
      </c>
      <c r="H2414">
        <v>1.0000000000000001E-5</v>
      </c>
      <c r="I2414">
        <v>2E-3</v>
      </c>
      <c r="J2414" t="s">
        <v>6296</v>
      </c>
      <c r="K2414">
        <v>583.96</v>
      </c>
      <c r="L2414">
        <v>353.65</v>
      </c>
      <c r="M2414">
        <v>583.98</v>
      </c>
      <c r="N2414">
        <v>351.6</v>
      </c>
      <c r="O2414" t="s">
        <v>2643</v>
      </c>
      <c r="P2414" t="s">
        <v>2643</v>
      </c>
      <c r="Q2414" t="s">
        <v>2643</v>
      </c>
      <c r="R2414" t="s">
        <v>5789</v>
      </c>
      <c r="S2414">
        <f ca="1">$AK$2*Validation[[#This Row],[Range1_Range]]+Validation[[#This Row],[Range1_Low]]</f>
        <v>4.159169411793831E-2</v>
      </c>
      <c r="T2414">
        <f ca="1">$AK$2*Validation[[#This Row],[Range2_Range]]+Validation[[#This Row],[Range2_Low]]</f>
        <v>6.7880288611380033E-4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600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414" t="b">
        <f ca="1">Validation[[#This Row],[Desired Result]]=Validation[[#This Row],[Result]]</f>
        <v>1</v>
      </c>
      <c r="X2414" t="b">
        <v>1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v>0</v>
      </c>
      <c r="AB2414" t="s">
        <v>6353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4" t="b">
        <f ca="1">AND(Validation[[#This Row],[Test Reading]]&gt;=Validation[[#This Row],[Range1_Low]],Validation[[#This Row],[Test Reading]]&lt;=Validation[[#This Row],[Range1_High]])</f>
        <v>1</v>
      </c>
      <c r="AE2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4">
        <f>Validation[[#This Row],[Range1_High]]-Validation[[#This Row],[Range1_Low]]</f>
        <v>9.4E-2</v>
      </c>
      <c r="AG2414">
        <f>Validation[[#This Row],[Range2_High]]-Validation[[#This Row],[Range2_Low]]</f>
        <v>1.99E-3</v>
      </c>
      <c r="AK2414"/>
    </row>
    <row r="2415" spans="1:37" x14ac:dyDescent="0.25">
      <c r="A2415" t="s">
        <v>66</v>
      </c>
      <c r="B2415" t="s">
        <v>45</v>
      </c>
      <c r="C2415">
        <v>0.1</v>
      </c>
      <c r="D2415">
        <v>1.04</v>
      </c>
      <c r="E2415">
        <v>1E-3</v>
      </c>
      <c r="F2415" t="s">
        <v>13</v>
      </c>
      <c r="G2415" t="s">
        <v>12</v>
      </c>
      <c r="H2415">
        <v>1.0000000000000001E-5</v>
      </c>
      <c r="I2415">
        <v>2E-3</v>
      </c>
      <c r="J2415" t="s">
        <v>6296</v>
      </c>
      <c r="K2415">
        <v>1.1829000000000001</v>
      </c>
      <c r="L2415">
        <v>1.4133</v>
      </c>
      <c r="M2415">
        <v>1.1409</v>
      </c>
      <c r="N2415">
        <v>1.4124000000000001</v>
      </c>
      <c r="O2415" t="s">
        <v>2643</v>
      </c>
      <c r="P2415" t="s">
        <v>2643</v>
      </c>
      <c r="Q2415" t="s">
        <v>2643</v>
      </c>
      <c r="R2415" t="s">
        <v>5793</v>
      </c>
      <c r="S2415">
        <f ca="1">$AK$2*Validation[[#This Row],[Range1_Range]]+Validation[[#This Row],[Range1_Low]]</f>
        <v>0.41591694117938305</v>
      </c>
      <c r="T2415">
        <f ca="1">$AK$2*Validation[[#This Row],[Range2_Range]]+Validation[[#This Row],[Range2_Low]]</f>
        <v>6.7880288611380033E-4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1.8 mA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415" t="b">
        <f ca="1">Validation[[#This Row],[Desired Result]]=Validation[[#This Row],[Result]]</f>
        <v>1</v>
      </c>
      <c r="X2415" t="b">
        <v>0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v>0</v>
      </c>
      <c r="AB2415" t="s">
        <v>6354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5" t="b">
        <f ca="1">AND(Validation[[#This Row],[Test Reading]]&gt;=Validation[[#This Row],[Range1_Low]],Validation[[#This Row],[Test Reading]]&lt;=Validation[[#This Row],[Range1_High]])</f>
        <v>1</v>
      </c>
      <c r="AE2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5">
        <f>Validation[[#This Row],[Range1_High]]-Validation[[#This Row],[Range1_Low]]</f>
        <v>0.94000000000000006</v>
      </c>
      <c r="AG2415">
        <f>Validation[[#This Row],[Range2_High]]-Validation[[#This Row],[Range2_Low]]</f>
        <v>1.99E-3</v>
      </c>
      <c r="AK2415"/>
    </row>
    <row r="2416" spans="1:37" x14ac:dyDescent="0.25">
      <c r="A2416" t="s">
        <v>66</v>
      </c>
      <c r="B2416" t="s">
        <v>45</v>
      </c>
      <c r="C2416">
        <v>1</v>
      </c>
      <c r="D2416">
        <v>10.4</v>
      </c>
      <c r="E2416">
        <v>1E-3</v>
      </c>
      <c r="F2416" t="s">
        <v>13</v>
      </c>
      <c r="G2416" t="s">
        <v>12</v>
      </c>
      <c r="H2416">
        <v>1.0000000000000001E-5</v>
      </c>
      <c r="I2416">
        <v>2E-3</v>
      </c>
      <c r="J2416" t="s">
        <v>6296</v>
      </c>
      <c r="K2416">
        <v>18</v>
      </c>
      <c r="L2416">
        <v>1.3998999999999999</v>
      </c>
      <c r="M2416">
        <v>17.138000000000002</v>
      </c>
      <c r="N2416">
        <v>1.3996999999999999</v>
      </c>
      <c r="O2416" t="s">
        <v>2643</v>
      </c>
      <c r="P2416" t="s">
        <v>2643</v>
      </c>
      <c r="Q2416" t="s">
        <v>2643</v>
      </c>
      <c r="R2416" t="s">
        <v>5797</v>
      </c>
      <c r="S2416">
        <f ca="1">$AK$2*Validation[[#This Row],[Range1_Range]]+Validation[[#This Row],[Range1_Low]]</f>
        <v>4.1591694117938314</v>
      </c>
      <c r="T2416">
        <f ca="1">$AK$2*Validation[[#This Row],[Range2_Range]]+Validation[[#This Row],[Range2_Low]]</f>
        <v>6.7880288611380033E-4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24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v>0</v>
      </c>
      <c r="AB2416" t="s">
        <v>5793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6" t="b">
        <f ca="1">AND(Validation[[#This Row],[Test Reading]]&gt;=Validation[[#This Row],[Range1_Low]],Validation[[#This Row],[Test Reading]]&lt;=Validation[[#This Row],[Range1_High]])</f>
        <v>1</v>
      </c>
      <c r="AE2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6">
        <f>Validation[[#This Row],[Range1_High]]-Validation[[#This Row],[Range1_Low]]</f>
        <v>9.4</v>
      </c>
      <c r="AG2416">
        <f>Validation[[#This Row],[Range2_High]]-Validation[[#This Row],[Range2_Low]]</f>
        <v>1.99E-3</v>
      </c>
      <c r="AK2416"/>
    </row>
    <row r="2417" spans="1:37" x14ac:dyDescent="0.25">
      <c r="A2417" t="s">
        <v>66</v>
      </c>
      <c r="B2417" t="s">
        <v>45</v>
      </c>
      <c r="C2417">
        <v>0.01</v>
      </c>
      <c r="D2417">
        <v>0.104</v>
      </c>
      <c r="E2417">
        <v>0.01</v>
      </c>
      <c r="F2417" t="s">
        <v>13</v>
      </c>
      <c r="G2417" t="s">
        <v>11</v>
      </c>
      <c r="H2417">
        <v>1.0000000000000001E-5</v>
      </c>
      <c r="I2417">
        <v>2E-3</v>
      </c>
      <c r="J2417" t="s">
        <v>6296</v>
      </c>
      <c r="K2417">
        <v>5791.2</v>
      </c>
      <c r="L2417">
        <v>316.08</v>
      </c>
      <c r="M2417">
        <v>5791.2</v>
      </c>
      <c r="N2417">
        <v>315.2</v>
      </c>
      <c r="O2417" t="s">
        <v>2643</v>
      </c>
      <c r="P2417" t="s">
        <v>2643</v>
      </c>
      <c r="Q2417" t="s">
        <v>2643</v>
      </c>
      <c r="R2417" t="s">
        <v>5790</v>
      </c>
      <c r="S2417">
        <f ca="1">$AK$2*Validation[[#This Row],[Range1_Range]]+Validation[[#This Row],[Range1_Low]]</f>
        <v>4.159169411793831E-2</v>
      </c>
      <c r="T2417">
        <f ca="1">$AK$2*Validation[[#This Row],[Range2_Range]]+Validation[[#This Row],[Range2_Low]]</f>
        <v>6.7880288611380033E-4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5800 µA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7" t="b">
        <f ca="1">Validation[[#This Row],[Desired Result]]=Validation[[#This Row],[Result]]</f>
        <v>1</v>
      </c>
      <c r="X2417" t="b">
        <v>0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v>0</v>
      </c>
      <c r="AB2417" t="s">
        <v>5794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7" t="b">
        <f ca="1">AND(Validation[[#This Row],[Test Reading]]&gt;=Validation[[#This Row],[Range1_Low]],Validation[[#This Row],[Test Reading]]&lt;=Validation[[#This Row],[Range1_High]])</f>
        <v>1</v>
      </c>
      <c r="AE2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7">
        <f>Validation[[#This Row],[Range1_High]]-Validation[[#This Row],[Range1_Low]]</f>
        <v>9.4E-2</v>
      </c>
      <c r="AG2417">
        <f>Validation[[#This Row],[Range2_High]]-Validation[[#This Row],[Range2_Low]]</f>
        <v>1.99E-3</v>
      </c>
      <c r="AK2417"/>
    </row>
    <row r="2418" spans="1:37" x14ac:dyDescent="0.25">
      <c r="A2418" t="s">
        <v>66</v>
      </c>
      <c r="B2418" t="s">
        <v>45</v>
      </c>
      <c r="C2418">
        <v>0.1</v>
      </c>
      <c r="D2418">
        <v>1.04</v>
      </c>
      <c r="E2418">
        <v>0.01</v>
      </c>
      <c r="F2418" t="s">
        <v>13</v>
      </c>
      <c r="G2418" t="s">
        <v>12</v>
      </c>
      <c r="H2418">
        <v>1.0000000000000001E-5</v>
      </c>
      <c r="I2418">
        <v>2E-3</v>
      </c>
      <c r="J2418" t="s">
        <v>6296</v>
      </c>
      <c r="K2418">
        <v>5.9116</v>
      </c>
      <c r="L2418">
        <v>0.47821000000000002</v>
      </c>
      <c r="M2418">
        <v>5.8383000000000003</v>
      </c>
      <c r="N2418">
        <v>0.47621000000000002</v>
      </c>
      <c r="O2418" t="s">
        <v>2643</v>
      </c>
      <c r="P2418" t="s">
        <v>2643</v>
      </c>
      <c r="Q2418" t="s">
        <v>2643</v>
      </c>
      <c r="R2418" t="s">
        <v>5794</v>
      </c>
      <c r="S2418">
        <f ca="1">$AK$2*Validation[[#This Row],[Range1_Range]]+Validation[[#This Row],[Range1_Low]]</f>
        <v>0.41591694117938305</v>
      </c>
      <c r="T2418">
        <f ca="1">$AK$2*Validation[[#This Row],[Range2_Range]]+Validation[[#This Row],[Range2_Low]]</f>
        <v>6.7880288611380033E-4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6.1 mA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v>0</v>
      </c>
      <c r="AB2418" t="s">
        <v>6355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8" t="b">
        <f ca="1">AND(Validation[[#This Row],[Test Reading]]&gt;=Validation[[#This Row],[Range1_Low]],Validation[[#This Row],[Test Reading]]&lt;=Validation[[#This Row],[Range1_High]])</f>
        <v>1</v>
      </c>
      <c r="AE2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8">
        <f>Validation[[#This Row],[Range1_High]]-Validation[[#This Row],[Range1_Low]]</f>
        <v>0.94000000000000006</v>
      </c>
      <c r="AG2418">
        <f>Validation[[#This Row],[Range2_High]]-Validation[[#This Row],[Range2_Low]]</f>
        <v>1.99E-3</v>
      </c>
      <c r="AJ2418" s="94"/>
      <c r="AK2418"/>
    </row>
    <row r="2419" spans="1:37" x14ac:dyDescent="0.25">
      <c r="A2419" t="s">
        <v>66</v>
      </c>
      <c r="B2419" t="s">
        <v>45</v>
      </c>
      <c r="C2419">
        <v>1</v>
      </c>
      <c r="D2419">
        <v>10.4</v>
      </c>
      <c r="E2419">
        <v>0.01</v>
      </c>
      <c r="F2419" t="s">
        <v>13</v>
      </c>
      <c r="G2419" t="s">
        <v>12</v>
      </c>
      <c r="H2419">
        <v>1.0000000000000001E-5</v>
      </c>
      <c r="I2419">
        <v>2E-3</v>
      </c>
      <c r="J2419" t="s">
        <v>6296</v>
      </c>
      <c r="K2419">
        <v>18.047000000000001</v>
      </c>
      <c r="L2419">
        <v>1.3634999999999999</v>
      </c>
      <c r="M2419">
        <v>18.045000000000002</v>
      </c>
      <c r="N2419">
        <v>1.3626</v>
      </c>
      <c r="O2419" t="s">
        <v>2643</v>
      </c>
      <c r="P2419" t="s">
        <v>2643</v>
      </c>
      <c r="Q2419" t="s">
        <v>2643</v>
      </c>
      <c r="R2419" t="s">
        <v>5798</v>
      </c>
      <c r="S2419">
        <f ca="1">$AK$2*Validation[[#This Row],[Range1_Range]]+Validation[[#This Row],[Range1_Low]]</f>
        <v>4.1591694117938314</v>
      </c>
      <c r="T2419">
        <f ca="1">$AK$2*Validation[[#This Row],[Range2_Range]]+Validation[[#This Row],[Range2_Low]]</f>
        <v>6.7880288611380033E-4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24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v>0</v>
      </c>
      <c r="AB2419" t="s">
        <v>5794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9" t="b">
        <f ca="1">AND(Validation[[#This Row],[Test Reading]]&gt;=Validation[[#This Row],[Range1_Low]],Validation[[#This Row],[Test Reading]]&lt;=Validation[[#This Row],[Range1_High]])</f>
        <v>1</v>
      </c>
      <c r="AE2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9">
        <f>Validation[[#This Row],[Range1_High]]-Validation[[#This Row],[Range1_Low]]</f>
        <v>9.4</v>
      </c>
      <c r="AG2419">
        <f>Validation[[#This Row],[Range2_High]]-Validation[[#This Row],[Range2_Low]]</f>
        <v>1.99E-3</v>
      </c>
      <c r="AK2419"/>
    </row>
    <row r="2420" spans="1:37" x14ac:dyDescent="0.25">
      <c r="A2420" t="s">
        <v>66</v>
      </c>
      <c r="B2420" t="s">
        <v>45</v>
      </c>
      <c r="C2420">
        <v>0.1</v>
      </c>
      <c r="D2420">
        <v>1.04</v>
      </c>
      <c r="E2420">
        <v>0.1</v>
      </c>
      <c r="F2420" t="s">
        <v>13</v>
      </c>
      <c r="G2420" t="s">
        <v>12</v>
      </c>
      <c r="H2420">
        <v>1.0000000000000001E-5</v>
      </c>
      <c r="I2420">
        <v>2E-3</v>
      </c>
      <c r="J2420" t="s">
        <v>6296</v>
      </c>
      <c r="K2420">
        <v>57.947000000000003</v>
      </c>
      <c r="L2420">
        <v>0.32961000000000001</v>
      </c>
      <c r="M2420">
        <v>57.91</v>
      </c>
      <c r="N2420">
        <v>0.32873000000000002</v>
      </c>
      <c r="O2420" t="s">
        <v>2643</v>
      </c>
      <c r="P2420" t="s">
        <v>2643</v>
      </c>
      <c r="Q2420" t="s">
        <v>2643</v>
      </c>
      <c r="R2420" t="s">
        <v>5795</v>
      </c>
      <c r="S2420">
        <f ca="1">$AK$2*Validation[[#This Row],[Range1_Range]]+Validation[[#This Row],[Range1_Low]]</f>
        <v>0.41591694117938305</v>
      </c>
      <c r="T2420">
        <f ca="1">$AK$2*Validation[[#This Row],[Range2_Range]]+Validation[[#This Row],[Range2_Low]]</f>
        <v>6.7880288611380033E-4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58 mA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0" t="b">
        <f ca="1">Validation[[#This Row],[Desired Result]]=Validation[[#This Row],[Result]]</f>
        <v>1</v>
      </c>
      <c r="X2420" t="b">
        <v>0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v>0</v>
      </c>
      <c r="AB2420">
        <v>13396692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20" t="b">
        <f ca="1">AND(Validation[[#This Row],[Test Reading]]&gt;=Validation[[#This Row],[Range1_Low]],Validation[[#This Row],[Test Reading]]&lt;=Validation[[#This Row],[Range1_High]])</f>
        <v>1</v>
      </c>
      <c r="AE2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0">
        <f>Validation[[#This Row],[Range1_High]]-Validation[[#This Row],[Range1_Low]]</f>
        <v>0.94000000000000006</v>
      </c>
      <c r="AG2420">
        <f>Validation[[#This Row],[Range2_High]]-Validation[[#This Row],[Range2_Low]]</f>
        <v>1.99E-3</v>
      </c>
      <c r="AK2420"/>
    </row>
    <row r="2421" spans="1:37" x14ac:dyDescent="0.25">
      <c r="A2421" t="s">
        <v>66</v>
      </c>
      <c r="B2421" t="s">
        <v>45</v>
      </c>
      <c r="C2421">
        <v>1</v>
      </c>
      <c r="D2421">
        <v>10.4</v>
      </c>
      <c r="E2421">
        <v>0.1</v>
      </c>
      <c r="F2421" t="s">
        <v>13</v>
      </c>
      <c r="G2421" t="s">
        <v>12</v>
      </c>
      <c r="H2421">
        <v>1.0000000000000001E-5</v>
      </c>
      <c r="I2421">
        <v>2E-3</v>
      </c>
      <c r="J2421" t="s">
        <v>6296</v>
      </c>
      <c r="K2421">
        <v>60.057000000000002</v>
      </c>
      <c r="L2421">
        <v>0.58243</v>
      </c>
      <c r="M2421">
        <v>60.055</v>
      </c>
      <c r="N2421">
        <v>0.58052000000000004</v>
      </c>
      <c r="O2421" t="s">
        <v>2643</v>
      </c>
      <c r="P2421" t="s">
        <v>2643</v>
      </c>
      <c r="Q2421" t="s">
        <v>2643</v>
      </c>
      <c r="R2421" t="s">
        <v>5799</v>
      </c>
      <c r="S2421">
        <f ca="1">$AK$2*Validation[[#This Row],[Range1_Range]]+Validation[[#This Row],[Range1_Low]]</f>
        <v>4.1591694117938314</v>
      </c>
      <c r="T2421">
        <f ca="1">$AK$2*Validation[[#This Row],[Range2_Range]]+Validation[[#This Row],[Range2_Low]]</f>
        <v>6.7880288611380033E-4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62 mA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v>0</v>
      </c>
      <c r="AB2421" t="s">
        <v>5795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21" t="b">
        <f ca="1">AND(Validation[[#This Row],[Test Reading]]&gt;=Validation[[#This Row],[Range1_Low]],Validation[[#This Row],[Test Reading]]&lt;=Validation[[#This Row],[Range1_High]])</f>
        <v>1</v>
      </c>
      <c r="AE2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1">
        <f>Validation[[#This Row],[Range1_High]]-Validation[[#This Row],[Range1_Low]]</f>
        <v>9.4</v>
      </c>
      <c r="AG2421">
        <f>Validation[[#This Row],[Range2_High]]-Validation[[#This Row],[Range2_Low]]</f>
        <v>1.99E-3</v>
      </c>
      <c r="AK2421"/>
    </row>
    <row r="2422" spans="1:37" x14ac:dyDescent="0.25">
      <c r="A2422" t="s">
        <v>66</v>
      </c>
      <c r="B2422" t="s">
        <v>45</v>
      </c>
      <c r="C2422">
        <v>1</v>
      </c>
      <c r="D2422">
        <v>10.4</v>
      </c>
      <c r="E2422">
        <v>1</v>
      </c>
      <c r="F2422" t="s">
        <v>13</v>
      </c>
      <c r="G2422" t="s">
        <v>12</v>
      </c>
      <c r="H2422">
        <v>1.0000000000000001E-5</v>
      </c>
      <c r="I2422">
        <v>2E-3</v>
      </c>
      <c r="J2422" t="s">
        <v>6296</v>
      </c>
      <c r="K2422">
        <v>579.27</v>
      </c>
      <c r="L2422">
        <v>0.34275</v>
      </c>
      <c r="M2422">
        <v>579.27</v>
      </c>
      <c r="N2422">
        <v>0.34186</v>
      </c>
      <c r="O2422" t="s">
        <v>2643</v>
      </c>
      <c r="P2422" t="s">
        <v>2643</v>
      </c>
      <c r="Q2422" t="s">
        <v>2643</v>
      </c>
      <c r="R2422" t="s">
        <v>5800</v>
      </c>
      <c r="S2422">
        <f ca="1">$AK$2*Validation[[#This Row],[Range1_Range]]+Validation[[#This Row],[Range1_Low]]</f>
        <v>4.1591694117938314</v>
      </c>
      <c r="T2422">
        <f ca="1">$AK$2*Validation[[#This Row],[Range2_Range]]+Validation[[#This Row],[Range2_Low]]</f>
        <v>6.7880288611380033E-4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580 mA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2" t="b">
        <f ca="1">Validation[[#This Row],[Desired Result]]=Validation[[#This Row],[Result]]</f>
        <v>1</v>
      </c>
      <c r="X2422" t="b">
        <v>0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v>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2" t="b">
        <f ca="1">AND(Validation[[#This Row],[Test Reading]]&gt;=Validation[[#This Row],[Range1_Low]],Validation[[#This Row],[Test Reading]]&lt;=Validation[[#This Row],[Range1_High]])</f>
        <v>1</v>
      </c>
      <c r="AE2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2">
        <f>Validation[[#This Row],[Range1_High]]-Validation[[#This Row],[Range1_Low]]</f>
        <v>9.4</v>
      </c>
      <c r="AG2422">
        <f>Validation[[#This Row],[Range2_High]]-Validation[[#This Row],[Range2_Low]]</f>
        <v>1.99E-3</v>
      </c>
      <c r="AK2422"/>
    </row>
    <row r="2423" spans="1:37" x14ac:dyDescent="0.25">
      <c r="A2423" t="s">
        <v>66</v>
      </c>
      <c r="B2423" t="s">
        <v>8</v>
      </c>
      <c r="C2423">
        <v>0</v>
      </c>
      <c r="D2423">
        <v>0.1</v>
      </c>
      <c r="E2423">
        <v>9.9999999999999995E-7</v>
      </c>
      <c r="F2423" t="s">
        <v>6</v>
      </c>
      <c r="G2423" t="s">
        <v>5</v>
      </c>
      <c r="H2423">
        <v>1.0000000000000001E-5</v>
      </c>
      <c r="I2423">
        <v>2E-3</v>
      </c>
      <c r="J2423" t="s">
        <v>6296</v>
      </c>
      <c r="K2423">
        <v>35</v>
      </c>
      <c r="L2423">
        <v>940</v>
      </c>
      <c r="M2423">
        <v>34.74</v>
      </c>
      <c r="N2423">
        <v>937.4</v>
      </c>
      <c r="O2423" t="s">
        <v>2643</v>
      </c>
      <c r="P2423" t="s">
        <v>2643</v>
      </c>
      <c r="Q2423" t="s">
        <v>2643</v>
      </c>
      <c r="R2423" t="s">
        <v>5731</v>
      </c>
      <c r="S2423">
        <f ca="1">$AK$2*Validation[[#This Row],[Range1_Range]]+Validation[[#This Row],[Range1_Low]]</f>
        <v>3.3608185231849268E-2</v>
      </c>
      <c r="T2423">
        <f ca="1">$AK$2*Validation[[#This Row],[Range2_Range]]+Validation[[#This Row],[Range2_Low]]</f>
        <v>6.7880288611380033E-4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67 µV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3" t="b">
        <f ca="1">AND(Validation[[#This Row],[Test Reading]]&gt;=Validation[[#This Row],[Range1_Low]],Validation[[#This Row],[Test Reading]]&lt;=Validation[[#This Row],[Range1_High]])</f>
        <v>1</v>
      </c>
      <c r="AE2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3">
        <f>Validation[[#This Row],[Range1_High]]-Validation[[#This Row],[Range1_Low]]</f>
        <v>0.1</v>
      </c>
      <c r="AG2423">
        <f>Validation[[#This Row],[Range2_High]]-Validation[[#This Row],[Range2_Low]]</f>
        <v>1.99E-3</v>
      </c>
      <c r="AK2423"/>
    </row>
    <row r="2424" spans="1:37" x14ac:dyDescent="0.25">
      <c r="A2424" t="s">
        <v>66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2E-3</v>
      </c>
      <c r="I2424">
        <v>0.02</v>
      </c>
      <c r="J2424" t="s">
        <v>6296</v>
      </c>
      <c r="K2424">
        <v>36</v>
      </c>
      <c r="L2424">
        <v>930</v>
      </c>
      <c r="M2424">
        <v>35.470999999999997</v>
      </c>
      <c r="N2424">
        <v>926.49</v>
      </c>
      <c r="O2424" t="s">
        <v>2643</v>
      </c>
      <c r="P2424" t="s">
        <v>2643</v>
      </c>
      <c r="Q2424" t="s">
        <v>2643</v>
      </c>
      <c r="R2424" t="s">
        <v>5736</v>
      </c>
      <c r="S2424">
        <f ca="1">$AK$2*Validation[[#This Row],[Range1_Range]]+Validation[[#This Row],[Range1_Low]]</f>
        <v>3.3608185231849268E-2</v>
      </c>
      <c r="T2424">
        <f ca="1">$AK$2*Validation[[#This Row],[Range2_Range]]+Validation[[#This Row],[Range2_Low]]</f>
        <v>8.0494733417328691E-3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67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4" t="b">
        <f ca="1">AND(Validation[[#This Row],[Test Reading]]&gt;=Validation[[#This Row],[Range1_Low]],Validation[[#This Row],[Test Reading]]&lt;=Validation[[#This Row],[Range1_High]])</f>
        <v>1</v>
      </c>
      <c r="AE2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4">
        <f>Validation[[#This Row],[Range1_High]]-Validation[[#This Row],[Range1_Low]]</f>
        <v>0.1</v>
      </c>
      <c r="AG2424">
        <f>Validation[[#This Row],[Range2_High]]-Validation[[#This Row],[Range2_Low]]</f>
        <v>1.8000000000000002E-2</v>
      </c>
      <c r="AK2424"/>
    </row>
    <row r="2425" spans="1:37" x14ac:dyDescent="0.25">
      <c r="A2425" t="s">
        <v>66</v>
      </c>
      <c r="B2425" t="s">
        <v>8</v>
      </c>
      <c r="C2425">
        <v>0</v>
      </c>
      <c r="D2425">
        <v>0.1</v>
      </c>
      <c r="E2425">
        <v>1.0000000000000001E-5</v>
      </c>
      <c r="F2425" t="s">
        <v>6</v>
      </c>
      <c r="G2425" t="s">
        <v>5</v>
      </c>
      <c r="H2425">
        <v>1.0000000000000001E-5</v>
      </c>
      <c r="I2425">
        <v>2E-3</v>
      </c>
      <c r="J2425" t="s">
        <v>6296</v>
      </c>
      <c r="K2425">
        <v>35.161999999999999</v>
      </c>
      <c r="L2425">
        <v>934.08</v>
      </c>
      <c r="M2425">
        <v>35.156999999999996</v>
      </c>
      <c r="N2425">
        <v>934.05</v>
      </c>
      <c r="O2425" t="s">
        <v>2643</v>
      </c>
      <c r="P2425" t="s">
        <v>2643</v>
      </c>
      <c r="Q2425" t="s">
        <v>2643</v>
      </c>
      <c r="R2425" t="s">
        <v>5732</v>
      </c>
      <c r="S2425">
        <f ca="1">$AK$2*Validation[[#This Row],[Range1_Range]]+Validation[[#This Row],[Range1_Low]]</f>
        <v>3.3608185231849268E-2</v>
      </c>
      <c r="T2425">
        <f ca="1">$AK$2*Validation[[#This Row],[Range2_Range]]+Validation[[#This Row],[Range2_Low]]</f>
        <v>6.7880288611380033E-4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67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5" t="b">
        <f ca="1">AND(Validation[[#This Row],[Test Reading]]&gt;=Validation[[#This Row],[Range1_Low]],Validation[[#This Row],[Test Reading]]&lt;=Validation[[#This Row],[Range1_High]])</f>
        <v>1</v>
      </c>
      <c r="AE2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5">
        <f>Validation[[#This Row],[Range1_High]]-Validation[[#This Row],[Range1_Low]]</f>
        <v>0.1</v>
      </c>
      <c r="AG2425">
        <f>Validation[[#This Row],[Range2_High]]-Validation[[#This Row],[Range2_Low]]</f>
        <v>1.99E-3</v>
      </c>
      <c r="AK2425"/>
    </row>
    <row r="2426" spans="1:37" x14ac:dyDescent="0.25">
      <c r="A2426" t="s">
        <v>66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2E-3</v>
      </c>
      <c r="I2426">
        <v>0.02</v>
      </c>
      <c r="J2426" t="s">
        <v>6296</v>
      </c>
      <c r="K2426">
        <v>36</v>
      </c>
      <c r="L2426">
        <v>923.18</v>
      </c>
      <c r="M2426">
        <v>35.865000000000002</v>
      </c>
      <c r="N2426">
        <v>923.15</v>
      </c>
      <c r="O2426" t="s">
        <v>2643</v>
      </c>
      <c r="P2426" t="s">
        <v>2643</v>
      </c>
      <c r="Q2426" t="s">
        <v>2643</v>
      </c>
      <c r="R2426" t="s">
        <v>5737</v>
      </c>
      <c r="S2426">
        <f ca="1">$AK$2*Validation[[#This Row],[Range1_Range]]+Validation[[#This Row],[Range1_Low]]</f>
        <v>3.3608185231849268E-2</v>
      </c>
      <c r="T2426">
        <f ca="1">$AK$2*Validation[[#This Row],[Range2_Range]]+Validation[[#This Row],[Range2_Low]]</f>
        <v>8.0494733417328691E-3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67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6" t="b">
        <f ca="1">AND(Validation[[#This Row],[Test Reading]]&gt;=Validation[[#This Row],[Range1_Low]],Validation[[#This Row],[Test Reading]]&lt;=Validation[[#This Row],[Range1_High]])</f>
        <v>1</v>
      </c>
      <c r="AE2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6">
        <f>Validation[[#This Row],[Range1_High]]-Validation[[#This Row],[Range1_Low]]</f>
        <v>0.1</v>
      </c>
      <c r="AG2426">
        <f>Validation[[#This Row],[Range2_High]]-Validation[[#This Row],[Range2_Low]]</f>
        <v>1.8000000000000002E-2</v>
      </c>
      <c r="AJ2426" s="94"/>
      <c r="AK2426"/>
    </row>
    <row r="2427" spans="1:37" x14ac:dyDescent="0.25">
      <c r="A2427" t="s">
        <v>66</v>
      </c>
      <c r="B2427" t="s">
        <v>8</v>
      </c>
      <c r="C2427">
        <v>0.1</v>
      </c>
      <c r="D2427">
        <v>1</v>
      </c>
      <c r="E2427">
        <v>1.0000000000000001E-5</v>
      </c>
      <c r="F2427" t="s">
        <v>6</v>
      </c>
      <c r="G2427" t="s">
        <v>5</v>
      </c>
      <c r="H2427">
        <v>1.0000000000000001E-5</v>
      </c>
      <c r="I2427">
        <v>2E-3</v>
      </c>
      <c r="J2427" t="s">
        <v>6296</v>
      </c>
      <c r="K2427">
        <v>350</v>
      </c>
      <c r="L2427">
        <v>940</v>
      </c>
      <c r="M2427">
        <v>347.15</v>
      </c>
      <c r="N2427">
        <v>937.18</v>
      </c>
      <c r="O2427" t="s">
        <v>2643</v>
      </c>
      <c r="P2427" t="s">
        <v>2643</v>
      </c>
      <c r="Q2427" t="s">
        <v>2643</v>
      </c>
      <c r="R2427" t="s">
        <v>5741</v>
      </c>
      <c r="S2427">
        <f ca="1">$AK$2*Validation[[#This Row],[Range1_Range]]+Validation[[#This Row],[Range1_Low]]</f>
        <v>0.40247366708664334</v>
      </c>
      <c r="T2427">
        <f ca="1">$AK$2*Validation[[#This Row],[Range2_Range]]+Validation[[#This Row],[Range2_Low]]</f>
        <v>6.7880288611380033E-4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730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7" t="b">
        <f ca="1">AND(Validation[[#This Row],[Test Reading]]&gt;=Validation[[#This Row],[Range1_Low]],Validation[[#This Row],[Test Reading]]&lt;=Validation[[#This Row],[Range1_High]])</f>
        <v>1</v>
      </c>
      <c r="AE2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7">
        <f>Validation[[#This Row],[Range1_High]]-Validation[[#This Row],[Range1_Low]]</f>
        <v>0.9</v>
      </c>
      <c r="AG2427">
        <f>Validation[[#This Row],[Range2_High]]-Validation[[#This Row],[Range2_Low]]</f>
        <v>1.99E-3</v>
      </c>
      <c r="AK2427"/>
    </row>
    <row r="2428" spans="1:37" x14ac:dyDescent="0.25">
      <c r="A2428" t="s">
        <v>66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2E-3</v>
      </c>
      <c r="I2428">
        <v>0.02</v>
      </c>
      <c r="J2428" t="s">
        <v>6296</v>
      </c>
      <c r="K2428">
        <v>850</v>
      </c>
      <c r="L2428">
        <v>1700</v>
      </c>
      <c r="M2428">
        <v>808.55</v>
      </c>
      <c r="N2428">
        <v>1738.9</v>
      </c>
      <c r="O2428" t="s">
        <v>2643</v>
      </c>
      <c r="P2428" t="s">
        <v>2643</v>
      </c>
      <c r="Q2428" t="s">
        <v>2643</v>
      </c>
      <c r="R2428" t="s">
        <v>5746</v>
      </c>
      <c r="S2428">
        <f ca="1">$AK$2*Validation[[#This Row],[Range1_Range]]+Validation[[#This Row],[Range1_Low]]</f>
        <v>0.40247366708664334</v>
      </c>
      <c r="T2428">
        <f ca="1">$AK$2*Validation[[#This Row],[Range2_Range]]+Validation[[#This Row],[Range2_Low]]</f>
        <v>8.0494733417328691E-3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1500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28" t="b">
        <f ca="1">Validation[[#This Row],[Desired Result]]=Validation[[#This Row],[Result]]</f>
        <v>1</v>
      </c>
      <c r="X2428" t="b">
        <v>1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8" t="b">
        <f ca="1">AND(Validation[[#This Row],[Test Reading]]&gt;=Validation[[#This Row],[Range1_Low]],Validation[[#This Row],[Test Reading]]&lt;=Validation[[#This Row],[Range1_High]])</f>
        <v>1</v>
      </c>
      <c r="AE2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8">
        <f>Validation[[#This Row],[Range1_High]]-Validation[[#This Row],[Range1_Low]]</f>
        <v>0.9</v>
      </c>
      <c r="AG2428">
        <f>Validation[[#This Row],[Range2_High]]-Validation[[#This Row],[Range2_Low]]</f>
        <v>1.8000000000000002E-2</v>
      </c>
      <c r="AK2428"/>
    </row>
    <row r="2429" spans="1:37" x14ac:dyDescent="0.25">
      <c r="A2429" t="s">
        <v>66</v>
      </c>
      <c r="B2429" t="s">
        <v>8</v>
      </c>
      <c r="C2429">
        <v>0</v>
      </c>
      <c r="D2429">
        <v>0.1</v>
      </c>
      <c r="E2429">
        <v>1E-4</v>
      </c>
      <c r="F2429" t="s">
        <v>6</v>
      </c>
      <c r="G2429" t="s">
        <v>5</v>
      </c>
      <c r="H2429">
        <v>1.0000000000000001E-5</v>
      </c>
      <c r="I2429">
        <v>2E-3</v>
      </c>
      <c r="J2429" t="s">
        <v>6296</v>
      </c>
      <c r="K2429">
        <v>67.116</v>
      </c>
      <c r="L2429">
        <v>737.26</v>
      </c>
      <c r="M2429">
        <v>67.105000000000004</v>
      </c>
      <c r="N2429">
        <v>737.07</v>
      </c>
      <c r="O2429" t="s">
        <v>2643</v>
      </c>
      <c r="P2429" t="s">
        <v>2643</v>
      </c>
      <c r="Q2429" t="s">
        <v>2643</v>
      </c>
      <c r="R2429" t="s">
        <v>5733</v>
      </c>
      <c r="S2429">
        <f ca="1">$AK$2*Validation[[#This Row],[Range1_Range]]+Validation[[#This Row],[Range1_Low]]</f>
        <v>3.3608185231849268E-2</v>
      </c>
      <c r="T2429">
        <f ca="1">$AK$2*Validation[[#This Row],[Range2_Range]]+Validation[[#This Row],[Range2_Low]]</f>
        <v>6.7880288611380033E-4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92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9" t="b">
        <f ca="1">AND(Validation[[#This Row],[Test Reading]]&gt;=Validation[[#This Row],[Range1_Low]],Validation[[#This Row],[Test Reading]]&lt;=Validation[[#This Row],[Range1_High]])</f>
        <v>1</v>
      </c>
      <c r="AE2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9">
        <f>Validation[[#This Row],[Range1_High]]-Validation[[#This Row],[Range1_Low]]</f>
        <v>0.1</v>
      </c>
      <c r="AG2429">
        <f>Validation[[#This Row],[Range2_High]]-Validation[[#This Row],[Range2_Low]]</f>
        <v>1.99E-3</v>
      </c>
      <c r="AJ2429" s="94"/>
      <c r="AK2429"/>
    </row>
    <row r="2430" spans="1:37" x14ac:dyDescent="0.25">
      <c r="A2430" t="s">
        <v>66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2E-3</v>
      </c>
      <c r="I2430">
        <v>0.02</v>
      </c>
      <c r="J2430" t="s">
        <v>6296</v>
      </c>
      <c r="K2430">
        <v>67.126000000000005</v>
      </c>
      <c r="L2430">
        <v>727.32</v>
      </c>
      <c r="M2430">
        <v>67.116</v>
      </c>
      <c r="N2430">
        <v>727.12</v>
      </c>
      <c r="O2430" t="s">
        <v>2643</v>
      </c>
      <c r="P2430" t="s">
        <v>2643</v>
      </c>
      <c r="Q2430" t="s">
        <v>2643</v>
      </c>
      <c r="R2430" t="s">
        <v>5738</v>
      </c>
      <c r="S2430">
        <f ca="1">$AK$2*Validation[[#This Row],[Range1_Range]]+Validation[[#This Row],[Range1_Low]]</f>
        <v>3.3608185231849268E-2</v>
      </c>
      <c r="T2430">
        <f ca="1">$AK$2*Validation[[#This Row],[Range2_Range]]+Validation[[#This Row],[Range2_Low]]</f>
        <v>8.0494733417328691E-3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92 µV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0" t="b">
        <f ca="1">AND(Validation[[#This Row],[Test Reading]]&gt;=Validation[[#This Row],[Range1_Low]],Validation[[#This Row],[Test Reading]]&lt;=Validation[[#This Row],[Range1_High]])</f>
        <v>1</v>
      </c>
      <c r="AE2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0">
        <f>Validation[[#This Row],[Range1_High]]-Validation[[#This Row],[Range1_Low]]</f>
        <v>0.1</v>
      </c>
      <c r="AG2430">
        <f>Validation[[#This Row],[Range2_High]]-Validation[[#This Row],[Range2_Low]]</f>
        <v>1.8000000000000002E-2</v>
      </c>
      <c r="AK2430"/>
    </row>
    <row r="2431" spans="1:37" x14ac:dyDescent="0.25">
      <c r="A2431" t="s">
        <v>66</v>
      </c>
      <c r="B2431" t="s">
        <v>8</v>
      </c>
      <c r="C2431">
        <v>0.1</v>
      </c>
      <c r="D2431">
        <v>1</v>
      </c>
      <c r="E2431">
        <v>1E-4</v>
      </c>
      <c r="F2431" t="s">
        <v>6</v>
      </c>
      <c r="G2431" t="s">
        <v>5</v>
      </c>
      <c r="H2431">
        <v>1.0000000000000001E-5</v>
      </c>
      <c r="I2431">
        <v>2E-3</v>
      </c>
      <c r="J2431" t="s">
        <v>6296</v>
      </c>
      <c r="K2431">
        <v>351.19</v>
      </c>
      <c r="L2431">
        <v>934.51</v>
      </c>
      <c r="M2431">
        <v>351.16</v>
      </c>
      <c r="N2431">
        <v>934.46</v>
      </c>
      <c r="O2431" t="s">
        <v>2643</v>
      </c>
      <c r="P2431" t="s">
        <v>2643</v>
      </c>
      <c r="Q2431" t="s">
        <v>2643</v>
      </c>
      <c r="R2431" t="s">
        <v>5742</v>
      </c>
      <c r="S2431">
        <f ca="1">$AK$2*Validation[[#This Row],[Range1_Range]]+Validation[[#This Row],[Range1_Low]]</f>
        <v>0.40247366708664334</v>
      </c>
      <c r="T2431">
        <f ca="1">$AK$2*Validation[[#This Row],[Range2_Range]]+Validation[[#This Row],[Range2_Low]]</f>
        <v>6.7880288611380033E-4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730 µV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2431" t="b">
        <f ca="1">Validation[[#This Row],[Desired Result]]=Validation[[#This Row],[Result]]</f>
        <v>1</v>
      </c>
      <c r="X2431" t="b">
        <v>1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1" t="b">
        <f ca="1">AND(Validation[[#This Row],[Test Reading]]&gt;=Validation[[#This Row],[Range1_Low]],Validation[[#This Row],[Test Reading]]&lt;=Validation[[#This Row],[Range1_High]])</f>
        <v>1</v>
      </c>
      <c r="AE2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1">
        <f>Validation[[#This Row],[Range1_High]]-Validation[[#This Row],[Range1_Low]]</f>
        <v>0.9</v>
      </c>
      <c r="AG2431">
        <f>Validation[[#This Row],[Range2_High]]-Validation[[#This Row],[Range2_Low]]</f>
        <v>1.99E-3</v>
      </c>
      <c r="AJ2431" s="94"/>
      <c r="AK2431"/>
    </row>
    <row r="2432" spans="1:37" x14ac:dyDescent="0.25">
      <c r="A2432" t="s">
        <v>66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2E-3</v>
      </c>
      <c r="I2432">
        <v>0.02</v>
      </c>
      <c r="J2432" t="s">
        <v>6296</v>
      </c>
      <c r="K2432">
        <v>850</v>
      </c>
      <c r="L2432">
        <v>1737.8</v>
      </c>
      <c r="M2432">
        <v>810.33</v>
      </c>
      <c r="N2432">
        <v>1737.8</v>
      </c>
      <c r="O2432" t="s">
        <v>2643</v>
      </c>
      <c r="P2432" t="s">
        <v>2643</v>
      </c>
      <c r="Q2432" t="s">
        <v>2643</v>
      </c>
      <c r="R2432" t="s">
        <v>5747</v>
      </c>
      <c r="S2432">
        <f ca="1">$AK$2*Validation[[#This Row],[Range1_Range]]+Validation[[#This Row],[Range1_Low]]</f>
        <v>0.40247366708664334</v>
      </c>
      <c r="T2432">
        <f ca="1">$AK$2*Validation[[#This Row],[Range2_Range]]+Validation[[#This Row],[Range2_Low]]</f>
        <v>8.0494733417328691E-3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1500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2" t="b">
        <f ca="1">AND(Validation[[#This Row],[Test Reading]]&gt;=Validation[[#This Row],[Range1_Low]],Validation[[#This Row],[Test Reading]]&lt;=Validation[[#This Row],[Range1_High]])</f>
        <v>1</v>
      </c>
      <c r="AE2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2">
        <f>Validation[[#This Row],[Range1_High]]-Validation[[#This Row],[Range1_Low]]</f>
        <v>0.9</v>
      </c>
      <c r="AG2432">
        <f>Validation[[#This Row],[Range2_High]]-Validation[[#This Row],[Range2_Low]]</f>
        <v>1.8000000000000002E-2</v>
      </c>
      <c r="AK2432"/>
    </row>
    <row r="2433" spans="1:37" x14ac:dyDescent="0.25">
      <c r="A2433" t="s">
        <v>66</v>
      </c>
      <c r="B2433" t="s">
        <v>8</v>
      </c>
      <c r="C2433">
        <v>1</v>
      </c>
      <c r="D2433">
        <v>10</v>
      </c>
      <c r="E2433">
        <v>1E-4</v>
      </c>
      <c r="F2433" t="s">
        <v>6</v>
      </c>
      <c r="G2433" t="s">
        <v>4</v>
      </c>
      <c r="H2433">
        <v>1.0000000000000001E-5</v>
      </c>
      <c r="I2433">
        <v>2E-3</v>
      </c>
      <c r="J2433" t="s">
        <v>6296</v>
      </c>
      <c r="K2433">
        <v>3.5</v>
      </c>
      <c r="L2433">
        <v>0.94</v>
      </c>
      <c r="M2433">
        <v>3.4754999999999998</v>
      </c>
      <c r="N2433">
        <v>0.93718000000000001</v>
      </c>
      <c r="O2433" t="s">
        <v>2643</v>
      </c>
      <c r="P2433" t="s">
        <v>2643</v>
      </c>
      <c r="Q2433" t="s">
        <v>2643</v>
      </c>
      <c r="R2433" t="s">
        <v>5751</v>
      </c>
      <c r="S2433">
        <f ca="1">$AK$2*Validation[[#This Row],[Range1_Range]]+Validation[[#This Row],[Range1_Low]]</f>
        <v>4.0247366708664334</v>
      </c>
      <c r="T2433">
        <f ca="1">$AK$2*Validation[[#This Row],[Range2_Range]]+Validation[[#This Row],[Range2_Low]]</f>
        <v>6.7880288611380033E-4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7.3 mV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3" t="b">
        <f ca="1">AND(Validation[[#This Row],[Test Reading]]&gt;=Validation[[#This Row],[Range1_Low]],Validation[[#This Row],[Test Reading]]&lt;=Validation[[#This Row],[Range1_High]])</f>
        <v>1</v>
      </c>
      <c r="AE2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3">
        <f>Validation[[#This Row],[Range1_High]]-Validation[[#This Row],[Range1_Low]]</f>
        <v>9</v>
      </c>
      <c r="AG2433">
        <f>Validation[[#This Row],[Range2_High]]-Validation[[#This Row],[Range2_Low]]</f>
        <v>1.99E-3</v>
      </c>
      <c r="AK2433"/>
    </row>
    <row r="2434" spans="1:37" x14ac:dyDescent="0.25">
      <c r="A2434" t="s">
        <v>66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2E-3</v>
      </c>
      <c r="I2434">
        <v>0.02</v>
      </c>
      <c r="J2434" t="s">
        <v>6296</v>
      </c>
      <c r="K2434">
        <v>8.1999999999999993</v>
      </c>
      <c r="L2434">
        <v>1.8</v>
      </c>
      <c r="M2434">
        <v>8.1347000000000005</v>
      </c>
      <c r="N2434">
        <v>1.7537</v>
      </c>
      <c r="O2434" t="s">
        <v>2643</v>
      </c>
      <c r="P2434" t="s">
        <v>2643</v>
      </c>
      <c r="Q2434" t="s">
        <v>2643</v>
      </c>
      <c r="R2434" t="s">
        <v>5756</v>
      </c>
      <c r="S2434">
        <f ca="1">$AK$2*Validation[[#This Row],[Range1_Range]]+Validation[[#This Row],[Range1_Low]]</f>
        <v>4.0247366708664334</v>
      </c>
      <c r="T2434">
        <f ca="1">$AK$2*Validation[[#This Row],[Range2_Range]]+Validation[[#This Row],[Range2_Low]]</f>
        <v>8.0494733417328691E-3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15 mV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34" t="b">
        <f ca="1">Validation[[#This Row],[Desired Result]]=Validation[[#This Row],[Result]]</f>
        <v>1</v>
      </c>
      <c r="X2434" t="b">
        <v>1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4" t="b">
        <f ca="1">AND(Validation[[#This Row],[Test Reading]]&gt;=Validation[[#This Row],[Range1_Low]],Validation[[#This Row],[Test Reading]]&lt;=Validation[[#This Row],[Range1_High]])</f>
        <v>1</v>
      </c>
      <c r="AE2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4">
        <f>Validation[[#This Row],[Range1_High]]-Validation[[#This Row],[Range1_Low]]</f>
        <v>9</v>
      </c>
      <c r="AG2434">
        <f>Validation[[#This Row],[Range2_High]]-Validation[[#This Row],[Range2_Low]]</f>
        <v>1.8000000000000002E-2</v>
      </c>
      <c r="AK2434"/>
    </row>
    <row r="2435" spans="1:37" x14ac:dyDescent="0.25">
      <c r="A2435" t="s">
        <v>66</v>
      </c>
      <c r="B2435" t="s">
        <v>8</v>
      </c>
      <c r="C2435">
        <v>0</v>
      </c>
      <c r="D2435">
        <v>0.1</v>
      </c>
      <c r="E2435">
        <v>1E-3</v>
      </c>
      <c r="F2435" t="s">
        <v>6</v>
      </c>
      <c r="G2435" t="s">
        <v>5</v>
      </c>
      <c r="H2435">
        <v>1.0000000000000001E-5</v>
      </c>
      <c r="I2435">
        <v>2E-3</v>
      </c>
      <c r="J2435" t="s">
        <v>6296</v>
      </c>
      <c r="K2435">
        <v>578.33000000000004</v>
      </c>
      <c r="L2435">
        <v>131.69</v>
      </c>
      <c r="M2435">
        <v>578.32000000000005</v>
      </c>
      <c r="N2435">
        <v>131.46</v>
      </c>
      <c r="O2435" t="s">
        <v>2643</v>
      </c>
      <c r="P2435" t="s">
        <v>2643</v>
      </c>
      <c r="Q2435" t="s">
        <v>2643</v>
      </c>
      <c r="R2435" t="s">
        <v>5734</v>
      </c>
      <c r="S2435">
        <f ca="1">$AK$2*Validation[[#This Row],[Range1_Range]]+Validation[[#This Row],[Range1_Low]]</f>
        <v>3.3608185231849268E-2</v>
      </c>
      <c r="T2435">
        <f ca="1">$AK$2*Validation[[#This Row],[Range2_Range]]+Validation[[#This Row],[Range2_Low]]</f>
        <v>6.7880288611380033E-4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580 µV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5" t="b">
        <f ca="1">AND(Validation[[#This Row],[Test Reading]]&gt;=Validation[[#This Row],[Range1_Low]],Validation[[#This Row],[Test Reading]]&lt;=Validation[[#This Row],[Range1_High]])</f>
        <v>1</v>
      </c>
      <c r="AE2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5">
        <f>Validation[[#This Row],[Range1_High]]-Validation[[#This Row],[Range1_Low]]</f>
        <v>0.1</v>
      </c>
      <c r="AG2435">
        <f>Validation[[#This Row],[Range2_High]]-Validation[[#This Row],[Range2_Low]]</f>
        <v>1.99E-3</v>
      </c>
      <c r="AK2435"/>
    </row>
    <row r="2436" spans="1:37" x14ac:dyDescent="0.25">
      <c r="A2436" t="s">
        <v>66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2E-3</v>
      </c>
      <c r="I2436">
        <v>0.02</v>
      </c>
      <c r="J2436" t="s">
        <v>6296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2643</v>
      </c>
      <c r="P2436" t="s">
        <v>2643</v>
      </c>
      <c r="Q2436" t="s">
        <v>2643</v>
      </c>
      <c r="R2436" t="s">
        <v>5739</v>
      </c>
      <c r="S2436">
        <f ca="1">$AK$2*Validation[[#This Row],[Range1_Range]]+Validation[[#This Row],[Range1_Low]]</f>
        <v>3.3608185231849268E-2</v>
      </c>
      <c r="T2436">
        <f ca="1">$AK$2*Validation[[#This Row],[Range2_Range]]+Validation[[#This Row],[Range2_Low]]</f>
        <v>8.0494733417328691E-3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580 µV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6" t="b">
        <f ca="1">AND(Validation[[#This Row],[Test Reading]]&gt;=Validation[[#This Row],[Range1_Low]],Validation[[#This Row],[Test Reading]]&lt;=Validation[[#This Row],[Range1_High]])</f>
        <v>1</v>
      </c>
      <c r="AE2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6">
        <f>Validation[[#This Row],[Range1_High]]-Validation[[#This Row],[Range1_Low]]</f>
        <v>0.1</v>
      </c>
      <c r="AG2436">
        <f>Validation[[#This Row],[Range2_High]]-Validation[[#This Row],[Range2_Low]]</f>
        <v>1.8000000000000002E-2</v>
      </c>
      <c r="AK2436"/>
    </row>
    <row r="2437" spans="1:37" x14ac:dyDescent="0.25">
      <c r="A2437" t="s">
        <v>66</v>
      </c>
      <c r="B2437" t="s">
        <v>8</v>
      </c>
      <c r="C2437">
        <v>0.1</v>
      </c>
      <c r="D2437">
        <v>1</v>
      </c>
      <c r="E2437">
        <v>1E-3</v>
      </c>
      <c r="F2437" t="s">
        <v>6</v>
      </c>
      <c r="G2437" t="s">
        <v>5</v>
      </c>
      <c r="H2437">
        <v>1.0000000000000001E-5</v>
      </c>
      <c r="I2437">
        <v>2E-3</v>
      </c>
      <c r="J2437" t="s">
        <v>6296</v>
      </c>
      <c r="K2437">
        <v>650.74</v>
      </c>
      <c r="L2437">
        <v>757.68</v>
      </c>
      <c r="M2437">
        <v>650.66</v>
      </c>
      <c r="N2437">
        <v>757.46</v>
      </c>
      <c r="O2437" t="s">
        <v>2643</v>
      </c>
      <c r="P2437" t="s">
        <v>2643</v>
      </c>
      <c r="Q2437" t="s">
        <v>2643</v>
      </c>
      <c r="R2437" t="s">
        <v>5743</v>
      </c>
      <c r="S2437">
        <f ca="1">$AK$2*Validation[[#This Row],[Range1_Range]]+Validation[[#This Row],[Range1_Low]]</f>
        <v>0.40247366708664334</v>
      </c>
      <c r="T2437">
        <f ca="1">$AK$2*Validation[[#This Row],[Range2_Range]]+Validation[[#This Row],[Range2_Low]]</f>
        <v>6.7880288611380033E-4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960 µV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µV</v>
      </c>
      <c r="W2437" t="b">
        <f ca="1">Validation[[#This Row],[Desired Result]]=Validation[[#This Row],[Result]]</f>
        <v>1</v>
      </c>
      <c r="X2437" t="b">
        <v>1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7" t="b">
        <f ca="1">AND(Validation[[#This Row],[Test Reading]]&gt;=Validation[[#This Row],[Range1_Low]],Validation[[#This Row],[Test Reading]]&lt;=Validation[[#This Row],[Range1_High]])</f>
        <v>1</v>
      </c>
      <c r="AE2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7">
        <f>Validation[[#This Row],[Range1_High]]-Validation[[#This Row],[Range1_Low]]</f>
        <v>0.9</v>
      </c>
      <c r="AG2437">
        <f>Validation[[#This Row],[Range2_High]]-Validation[[#This Row],[Range2_Low]]</f>
        <v>1.99E-3</v>
      </c>
      <c r="AK2437"/>
    </row>
    <row r="2438" spans="1:37" x14ac:dyDescent="0.25">
      <c r="A2438" t="s">
        <v>66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2E-3</v>
      </c>
      <c r="I2438">
        <v>0.02</v>
      </c>
      <c r="J2438" t="s">
        <v>6296</v>
      </c>
      <c r="K2438">
        <v>976.25</v>
      </c>
      <c r="L2438">
        <v>1636.3</v>
      </c>
      <c r="M2438">
        <v>975.89</v>
      </c>
      <c r="N2438">
        <v>1636.2</v>
      </c>
      <c r="O2438" t="s">
        <v>2643</v>
      </c>
      <c r="P2438" t="s">
        <v>2643</v>
      </c>
      <c r="Q2438" t="s">
        <v>2643</v>
      </c>
      <c r="R2438" t="s">
        <v>5748</v>
      </c>
      <c r="S2438">
        <f ca="1">$AK$2*Validation[[#This Row],[Range1_Range]]+Validation[[#This Row],[Range1_Low]]</f>
        <v>0.40247366708664334</v>
      </c>
      <c r="T2438">
        <f ca="1">$AK$2*Validation[[#This Row],[Range2_Range]]+Validation[[#This Row],[Range2_Low]]</f>
        <v>8.0494733417328691E-3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1600 µV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8" t="b">
        <f ca="1">AND(Validation[[#This Row],[Test Reading]]&gt;=Validation[[#This Row],[Range1_Low]],Validation[[#This Row],[Test Reading]]&lt;=Validation[[#This Row],[Range1_High]])</f>
        <v>1</v>
      </c>
      <c r="AE2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8">
        <f>Validation[[#This Row],[Range1_High]]-Validation[[#This Row],[Range1_Low]]</f>
        <v>0.9</v>
      </c>
      <c r="AG2438">
        <f>Validation[[#This Row],[Range2_High]]-Validation[[#This Row],[Range2_Low]]</f>
        <v>1.8000000000000002E-2</v>
      </c>
      <c r="AK2438"/>
    </row>
    <row r="2439" spans="1:37" x14ac:dyDescent="0.25">
      <c r="A2439" t="s">
        <v>66</v>
      </c>
      <c r="B2439" t="s">
        <v>8</v>
      </c>
      <c r="C2439">
        <v>1</v>
      </c>
      <c r="D2439">
        <v>10</v>
      </c>
      <c r="E2439">
        <v>1E-3</v>
      </c>
      <c r="F2439" t="s">
        <v>6</v>
      </c>
      <c r="G2439" t="s">
        <v>4</v>
      </c>
      <c r="H2439">
        <v>1.0000000000000001E-5</v>
      </c>
      <c r="I2439">
        <v>2E-3</v>
      </c>
      <c r="J2439" t="s">
        <v>6296</v>
      </c>
      <c r="K2439">
        <v>3.5127000000000002</v>
      </c>
      <c r="L2439">
        <v>0.93464999999999998</v>
      </c>
      <c r="M2439">
        <v>3.5116000000000001</v>
      </c>
      <c r="N2439">
        <v>0.93445999999999996</v>
      </c>
      <c r="O2439" t="s">
        <v>2643</v>
      </c>
      <c r="P2439" t="s">
        <v>2643</v>
      </c>
      <c r="Q2439" t="s">
        <v>2643</v>
      </c>
      <c r="R2439" t="s">
        <v>5752</v>
      </c>
      <c r="S2439">
        <f ca="1">$AK$2*Validation[[#This Row],[Range1_Range]]+Validation[[#This Row],[Range1_Low]]</f>
        <v>4.0247366708664334</v>
      </c>
      <c r="T2439">
        <f ca="1">$AK$2*Validation[[#This Row],[Range2_Range]]+Validation[[#This Row],[Range2_Low]]</f>
        <v>6.7880288611380033E-4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7.3 mV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2439" t="b">
        <f ca="1">Validation[[#This Row],[Desired Result]]=Validation[[#This Row],[Result]]</f>
        <v>1</v>
      </c>
      <c r="X2439" t="b">
        <v>1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9" t="b">
        <f ca="1">AND(Validation[[#This Row],[Test Reading]]&gt;=Validation[[#This Row],[Range1_Low]],Validation[[#This Row],[Test Reading]]&lt;=Validation[[#This Row],[Range1_High]])</f>
        <v>1</v>
      </c>
      <c r="AE2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9">
        <f>Validation[[#This Row],[Range1_High]]-Validation[[#This Row],[Range1_Low]]</f>
        <v>9</v>
      </c>
      <c r="AG2439">
        <f>Validation[[#This Row],[Range2_High]]-Validation[[#This Row],[Range2_Low]]</f>
        <v>1.99E-3</v>
      </c>
      <c r="AK2439"/>
    </row>
    <row r="2440" spans="1:37" x14ac:dyDescent="0.25">
      <c r="A2440" t="s">
        <v>66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2E-3</v>
      </c>
      <c r="I2440">
        <v>0.02</v>
      </c>
      <c r="J2440" t="s">
        <v>6296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2643</v>
      </c>
      <c r="P2440" t="s">
        <v>2643</v>
      </c>
      <c r="Q2440" t="s">
        <v>2643</v>
      </c>
      <c r="R2440" t="s">
        <v>5757</v>
      </c>
      <c r="S2440">
        <f ca="1">$AK$2*Validation[[#This Row],[Range1_Range]]+Validation[[#This Row],[Range1_Low]]</f>
        <v>4.0247366708664334</v>
      </c>
      <c r="T2440">
        <f ca="1">$AK$2*Validation[[#This Row],[Range2_Range]]+Validation[[#This Row],[Range2_Low]]</f>
        <v>8.0494733417328691E-3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15 mV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40" t="b">
        <f ca="1">Validation[[#This Row],[Desired Result]]=Validation[[#This Row],[Result]]</f>
        <v>1</v>
      </c>
      <c r="X2440" t="b">
        <v>1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0" t="b">
        <f ca="1">AND(Validation[[#This Row],[Test Reading]]&gt;=Validation[[#This Row],[Range1_Low]],Validation[[#This Row],[Test Reading]]&lt;=Validation[[#This Row],[Range1_High]])</f>
        <v>1</v>
      </c>
      <c r="AE2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0">
        <f>Validation[[#This Row],[Range1_High]]-Validation[[#This Row],[Range1_Low]]</f>
        <v>9</v>
      </c>
      <c r="AG2440">
        <f>Validation[[#This Row],[Range2_High]]-Validation[[#This Row],[Range2_Low]]</f>
        <v>1.8000000000000002E-2</v>
      </c>
      <c r="AK2440"/>
    </row>
    <row r="2441" spans="1:37" x14ac:dyDescent="0.25">
      <c r="A2441" t="s">
        <v>66</v>
      </c>
      <c r="B2441" t="s">
        <v>8</v>
      </c>
      <c r="C2441">
        <v>10</v>
      </c>
      <c r="D2441">
        <v>100</v>
      </c>
      <c r="E2441">
        <v>1E-3</v>
      </c>
      <c r="F2441" t="s">
        <v>6</v>
      </c>
      <c r="G2441" t="s">
        <v>4</v>
      </c>
      <c r="H2441">
        <v>4.0000000000000003E-5</v>
      </c>
      <c r="I2441">
        <v>1E-3</v>
      </c>
      <c r="J2441" t="s">
        <v>6296</v>
      </c>
      <c r="K2441">
        <v>35</v>
      </c>
      <c r="L2441">
        <v>0.95</v>
      </c>
      <c r="M2441">
        <v>34.942999999999998</v>
      </c>
      <c r="N2441">
        <v>0.94799</v>
      </c>
      <c r="O2441" t="s">
        <v>2643</v>
      </c>
      <c r="P2441" t="s">
        <v>2643</v>
      </c>
      <c r="Q2441" t="s">
        <v>2643</v>
      </c>
      <c r="R2441" t="s">
        <v>5761</v>
      </c>
      <c r="S2441">
        <f ca="1">$AK$2*Validation[[#This Row],[Range1_Range]]+Validation[[#This Row],[Range1_Low]]</f>
        <v>40.247366708664337</v>
      </c>
      <c r="T2441">
        <f ca="1">$AK$2*Validation[[#This Row],[Range2_Range]]+Validation[[#This Row],[Range2_Low]]</f>
        <v>3.6263857822575296E-4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73 mV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1" t="b">
        <f ca="1">AND(Validation[[#This Row],[Test Reading]]&gt;=Validation[[#This Row],[Range1_Low]],Validation[[#This Row],[Test Reading]]&lt;=Validation[[#This Row],[Range1_High]])</f>
        <v>1</v>
      </c>
      <c r="AE2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1">
        <f>Validation[[#This Row],[Range1_High]]-Validation[[#This Row],[Range1_Low]]</f>
        <v>90</v>
      </c>
      <c r="AG2441">
        <f>Validation[[#This Row],[Range2_High]]-Validation[[#This Row],[Range2_Low]]</f>
        <v>9.6000000000000002E-4</v>
      </c>
      <c r="AK2441"/>
    </row>
    <row r="2442" spans="1:37" x14ac:dyDescent="0.25">
      <c r="A2442" t="s">
        <v>66</v>
      </c>
      <c r="B2442" t="s">
        <v>8</v>
      </c>
      <c r="C2442">
        <v>0</v>
      </c>
      <c r="D2442">
        <v>0.1</v>
      </c>
      <c r="E2442">
        <v>0.01</v>
      </c>
      <c r="F2442" t="s">
        <v>6</v>
      </c>
      <c r="G2442" t="s">
        <v>5</v>
      </c>
      <c r="H2442">
        <v>1.0000000000000001E-5</v>
      </c>
      <c r="I2442">
        <v>2E-3</v>
      </c>
      <c r="J2442" t="s">
        <v>6296</v>
      </c>
      <c r="K2442">
        <v>5773.7</v>
      </c>
      <c r="L2442">
        <v>13.414999999999999</v>
      </c>
      <c r="M2442">
        <v>5773.6</v>
      </c>
      <c r="N2442">
        <v>13.317</v>
      </c>
      <c r="O2442" t="s">
        <v>2643</v>
      </c>
      <c r="P2442" t="s">
        <v>2643</v>
      </c>
      <c r="Q2442" t="s">
        <v>2643</v>
      </c>
      <c r="R2442" t="s">
        <v>5735</v>
      </c>
      <c r="S2442">
        <f ca="1">$AK$2*Validation[[#This Row],[Range1_Range]]+Validation[[#This Row],[Range1_Low]]</f>
        <v>3.3608185231849268E-2</v>
      </c>
      <c r="T2442">
        <f ca="1">$AK$2*Validation[[#This Row],[Range2_Range]]+Validation[[#This Row],[Range2_Low]]</f>
        <v>6.7880288611380033E-4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5800 µV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2" t="b">
        <f ca="1">AND(Validation[[#This Row],[Test Reading]]&gt;=Validation[[#This Row],[Range1_Low]],Validation[[#This Row],[Test Reading]]&lt;=Validation[[#This Row],[Range1_High]])</f>
        <v>1</v>
      </c>
      <c r="AE2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2">
        <f>Validation[[#This Row],[Range1_High]]-Validation[[#This Row],[Range1_Low]]</f>
        <v>0.1</v>
      </c>
      <c r="AG2442">
        <f>Validation[[#This Row],[Range2_High]]-Validation[[#This Row],[Range2_Low]]</f>
        <v>1.99E-3</v>
      </c>
      <c r="AK2442"/>
    </row>
    <row r="2443" spans="1:37" x14ac:dyDescent="0.25">
      <c r="A2443" t="s">
        <v>66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2E-3</v>
      </c>
      <c r="I2443">
        <v>0.02</v>
      </c>
      <c r="J2443" t="s">
        <v>6296</v>
      </c>
      <c r="K2443">
        <v>5773.7</v>
      </c>
      <c r="L2443">
        <v>13.173</v>
      </c>
      <c r="M2443">
        <v>5773.6</v>
      </c>
      <c r="N2443">
        <v>13.074999999999999</v>
      </c>
      <c r="O2443" t="s">
        <v>2643</v>
      </c>
      <c r="P2443" t="s">
        <v>2643</v>
      </c>
      <c r="Q2443" t="s">
        <v>2643</v>
      </c>
      <c r="R2443" t="s">
        <v>5740</v>
      </c>
      <c r="S2443">
        <f ca="1">$AK$2*Validation[[#This Row],[Range1_Range]]+Validation[[#This Row],[Range1_Low]]</f>
        <v>3.3608185231849268E-2</v>
      </c>
      <c r="T2443">
        <f ca="1">$AK$2*Validation[[#This Row],[Range2_Range]]+Validation[[#This Row],[Range2_Low]]</f>
        <v>8.0494733417328691E-3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3" t="b">
        <f ca="1">AND(Validation[[#This Row],[Test Reading]]&gt;=Validation[[#This Row],[Range1_Low]],Validation[[#This Row],[Test Reading]]&lt;=Validation[[#This Row],[Range1_High]])</f>
        <v>1</v>
      </c>
      <c r="AE2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3">
        <f>Validation[[#This Row],[Range1_High]]-Validation[[#This Row],[Range1_Low]]</f>
        <v>0.1</v>
      </c>
      <c r="AG2443">
        <f>Validation[[#This Row],[Range2_High]]-Validation[[#This Row],[Range2_Low]]</f>
        <v>1.8000000000000002E-2</v>
      </c>
      <c r="AK2443"/>
    </row>
    <row r="2444" spans="1:37" x14ac:dyDescent="0.25">
      <c r="A2444" t="s">
        <v>66</v>
      </c>
      <c r="B2444" t="s">
        <v>8</v>
      </c>
      <c r="C2444">
        <v>0.1</v>
      </c>
      <c r="D2444">
        <v>1</v>
      </c>
      <c r="E2444">
        <v>0.01</v>
      </c>
      <c r="F2444" t="s">
        <v>6</v>
      </c>
      <c r="G2444" t="s">
        <v>5</v>
      </c>
      <c r="H2444">
        <v>1.0000000000000001E-5</v>
      </c>
      <c r="I2444">
        <v>2E-3</v>
      </c>
      <c r="J2444" t="s">
        <v>6296</v>
      </c>
      <c r="K2444">
        <v>5776.6</v>
      </c>
      <c r="L2444">
        <v>138.38999999999999</v>
      </c>
      <c r="M2444">
        <v>5776.5</v>
      </c>
      <c r="N2444">
        <v>138.13</v>
      </c>
      <c r="O2444" t="s">
        <v>2643</v>
      </c>
      <c r="P2444" t="s">
        <v>2643</v>
      </c>
      <c r="Q2444" t="s">
        <v>2643</v>
      </c>
      <c r="R2444" t="s">
        <v>5744</v>
      </c>
      <c r="S2444">
        <f ca="1">$AK$2*Validation[[#This Row],[Range1_Range]]+Validation[[#This Row],[Range1_Low]]</f>
        <v>0.40247366708664334</v>
      </c>
      <c r="T2444">
        <f ca="1">$AK$2*Validation[[#This Row],[Range2_Range]]+Validation[[#This Row],[Range2_Low]]</f>
        <v>6.7880288611380033E-4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4" t="b">
        <f ca="1">AND(Validation[[#This Row],[Test Reading]]&gt;=Validation[[#This Row],[Range1_Low]],Validation[[#This Row],[Test Reading]]&lt;=Validation[[#This Row],[Range1_High]])</f>
        <v>1</v>
      </c>
      <c r="AE2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4">
        <f>Validation[[#This Row],[Range1_High]]-Validation[[#This Row],[Range1_Low]]</f>
        <v>0.9</v>
      </c>
      <c r="AG2444">
        <f>Validation[[#This Row],[Range2_High]]-Validation[[#This Row],[Range2_Low]]</f>
        <v>1.99E-3</v>
      </c>
      <c r="AK2444"/>
    </row>
    <row r="2445" spans="1:37" x14ac:dyDescent="0.25">
      <c r="A2445" t="s">
        <v>66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2E-3</v>
      </c>
      <c r="I2445">
        <v>0.02</v>
      </c>
      <c r="J2445" t="s">
        <v>6296</v>
      </c>
      <c r="K2445">
        <v>5806.3</v>
      </c>
      <c r="L2445">
        <v>505.05</v>
      </c>
      <c r="M2445">
        <v>5806.1</v>
      </c>
      <c r="N2445">
        <v>504.49</v>
      </c>
      <c r="O2445" t="s">
        <v>2643</v>
      </c>
      <c r="P2445" t="s">
        <v>2643</v>
      </c>
      <c r="Q2445" t="s">
        <v>2643</v>
      </c>
      <c r="R2445" t="s">
        <v>5749</v>
      </c>
      <c r="S2445">
        <f ca="1">$AK$2*Validation[[#This Row],[Range1_Range]]+Validation[[#This Row],[Range1_Low]]</f>
        <v>0.40247366708664334</v>
      </c>
      <c r="T2445">
        <f ca="1">$AK$2*Validation[[#This Row],[Range2_Range]]+Validation[[#This Row],[Range2_Low]]</f>
        <v>8.0494733417328691E-3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6000 µV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2445" t="b">
        <f ca="1">Validation[[#This Row],[Desired Result]]=Validation[[#This Row],[Result]]</f>
        <v>1</v>
      </c>
      <c r="X2445" t="b">
        <v>1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5" t="b">
        <f ca="1">AND(Validation[[#This Row],[Test Reading]]&gt;=Validation[[#This Row],[Range1_Low]],Validation[[#This Row],[Test Reading]]&lt;=Validation[[#This Row],[Range1_High]])</f>
        <v>1</v>
      </c>
      <c r="AE2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5">
        <f>Validation[[#This Row],[Range1_High]]-Validation[[#This Row],[Range1_Low]]</f>
        <v>0.9</v>
      </c>
      <c r="AG2445">
        <f>Validation[[#This Row],[Range2_High]]-Validation[[#This Row],[Range2_Low]]</f>
        <v>1.8000000000000002E-2</v>
      </c>
      <c r="AK2445"/>
    </row>
    <row r="2446" spans="1:37" x14ac:dyDescent="0.25">
      <c r="A2446" t="s">
        <v>66</v>
      </c>
      <c r="B2446" t="s">
        <v>8</v>
      </c>
      <c r="C2446">
        <v>1</v>
      </c>
      <c r="D2446">
        <v>10</v>
      </c>
      <c r="E2446">
        <v>0.01</v>
      </c>
      <c r="F2446" t="s">
        <v>6</v>
      </c>
      <c r="G2446" t="s">
        <v>4</v>
      </c>
      <c r="H2446">
        <v>1.0000000000000001E-5</v>
      </c>
      <c r="I2446">
        <v>2E-3</v>
      </c>
      <c r="J2446" t="s">
        <v>6296</v>
      </c>
      <c r="K2446">
        <v>6.5091000000000001</v>
      </c>
      <c r="L2446">
        <v>0.75829999999999997</v>
      </c>
      <c r="M2446">
        <v>6.5065999999999997</v>
      </c>
      <c r="N2446">
        <v>0.75746000000000002</v>
      </c>
      <c r="O2446" t="s">
        <v>2643</v>
      </c>
      <c r="P2446" t="s">
        <v>2643</v>
      </c>
      <c r="Q2446" t="s">
        <v>2643</v>
      </c>
      <c r="R2446" t="s">
        <v>5753</v>
      </c>
      <c r="S2446">
        <f ca="1">$AK$2*Validation[[#This Row],[Range1_Range]]+Validation[[#This Row],[Range1_Low]]</f>
        <v>4.0247366708664334</v>
      </c>
      <c r="T2446">
        <f ca="1">$AK$2*Validation[[#This Row],[Range2_Range]]+Validation[[#This Row],[Range2_Low]]</f>
        <v>6.7880288611380033E-4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9.6 mV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6" t="b">
        <f ca="1">AND(Validation[[#This Row],[Test Reading]]&gt;=Validation[[#This Row],[Range1_Low]],Validation[[#This Row],[Test Reading]]&lt;=Validation[[#This Row],[Range1_High]])</f>
        <v>1</v>
      </c>
      <c r="AE2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6">
        <f>Validation[[#This Row],[Range1_High]]-Validation[[#This Row],[Range1_Low]]</f>
        <v>9</v>
      </c>
      <c r="AG2446">
        <f>Validation[[#This Row],[Range2_High]]-Validation[[#This Row],[Range2_Low]]</f>
        <v>1.99E-3</v>
      </c>
      <c r="AJ2446" s="94"/>
      <c r="AK2446"/>
    </row>
    <row r="2447" spans="1:37" x14ac:dyDescent="0.25">
      <c r="A2447" t="s">
        <v>66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2E-3</v>
      </c>
      <c r="I2447">
        <v>0.02</v>
      </c>
      <c r="J2447" t="s">
        <v>6296</v>
      </c>
      <c r="K2447">
        <v>9.8125999999999998</v>
      </c>
      <c r="L2447">
        <v>1.6513</v>
      </c>
      <c r="M2447">
        <v>9.7989999999999995</v>
      </c>
      <c r="N2447">
        <v>1.6514</v>
      </c>
      <c r="O2447" t="s">
        <v>2643</v>
      </c>
      <c r="P2447" t="s">
        <v>2643</v>
      </c>
      <c r="Q2447" t="s">
        <v>2643</v>
      </c>
      <c r="R2447" t="s">
        <v>5758</v>
      </c>
      <c r="S2447">
        <f ca="1">$AK$2*Validation[[#This Row],[Range1_Range]]+Validation[[#This Row],[Range1_Low]]</f>
        <v>4.0247366708664334</v>
      </c>
      <c r="T2447">
        <f ca="1">$AK$2*Validation[[#This Row],[Range2_Range]]+Validation[[#This Row],[Range2_Low]]</f>
        <v>8.0494733417328691E-3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16 mV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7" t="b">
        <f ca="1">AND(Validation[[#This Row],[Test Reading]]&gt;=Validation[[#This Row],[Range1_Low]],Validation[[#This Row],[Test Reading]]&lt;=Validation[[#This Row],[Range1_High]])</f>
        <v>1</v>
      </c>
      <c r="AE2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7">
        <f>Validation[[#This Row],[Range1_High]]-Validation[[#This Row],[Range1_Low]]</f>
        <v>9</v>
      </c>
      <c r="AG2447">
        <f>Validation[[#This Row],[Range2_High]]-Validation[[#This Row],[Range2_Low]]</f>
        <v>1.8000000000000002E-2</v>
      </c>
      <c r="AK2447"/>
    </row>
    <row r="2448" spans="1:37" x14ac:dyDescent="0.25">
      <c r="A2448" t="s">
        <v>66</v>
      </c>
      <c r="B2448" t="s">
        <v>8</v>
      </c>
      <c r="C2448">
        <v>10</v>
      </c>
      <c r="D2448">
        <v>100</v>
      </c>
      <c r="E2448">
        <v>0.01</v>
      </c>
      <c r="F2448" t="s">
        <v>6</v>
      </c>
      <c r="G2448" t="s">
        <v>4</v>
      </c>
      <c r="H2448">
        <v>4.0000000000000003E-5</v>
      </c>
      <c r="I2448">
        <v>1E-3</v>
      </c>
      <c r="J2448" t="s">
        <v>6296</v>
      </c>
      <c r="K2448">
        <v>35.348999999999997</v>
      </c>
      <c r="L2448">
        <v>0.94557000000000002</v>
      </c>
      <c r="M2448">
        <v>35.281999999999996</v>
      </c>
      <c r="N2448">
        <v>0.94527000000000005</v>
      </c>
      <c r="O2448" t="s">
        <v>2643</v>
      </c>
      <c r="P2448" t="s">
        <v>2643</v>
      </c>
      <c r="Q2448" t="s">
        <v>2643</v>
      </c>
      <c r="R2448" t="s">
        <v>5762</v>
      </c>
      <c r="S2448">
        <f ca="1">$AK$2*Validation[[#This Row],[Range1_Range]]+Validation[[#This Row],[Range1_Low]]</f>
        <v>40.247366708664337</v>
      </c>
      <c r="T2448">
        <f ca="1">$AK$2*Validation[[#This Row],[Range2_Range]]+Validation[[#This Row],[Range2_Low]]</f>
        <v>3.6263857822575296E-4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73 mV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2448" t="b">
        <f ca="1">Validation[[#This Row],[Desired Result]]=Validation[[#This Row],[Result]]</f>
        <v>1</v>
      </c>
      <c r="X2448" t="b">
        <v>1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8" t="b">
        <f ca="1">AND(Validation[[#This Row],[Test Reading]]&gt;=Validation[[#This Row],[Range1_Low]],Validation[[#This Row],[Test Reading]]&lt;=Validation[[#This Row],[Range1_High]])</f>
        <v>1</v>
      </c>
      <c r="AE2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8">
        <f>Validation[[#This Row],[Range1_High]]-Validation[[#This Row],[Range1_Low]]</f>
        <v>90</v>
      </c>
      <c r="AG2448">
        <f>Validation[[#This Row],[Range2_High]]-Validation[[#This Row],[Range2_Low]]</f>
        <v>9.6000000000000002E-4</v>
      </c>
      <c r="AK2448"/>
    </row>
    <row r="2449" spans="1:37" x14ac:dyDescent="0.25">
      <c r="A2449" t="s">
        <v>66</v>
      </c>
      <c r="B2449" t="s">
        <v>8</v>
      </c>
      <c r="C2449">
        <v>100</v>
      </c>
      <c r="D2449">
        <v>1020</v>
      </c>
      <c r="E2449">
        <v>0.01</v>
      </c>
      <c r="F2449" t="s">
        <v>6</v>
      </c>
      <c r="G2449" t="s">
        <v>4</v>
      </c>
      <c r="H2449">
        <v>4.0000000000000003E-5</v>
      </c>
      <c r="I2449">
        <v>1E-3</v>
      </c>
      <c r="J2449" t="s">
        <v>6296</v>
      </c>
      <c r="K2449">
        <v>360</v>
      </c>
      <c r="L2449">
        <v>1.1000000000000001</v>
      </c>
      <c r="M2449">
        <v>337.15</v>
      </c>
      <c r="N2449">
        <v>1.1167</v>
      </c>
      <c r="O2449" t="s">
        <v>2643</v>
      </c>
      <c r="P2449" t="s">
        <v>2643</v>
      </c>
      <c r="Q2449" t="s">
        <v>2643</v>
      </c>
      <c r="R2449" t="s">
        <v>5766</v>
      </c>
      <c r="S2449">
        <f ca="1">$AK$2*Validation[[#This Row],[Range1_Range]]+Validation[[#This Row],[Range1_Low]]</f>
        <v>409.19530413301322</v>
      </c>
      <c r="T2449">
        <f ca="1">$AK$2*Validation[[#This Row],[Range2_Range]]+Validation[[#This Row],[Range2_Low]]</f>
        <v>3.6263857822575296E-4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810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9" t="b">
        <f ca="1">AND(Validation[[#This Row],[Test Reading]]&gt;=Validation[[#This Row],[Range1_Low]],Validation[[#This Row],[Test Reading]]&lt;=Validation[[#This Row],[Range1_High]])</f>
        <v>1</v>
      </c>
      <c r="AE2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9">
        <f>Validation[[#This Row],[Range1_High]]-Validation[[#This Row],[Range1_Low]]</f>
        <v>920</v>
      </c>
      <c r="AG2449">
        <f>Validation[[#This Row],[Range2_High]]-Validation[[#This Row],[Range2_Low]]</f>
        <v>9.6000000000000002E-4</v>
      </c>
      <c r="AK2449"/>
    </row>
    <row r="2450" spans="1:37" x14ac:dyDescent="0.25">
      <c r="A2450" t="s">
        <v>66</v>
      </c>
      <c r="B2450" t="s">
        <v>8</v>
      </c>
      <c r="C2450">
        <v>0.1</v>
      </c>
      <c r="D2450">
        <v>1</v>
      </c>
      <c r="E2450">
        <v>0.1</v>
      </c>
      <c r="F2450" t="s">
        <v>6</v>
      </c>
      <c r="G2450" t="s">
        <v>5</v>
      </c>
      <c r="H2450">
        <v>1.0000000000000001E-5</v>
      </c>
      <c r="I2450">
        <v>2E-3</v>
      </c>
      <c r="J2450" t="s">
        <v>6296</v>
      </c>
      <c r="K2450">
        <v>57736</v>
      </c>
      <c r="L2450">
        <v>14.108000000000001</v>
      </c>
      <c r="M2450">
        <v>57736</v>
      </c>
      <c r="N2450">
        <v>14</v>
      </c>
      <c r="O2450" t="s">
        <v>2643</v>
      </c>
      <c r="P2450" t="s">
        <v>2643</v>
      </c>
      <c r="Q2450" t="s">
        <v>2643</v>
      </c>
      <c r="R2450" t="s">
        <v>5745</v>
      </c>
      <c r="S2450">
        <f ca="1">$AK$2*Validation[[#This Row],[Range1_Range]]+Validation[[#This Row],[Range1_Low]]</f>
        <v>0.40247366708664334</v>
      </c>
      <c r="T2450">
        <f ca="1">$AK$2*Validation[[#This Row],[Range2_Range]]+Validation[[#This Row],[Range2_Low]]</f>
        <v>6.7880288611380033E-4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58000 µV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0" t="b">
        <f ca="1">AND(Validation[[#This Row],[Test Reading]]&gt;=Validation[[#This Row],[Range1_Low]],Validation[[#This Row],[Test Reading]]&lt;=Validation[[#This Row],[Range1_High]])</f>
        <v>1</v>
      </c>
      <c r="AE2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0">
        <f>Validation[[#This Row],[Range1_High]]-Validation[[#This Row],[Range1_Low]]</f>
        <v>0.9</v>
      </c>
      <c r="AG2450">
        <f>Validation[[#This Row],[Range2_High]]-Validation[[#This Row],[Range2_Low]]</f>
        <v>1.99E-3</v>
      </c>
      <c r="AK2450"/>
    </row>
    <row r="2451" spans="1:37" x14ac:dyDescent="0.25">
      <c r="A2451" t="s">
        <v>66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2E-3</v>
      </c>
      <c r="I2451">
        <v>0.02</v>
      </c>
      <c r="J2451" t="s">
        <v>6296</v>
      </c>
      <c r="K2451">
        <v>57739</v>
      </c>
      <c r="L2451">
        <v>53.381</v>
      </c>
      <c r="M2451">
        <v>57739</v>
      </c>
      <c r="N2451">
        <v>53.128</v>
      </c>
      <c r="O2451" t="s">
        <v>2643</v>
      </c>
      <c r="P2451" t="s">
        <v>2643</v>
      </c>
      <c r="Q2451" t="s">
        <v>2643</v>
      </c>
      <c r="R2451" t="s">
        <v>5750</v>
      </c>
      <c r="S2451">
        <f ca="1">$AK$2*Validation[[#This Row],[Range1_Range]]+Validation[[#This Row],[Range1_Low]]</f>
        <v>0.40247366708664334</v>
      </c>
      <c r="T2451">
        <f ca="1">$AK$2*Validation[[#This Row],[Range2_Range]]+Validation[[#This Row],[Range2_Low]]</f>
        <v>8.0494733417328691E-3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1" t="b">
        <f ca="1">AND(Validation[[#This Row],[Test Reading]]&gt;=Validation[[#This Row],[Range1_Low]],Validation[[#This Row],[Test Reading]]&lt;=Validation[[#This Row],[Range1_High]])</f>
        <v>1</v>
      </c>
      <c r="AE2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1">
        <f>Validation[[#This Row],[Range1_High]]-Validation[[#This Row],[Range1_Low]]</f>
        <v>0.9</v>
      </c>
      <c r="AG2451">
        <f>Validation[[#This Row],[Range2_High]]-Validation[[#This Row],[Range2_Low]]</f>
        <v>1.8000000000000002E-2</v>
      </c>
      <c r="AK2451"/>
    </row>
    <row r="2452" spans="1:37" x14ac:dyDescent="0.25">
      <c r="A2452" t="s">
        <v>66</v>
      </c>
      <c r="B2452" t="s">
        <v>8</v>
      </c>
      <c r="C2452">
        <v>1</v>
      </c>
      <c r="D2452">
        <v>10</v>
      </c>
      <c r="E2452">
        <v>0.1</v>
      </c>
      <c r="F2452" t="s">
        <v>6</v>
      </c>
      <c r="G2452" t="s">
        <v>4</v>
      </c>
      <c r="H2452">
        <v>1.0000000000000001E-5</v>
      </c>
      <c r="I2452">
        <v>2E-3</v>
      </c>
      <c r="J2452" t="s">
        <v>6296</v>
      </c>
      <c r="K2452">
        <v>57.765999999999998</v>
      </c>
      <c r="L2452">
        <v>0.1391</v>
      </c>
      <c r="M2452">
        <v>57.765000000000001</v>
      </c>
      <c r="N2452">
        <v>0.13813</v>
      </c>
      <c r="O2452" t="s">
        <v>2643</v>
      </c>
      <c r="P2452" t="s">
        <v>2643</v>
      </c>
      <c r="Q2452" t="s">
        <v>2643</v>
      </c>
      <c r="R2452" t="s">
        <v>5754</v>
      </c>
      <c r="S2452">
        <f ca="1">$AK$2*Validation[[#This Row],[Range1_Range]]+Validation[[#This Row],[Range1_Low]]</f>
        <v>4.0247366708664334</v>
      </c>
      <c r="T2452">
        <f ca="1">$AK$2*Validation[[#This Row],[Range2_Range]]+Validation[[#This Row],[Range2_Low]]</f>
        <v>6.7880288611380033E-4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 mV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2" t="b">
        <f ca="1">Validation[[#This Row],[Desired Result]]=Validation[[#This Row],[Result]]</f>
        <v>1</v>
      </c>
      <c r="X2452" t="b">
        <v>1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2" t="b">
        <f ca="1">AND(Validation[[#This Row],[Test Reading]]&gt;=Validation[[#This Row],[Range1_Low]],Validation[[#This Row],[Test Reading]]&lt;=Validation[[#This Row],[Range1_High]])</f>
        <v>1</v>
      </c>
      <c r="AE2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2">
        <f>Validation[[#This Row],[Range1_High]]-Validation[[#This Row],[Range1_Low]]</f>
        <v>9</v>
      </c>
      <c r="AG2452">
        <f>Validation[[#This Row],[Range2_High]]-Validation[[#This Row],[Range2_Low]]</f>
        <v>1.99E-3</v>
      </c>
      <c r="AK2452"/>
    </row>
    <row r="2453" spans="1:37" x14ac:dyDescent="0.25">
      <c r="A2453" t="s">
        <v>66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2E-3</v>
      </c>
      <c r="I2453">
        <v>0.02</v>
      </c>
      <c r="J2453" t="s">
        <v>6296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2643</v>
      </c>
      <c r="P2453" t="s">
        <v>2643</v>
      </c>
      <c r="Q2453" t="s">
        <v>2643</v>
      </c>
      <c r="R2453" t="s">
        <v>5759</v>
      </c>
      <c r="S2453">
        <f ca="1">$AK$2*Validation[[#This Row],[Range1_Range]]+Validation[[#This Row],[Range1_Low]]</f>
        <v>4.0247366708664334</v>
      </c>
      <c r="T2453">
        <f ca="1">$AK$2*Validation[[#This Row],[Range2_Range]]+Validation[[#This Row],[Range2_Low]]</f>
        <v>8.0494733417328691E-3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453" t="b">
        <f ca="1">Validation[[#This Row],[Desired Result]]=Validation[[#This Row],[Result]]</f>
        <v>1</v>
      </c>
      <c r="X2453" t="b">
        <v>0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3" t="b">
        <f ca="1">AND(Validation[[#This Row],[Test Reading]]&gt;=Validation[[#This Row],[Range1_Low]],Validation[[#This Row],[Test Reading]]&lt;=Validation[[#This Row],[Range1_High]])</f>
        <v>1</v>
      </c>
      <c r="AE2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3">
        <f>Validation[[#This Row],[Range1_High]]-Validation[[#This Row],[Range1_Low]]</f>
        <v>9</v>
      </c>
      <c r="AG2453">
        <f>Validation[[#This Row],[Range2_High]]-Validation[[#This Row],[Range2_Low]]</f>
        <v>1.8000000000000002E-2</v>
      </c>
      <c r="AK2453"/>
    </row>
    <row r="2454" spans="1:37" x14ac:dyDescent="0.25">
      <c r="A2454" t="s">
        <v>66</v>
      </c>
      <c r="B2454" t="s">
        <v>8</v>
      </c>
      <c r="C2454">
        <v>10</v>
      </c>
      <c r="D2454">
        <v>100</v>
      </c>
      <c r="E2454">
        <v>0.1</v>
      </c>
      <c r="F2454" t="s">
        <v>6</v>
      </c>
      <c r="G2454" t="s">
        <v>4</v>
      </c>
      <c r="H2454">
        <v>4.0000000000000003E-5</v>
      </c>
      <c r="I2454">
        <v>1E-3</v>
      </c>
      <c r="J2454" t="s">
        <v>6296</v>
      </c>
      <c r="K2454">
        <v>65.075999999999993</v>
      </c>
      <c r="L2454">
        <v>0.76909000000000005</v>
      </c>
      <c r="M2454">
        <v>64.997</v>
      </c>
      <c r="N2454">
        <v>0.76749999999999996</v>
      </c>
      <c r="O2454" t="s">
        <v>2643</v>
      </c>
      <c r="P2454" t="s">
        <v>2643</v>
      </c>
      <c r="Q2454" t="s">
        <v>2643</v>
      </c>
      <c r="R2454" t="s">
        <v>5763</v>
      </c>
      <c r="S2454">
        <f ca="1">$AK$2*Validation[[#This Row],[Range1_Range]]+Validation[[#This Row],[Range1_Low]]</f>
        <v>40.247366708664337</v>
      </c>
      <c r="T2454">
        <f ca="1">$AK$2*Validation[[#This Row],[Range2_Range]]+Validation[[#This Row],[Range2_Low]]</f>
        <v>3.6263857822575296E-4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96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4" t="b">
        <f ca="1">AND(Validation[[#This Row],[Test Reading]]&gt;=Validation[[#This Row],[Range1_Low]],Validation[[#This Row],[Test Reading]]&lt;=Validation[[#This Row],[Range1_High]])</f>
        <v>1</v>
      </c>
      <c r="AE2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4">
        <f>Validation[[#This Row],[Range1_High]]-Validation[[#This Row],[Range1_Low]]</f>
        <v>90</v>
      </c>
      <c r="AG2454">
        <f>Validation[[#This Row],[Range2_High]]-Validation[[#This Row],[Range2_Low]]</f>
        <v>9.6000000000000002E-4</v>
      </c>
      <c r="AK2454"/>
    </row>
    <row r="2455" spans="1:37" x14ac:dyDescent="0.25">
      <c r="A2455" t="s">
        <v>66</v>
      </c>
      <c r="B2455" t="s">
        <v>8</v>
      </c>
      <c r="C2455">
        <v>100</v>
      </c>
      <c r="D2455">
        <v>1020</v>
      </c>
      <c r="E2455">
        <v>0.1</v>
      </c>
      <c r="F2455" t="s">
        <v>6</v>
      </c>
      <c r="G2455" t="s">
        <v>4</v>
      </c>
      <c r="H2455">
        <v>4.0000000000000003E-5</v>
      </c>
      <c r="I2455">
        <v>1E-3</v>
      </c>
      <c r="J2455" t="s">
        <v>6296</v>
      </c>
      <c r="K2455">
        <v>360</v>
      </c>
      <c r="L2455">
        <v>1.1141000000000001</v>
      </c>
      <c r="M2455">
        <v>341.11</v>
      </c>
      <c r="N2455">
        <v>1.1138999999999999</v>
      </c>
      <c r="O2455" t="s">
        <v>2643</v>
      </c>
      <c r="P2455" t="s">
        <v>2643</v>
      </c>
      <c r="Q2455" t="s">
        <v>2643</v>
      </c>
      <c r="R2455" t="s">
        <v>5767</v>
      </c>
      <c r="S2455">
        <f ca="1">$AK$2*Validation[[#This Row],[Range1_Range]]+Validation[[#This Row],[Range1_Low]]</f>
        <v>409.19530413301322</v>
      </c>
      <c r="T2455">
        <f ca="1">$AK$2*Validation[[#This Row],[Range2_Range]]+Validation[[#This Row],[Range2_Low]]</f>
        <v>3.6263857822575296E-4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820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5" t="b">
        <f ca="1">AND(Validation[[#This Row],[Test Reading]]&gt;=Validation[[#This Row],[Range1_Low]],Validation[[#This Row],[Test Reading]]&lt;=Validation[[#This Row],[Range1_High]])</f>
        <v>1</v>
      </c>
      <c r="AE2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5">
        <f>Validation[[#This Row],[Range1_High]]-Validation[[#This Row],[Range1_Low]]</f>
        <v>920</v>
      </c>
      <c r="AG2455">
        <f>Validation[[#This Row],[Range2_High]]-Validation[[#This Row],[Range2_Low]]</f>
        <v>9.6000000000000002E-4</v>
      </c>
      <c r="AK2455"/>
    </row>
    <row r="2456" spans="1:37" x14ac:dyDescent="0.25">
      <c r="A2456" t="s">
        <v>66</v>
      </c>
      <c r="B2456" t="s">
        <v>8</v>
      </c>
      <c r="C2456">
        <v>1</v>
      </c>
      <c r="D2456">
        <v>10</v>
      </c>
      <c r="E2456">
        <v>1</v>
      </c>
      <c r="F2456" t="s">
        <v>6</v>
      </c>
      <c r="G2456" t="s">
        <v>4</v>
      </c>
      <c r="H2456">
        <v>1.0000000000000001E-5</v>
      </c>
      <c r="I2456">
        <v>2E-3</v>
      </c>
      <c r="J2456" t="s">
        <v>6296</v>
      </c>
      <c r="K2456">
        <v>577.36</v>
      </c>
      <c r="L2456">
        <v>1.4397E-2</v>
      </c>
      <c r="M2456">
        <v>577.36</v>
      </c>
      <c r="N2456">
        <v>1.4E-2</v>
      </c>
      <c r="O2456" t="s">
        <v>2643</v>
      </c>
      <c r="P2456" t="s">
        <v>2643</v>
      </c>
      <c r="Q2456" t="s">
        <v>2643</v>
      </c>
      <c r="R2456" t="s">
        <v>5755</v>
      </c>
      <c r="S2456">
        <f ca="1">$AK$2*Validation[[#This Row],[Range1_Range]]+Validation[[#This Row],[Range1_Low]]</f>
        <v>4.0247366708664334</v>
      </c>
      <c r="T2456">
        <f ca="1">$AK$2*Validation[[#This Row],[Range2_Range]]+Validation[[#This Row],[Range2_Low]]</f>
        <v>6.7880288611380033E-4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580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6" t="b">
        <f ca="1">AND(Validation[[#This Row],[Test Reading]]&gt;=Validation[[#This Row],[Range1_Low]],Validation[[#This Row],[Test Reading]]&lt;=Validation[[#This Row],[Range1_High]])</f>
        <v>1</v>
      </c>
      <c r="AE2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6">
        <f>Validation[[#This Row],[Range1_High]]-Validation[[#This Row],[Range1_Low]]</f>
        <v>9</v>
      </c>
      <c r="AG2456">
        <f>Validation[[#This Row],[Range2_High]]-Validation[[#This Row],[Range2_Low]]</f>
        <v>1.99E-3</v>
      </c>
      <c r="AK2456"/>
    </row>
    <row r="2457" spans="1:37" x14ac:dyDescent="0.25">
      <c r="A2457" t="s">
        <v>66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2E-3</v>
      </c>
      <c r="I2457">
        <v>0.02</v>
      </c>
      <c r="J2457" t="s">
        <v>6296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2643</v>
      </c>
      <c r="P2457" t="s">
        <v>2643</v>
      </c>
      <c r="Q2457" t="s">
        <v>2643</v>
      </c>
      <c r="R2457" t="s">
        <v>5760</v>
      </c>
      <c r="S2457">
        <f ca="1">$AK$2*Validation[[#This Row],[Range1_Range]]+Validation[[#This Row],[Range1_Low]]</f>
        <v>4.0247366708664334</v>
      </c>
      <c r="T2457">
        <f ca="1">$AK$2*Validation[[#This Row],[Range2_Range]]+Validation[[#This Row],[Range2_Low]]</f>
        <v>8.0494733417328691E-3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7" t="b">
        <f ca="1">AND(Validation[[#This Row],[Test Reading]]&gt;=Validation[[#This Row],[Range1_Low]],Validation[[#This Row],[Test Reading]]&lt;=Validation[[#This Row],[Range1_High]])</f>
        <v>1</v>
      </c>
      <c r="AE2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7">
        <f>Validation[[#This Row],[Range1_High]]-Validation[[#This Row],[Range1_Low]]</f>
        <v>9</v>
      </c>
      <c r="AG2457">
        <f>Validation[[#This Row],[Range2_High]]-Validation[[#This Row],[Range2_Low]]</f>
        <v>1.8000000000000002E-2</v>
      </c>
      <c r="AK2457"/>
    </row>
    <row r="2458" spans="1:37" x14ac:dyDescent="0.25">
      <c r="A2458" t="s">
        <v>66</v>
      </c>
      <c r="B2458" t="s">
        <v>8</v>
      </c>
      <c r="C2458">
        <v>10</v>
      </c>
      <c r="D2458">
        <v>100</v>
      </c>
      <c r="E2458">
        <v>1</v>
      </c>
      <c r="F2458" t="s">
        <v>6</v>
      </c>
      <c r="G2458" t="s">
        <v>4</v>
      </c>
      <c r="H2458">
        <v>4.0000000000000003E-5</v>
      </c>
      <c r="I2458">
        <v>1E-3</v>
      </c>
      <c r="J2458" t="s">
        <v>6296</v>
      </c>
      <c r="K2458">
        <v>577.66</v>
      </c>
      <c r="L2458">
        <v>0.14257</v>
      </c>
      <c r="M2458">
        <v>577.63</v>
      </c>
      <c r="N2458">
        <v>0.14057</v>
      </c>
      <c r="O2458" t="s">
        <v>2643</v>
      </c>
      <c r="P2458" t="s">
        <v>2643</v>
      </c>
      <c r="Q2458" t="s">
        <v>2643</v>
      </c>
      <c r="R2458" t="s">
        <v>5764</v>
      </c>
      <c r="S2458">
        <f ca="1">$AK$2*Validation[[#This Row],[Range1_Range]]+Validation[[#This Row],[Range1_Low]]</f>
        <v>40.247366708664337</v>
      </c>
      <c r="T2458">
        <f ca="1">$AK$2*Validation[[#This Row],[Range2_Range]]+Validation[[#This Row],[Range2_Low]]</f>
        <v>3.6263857822575296E-4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1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8" t="b">
        <f ca="1">AND(Validation[[#This Row],[Test Reading]]&gt;=Validation[[#This Row],[Range1_Low]],Validation[[#This Row],[Test Reading]]&lt;=Validation[[#This Row],[Range1_High]])</f>
        <v>1</v>
      </c>
      <c r="AE2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8">
        <f>Validation[[#This Row],[Range1_High]]-Validation[[#This Row],[Range1_Low]]</f>
        <v>90</v>
      </c>
      <c r="AG2458">
        <f>Validation[[#This Row],[Range2_High]]-Validation[[#This Row],[Range2_Low]]</f>
        <v>9.6000000000000002E-4</v>
      </c>
      <c r="AK2458"/>
    </row>
    <row r="2459" spans="1:37" x14ac:dyDescent="0.25">
      <c r="A2459" t="s">
        <v>66</v>
      </c>
      <c r="B2459" t="s">
        <v>8</v>
      </c>
      <c r="C2459">
        <v>100</v>
      </c>
      <c r="D2459">
        <v>1020</v>
      </c>
      <c r="E2459">
        <v>1</v>
      </c>
      <c r="F2459" t="s">
        <v>6</v>
      </c>
      <c r="G2459" t="s">
        <v>4</v>
      </c>
      <c r="H2459">
        <v>4.0000000000000003E-5</v>
      </c>
      <c r="I2459">
        <v>1E-3</v>
      </c>
      <c r="J2459" t="s">
        <v>6296</v>
      </c>
      <c r="K2459">
        <v>639.27</v>
      </c>
      <c r="L2459">
        <v>0.92932000000000003</v>
      </c>
      <c r="M2459">
        <v>638.46</v>
      </c>
      <c r="N2459">
        <v>0.92803000000000002</v>
      </c>
      <c r="O2459" t="s">
        <v>2643</v>
      </c>
      <c r="P2459" t="s">
        <v>2643</v>
      </c>
      <c r="Q2459" t="s">
        <v>2643</v>
      </c>
      <c r="R2459" t="s">
        <v>5768</v>
      </c>
      <c r="S2459">
        <f ca="1">$AK$2*Validation[[#This Row],[Range1_Range]]+Validation[[#This Row],[Range1_Low]]</f>
        <v>409.19530413301322</v>
      </c>
      <c r="T2459">
        <f ca="1">$AK$2*Validation[[#This Row],[Range2_Range]]+Validation[[#This Row],[Range2_Low]]</f>
        <v>3.6263857822575296E-4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1000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2459" t="b">
        <f ca="1">Validation[[#This Row],[Desired Result]]=Validation[[#This Row],[Result]]</f>
        <v>1</v>
      </c>
      <c r="X2459" t="b">
        <v>1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9" t="b">
        <f ca="1">AND(Validation[[#This Row],[Test Reading]]&gt;=Validation[[#This Row],[Range1_Low]],Validation[[#This Row],[Test Reading]]&lt;=Validation[[#This Row],[Range1_High]])</f>
        <v>1</v>
      </c>
      <c r="AE2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9">
        <f>Validation[[#This Row],[Range1_High]]-Validation[[#This Row],[Range1_Low]]</f>
        <v>920</v>
      </c>
      <c r="AG2459">
        <f>Validation[[#This Row],[Range2_High]]-Validation[[#This Row],[Range2_Low]]</f>
        <v>9.6000000000000002E-4</v>
      </c>
      <c r="AK2459"/>
    </row>
    <row r="2460" spans="1:37" x14ac:dyDescent="0.25">
      <c r="A2460" t="s">
        <v>66</v>
      </c>
      <c r="B2460" t="s">
        <v>8</v>
      </c>
      <c r="C2460">
        <v>10</v>
      </c>
      <c r="D2460">
        <v>100</v>
      </c>
      <c r="E2460">
        <v>10</v>
      </c>
      <c r="F2460" t="s">
        <v>6</v>
      </c>
      <c r="G2460" t="s">
        <v>4</v>
      </c>
      <c r="H2460">
        <v>4.0000000000000003E-5</v>
      </c>
      <c r="I2460">
        <v>1E-3</v>
      </c>
      <c r="J2460" t="s">
        <v>6296</v>
      </c>
      <c r="K2460">
        <v>5773.6</v>
      </c>
      <c r="L2460">
        <v>1.5076000000000001E-2</v>
      </c>
      <c r="M2460">
        <v>5773.6</v>
      </c>
      <c r="N2460">
        <v>1.4250000000000001E-2</v>
      </c>
      <c r="O2460" t="s">
        <v>2643</v>
      </c>
      <c r="P2460" t="s">
        <v>2643</v>
      </c>
      <c r="Q2460" t="s">
        <v>2643</v>
      </c>
      <c r="R2460" t="s">
        <v>5765</v>
      </c>
      <c r="S2460">
        <f ca="1">$AK$2*Validation[[#This Row],[Range1_Range]]+Validation[[#This Row],[Range1_Low]]</f>
        <v>40.247366708664337</v>
      </c>
      <c r="T2460">
        <f ca="1">$AK$2*Validation[[#This Row],[Range2_Range]]+Validation[[#This Row],[Range2_Low]]</f>
        <v>3.6263857822575296E-4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5800 mV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0" t="b">
        <f ca="1">Validation[[#This Row],[Desired Result]]=Validation[[#This Row],[Result]]</f>
        <v>1</v>
      </c>
      <c r="X2460" t="b">
        <v>0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0" t="b">
        <f ca="1">AND(Validation[[#This Row],[Test Reading]]&gt;=Validation[[#This Row],[Range1_Low]],Validation[[#This Row],[Test Reading]]&lt;=Validation[[#This Row],[Range1_High]])</f>
        <v>1</v>
      </c>
      <c r="AE2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0">
        <f>Validation[[#This Row],[Range1_High]]-Validation[[#This Row],[Range1_Low]]</f>
        <v>90</v>
      </c>
      <c r="AG2460">
        <f>Validation[[#This Row],[Range2_High]]-Validation[[#This Row],[Range2_Low]]</f>
        <v>9.6000000000000002E-4</v>
      </c>
      <c r="AK2460"/>
    </row>
    <row r="2461" spans="1:37" x14ac:dyDescent="0.25">
      <c r="A2461" t="s">
        <v>66</v>
      </c>
      <c r="B2461" t="s">
        <v>8</v>
      </c>
      <c r="C2461">
        <v>100</v>
      </c>
      <c r="D2461">
        <v>1020</v>
      </c>
      <c r="E2461">
        <v>10</v>
      </c>
      <c r="F2461" t="s">
        <v>6</v>
      </c>
      <c r="G2461" t="s">
        <v>4</v>
      </c>
      <c r="H2461">
        <v>4.0000000000000003E-5</v>
      </c>
      <c r="I2461">
        <v>1E-3</v>
      </c>
      <c r="J2461" t="s">
        <v>6296</v>
      </c>
      <c r="K2461">
        <v>5773</v>
      </c>
      <c r="L2461">
        <v>0.18489</v>
      </c>
      <c r="M2461">
        <v>5772.7</v>
      </c>
      <c r="N2461">
        <v>0.18293999999999999</v>
      </c>
      <c r="O2461" t="s">
        <v>2643</v>
      </c>
      <c r="P2461" t="s">
        <v>2643</v>
      </c>
      <c r="Q2461" t="s">
        <v>2643</v>
      </c>
      <c r="R2461" t="s">
        <v>5769</v>
      </c>
      <c r="S2461">
        <f ca="1">$AK$2*Validation[[#This Row],[Range1_Range]]+Validation[[#This Row],[Range1_Low]]</f>
        <v>409.19530413301322</v>
      </c>
      <c r="T2461">
        <f ca="1">$AK$2*Validation[[#This Row],[Range2_Range]]+Validation[[#This Row],[Range2_Low]]</f>
        <v>3.6263857822575296E-4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1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1" t="b">
        <f ca="1">AND(Validation[[#This Row],[Test Reading]]&gt;=Validation[[#This Row],[Range1_Low]],Validation[[#This Row],[Test Reading]]&lt;=Validation[[#This Row],[Range1_High]])</f>
        <v>1</v>
      </c>
      <c r="AE2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1">
        <f>Validation[[#This Row],[Range1_High]]-Validation[[#This Row],[Range1_Low]]</f>
        <v>920</v>
      </c>
      <c r="AG2461">
        <f>Validation[[#This Row],[Range2_High]]-Validation[[#This Row],[Range2_Low]]</f>
        <v>9.6000000000000002E-4</v>
      </c>
      <c r="AK2461"/>
    </row>
    <row r="2462" spans="1:37" x14ac:dyDescent="0.25">
      <c r="A2462" t="s">
        <v>66</v>
      </c>
      <c r="B2462" t="s">
        <v>8</v>
      </c>
      <c r="C2462">
        <v>100</v>
      </c>
      <c r="D2462">
        <v>1020</v>
      </c>
      <c r="E2462">
        <v>100</v>
      </c>
      <c r="F2462" t="s">
        <v>6</v>
      </c>
      <c r="G2462" t="s">
        <v>4</v>
      </c>
      <c r="H2462">
        <v>4.0000000000000003E-5</v>
      </c>
      <c r="I2462">
        <v>1E-3</v>
      </c>
      <c r="J2462" t="s">
        <v>6296</v>
      </c>
      <c r="K2462">
        <v>57736</v>
      </c>
      <c r="L2462">
        <v>1.9421000000000001E-2</v>
      </c>
      <c r="M2462">
        <v>57735</v>
      </c>
      <c r="N2462">
        <v>1.8613000000000001E-2</v>
      </c>
      <c r="O2462" t="s">
        <v>2643</v>
      </c>
      <c r="P2462" t="s">
        <v>2643</v>
      </c>
      <c r="Q2462" t="s">
        <v>2643</v>
      </c>
      <c r="R2462" t="s">
        <v>5770</v>
      </c>
      <c r="S2462">
        <f ca="1">$AK$2*Validation[[#This Row],[Range1_Range]]+Validation[[#This Row],[Range1_Low]]</f>
        <v>409.19530413301322</v>
      </c>
      <c r="T2462">
        <f ca="1">$AK$2*Validation[[#This Row],[Range2_Range]]+Validation[[#This Row],[Range2_Low]]</f>
        <v>3.6263857822575296E-4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58000 mV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2" t="b">
        <f ca="1">AND(Validation[[#This Row],[Test Reading]]&gt;=Validation[[#This Row],[Range1_Low]],Validation[[#This Row],[Test Reading]]&lt;=Validation[[#This Row],[Range1_High]])</f>
        <v>1</v>
      </c>
      <c r="AE2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2">
        <f>Validation[[#This Row],[Range1_High]]-Validation[[#This Row],[Range1_Low]]</f>
        <v>920</v>
      </c>
      <c r="AG2462">
        <f>Validation[[#This Row],[Range2_High]]-Validation[[#This Row],[Range2_Low]]</f>
        <v>9.6000000000000002E-4</v>
      </c>
      <c r="AJ2462" s="94"/>
      <c r="AK2462"/>
    </row>
    <row r="2463" spans="1:37" x14ac:dyDescent="0.25">
      <c r="A2463" t="s">
        <v>66</v>
      </c>
      <c r="B2463" t="s">
        <v>14</v>
      </c>
      <c r="C2463">
        <v>1.0000000000000001E-9</v>
      </c>
      <c r="D2463">
        <v>1E-8</v>
      </c>
      <c r="E2463">
        <v>9.9999999999999998E-13</v>
      </c>
      <c r="F2463" t="s">
        <v>138</v>
      </c>
      <c r="G2463" t="s">
        <v>15</v>
      </c>
      <c r="H2463">
        <v>0</v>
      </c>
      <c r="I2463">
        <v>0</v>
      </c>
      <c r="J2463" t="s">
        <v>2643</v>
      </c>
      <c r="K2463">
        <v>3.5999999999999997E-2</v>
      </c>
      <c r="L2463">
        <v>6600000</v>
      </c>
      <c r="M2463">
        <v>3.5476000000000001E-2</v>
      </c>
      <c r="N2463">
        <v>6559300</v>
      </c>
      <c r="O2463" t="s">
        <v>2643</v>
      </c>
      <c r="P2463" t="s">
        <v>2643</v>
      </c>
      <c r="Q2463" t="s">
        <v>2643</v>
      </c>
      <c r="R2463" t="s">
        <v>1339</v>
      </c>
      <c r="S2463">
        <f ca="1">$AK$2*Validation[[#This Row],[Range1_Range]]+Validation[[#This Row],[Range1_Low]]</f>
        <v>4.0247366708664334E-9</v>
      </c>
      <c r="T2463">
        <f ca="1">$AK$2*Validation[[#This Row],[Range2_Range]]+Validation[[#This Row],[Range2_Low]]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0.063 nF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nF</v>
      </c>
      <c r="W2463" t="b">
        <f ca="1">Validation[[#This Row],[Desired Result]]=Validation[[#This Row],[Result]]</f>
        <v>1</v>
      </c>
      <c r="X2463" t="b">
        <v>1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3" t="b">
        <f ca="1">AND(Validation[[#This Row],[Test Reading]]&gt;=Validation[[#This Row],[Range1_Low]],Validation[[#This Row],[Test Reading]]&lt;=Validation[[#This Row],[Range1_High]])</f>
        <v>1</v>
      </c>
      <c r="AE2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3">
        <f>Validation[[#This Row],[Range1_High]]-Validation[[#This Row],[Range1_Low]]</f>
        <v>8.9999999999999995E-9</v>
      </c>
      <c r="AG2463">
        <f>Validation[[#This Row],[Range2_High]]-Validation[[#This Row],[Range2_Low]]</f>
        <v>0</v>
      </c>
      <c r="AK2463"/>
    </row>
    <row r="2464" spans="1:37" x14ac:dyDescent="0.25">
      <c r="A2464" t="s">
        <v>66</v>
      </c>
      <c r="B2464" t="s">
        <v>14</v>
      </c>
      <c r="C2464">
        <v>1.0000000000000001E-9</v>
      </c>
      <c r="D2464">
        <v>1E-8</v>
      </c>
      <c r="E2464">
        <v>9.9999999999999994E-12</v>
      </c>
      <c r="F2464" t="s">
        <v>138</v>
      </c>
      <c r="G2464" t="s">
        <v>15</v>
      </c>
      <c r="H2464">
        <v>0</v>
      </c>
      <c r="I2464">
        <v>0</v>
      </c>
      <c r="J2464" t="s">
        <v>2643</v>
      </c>
      <c r="K2464">
        <v>3.5999999999999997E-2</v>
      </c>
      <c r="L2464">
        <v>6536700</v>
      </c>
      <c r="M2464">
        <v>3.5893000000000001E-2</v>
      </c>
      <c r="N2464">
        <v>6534200</v>
      </c>
      <c r="O2464" t="s">
        <v>2643</v>
      </c>
      <c r="P2464" t="s">
        <v>2643</v>
      </c>
      <c r="Q2464" t="s">
        <v>2643</v>
      </c>
      <c r="R2464" t="s">
        <v>5801</v>
      </c>
      <c r="S2464">
        <f ca="1">$AK$2*Validation[[#This Row],[Range1_Range]]+Validation[[#This Row],[Range1_Low]]</f>
        <v>4.0247366708664334E-9</v>
      </c>
      <c r="T2464">
        <f ca="1">$AK$2*Validation[[#This Row],[Range2_Range]]+Validation[[#This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0.062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nF</v>
      </c>
      <c r="W2464" t="b">
        <f ca="1">Validation[[#This Row],[Desired Result]]=Validation[[#This Row],[Result]]</f>
        <v>1</v>
      </c>
      <c r="X2464" t="b">
        <v>1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4" t="b">
        <f ca="1">AND(Validation[[#This Row],[Test Reading]]&gt;=Validation[[#This Row],[Range1_Low]],Validation[[#This Row],[Test Reading]]&lt;=Validation[[#This Row],[Range1_High]])</f>
        <v>1</v>
      </c>
      <c r="AE2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4">
        <f>Validation[[#This Row],[Range1_High]]-Validation[[#This Row],[Range1_Low]]</f>
        <v>8.9999999999999995E-9</v>
      </c>
      <c r="AG2464">
        <f>Validation[[#This Row],[Range2_High]]-Validation[[#This Row],[Range2_Low]]</f>
        <v>0</v>
      </c>
      <c r="AJ2464" s="94"/>
      <c r="AK2464"/>
    </row>
    <row r="2465" spans="1:37" x14ac:dyDescent="0.25">
      <c r="A2465" t="s">
        <v>66</v>
      </c>
      <c r="B2465" t="s">
        <v>14</v>
      </c>
      <c r="C2465">
        <v>1E-8</v>
      </c>
      <c r="D2465">
        <v>9.9999999999999995E-8</v>
      </c>
      <c r="E2465">
        <v>9.9999999999999994E-12</v>
      </c>
      <c r="F2465" t="s">
        <v>138</v>
      </c>
      <c r="G2465" t="s">
        <v>15</v>
      </c>
      <c r="H2465">
        <v>0</v>
      </c>
      <c r="I2465">
        <v>0</v>
      </c>
      <c r="J2465" t="s">
        <v>2643</v>
      </c>
      <c r="K2465">
        <v>0.5</v>
      </c>
      <c r="L2465">
        <v>5800000</v>
      </c>
      <c r="M2465">
        <v>0.48988999999999999</v>
      </c>
      <c r="N2465">
        <v>5801600</v>
      </c>
      <c r="O2465" t="s">
        <v>2643</v>
      </c>
      <c r="P2465" t="s">
        <v>2643</v>
      </c>
      <c r="Q2465" t="s">
        <v>2643</v>
      </c>
      <c r="R2465" t="s">
        <v>1344</v>
      </c>
      <c r="S2465">
        <f ca="1">$AK$2*Validation[[#This Row],[Range1_Range]]+Validation[[#This Row],[Range1_Low]]</f>
        <v>4.0247366708664339E-8</v>
      </c>
      <c r="T2465">
        <f ca="1">$AK$2*Validation[[#This Row],[Range2_Range]]+Validation[[#This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0.73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5" t="b">
        <f ca="1">AND(Validation[[#This Row],[Test Reading]]&gt;=Validation[[#This Row],[Range1_Low]],Validation[[#This Row],[Test Reading]]&lt;=Validation[[#This Row],[Range1_High]])</f>
        <v>1</v>
      </c>
      <c r="AE2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5">
        <f>Validation[[#This Row],[Range1_High]]-Validation[[#This Row],[Range1_Low]]</f>
        <v>8.9999999999999999E-8</v>
      </c>
      <c r="AG2465">
        <f>Validation[[#This Row],[Range2_High]]-Validation[[#This Row],[Range2_Low]]</f>
        <v>0</v>
      </c>
      <c r="AK2465"/>
    </row>
    <row r="2466" spans="1:37" x14ac:dyDescent="0.25">
      <c r="A2466" t="s">
        <v>66</v>
      </c>
      <c r="B2466" t="s">
        <v>14</v>
      </c>
      <c r="C2466">
        <v>1.0000000000000001E-9</v>
      </c>
      <c r="D2466">
        <v>1E-8</v>
      </c>
      <c r="E2466">
        <v>1E-10</v>
      </c>
      <c r="F2466" t="s">
        <v>138</v>
      </c>
      <c r="G2466" t="s">
        <v>15</v>
      </c>
      <c r="H2466">
        <v>0</v>
      </c>
      <c r="I2466">
        <v>0</v>
      </c>
      <c r="J2466" t="s">
        <v>2643</v>
      </c>
      <c r="K2466">
        <v>6.6424999999999998E-2</v>
      </c>
      <c r="L2466">
        <v>5023200</v>
      </c>
      <c r="M2466">
        <v>6.6402000000000003E-2</v>
      </c>
      <c r="N2466">
        <v>5012600</v>
      </c>
      <c r="O2466" t="s">
        <v>2643</v>
      </c>
      <c r="P2466" t="s">
        <v>2643</v>
      </c>
      <c r="Q2466" t="s">
        <v>2643</v>
      </c>
      <c r="R2466" t="s">
        <v>5802</v>
      </c>
      <c r="S2466">
        <f ca="1">$AK$2*Validation[[#This Row],[Range1_Range]]+Validation[[#This Row],[Range1_Low]]</f>
        <v>4.0247366708664334E-9</v>
      </c>
      <c r="T2466">
        <f ca="1">$AK$2*Validation[[#This Row],[Range2_Range]]+Validation[[#This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0.087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0.087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6" t="b">
        <f ca="1">AND(Validation[[#This Row],[Test Reading]]&gt;=Validation[[#This Row],[Range1_Low]],Validation[[#This Row],[Test Reading]]&lt;=Validation[[#This Row],[Range1_High]])</f>
        <v>1</v>
      </c>
      <c r="AE2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6">
        <f>Validation[[#This Row],[Range1_High]]-Validation[[#This Row],[Range1_Low]]</f>
        <v>8.9999999999999995E-9</v>
      </c>
      <c r="AG2466">
        <f>Validation[[#This Row],[Range2_High]]-Validation[[#This Row],[Range2_Low]]</f>
        <v>0</v>
      </c>
      <c r="AK2466"/>
    </row>
    <row r="2467" spans="1:37" x14ac:dyDescent="0.25">
      <c r="A2467" t="s">
        <v>66</v>
      </c>
      <c r="B2467" t="s">
        <v>14</v>
      </c>
      <c r="C2467">
        <v>1E-8</v>
      </c>
      <c r="D2467">
        <v>9.9999999999999995E-8</v>
      </c>
      <c r="E2467">
        <v>1E-10</v>
      </c>
      <c r="F2467" t="s">
        <v>138</v>
      </c>
      <c r="G2467" t="s">
        <v>15</v>
      </c>
      <c r="H2467">
        <v>0</v>
      </c>
      <c r="I2467">
        <v>0</v>
      </c>
      <c r="J2467" t="s">
        <v>2643</v>
      </c>
      <c r="K2467">
        <v>0.5</v>
      </c>
      <c r="L2467">
        <v>5788200</v>
      </c>
      <c r="M2467">
        <v>0.49306</v>
      </c>
      <c r="N2467">
        <v>5785500</v>
      </c>
      <c r="O2467" t="s">
        <v>2643</v>
      </c>
      <c r="P2467" t="s">
        <v>2643</v>
      </c>
      <c r="Q2467" t="s">
        <v>2643</v>
      </c>
      <c r="R2467" t="s">
        <v>5804</v>
      </c>
      <c r="S2467">
        <f ca="1">$AK$2*Validation[[#This Row],[Range1_Range]]+Validation[[#This Row],[Range1_Low]]</f>
        <v>4.0247366708664339E-8</v>
      </c>
      <c r="T2467">
        <f ca="1">$AK$2*Validation[[#This Row],[Range2_Range]]+Validation[[#This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0.73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7" t="b">
        <f ca="1">AND(Validation[[#This Row],[Test Reading]]&gt;=Validation[[#This Row],[Range1_Low]],Validation[[#This Row],[Test Reading]]&lt;=Validation[[#This Row],[Range1_High]])</f>
        <v>1</v>
      </c>
      <c r="AE2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7">
        <f>Validation[[#This Row],[Range1_High]]-Validation[[#This Row],[Range1_Low]]</f>
        <v>8.9999999999999999E-8</v>
      </c>
      <c r="AG2467">
        <f>Validation[[#This Row],[Range2_High]]-Validation[[#This Row],[Range2_Low]]</f>
        <v>0</v>
      </c>
      <c r="AK2467"/>
    </row>
    <row r="2468" spans="1:37" x14ac:dyDescent="0.25">
      <c r="A2468" t="s">
        <v>66</v>
      </c>
      <c r="B2468" t="s">
        <v>14</v>
      </c>
      <c r="C2468">
        <v>9.9999999999999995E-8</v>
      </c>
      <c r="D2468">
        <v>9.9999999999999995E-7</v>
      </c>
      <c r="E2468">
        <v>1E-10</v>
      </c>
      <c r="F2468" t="s">
        <v>138</v>
      </c>
      <c r="G2468" t="s">
        <v>15</v>
      </c>
      <c r="H2468">
        <v>0</v>
      </c>
      <c r="I2468">
        <v>0</v>
      </c>
      <c r="J2468" t="s">
        <v>2643</v>
      </c>
      <c r="K2468">
        <v>6.2</v>
      </c>
      <c r="L2468">
        <v>5200000</v>
      </c>
      <c r="M2468">
        <v>6.1439000000000004</v>
      </c>
      <c r="N2468">
        <v>5209500</v>
      </c>
      <c r="O2468" t="s">
        <v>2643</v>
      </c>
      <c r="P2468" t="s">
        <v>2643</v>
      </c>
      <c r="Q2468" t="s">
        <v>2643</v>
      </c>
      <c r="R2468" t="s">
        <v>1349</v>
      </c>
      <c r="S2468">
        <f ca="1">$AK$2*Validation[[#This Row],[Range1_Range]]+Validation[[#This Row],[Range1_Low]]</f>
        <v>4.0247366708664336E-7</v>
      </c>
      <c r="T2468">
        <f ca="1">$AK$2*Validation[[#This Row],[Range2_Range]]+Validation[[#This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8.3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8" t="b">
        <f ca="1">AND(Validation[[#This Row],[Test Reading]]&gt;=Validation[[#This Row],[Range1_Low]],Validation[[#This Row],[Test Reading]]&lt;=Validation[[#This Row],[Range1_High]])</f>
        <v>1</v>
      </c>
      <c r="AE2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8">
        <f>Validation[[#This Row],[Range1_High]]-Validation[[#This Row],[Range1_Low]]</f>
        <v>8.9999999999999996E-7</v>
      </c>
      <c r="AG2468">
        <f>Validation[[#This Row],[Range2_High]]-Validation[[#This Row],[Range2_Low]]</f>
        <v>0</v>
      </c>
      <c r="AJ2468" s="94"/>
      <c r="AK2468"/>
    </row>
    <row r="2469" spans="1:37" x14ac:dyDescent="0.25">
      <c r="A2469" t="s">
        <v>66</v>
      </c>
      <c r="B2469" t="s">
        <v>14</v>
      </c>
      <c r="C2469">
        <v>1.0000000000000001E-9</v>
      </c>
      <c r="D2469">
        <v>1E-8</v>
      </c>
      <c r="E2469">
        <v>1.0000000000000001E-9</v>
      </c>
      <c r="F2469" t="s">
        <v>138</v>
      </c>
      <c r="G2469" t="s">
        <v>15</v>
      </c>
      <c r="H2469">
        <v>0</v>
      </c>
      <c r="I2469">
        <v>0</v>
      </c>
      <c r="J2469" t="s">
        <v>2643</v>
      </c>
      <c r="K2469">
        <v>0.57862999999999998</v>
      </c>
      <c r="L2469">
        <v>1104800</v>
      </c>
      <c r="M2469">
        <v>0.57862999999999998</v>
      </c>
      <c r="N2469">
        <v>1095300</v>
      </c>
      <c r="O2469" t="s">
        <v>2643</v>
      </c>
      <c r="P2469" t="s">
        <v>2643</v>
      </c>
      <c r="Q2469" t="s">
        <v>2643</v>
      </c>
      <c r="R2469" t="s">
        <v>5803</v>
      </c>
      <c r="S2469">
        <f ca="1">$AK$2*Validation[[#This Row],[Range1_Range]]+Validation[[#This Row],[Range1_Low]]</f>
        <v>4.0247366708664334E-9</v>
      </c>
      <c r="T2469">
        <f ca="1">$AK$2*Validation[[#This Row],[Range2_Range]]+Validation[[#This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0.58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0</v>
      </c>
      <c r="AA2469" t="b"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9" t="b">
        <f ca="1">AND(Validation[[#This Row],[Test Reading]]&gt;=Validation[[#This Row],[Range1_Low]],Validation[[#This Row],[Test Reading]]&lt;=Validation[[#This Row],[Range1_High]])</f>
        <v>1</v>
      </c>
      <c r="AE2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9">
        <f>Validation[[#This Row],[Range1_High]]-Validation[[#This Row],[Range1_Low]]</f>
        <v>8.9999999999999995E-9</v>
      </c>
      <c r="AG2469">
        <f>Validation[[#This Row],[Range2_High]]-Validation[[#This Row],[Range2_Low]]</f>
        <v>0</v>
      </c>
      <c r="AK2469"/>
    </row>
    <row r="2470" spans="1:37" x14ac:dyDescent="0.25">
      <c r="A2470" t="s">
        <v>66</v>
      </c>
      <c r="B2470" t="s">
        <v>14</v>
      </c>
      <c r="C2470">
        <v>1E-8</v>
      </c>
      <c r="D2470">
        <v>9.9999999999999995E-8</v>
      </c>
      <c r="E2470">
        <v>1.0000000000000001E-9</v>
      </c>
      <c r="F2470" t="s">
        <v>138</v>
      </c>
      <c r="G2470" t="s">
        <v>15</v>
      </c>
      <c r="H2470">
        <v>0</v>
      </c>
      <c r="I2470">
        <v>0</v>
      </c>
      <c r="J2470" t="s">
        <v>2643</v>
      </c>
      <c r="K2470">
        <v>0.74933000000000005</v>
      </c>
      <c r="L2470">
        <v>4690300</v>
      </c>
      <c r="M2470">
        <v>0.74914000000000003</v>
      </c>
      <c r="N2470">
        <v>4679800</v>
      </c>
      <c r="O2470" t="s">
        <v>2643</v>
      </c>
      <c r="P2470" t="s">
        <v>2643</v>
      </c>
      <c r="Q2470" t="s">
        <v>2643</v>
      </c>
      <c r="R2470" t="s">
        <v>1346</v>
      </c>
      <c r="S2470">
        <f ca="1">$AK$2*Validation[[#This Row],[Range1_Range]]+Validation[[#This Row],[Range1_Low]]</f>
        <v>4.0247366708664339E-8</v>
      </c>
      <c r="T2470">
        <f ca="1">$AK$2*Validation[[#This Row],[Range2_Range]]+Validation[[#This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0.94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0" t="b">
        <f ca="1">AND(Validation[[#This Row],[Test Reading]]&gt;=Validation[[#This Row],[Range1_Low]],Validation[[#This Row],[Test Reading]]&lt;=Validation[[#This Row],[Range1_High]])</f>
        <v>1</v>
      </c>
      <c r="AE2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0">
        <f>Validation[[#This Row],[Range1_High]]-Validation[[#This Row],[Range1_Low]]</f>
        <v>8.9999999999999999E-8</v>
      </c>
      <c r="AG2470">
        <f>Validation[[#This Row],[Range2_High]]-Validation[[#This Row],[Range2_Low]]</f>
        <v>0</v>
      </c>
      <c r="AK2470"/>
    </row>
    <row r="2471" spans="1:37" x14ac:dyDescent="0.25">
      <c r="A2471" t="s">
        <v>66</v>
      </c>
      <c r="B2471" t="s">
        <v>14</v>
      </c>
      <c r="C2471">
        <v>9.9999999999999995E-8</v>
      </c>
      <c r="D2471">
        <v>9.9999999999999995E-7</v>
      </c>
      <c r="E2471">
        <v>1.0000000000000001E-9</v>
      </c>
      <c r="F2471" t="s">
        <v>138</v>
      </c>
      <c r="G2471" t="s">
        <v>15</v>
      </c>
      <c r="H2471">
        <v>0</v>
      </c>
      <c r="I2471">
        <v>0</v>
      </c>
      <c r="J2471" t="s">
        <v>2643</v>
      </c>
      <c r="K2471">
        <v>6.2</v>
      </c>
      <c r="L2471">
        <v>5201100</v>
      </c>
      <c r="M2471">
        <v>6.1698000000000004</v>
      </c>
      <c r="N2471">
        <v>5198400</v>
      </c>
      <c r="O2471" t="s">
        <v>2643</v>
      </c>
      <c r="P2471" t="s">
        <v>2643</v>
      </c>
      <c r="Q2471" t="s">
        <v>2643</v>
      </c>
      <c r="R2471" t="s">
        <v>1350</v>
      </c>
      <c r="S2471">
        <f ca="1">$AK$2*Validation[[#This Row],[Range1_Range]]+Validation[[#This Row],[Range1_Low]]</f>
        <v>4.0247366708664336E-7</v>
      </c>
      <c r="T2471">
        <f ca="1">$AK$2*Validation[[#This Row],[Range2_Range]]+Validation[[#This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8.3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nF</v>
      </c>
      <c r="W2471" t="b">
        <f ca="1">Validation[[#This Row],[Desired Result]]=Validation[[#This Row],[Result]]</f>
        <v>1</v>
      </c>
      <c r="X2471" t="b">
        <v>0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1" t="b">
        <f ca="1">AND(Validation[[#This Row],[Test Reading]]&gt;=Validation[[#This Row],[Range1_Low]],Validation[[#This Row],[Test Reading]]&lt;=Validation[[#This Row],[Range1_High]])</f>
        <v>1</v>
      </c>
      <c r="AE2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1">
        <f>Validation[[#This Row],[Range1_High]]-Validation[[#This Row],[Range1_Low]]</f>
        <v>8.9999999999999996E-7</v>
      </c>
      <c r="AG2471">
        <f>Validation[[#This Row],[Range2_High]]-Validation[[#This Row],[Range2_Low]]</f>
        <v>0</v>
      </c>
      <c r="AK2471"/>
    </row>
    <row r="2472" spans="1:37" x14ac:dyDescent="0.25">
      <c r="A2472" t="s">
        <v>66</v>
      </c>
      <c r="B2472" t="s">
        <v>14</v>
      </c>
      <c r="C2472">
        <v>1.0000000000000001E-9</v>
      </c>
      <c r="D2472">
        <v>1E-8</v>
      </c>
      <c r="E2472">
        <v>1E-8</v>
      </c>
      <c r="F2472" t="s">
        <v>138</v>
      </c>
      <c r="G2472" t="s">
        <v>15</v>
      </c>
      <c r="H2472">
        <v>0</v>
      </c>
      <c r="I2472">
        <v>0</v>
      </c>
      <c r="J2472" t="s">
        <v>2643</v>
      </c>
      <c r="K2472">
        <v>5.7903000000000002</v>
      </c>
      <c r="L2472">
        <v>3024400</v>
      </c>
      <c r="M2472">
        <v>5.7903000000000002</v>
      </c>
      <c r="N2472">
        <v>3020500</v>
      </c>
      <c r="O2472" t="s">
        <v>2643</v>
      </c>
      <c r="P2472" t="s">
        <v>2643</v>
      </c>
      <c r="Q2472" t="s">
        <v>2643</v>
      </c>
      <c r="R2472" t="s">
        <v>1343</v>
      </c>
      <c r="S2472">
        <f ca="1">$AK$2*Validation[[#This Row],[Range1_Range]]+Validation[[#This Row],[Range1_Low]]</f>
        <v>4.0247366708664334E-9</v>
      </c>
      <c r="T2472">
        <f ca="1">$AK$2*Validation[[#This Row],[Range2_Range]]+Validation[[#This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5.8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1</v>
      </c>
      <c r="AA2472" t="b"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2" t="b">
        <f ca="1">AND(Validation[[#This Row],[Test Reading]]&gt;=Validation[[#This Row],[Range1_Low]],Validation[[#This Row],[Test Reading]]&lt;=Validation[[#This Row],[Range1_High]])</f>
        <v>1</v>
      </c>
      <c r="AE2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2">
        <f>Validation[[#This Row],[Range1_High]]-Validation[[#This Row],[Range1_Low]]</f>
        <v>8.9999999999999995E-9</v>
      </c>
      <c r="AG2472">
        <f>Validation[[#This Row],[Range2_High]]-Validation[[#This Row],[Range2_Low]]</f>
        <v>0</v>
      </c>
      <c r="AK2472"/>
    </row>
    <row r="2473" spans="1:37" x14ac:dyDescent="0.25">
      <c r="A2473" t="s">
        <v>66</v>
      </c>
      <c r="B2473" t="s">
        <v>14</v>
      </c>
      <c r="C2473">
        <v>1E-8</v>
      </c>
      <c r="D2473">
        <v>9.9999999999999995E-8</v>
      </c>
      <c r="E2473">
        <v>1E-8</v>
      </c>
      <c r="F2473" t="s">
        <v>138</v>
      </c>
      <c r="G2473" t="s">
        <v>15</v>
      </c>
      <c r="H2473">
        <v>0</v>
      </c>
      <c r="I2473">
        <v>0</v>
      </c>
      <c r="J2473" t="s">
        <v>2643</v>
      </c>
      <c r="K2473">
        <v>5.7969999999999997</v>
      </c>
      <c r="L2473">
        <v>1102800</v>
      </c>
      <c r="M2473">
        <v>5.7969999999999997</v>
      </c>
      <c r="N2473">
        <v>1093300</v>
      </c>
      <c r="O2473" t="s">
        <v>2643</v>
      </c>
      <c r="P2473" t="s">
        <v>2643</v>
      </c>
      <c r="Q2473" t="s">
        <v>2643</v>
      </c>
      <c r="R2473" t="s">
        <v>1347</v>
      </c>
      <c r="S2473">
        <f ca="1">$AK$2*Validation[[#This Row],[Range1_Range]]+Validation[[#This Row],[Range1_Low]]</f>
        <v>4.0247366708664339E-8</v>
      </c>
      <c r="T2473">
        <f ca="1">$AK$2*Validation[[#This Row],[Range2_Range]]+Validation[[#This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3" t="b">
        <f ca="1">Validation[[#This Row],[Desired Result]]=Validation[[#This Row],[Result]]</f>
        <v>1</v>
      </c>
      <c r="X2473" t="b">
        <v>0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0</v>
      </c>
      <c r="AA2473" t="b"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3" t="b">
        <f ca="1">AND(Validation[[#This Row],[Test Reading]]&gt;=Validation[[#This Row],[Range1_Low]],Validation[[#This Row],[Test Reading]]&lt;=Validation[[#This Row],[Range1_High]])</f>
        <v>1</v>
      </c>
      <c r="AE2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3">
        <f>Validation[[#This Row],[Range1_High]]-Validation[[#This Row],[Range1_Low]]</f>
        <v>8.9999999999999999E-8</v>
      </c>
      <c r="AG2473">
        <f>Validation[[#This Row],[Range2_High]]-Validation[[#This Row],[Range2_Low]]</f>
        <v>0</v>
      </c>
      <c r="AK2473"/>
    </row>
    <row r="2474" spans="1:37" x14ac:dyDescent="0.25">
      <c r="A2474" t="s">
        <v>66</v>
      </c>
      <c r="B2474" t="s">
        <v>14</v>
      </c>
      <c r="C2474">
        <v>9.9999999999999995E-8</v>
      </c>
      <c r="D2474">
        <v>9.9999999999999995E-7</v>
      </c>
      <c r="E2474">
        <v>1E-8</v>
      </c>
      <c r="F2474" t="s">
        <v>138</v>
      </c>
      <c r="G2474" t="s">
        <v>15</v>
      </c>
      <c r="H2474">
        <v>0</v>
      </c>
      <c r="I2474">
        <v>0</v>
      </c>
      <c r="J2474" t="s">
        <v>2643</v>
      </c>
      <c r="K2474">
        <v>8.3825000000000003</v>
      </c>
      <c r="L2474">
        <v>4378300</v>
      </c>
      <c r="M2474">
        <v>8.3808000000000007</v>
      </c>
      <c r="N2474">
        <v>4368200</v>
      </c>
      <c r="O2474" t="s">
        <v>2643</v>
      </c>
      <c r="P2474" t="s">
        <v>2643</v>
      </c>
      <c r="Q2474" t="s">
        <v>2643</v>
      </c>
      <c r="R2474" t="s">
        <v>1351</v>
      </c>
      <c r="S2474">
        <f ca="1">$AK$2*Validation[[#This Row],[Range1_Range]]+Validation[[#This Row],[Range1_Low]]</f>
        <v>4.0247366708664336E-7</v>
      </c>
      <c r="T2474">
        <f ca="1">$AK$2*Validation[[#This Row],[Range2_Range]]+Validation[[#This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10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2474" t="b">
        <f ca="1">Validation[[#This Row],[Desired Result]]=Validation[[#This Row],[Result]]</f>
        <v>1</v>
      </c>
      <c r="X2474" t="b">
        <v>1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0</v>
      </c>
      <c r="AA2474" t="b"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4" t="b">
        <f ca="1">AND(Validation[[#This Row],[Test Reading]]&gt;=Validation[[#This Row],[Range1_Low]],Validation[[#This Row],[Test Reading]]&lt;=Validation[[#This Row],[Range1_High]])</f>
        <v>1</v>
      </c>
      <c r="AE2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4">
        <f>Validation[[#This Row],[Range1_High]]-Validation[[#This Row],[Range1_Low]]</f>
        <v>8.9999999999999996E-7</v>
      </c>
      <c r="AG2474">
        <f>Validation[[#This Row],[Range2_High]]-Validation[[#This Row],[Range2_Low]]</f>
        <v>0</v>
      </c>
      <c r="AK2474"/>
    </row>
    <row r="2475" spans="1:37" x14ac:dyDescent="0.25">
      <c r="A2475" t="s">
        <v>66</v>
      </c>
      <c r="B2475" t="s">
        <v>14</v>
      </c>
      <c r="C2475">
        <v>1E-8</v>
      </c>
      <c r="D2475">
        <v>9.9999999999999995E-8</v>
      </c>
      <c r="E2475">
        <v>9.9999999999999995E-8</v>
      </c>
      <c r="F2475" t="s">
        <v>138</v>
      </c>
      <c r="G2475" t="s">
        <v>15</v>
      </c>
      <c r="H2475">
        <v>0</v>
      </c>
      <c r="I2475">
        <v>0</v>
      </c>
      <c r="J2475" t="s">
        <v>2643</v>
      </c>
      <c r="K2475">
        <v>57.904000000000003</v>
      </c>
      <c r="L2475">
        <v>3024300</v>
      </c>
      <c r="M2475">
        <v>57.904000000000003</v>
      </c>
      <c r="N2475">
        <v>3020400</v>
      </c>
      <c r="O2475" t="s">
        <v>2643</v>
      </c>
      <c r="P2475" t="s">
        <v>2643</v>
      </c>
      <c r="Q2475" t="s">
        <v>2643</v>
      </c>
      <c r="R2475" t="s">
        <v>1348</v>
      </c>
      <c r="S2475">
        <f ca="1">$AK$2*Validation[[#This Row],[Range1_Range]]+Validation[[#This Row],[Range1_Low]]</f>
        <v>4.0247366708664339E-8</v>
      </c>
      <c r="T2475">
        <f ca="1">$AK$2*Validation[[#This Row],[Range2_Range]]+Validation[[#This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58 nF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1</v>
      </c>
      <c r="AA2475" t="b"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5" t="b">
        <f ca="1">AND(Validation[[#This Row],[Test Reading]]&gt;=Validation[[#This Row],[Range1_Low]],Validation[[#This Row],[Test Reading]]&lt;=Validation[[#This Row],[Range1_High]])</f>
        <v>1</v>
      </c>
      <c r="AE2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5">
        <f>Validation[[#This Row],[Range1_High]]-Validation[[#This Row],[Range1_Low]]</f>
        <v>8.9999999999999999E-8</v>
      </c>
      <c r="AG2475">
        <f>Validation[[#This Row],[Range2_High]]-Validation[[#This Row],[Range2_Low]]</f>
        <v>0</v>
      </c>
      <c r="AK2475"/>
    </row>
    <row r="2476" spans="1:37" x14ac:dyDescent="0.25">
      <c r="A2476" t="s">
        <v>66</v>
      </c>
      <c r="B2476" t="s">
        <v>14</v>
      </c>
      <c r="C2476">
        <v>9.9999999999999995E-8</v>
      </c>
      <c r="D2476">
        <v>9.9999999999999995E-7</v>
      </c>
      <c r="E2476">
        <v>9.9999999999999995E-8</v>
      </c>
      <c r="F2476" t="s">
        <v>138</v>
      </c>
      <c r="G2476" t="s">
        <v>15</v>
      </c>
      <c r="H2476">
        <v>0</v>
      </c>
      <c r="I2476">
        <v>0</v>
      </c>
      <c r="J2476" t="s">
        <v>2643</v>
      </c>
      <c r="K2476">
        <v>58.094000000000001</v>
      </c>
      <c r="L2476">
        <v>1100500</v>
      </c>
      <c r="M2476">
        <v>58.094000000000001</v>
      </c>
      <c r="N2476">
        <v>1091000</v>
      </c>
      <c r="O2476" t="s">
        <v>2643</v>
      </c>
      <c r="P2476" t="s">
        <v>2643</v>
      </c>
      <c r="Q2476" t="s">
        <v>2643</v>
      </c>
      <c r="R2476" t="s">
        <v>1352</v>
      </c>
      <c r="S2476">
        <f ca="1">$AK$2*Validation[[#This Row],[Range1_Range]]+Validation[[#This Row],[Range1_Low]]</f>
        <v>4.0247366708664336E-7</v>
      </c>
      <c r="T2476">
        <f ca="1">$AK$2*Validation[[#This Row],[Range2_Range]]+Validation[[#This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59 nF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6" t="b">
        <f ca="1">Validation[[#This Row],[Desired Result]]=Validation[[#This Row],[Result]]</f>
        <v>1</v>
      </c>
      <c r="X2476" t="b">
        <v>0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0</v>
      </c>
      <c r="AA2476" t="b"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6" t="b">
        <f ca="1">AND(Validation[[#This Row],[Test Reading]]&gt;=Validation[[#This Row],[Range1_Low]],Validation[[#This Row],[Test Reading]]&lt;=Validation[[#This Row],[Range1_High]])</f>
        <v>1</v>
      </c>
      <c r="AE2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6">
        <f>Validation[[#This Row],[Range1_High]]-Validation[[#This Row],[Range1_Low]]</f>
        <v>8.9999999999999996E-7</v>
      </c>
      <c r="AG2476">
        <f>Validation[[#This Row],[Range2_High]]-Validation[[#This Row],[Range2_Low]]</f>
        <v>0</v>
      </c>
      <c r="AK2476"/>
    </row>
    <row r="2477" spans="1:37" x14ac:dyDescent="0.25">
      <c r="A2477" t="s">
        <v>66</v>
      </c>
      <c r="B2477" t="s">
        <v>14</v>
      </c>
      <c r="C2477">
        <v>9.9999999999999995E-8</v>
      </c>
      <c r="D2477">
        <v>9.9999999999999995E-7</v>
      </c>
      <c r="E2477">
        <v>9.9999999999999995E-7</v>
      </c>
      <c r="F2477" t="s">
        <v>138</v>
      </c>
      <c r="G2477" t="s">
        <v>15</v>
      </c>
      <c r="H2477">
        <v>0</v>
      </c>
      <c r="I2477">
        <v>0</v>
      </c>
      <c r="J2477" t="s">
        <v>2643</v>
      </c>
      <c r="K2477">
        <v>579.04999999999995</v>
      </c>
      <c r="L2477">
        <v>3024200</v>
      </c>
      <c r="M2477">
        <v>579.04999999999995</v>
      </c>
      <c r="N2477">
        <v>3020300</v>
      </c>
      <c r="O2477" t="s">
        <v>2643</v>
      </c>
      <c r="P2477" t="s">
        <v>2643</v>
      </c>
      <c r="Q2477" t="s">
        <v>2643</v>
      </c>
      <c r="R2477" t="s">
        <v>1353</v>
      </c>
      <c r="S2477">
        <f ca="1">$AK$2*Validation[[#This Row],[Range1_Range]]+Validation[[#This Row],[Range1_Low]]</f>
        <v>4.0247366708664336E-7</v>
      </c>
      <c r="T2477">
        <f ca="1">$AK$2*Validation[[#This Row],[Range2_Range]]+Validation[[#This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580 nF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1</v>
      </c>
      <c r="AA2477" t="b"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7" t="b">
        <f ca="1">AND(Validation[[#This Row],[Test Reading]]&gt;=Validation[[#This Row],[Range1_Low]],Validation[[#This Row],[Test Reading]]&lt;=Validation[[#This Row],[Range1_High]])</f>
        <v>1</v>
      </c>
      <c r="AE2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7">
        <f>Validation[[#This Row],[Range1_High]]-Validation[[#This Row],[Range1_Low]]</f>
        <v>8.9999999999999996E-7</v>
      </c>
      <c r="AG2477">
        <f>Validation[[#This Row],[Range2_High]]-Validation[[#This Row],[Range2_Low]]</f>
        <v>0</v>
      </c>
      <c r="AK2477"/>
    </row>
    <row r="2478" spans="1:37" x14ac:dyDescent="0.25">
      <c r="A2478" t="s">
        <v>66</v>
      </c>
      <c r="B2478" t="s">
        <v>44</v>
      </c>
      <c r="C2478">
        <v>0</v>
      </c>
      <c r="D2478">
        <v>1E-4</v>
      </c>
      <c r="E2478">
        <v>1.0000000000000001E-9</v>
      </c>
      <c r="F2478" t="s">
        <v>13</v>
      </c>
      <c r="G2478" t="s">
        <v>68</v>
      </c>
      <c r="H2478">
        <v>0</v>
      </c>
      <c r="I2478">
        <v>0</v>
      </c>
      <c r="J2478" t="s">
        <v>2643</v>
      </c>
      <c r="K2478">
        <v>35</v>
      </c>
      <c r="L2478">
        <v>350000</v>
      </c>
      <c r="M2478">
        <v>34.933</v>
      </c>
      <c r="N2478">
        <v>349170</v>
      </c>
      <c r="O2478" t="s">
        <v>2643</v>
      </c>
      <c r="P2478" t="s">
        <v>2643</v>
      </c>
      <c r="Q2478" t="s">
        <v>2643</v>
      </c>
      <c r="R2478" t="s">
        <v>5708</v>
      </c>
      <c r="S2478">
        <f ca="1">$AK$2*Validation[[#This Row],[Range1_Range]]+Validation[[#This Row],[Range1_Low]]</f>
        <v>3.3608185231849262E-5</v>
      </c>
      <c r="T2478">
        <f ca="1">$AK$2*Validation[[#This Row],[Range2_Range]]+Validation[[#This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47 nA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nA</v>
      </c>
      <c r="W2478" t="b">
        <f ca="1">Validation[[#This Row],[Desired Result]]=Validation[[#This Row],[Result]]</f>
        <v>1</v>
      </c>
      <c r="X2478" t="b">
        <v>0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0</v>
      </c>
      <c r="AA2478" t="b"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8" t="b">
        <f ca="1">AND(Validation[[#This Row],[Test Reading]]&gt;=Validation[[#This Row],[Range1_Low]],Validation[[#This Row],[Test Reading]]&lt;=Validation[[#This Row],[Range1_High]])</f>
        <v>1</v>
      </c>
      <c r="AE2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8">
        <f>Validation[[#This Row],[Range1_High]]-Validation[[#This Row],[Range1_Low]]</f>
        <v>1E-4</v>
      </c>
      <c r="AG2478">
        <f>Validation[[#This Row],[Range2_High]]-Validation[[#This Row],[Range2_Low]]</f>
        <v>0</v>
      </c>
      <c r="AK2478"/>
    </row>
    <row r="2479" spans="1:37" x14ac:dyDescent="0.25">
      <c r="A2479" t="s">
        <v>66</v>
      </c>
      <c r="B2479" t="s">
        <v>44</v>
      </c>
      <c r="C2479">
        <v>0</v>
      </c>
      <c r="D2479">
        <v>1E-4</v>
      </c>
      <c r="E2479">
        <v>1E-8</v>
      </c>
      <c r="F2479" t="s">
        <v>13</v>
      </c>
      <c r="G2479" t="s">
        <v>68</v>
      </c>
      <c r="H2479">
        <v>0</v>
      </c>
      <c r="I2479">
        <v>0</v>
      </c>
      <c r="J2479" t="s">
        <v>2643</v>
      </c>
      <c r="K2479">
        <v>35.368000000000002</v>
      </c>
      <c r="L2479">
        <v>346810</v>
      </c>
      <c r="M2479">
        <v>35.366</v>
      </c>
      <c r="N2479">
        <v>346810</v>
      </c>
      <c r="O2479" t="s">
        <v>2643</v>
      </c>
      <c r="P2479" t="s">
        <v>2643</v>
      </c>
      <c r="Q2479" t="s">
        <v>2643</v>
      </c>
      <c r="R2479" t="s">
        <v>1310</v>
      </c>
      <c r="S2479">
        <f ca="1">$AK$2*Validation[[#This Row],[Range1_Range]]+Validation[[#This Row],[Range1_Low]]</f>
        <v>3.3608185231849262E-5</v>
      </c>
      <c r="T2479">
        <f ca="1">$AK$2*Validation[[#This Row],[Range2_Range]]+Validation[[#This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47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9" t="b">
        <f ca="1">AND(Validation[[#This Row],[Test Reading]]&gt;=Validation[[#This Row],[Range1_Low]],Validation[[#This Row],[Test Reading]]&lt;=Validation[[#This Row],[Range1_High]])</f>
        <v>1</v>
      </c>
      <c r="AE2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9">
        <f>Validation[[#This Row],[Range1_High]]-Validation[[#This Row],[Range1_Low]]</f>
        <v>1E-4</v>
      </c>
      <c r="AG2479">
        <f>Validation[[#This Row],[Range2_High]]-Validation[[#This Row],[Range2_Low]]</f>
        <v>0</v>
      </c>
      <c r="AJ2479" s="94"/>
      <c r="AK2479"/>
    </row>
    <row r="2480" spans="1:37" x14ac:dyDescent="0.25">
      <c r="A2480" t="s">
        <v>66</v>
      </c>
      <c r="B2480" t="s">
        <v>44</v>
      </c>
      <c r="C2480">
        <v>1E-4</v>
      </c>
      <c r="D2480">
        <v>1E-3</v>
      </c>
      <c r="E2480">
        <v>1E-8</v>
      </c>
      <c r="F2480" t="s">
        <v>13</v>
      </c>
      <c r="G2480" t="s">
        <v>68</v>
      </c>
      <c r="H2480">
        <v>0</v>
      </c>
      <c r="I2480">
        <v>0</v>
      </c>
      <c r="J2480" t="s">
        <v>2643</v>
      </c>
      <c r="K2480">
        <v>120</v>
      </c>
      <c r="L2480">
        <v>350000</v>
      </c>
      <c r="M2480">
        <v>115.86</v>
      </c>
      <c r="N2480">
        <v>347000</v>
      </c>
      <c r="O2480" t="s">
        <v>2643</v>
      </c>
      <c r="P2480" t="s">
        <v>2643</v>
      </c>
      <c r="Q2480" t="s">
        <v>2643</v>
      </c>
      <c r="R2480" t="s">
        <v>5712</v>
      </c>
      <c r="S2480">
        <f ca="1">$AK$2*Validation[[#This Row],[Range1_Range]]+Validation[[#This Row],[Range1_Low]]</f>
        <v>4.0247366708664334E-4</v>
      </c>
      <c r="T2480">
        <f ca="1">$AK$2*Validation[[#This Row],[Range2_Range]]+Validation[[#This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260 nA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nA</v>
      </c>
      <c r="W2480" t="b">
        <f ca="1">Validation[[#This Row],[Desired Result]]=Validation[[#This Row],[Result]]</f>
        <v>1</v>
      </c>
      <c r="X2480" t="b">
        <v>1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0" t="b">
        <f ca="1">AND(Validation[[#This Row],[Test Reading]]&gt;=Validation[[#This Row],[Range1_Low]],Validation[[#This Row],[Test Reading]]&lt;=Validation[[#This Row],[Range1_High]])</f>
        <v>1</v>
      </c>
      <c r="AE2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0">
        <f>Validation[[#This Row],[Range1_High]]-Validation[[#This Row],[Range1_Low]]</f>
        <v>8.9999999999999998E-4</v>
      </c>
      <c r="AG2480">
        <f>Validation[[#This Row],[Range2_High]]-Validation[[#This Row],[Range2_Low]]</f>
        <v>0</v>
      </c>
      <c r="AJ2480" s="94"/>
      <c r="AK2480"/>
    </row>
    <row r="2481" spans="1:37" x14ac:dyDescent="0.25">
      <c r="A2481" t="s">
        <v>66</v>
      </c>
      <c r="B2481" t="s">
        <v>44</v>
      </c>
      <c r="C2481">
        <v>0</v>
      </c>
      <c r="D2481">
        <v>1E-4</v>
      </c>
      <c r="E2481">
        <v>9.9999999999999995E-8</v>
      </c>
      <c r="F2481" t="s">
        <v>13</v>
      </c>
      <c r="G2481" t="s">
        <v>68</v>
      </c>
      <c r="H2481">
        <v>0</v>
      </c>
      <c r="I2481">
        <v>0</v>
      </c>
      <c r="J2481" t="s">
        <v>2643</v>
      </c>
      <c r="K2481">
        <v>67.34</v>
      </c>
      <c r="L2481">
        <v>230750</v>
      </c>
      <c r="M2481">
        <v>67.335999999999999</v>
      </c>
      <c r="N2481">
        <v>230720</v>
      </c>
      <c r="O2481" t="s">
        <v>2643</v>
      </c>
      <c r="P2481" t="s">
        <v>2643</v>
      </c>
      <c r="Q2481" t="s">
        <v>2643</v>
      </c>
      <c r="R2481" t="s">
        <v>5709</v>
      </c>
      <c r="S2481">
        <f ca="1">$AK$2*Validation[[#This Row],[Range1_Range]]+Validation[[#This Row],[Range1_Low]]</f>
        <v>3.3608185231849262E-5</v>
      </c>
      <c r="T2481">
        <f ca="1">$AK$2*Validation[[#This Row],[Range2_Range]]+Validation[[#This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75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1" t="b">
        <f ca="1">AND(Validation[[#This Row],[Test Reading]]&gt;=Validation[[#This Row],[Range1_Low]],Validation[[#This Row],[Test Reading]]&lt;=Validation[[#This Row],[Range1_High]])</f>
        <v>1</v>
      </c>
      <c r="AE2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1">
        <f>Validation[[#This Row],[Range1_High]]-Validation[[#This Row],[Range1_Low]]</f>
        <v>1E-4</v>
      </c>
      <c r="AG2481">
        <f>Validation[[#This Row],[Range2_High]]-Validation[[#This Row],[Range2_Low]]</f>
        <v>0</v>
      </c>
      <c r="AJ2481" s="94"/>
      <c r="AK2481"/>
    </row>
    <row r="2482" spans="1:37" x14ac:dyDescent="0.25">
      <c r="A2482" t="s">
        <v>66</v>
      </c>
      <c r="B2482" t="s">
        <v>44</v>
      </c>
      <c r="C2482">
        <v>1E-4</v>
      </c>
      <c r="D2482">
        <v>1E-3</v>
      </c>
      <c r="E2482">
        <v>9.9999999999999995E-8</v>
      </c>
      <c r="F2482" t="s">
        <v>13</v>
      </c>
      <c r="G2482" t="s">
        <v>68</v>
      </c>
      <c r="H2482">
        <v>0</v>
      </c>
      <c r="I2482">
        <v>0</v>
      </c>
      <c r="J2482" t="s">
        <v>2643</v>
      </c>
      <c r="K2482">
        <v>127.29</v>
      </c>
      <c r="L2482">
        <v>339170</v>
      </c>
      <c r="M2482">
        <v>127.24</v>
      </c>
      <c r="N2482">
        <v>339180</v>
      </c>
      <c r="O2482" t="s">
        <v>2643</v>
      </c>
      <c r="P2482" t="s">
        <v>2643</v>
      </c>
      <c r="Q2482" t="s">
        <v>2643</v>
      </c>
      <c r="R2482" t="s">
        <v>5713</v>
      </c>
      <c r="S2482">
        <f ca="1">$AK$2*Validation[[#This Row],[Range1_Range]]+Validation[[#This Row],[Range1_Low]]</f>
        <v>4.0247366708664334E-4</v>
      </c>
      <c r="T2482">
        <f ca="1">$AK$2*Validation[[#This Row],[Range2_Range]]+Validation[[#This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260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nA</v>
      </c>
      <c r="W2482" t="b">
        <f ca="1">Validation[[#This Row],[Desired Result]]=Validation[[#This Row],[Result]]</f>
        <v>1</v>
      </c>
      <c r="X2482" t="b">
        <v>1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2" t="b">
        <f ca="1">AND(Validation[[#This Row],[Test Reading]]&gt;=Validation[[#This Row],[Range1_Low]],Validation[[#This Row],[Test Reading]]&lt;=Validation[[#This Row],[Range1_High]])</f>
        <v>1</v>
      </c>
      <c r="AE2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2">
        <f>Validation[[#This Row],[Range1_High]]-Validation[[#This Row],[Range1_Low]]</f>
        <v>8.9999999999999998E-4</v>
      </c>
      <c r="AG2482">
        <f>Validation[[#This Row],[Range2_High]]-Validation[[#This Row],[Range2_Low]]</f>
        <v>0</v>
      </c>
      <c r="AK2482"/>
    </row>
    <row r="2483" spans="1:37" x14ac:dyDescent="0.25">
      <c r="A2483" t="s">
        <v>66</v>
      </c>
      <c r="B2483" t="s">
        <v>44</v>
      </c>
      <c r="C2483">
        <v>1E-3</v>
      </c>
      <c r="D2483">
        <v>0.01</v>
      </c>
      <c r="E2483">
        <v>9.9999999999999995E-8</v>
      </c>
      <c r="F2483" t="s">
        <v>13</v>
      </c>
      <c r="G2483" t="s">
        <v>11</v>
      </c>
      <c r="H2483">
        <v>0</v>
      </c>
      <c r="I2483">
        <v>0</v>
      </c>
      <c r="J2483" t="s">
        <v>2643</v>
      </c>
      <c r="K2483">
        <v>1.2</v>
      </c>
      <c r="L2483">
        <v>350</v>
      </c>
      <c r="M2483">
        <v>1.1597</v>
      </c>
      <c r="N2483">
        <v>346.89</v>
      </c>
      <c r="O2483" t="s">
        <v>2643</v>
      </c>
      <c r="P2483" t="s">
        <v>2643</v>
      </c>
      <c r="Q2483" t="s">
        <v>2643</v>
      </c>
      <c r="R2483" t="s">
        <v>5716</v>
      </c>
      <c r="S2483">
        <f ca="1">$AK$2*Validation[[#This Row],[Range1_Range]]+Validation[[#This Row],[Range1_Low]]</f>
        <v>4.0247366708664346E-3</v>
      </c>
      <c r="T2483">
        <f ca="1">$AK$2*Validation[[#This Row],[Range2_Range]]+Validation[[#This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2.6 µA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2483" t="b">
        <f ca="1">Validation[[#This Row],[Desired Result]]=Validation[[#This Row],[Result]]</f>
        <v>1</v>
      </c>
      <c r="X2483" t="b">
        <v>1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3" t="b">
        <f ca="1">AND(Validation[[#This Row],[Test Reading]]&gt;=Validation[[#This Row],[Range1_Low]],Validation[[#This Row],[Test Reading]]&lt;=Validation[[#This Row],[Range1_High]])</f>
        <v>1</v>
      </c>
      <c r="AE2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3">
        <f>Validation[[#This Row],[Range1_High]]-Validation[[#This Row],[Range1_Low]]</f>
        <v>9.0000000000000011E-3</v>
      </c>
      <c r="AG2483">
        <f>Validation[[#This Row],[Range2_High]]-Validation[[#This Row],[Range2_Low]]</f>
        <v>0</v>
      </c>
      <c r="AJ2483" s="94"/>
      <c r="AK2483"/>
    </row>
    <row r="2484" spans="1:37" x14ac:dyDescent="0.25">
      <c r="A2484" t="s">
        <v>66</v>
      </c>
      <c r="B2484" t="s">
        <v>44</v>
      </c>
      <c r="C2484">
        <v>0</v>
      </c>
      <c r="D2484">
        <v>1E-4</v>
      </c>
      <c r="E2484">
        <v>9.9999999999999995E-7</v>
      </c>
      <c r="F2484" t="s">
        <v>13</v>
      </c>
      <c r="G2484" t="s">
        <v>68</v>
      </c>
      <c r="H2484">
        <v>0</v>
      </c>
      <c r="I2484">
        <v>0</v>
      </c>
      <c r="J2484" t="s">
        <v>2643</v>
      </c>
      <c r="K2484">
        <v>578.4</v>
      </c>
      <c r="L2484">
        <v>31405</v>
      </c>
      <c r="M2484">
        <v>578.39</v>
      </c>
      <c r="N2484">
        <v>31376</v>
      </c>
      <c r="O2484" t="s">
        <v>2643</v>
      </c>
      <c r="P2484" t="s">
        <v>2643</v>
      </c>
      <c r="Q2484" t="s">
        <v>2643</v>
      </c>
      <c r="R2484" t="s">
        <v>5710</v>
      </c>
      <c r="S2484">
        <f ca="1">$AK$2*Validation[[#This Row],[Range1_Range]]+Validation[[#This Row],[Range1_Low]]</f>
        <v>3.3608185231849262E-5</v>
      </c>
      <c r="T2484">
        <f ca="1">$AK$2*Validation[[#This Row],[Range2_Range]]+Validation[[#This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580 nA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4" t="b">
        <f ca="1">AND(Validation[[#This Row],[Test Reading]]&gt;=Validation[[#This Row],[Range1_Low]],Validation[[#This Row],[Test Reading]]&lt;=Validation[[#This Row],[Range1_High]])</f>
        <v>1</v>
      </c>
      <c r="AE2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4">
        <f>Validation[[#This Row],[Range1_High]]-Validation[[#This Row],[Range1_Low]]</f>
        <v>1E-4</v>
      </c>
      <c r="AG2484">
        <f>Validation[[#This Row],[Range2_High]]-Validation[[#This Row],[Range2_Low]]</f>
        <v>0</v>
      </c>
      <c r="AK2484"/>
    </row>
    <row r="2485" spans="1:37" x14ac:dyDescent="0.25">
      <c r="A2485" t="s">
        <v>66</v>
      </c>
      <c r="B2485" t="s">
        <v>44</v>
      </c>
      <c r="C2485">
        <v>1E-4</v>
      </c>
      <c r="D2485">
        <v>1E-3</v>
      </c>
      <c r="E2485">
        <v>9.9999999999999995E-7</v>
      </c>
      <c r="F2485" t="s">
        <v>13</v>
      </c>
      <c r="G2485" t="s">
        <v>68</v>
      </c>
      <c r="H2485">
        <v>0</v>
      </c>
      <c r="I2485">
        <v>0</v>
      </c>
      <c r="J2485" t="s">
        <v>2643</v>
      </c>
      <c r="K2485">
        <v>580.76</v>
      </c>
      <c r="L2485">
        <v>159300</v>
      </c>
      <c r="M2485">
        <v>580.72</v>
      </c>
      <c r="N2485">
        <v>159250</v>
      </c>
      <c r="O2485" t="s">
        <v>2643</v>
      </c>
      <c r="P2485" t="s">
        <v>2643</v>
      </c>
      <c r="Q2485" t="s">
        <v>2643</v>
      </c>
      <c r="R2485" t="s">
        <v>1316</v>
      </c>
      <c r="S2485">
        <f ca="1">$AK$2*Validation[[#This Row],[Range1_Range]]+Validation[[#This Row],[Range1_Low]]</f>
        <v>4.0247366708664334E-4</v>
      </c>
      <c r="T2485">
        <f ca="1">$AK$2*Validation[[#This Row],[Range2_Range]]+Validation[[#This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640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5" t="b">
        <f ca="1">AND(Validation[[#This Row],[Test Reading]]&gt;=Validation[[#This Row],[Range1_Low]],Validation[[#This Row],[Test Reading]]&lt;=Validation[[#This Row],[Range1_High]])</f>
        <v>1</v>
      </c>
      <c r="AE2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5">
        <f>Validation[[#This Row],[Range1_High]]-Validation[[#This Row],[Range1_Low]]</f>
        <v>8.9999999999999998E-4</v>
      </c>
      <c r="AG2485">
        <f>Validation[[#This Row],[Range2_High]]-Validation[[#This Row],[Range2_Low]]</f>
        <v>0</v>
      </c>
      <c r="AJ2485" s="94"/>
      <c r="AK2485"/>
    </row>
    <row r="2486" spans="1:37" x14ac:dyDescent="0.25">
      <c r="A2486" t="s">
        <v>66</v>
      </c>
      <c r="B2486" t="s">
        <v>44</v>
      </c>
      <c r="C2486">
        <v>1E-3</v>
      </c>
      <c r="D2486">
        <v>0.01</v>
      </c>
      <c r="E2486">
        <v>9.9999999999999995E-7</v>
      </c>
      <c r="F2486" t="s">
        <v>13</v>
      </c>
      <c r="G2486" t="s">
        <v>11</v>
      </c>
      <c r="H2486">
        <v>0</v>
      </c>
      <c r="I2486">
        <v>0</v>
      </c>
      <c r="J2486" t="s">
        <v>2643</v>
      </c>
      <c r="K2486">
        <v>1.2739</v>
      </c>
      <c r="L2486">
        <v>339.07</v>
      </c>
      <c r="M2486">
        <v>1.2734000000000001</v>
      </c>
      <c r="N2486">
        <v>339.08</v>
      </c>
      <c r="O2486" t="s">
        <v>2643</v>
      </c>
      <c r="P2486" t="s">
        <v>2643</v>
      </c>
      <c r="Q2486" t="s">
        <v>2643</v>
      </c>
      <c r="R2486" t="s">
        <v>1320</v>
      </c>
      <c r="S2486">
        <f ca="1">$AK$2*Validation[[#This Row],[Range1_Range]]+Validation[[#This Row],[Range1_Low]]</f>
        <v>4.0247366708664346E-3</v>
      </c>
      <c r="T2486">
        <f ca="1">$AK$2*Validation[[#This Row],[Range2_Range]]+Validation[[#This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2.6 µA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6" t="b">
        <f ca="1">AND(Validation[[#This Row],[Test Reading]]&gt;=Validation[[#This Row],[Range1_Low]],Validation[[#This Row],[Test Reading]]&lt;=Validation[[#This Row],[Range1_High]])</f>
        <v>1</v>
      </c>
      <c r="AE2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6">
        <f>Validation[[#This Row],[Range1_High]]-Validation[[#This Row],[Range1_Low]]</f>
        <v>9.0000000000000011E-3</v>
      </c>
      <c r="AG2486">
        <f>Validation[[#This Row],[Range2_High]]-Validation[[#This Row],[Range2_Low]]</f>
        <v>0</v>
      </c>
      <c r="AK2486"/>
    </row>
    <row r="2487" spans="1:37" x14ac:dyDescent="0.25">
      <c r="A2487" t="s">
        <v>66</v>
      </c>
      <c r="B2487" t="s">
        <v>44</v>
      </c>
      <c r="C2487">
        <v>0.01</v>
      </c>
      <c r="D2487">
        <v>0.1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2643</v>
      </c>
      <c r="K2487">
        <v>12</v>
      </c>
      <c r="L2487">
        <v>350</v>
      </c>
      <c r="M2487">
        <v>11.589</v>
      </c>
      <c r="N2487">
        <v>348.45</v>
      </c>
      <c r="O2487" t="s">
        <v>2643</v>
      </c>
      <c r="P2487" t="s">
        <v>2643</v>
      </c>
      <c r="Q2487" t="s">
        <v>2643</v>
      </c>
      <c r="R2487" t="s">
        <v>1324</v>
      </c>
      <c r="S2487">
        <f ca="1">$AK$2*Validation[[#This Row],[Range1_Range]]+Validation[[#This Row],[Range1_Low]]</f>
        <v>4.0247366708664342E-2</v>
      </c>
      <c r="T2487">
        <f ca="1">$AK$2*Validation[[#This Row],[Range2_Range]]+Validation[[#This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26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2487" t="b">
        <f ca="1">Validation[[#This Row],[Desired Result]]=Validation[[#This Row],[Result]]</f>
        <v>1</v>
      </c>
      <c r="X2487" t="b">
        <v>1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7" t="b">
        <f ca="1">AND(Validation[[#This Row],[Test Reading]]&gt;=Validation[[#This Row],[Range1_Low]],Validation[[#This Row],[Test Reading]]&lt;=Validation[[#This Row],[Range1_High]])</f>
        <v>1</v>
      </c>
      <c r="AE2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7">
        <f>Validation[[#This Row],[Range1_High]]-Validation[[#This Row],[Range1_Low]]</f>
        <v>9.0000000000000011E-2</v>
      </c>
      <c r="AG2487">
        <f>Validation[[#This Row],[Range2_High]]-Validation[[#This Row],[Range2_Low]]</f>
        <v>0</v>
      </c>
      <c r="AK2487"/>
    </row>
    <row r="2488" spans="1:37" x14ac:dyDescent="0.25">
      <c r="A2488" t="s">
        <v>66</v>
      </c>
      <c r="B2488" t="s">
        <v>44</v>
      </c>
      <c r="C2488">
        <v>0</v>
      </c>
      <c r="D2488">
        <v>1E-4</v>
      </c>
      <c r="E2488">
        <v>1.0000000000000001E-5</v>
      </c>
      <c r="F2488" t="s">
        <v>13</v>
      </c>
      <c r="G2488" t="s">
        <v>68</v>
      </c>
      <c r="H2488">
        <v>0</v>
      </c>
      <c r="I2488">
        <v>0</v>
      </c>
      <c r="J2488" t="s">
        <v>2643</v>
      </c>
      <c r="K2488">
        <v>5773.7</v>
      </c>
      <c r="L2488">
        <v>3163.2</v>
      </c>
      <c r="M2488">
        <v>5773.7</v>
      </c>
      <c r="N2488">
        <v>3151.6</v>
      </c>
      <c r="O2488" t="s">
        <v>2643</v>
      </c>
      <c r="P2488" t="s">
        <v>2643</v>
      </c>
      <c r="Q2488" t="s">
        <v>2643</v>
      </c>
      <c r="R2488" t="s">
        <v>5711</v>
      </c>
      <c r="S2488">
        <f ca="1">$AK$2*Validation[[#This Row],[Range1_Range]]+Validation[[#This Row],[Range1_Low]]</f>
        <v>3.3608185231849262E-5</v>
      </c>
      <c r="T2488">
        <f ca="1">$AK$2*Validation[[#This Row],[Range2_Range]]+Validation[[#This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5800 nA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8" t="b">
        <f ca="1">AND(Validation[[#This Row],[Test Reading]]&gt;=Validation[[#This Row],[Range1_Low]],Validation[[#This Row],[Test Reading]]&lt;=Validation[[#This Row],[Range1_High]])</f>
        <v>1</v>
      </c>
      <c r="AE2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8">
        <f>Validation[[#This Row],[Range1_High]]-Validation[[#This Row],[Range1_Low]]</f>
        <v>1E-4</v>
      </c>
      <c r="AG2488">
        <f>Validation[[#This Row],[Range2_High]]-Validation[[#This Row],[Range2_Low]]</f>
        <v>0</v>
      </c>
      <c r="AJ2488" s="94"/>
      <c r="AK2488"/>
    </row>
    <row r="2489" spans="1:37" x14ac:dyDescent="0.25">
      <c r="A2489" t="s">
        <v>66</v>
      </c>
      <c r="B2489" t="s">
        <v>44</v>
      </c>
      <c r="C2489">
        <v>1E-4</v>
      </c>
      <c r="D2489">
        <v>1E-3</v>
      </c>
      <c r="E2489">
        <v>1.0000000000000001E-5</v>
      </c>
      <c r="F2489" t="s">
        <v>13</v>
      </c>
      <c r="G2489" t="s">
        <v>68</v>
      </c>
      <c r="H2489">
        <v>0</v>
      </c>
      <c r="I2489">
        <v>0</v>
      </c>
      <c r="J2489" t="s">
        <v>2643</v>
      </c>
      <c r="K2489">
        <v>5773.7</v>
      </c>
      <c r="L2489">
        <v>18430</v>
      </c>
      <c r="M2489">
        <v>5773.7</v>
      </c>
      <c r="N2489">
        <v>18401</v>
      </c>
      <c r="O2489" t="s">
        <v>2643</v>
      </c>
      <c r="P2489" t="s">
        <v>2643</v>
      </c>
      <c r="Q2489" t="s">
        <v>2643</v>
      </c>
      <c r="R2489" t="s">
        <v>5714</v>
      </c>
      <c r="S2489">
        <f ca="1">$AK$2*Validation[[#This Row],[Range1_Range]]+Validation[[#This Row],[Range1_Low]]</f>
        <v>4.0247366708664334E-4</v>
      </c>
      <c r="T2489">
        <f ca="1">$AK$2*Validation[[#This Row],[Range2_Range]]+Validation[[#This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9" t="b">
        <f ca="1">AND(Validation[[#This Row],[Test Reading]]&gt;=Validation[[#This Row],[Range1_Low]],Validation[[#This Row],[Test Reading]]&lt;=Validation[[#This Row],[Range1_High]])</f>
        <v>1</v>
      </c>
      <c r="AE2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9">
        <f>Validation[[#This Row],[Range1_High]]-Validation[[#This Row],[Range1_Low]]</f>
        <v>8.9999999999999998E-4</v>
      </c>
      <c r="AG2489">
        <f>Validation[[#This Row],[Range2_High]]-Validation[[#This Row],[Range2_Low]]</f>
        <v>0</v>
      </c>
      <c r="AK2489"/>
    </row>
    <row r="2490" spans="1:37" x14ac:dyDescent="0.25">
      <c r="A2490" t="s">
        <v>66</v>
      </c>
      <c r="B2490" t="s">
        <v>44</v>
      </c>
      <c r="C2490">
        <v>1E-3</v>
      </c>
      <c r="D2490">
        <v>0.01</v>
      </c>
      <c r="E2490">
        <v>1.0000000000000001E-5</v>
      </c>
      <c r="F2490" t="s">
        <v>13</v>
      </c>
      <c r="G2490" t="s">
        <v>11</v>
      </c>
      <c r="H2490">
        <v>0</v>
      </c>
      <c r="I2490">
        <v>0</v>
      </c>
      <c r="J2490" t="s">
        <v>2643</v>
      </c>
      <c r="K2490">
        <v>5.8079000000000001</v>
      </c>
      <c r="L2490">
        <v>159.28</v>
      </c>
      <c r="M2490">
        <v>5.8074000000000003</v>
      </c>
      <c r="N2490">
        <v>159.22999999999999</v>
      </c>
      <c r="O2490" t="s">
        <v>2643</v>
      </c>
      <c r="P2490" t="s">
        <v>2643</v>
      </c>
      <c r="Q2490" t="s">
        <v>2643</v>
      </c>
      <c r="R2490" t="s">
        <v>1321</v>
      </c>
      <c r="S2490">
        <f ca="1">$AK$2*Validation[[#This Row],[Range1_Range]]+Validation[[#This Row],[Range1_Low]]</f>
        <v>4.0247366708664346E-3</v>
      </c>
      <c r="T2490">
        <f ca="1">$AK$2*Validation[[#This Row],[Range2_Range]]+Validation[[#This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6.4 µA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0" t="b">
        <f ca="1">AND(Validation[[#This Row],[Test Reading]]&gt;=Validation[[#This Row],[Range1_Low]],Validation[[#This Row],[Test Reading]]&lt;=Validation[[#This Row],[Range1_High]])</f>
        <v>1</v>
      </c>
      <c r="AE2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0">
        <f>Validation[[#This Row],[Range1_High]]-Validation[[#This Row],[Range1_Low]]</f>
        <v>9.0000000000000011E-3</v>
      </c>
      <c r="AG2490">
        <f>Validation[[#This Row],[Range2_High]]-Validation[[#This Row],[Range2_Low]]</f>
        <v>0</v>
      </c>
      <c r="AK2490"/>
    </row>
    <row r="2491" spans="1:37" x14ac:dyDescent="0.25">
      <c r="A2491" t="s">
        <v>66</v>
      </c>
      <c r="B2491" t="s">
        <v>44</v>
      </c>
      <c r="C2491">
        <v>0.01</v>
      </c>
      <c r="D2491">
        <v>0.1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2643</v>
      </c>
      <c r="K2491">
        <v>12.73</v>
      </c>
      <c r="L2491">
        <v>340.62</v>
      </c>
      <c r="M2491">
        <v>12.725</v>
      </c>
      <c r="N2491">
        <v>340.63</v>
      </c>
      <c r="O2491" t="s">
        <v>2643</v>
      </c>
      <c r="P2491" t="s">
        <v>2643</v>
      </c>
      <c r="Q2491" t="s">
        <v>2643</v>
      </c>
      <c r="R2491" t="s">
        <v>5719</v>
      </c>
      <c r="S2491">
        <f ca="1">$AK$2*Validation[[#This Row],[Range1_Range]]+Validation[[#This Row],[Range1_Low]]</f>
        <v>4.0247366708664342E-2</v>
      </c>
      <c r="T2491">
        <f ca="1">$AK$2*Validation[[#This Row],[Range2_Range]]+Validation[[#This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26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1" t="b">
        <f ca="1">AND(Validation[[#This Row],[Test Reading]]&gt;=Validation[[#This Row],[Range1_Low]],Validation[[#This Row],[Test Reading]]&lt;=Validation[[#This Row],[Range1_High]])</f>
        <v>1</v>
      </c>
      <c r="AE2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1">
        <f>Validation[[#This Row],[Range1_High]]-Validation[[#This Row],[Range1_Low]]</f>
        <v>9.0000000000000011E-2</v>
      </c>
      <c r="AG2491">
        <f>Validation[[#This Row],[Range2_High]]-Validation[[#This Row],[Range2_Low]]</f>
        <v>0</v>
      </c>
      <c r="AJ2491" s="94"/>
      <c r="AK2491"/>
    </row>
    <row r="2492" spans="1:37" x14ac:dyDescent="0.25">
      <c r="A2492" t="s">
        <v>66</v>
      </c>
      <c r="B2492" t="s">
        <v>44</v>
      </c>
      <c r="C2492">
        <v>0.1</v>
      </c>
      <c r="D2492">
        <v>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2643</v>
      </c>
      <c r="K2492">
        <v>180</v>
      </c>
      <c r="L2492">
        <v>370</v>
      </c>
      <c r="M2492">
        <v>172.98</v>
      </c>
      <c r="N2492">
        <v>365.23</v>
      </c>
      <c r="O2492" t="s">
        <v>2643</v>
      </c>
      <c r="P2492" t="s">
        <v>2643</v>
      </c>
      <c r="Q2492" t="s">
        <v>2643</v>
      </c>
      <c r="R2492" t="s">
        <v>1329</v>
      </c>
      <c r="S2492">
        <f ca="1">$AK$2*Validation[[#This Row],[Range1_Range]]+Validation[[#This Row],[Range1_Low]]</f>
        <v>0.40247366708664334</v>
      </c>
      <c r="T2492">
        <f ca="1">$AK$2*Validation[[#This Row],[Range2_Range]]+Validation[[#This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330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µA</v>
      </c>
      <c r="W2492" t="b">
        <f ca="1">Validation[[#This Row],[Desired Result]]=Validation[[#This Row],[Result]]</f>
        <v>1</v>
      </c>
      <c r="X2492" t="b">
        <v>1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2" t="b">
        <f ca="1">AND(Validation[[#This Row],[Test Reading]]&gt;=Validation[[#This Row],[Range1_Low]],Validation[[#This Row],[Test Reading]]&lt;=Validation[[#This Row],[Range1_High]])</f>
        <v>1</v>
      </c>
      <c r="AE2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2">
        <f>Validation[[#This Row],[Range1_High]]-Validation[[#This Row],[Range1_Low]]</f>
        <v>0.9</v>
      </c>
      <c r="AG2492">
        <f>Validation[[#This Row],[Range2_High]]-Validation[[#This Row],[Range2_Low]]</f>
        <v>0</v>
      </c>
      <c r="AK2492"/>
    </row>
    <row r="2493" spans="1:37" x14ac:dyDescent="0.25">
      <c r="A2493" t="s">
        <v>66</v>
      </c>
      <c r="B2493" t="s">
        <v>44</v>
      </c>
      <c r="C2493">
        <v>1E-4</v>
      </c>
      <c r="D2493">
        <v>1E-3</v>
      </c>
      <c r="E2493">
        <v>1E-4</v>
      </c>
      <c r="F2493" t="s">
        <v>13</v>
      </c>
      <c r="G2493" t="s">
        <v>68</v>
      </c>
      <c r="H2493">
        <v>0</v>
      </c>
      <c r="I2493">
        <v>0</v>
      </c>
      <c r="J2493" t="s">
        <v>2643</v>
      </c>
      <c r="K2493">
        <v>57736</v>
      </c>
      <c r="L2493">
        <v>1854.7</v>
      </c>
      <c r="M2493">
        <v>57736</v>
      </c>
      <c r="N2493">
        <v>1843.4</v>
      </c>
      <c r="O2493" t="s">
        <v>2643</v>
      </c>
      <c r="P2493" t="s">
        <v>2643</v>
      </c>
      <c r="Q2493" t="s">
        <v>2643</v>
      </c>
      <c r="R2493" t="s">
        <v>5715</v>
      </c>
      <c r="S2493">
        <f ca="1">$AK$2*Validation[[#This Row],[Range1_Range]]+Validation[[#This Row],[Range1_Low]]</f>
        <v>4.0247366708664334E-4</v>
      </c>
      <c r="T2493">
        <f ca="1">$AK$2*Validation[[#This Row],[Range2_Range]]+Validation[[#This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58000 nA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3" t="b">
        <f ca="1">AND(Validation[[#This Row],[Test Reading]]&gt;=Validation[[#This Row],[Range1_Low]],Validation[[#This Row],[Test Reading]]&lt;=Validation[[#This Row],[Range1_High]])</f>
        <v>1</v>
      </c>
      <c r="AE2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3">
        <f>Validation[[#This Row],[Range1_High]]-Validation[[#This Row],[Range1_Low]]</f>
        <v>8.9999999999999998E-4</v>
      </c>
      <c r="AG2493">
        <f>Validation[[#This Row],[Range2_High]]-Validation[[#This Row],[Range2_Low]]</f>
        <v>0</v>
      </c>
      <c r="AJ2493" s="94"/>
      <c r="AK2493"/>
    </row>
    <row r="2494" spans="1:37" x14ac:dyDescent="0.25">
      <c r="A2494" t="s">
        <v>66</v>
      </c>
      <c r="B2494" t="s">
        <v>44</v>
      </c>
      <c r="C2494">
        <v>1E-3</v>
      </c>
      <c r="D2494">
        <v>0.01</v>
      </c>
      <c r="E2494">
        <v>1E-4</v>
      </c>
      <c r="F2494" t="s">
        <v>13</v>
      </c>
      <c r="G2494" t="s">
        <v>11</v>
      </c>
      <c r="H2494">
        <v>0</v>
      </c>
      <c r="I2494">
        <v>0</v>
      </c>
      <c r="J2494" t="s">
        <v>2643</v>
      </c>
      <c r="K2494">
        <v>57.737000000000002</v>
      </c>
      <c r="L2494">
        <v>18.431000000000001</v>
      </c>
      <c r="M2494">
        <v>57.737000000000002</v>
      </c>
      <c r="N2494">
        <v>18.399000000000001</v>
      </c>
      <c r="O2494" t="s">
        <v>2643</v>
      </c>
      <c r="P2494" t="s">
        <v>2643</v>
      </c>
      <c r="Q2494" t="s">
        <v>2643</v>
      </c>
      <c r="R2494" t="s">
        <v>5717</v>
      </c>
      <c r="S2494">
        <f ca="1">$AK$2*Validation[[#This Row],[Range1_Range]]+Validation[[#This Row],[Range1_Low]]</f>
        <v>4.0247366708664346E-3</v>
      </c>
      <c r="T2494">
        <f ca="1">$AK$2*Validation[[#This Row],[Range2_Range]]+Validation[[#This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 µA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4" t="b">
        <f ca="1">AND(Validation[[#This Row],[Test Reading]]&gt;=Validation[[#This Row],[Range1_Low]],Validation[[#This Row],[Test Reading]]&lt;=Validation[[#This Row],[Range1_High]])</f>
        <v>1</v>
      </c>
      <c r="AE2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4">
        <f>Validation[[#This Row],[Range1_High]]-Validation[[#This Row],[Range1_Low]]</f>
        <v>9.0000000000000011E-3</v>
      </c>
      <c r="AG2494">
        <f>Validation[[#This Row],[Range2_High]]-Validation[[#This Row],[Range2_Low]]</f>
        <v>0</v>
      </c>
      <c r="AK2494"/>
    </row>
    <row r="2495" spans="1:37" x14ac:dyDescent="0.25">
      <c r="A2495" t="s">
        <v>66</v>
      </c>
      <c r="B2495" t="s">
        <v>44</v>
      </c>
      <c r="C2495">
        <v>0.01</v>
      </c>
      <c r="D2495">
        <v>0.1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2643</v>
      </c>
      <c r="K2495">
        <v>58.070999999999998</v>
      </c>
      <c r="L2495">
        <v>160.28</v>
      </c>
      <c r="M2495">
        <v>58.066000000000003</v>
      </c>
      <c r="N2495">
        <v>160.22999999999999</v>
      </c>
      <c r="O2495" t="s">
        <v>2643</v>
      </c>
      <c r="P2495" t="s">
        <v>2643</v>
      </c>
      <c r="Q2495" t="s">
        <v>2643</v>
      </c>
      <c r="R2495" t="s">
        <v>5720</v>
      </c>
      <c r="S2495">
        <f ca="1">$AK$2*Validation[[#This Row],[Range1_Range]]+Validation[[#This Row],[Range1_Low]]</f>
        <v>4.0247366708664342E-2</v>
      </c>
      <c r="T2495">
        <f ca="1">$AK$2*Validation[[#This Row],[Range2_Range]]+Validation[[#This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65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2495" t="b">
        <f ca="1">Validation[[#This Row],[Desired Result]]=Validation[[#This Row],[Result]]</f>
        <v>1</v>
      </c>
      <c r="X2495" t="b">
        <v>0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5" t="b">
        <f ca="1">AND(Validation[[#This Row],[Test Reading]]&gt;=Validation[[#This Row],[Range1_Low]],Validation[[#This Row],[Test Reading]]&lt;=Validation[[#This Row],[Range1_High]])</f>
        <v>1</v>
      </c>
      <c r="AE2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5">
        <f>Validation[[#This Row],[Range1_High]]-Validation[[#This Row],[Range1_Low]]</f>
        <v>9.0000000000000011E-2</v>
      </c>
      <c r="AG2495">
        <f>Validation[[#This Row],[Range2_High]]-Validation[[#This Row],[Range2_Low]]</f>
        <v>0</v>
      </c>
      <c r="AK2495"/>
    </row>
    <row r="2496" spans="1:37" x14ac:dyDescent="0.25">
      <c r="A2496" t="s">
        <v>66</v>
      </c>
      <c r="B2496" t="s">
        <v>44</v>
      </c>
      <c r="C2496">
        <v>0.1</v>
      </c>
      <c r="D2496">
        <v>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2643</v>
      </c>
      <c r="K2496">
        <v>181.28</v>
      </c>
      <c r="L2496">
        <v>360.03</v>
      </c>
      <c r="M2496">
        <v>181.24</v>
      </c>
      <c r="N2496">
        <v>360.03</v>
      </c>
      <c r="O2496" t="s">
        <v>2643</v>
      </c>
      <c r="P2496" t="s">
        <v>2643</v>
      </c>
      <c r="Q2496" t="s">
        <v>2643</v>
      </c>
      <c r="R2496" t="s">
        <v>1330</v>
      </c>
      <c r="S2496">
        <f ca="1">$AK$2*Validation[[#This Row],[Range1_Range]]+Validation[[#This Row],[Range1_Low]]</f>
        <v>0.40247366708664334</v>
      </c>
      <c r="T2496">
        <f ca="1">$AK$2*Validation[[#This Row],[Range2_Range]]+Validation[[#This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330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µA</v>
      </c>
      <c r="W2496" t="b">
        <f ca="1">Validation[[#This Row],[Desired Result]]=Validation[[#This Row],[Result]]</f>
        <v>1</v>
      </c>
      <c r="X2496" t="b">
        <v>1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6" t="b">
        <f ca="1">AND(Validation[[#This Row],[Test Reading]]&gt;=Validation[[#This Row],[Range1_Low]],Validation[[#This Row],[Test Reading]]&lt;=Validation[[#This Row],[Range1_High]])</f>
        <v>1</v>
      </c>
      <c r="AE2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6">
        <f>Validation[[#This Row],[Range1_High]]-Validation[[#This Row],[Range1_Low]]</f>
        <v>0.9</v>
      </c>
      <c r="AG2496">
        <f>Validation[[#This Row],[Range2_High]]-Validation[[#This Row],[Range2_Low]]</f>
        <v>0</v>
      </c>
      <c r="AK2496"/>
    </row>
    <row r="2497" spans="1:37" x14ac:dyDescent="0.25">
      <c r="A2497" t="s">
        <v>66</v>
      </c>
      <c r="B2497" t="s">
        <v>44</v>
      </c>
      <c r="C2497">
        <v>1</v>
      </c>
      <c r="D2497">
        <v>10.199999999999999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2643</v>
      </c>
      <c r="K2497">
        <v>2.4</v>
      </c>
      <c r="L2497">
        <v>0.59</v>
      </c>
      <c r="M2497">
        <v>2.3094999999999999</v>
      </c>
      <c r="N2497">
        <v>0.57974999999999999</v>
      </c>
      <c r="O2497" t="s">
        <v>2643</v>
      </c>
      <c r="P2497" t="s">
        <v>2643</v>
      </c>
      <c r="Q2497" t="s">
        <v>2643</v>
      </c>
      <c r="R2497" t="s">
        <v>5725</v>
      </c>
      <c r="S2497">
        <f ca="1">$AK$2*Validation[[#This Row],[Range1_Range]]+Validation[[#This Row],[Range1_Low]]</f>
        <v>4.0919530413301324</v>
      </c>
      <c r="T2497">
        <f ca="1">$AK$2*Validation[[#This Row],[Range2_Range]]+Validation[[#This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4.8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2497" t="b">
        <f ca="1">Validation[[#This Row],[Desired Result]]=Validation[[#This Row],[Result]]</f>
        <v>1</v>
      </c>
      <c r="X2497" t="b">
        <v>1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7" t="b">
        <f ca="1">AND(Validation[[#This Row],[Test Reading]]&gt;=Validation[[#This Row],[Range1_Low]],Validation[[#This Row],[Test Reading]]&lt;=Validation[[#This Row],[Range1_High]])</f>
        <v>1</v>
      </c>
      <c r="AE2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7">
        <f>Validation[[#This Row],[Range1_High]]-Validation[[#This Row],[Range1_Low]]</f>
        <v>9.1999999999999993</v>
      </c>
      <c r="AG2497">
        <f>Validation[[#This Row],[Range2_High]]-Validation[[#This Row],[Range2_Low]]</f>
        <v>0</v>
      </c>
      <c r="AK2497"/>
    </row>
    <row r="2498" spans="1:37" x14ac:dyDescent="0.25">
      <c r="A2498" t="s">
        <v>66</v>
      </c>
      <c r="B2498" t="s">
        <v>44</v>
      </c>
      <c r="C2498">
        <v>1E-3</v>
      </c>
      <c r="D2498">
        <v>0.01</v>
      </c>
      <c r="E2498">
        <v>1E-3</v>
      </c>
      <c r="F2498" t="s">
        <v>13</v>
      </c>
      <c r="G2498" t="s">
        <v>11</v>
      </c>
      <c r="H2498">
        <v>0</v>
      </c>
      <c r="I2498">
        <v>0</v>
      </c>
      <c r="J2498" t="s">
        <v>2643</v>
      </c>
      <c r="K2498">
        <v>577.36</v>
      </c>
      <c r="L2498">
        <v>1.8560000000000001</v>
      </c>
      <c r="M2498">
        <v>577.36</v>
      </c>
      <c r="N2498">
        <v>1.8431</v>
      </c>
      <c r="O2498" t="s">
        <v>2643</v>
      </c>
      <c r="P2498" t="s">
        <v>2643</v>
      </c>
      <c r="Q2498" t="s">
        <v>2643</v>
      </c>
      <c r="R2498" t="s">
        <v>5718</v>
      </c>
      <c r="S2498">
        <f ca="1">$AK$2*Validation[[#This Row],[Range1_Range]]+Validation[[#This Row],[Range1_Low]]</f>
        <v>4.0247366708664346E-3</v>
      </c>
      <c r="T2498">
        <f ca="1">$AK$2*Validation[[#This Row],[Range2_Range]]+Validation[[#This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580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8" t="b">
        <f ca="1">AND(Validation[[#This Row],[Test Reading]]&gt;=Validation[[#This Row],[Range1_Low]],Validation[[#This Row],[Test Reading]]&lt;=Validation[[#This Row],[Range1_High]])</f>
        <v>1</v>
      </c>
      <c r="AE2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8">
        <f>Validation[[#This Row],[Range1_High]]-Validation[[#This Row],[Range1_Low]]</f>
        <v>9.0000000000000011E-3</v>
      </c>
      <c r="AG2498">
        <f>Validation[[#This Row],[Range2_High]]-Validation[[#This Row],[Range2_Low]]</f>
        <v>0</v>
      </c>
      <c r="AK2498"/>
    </row>
    <row r="2499" spans="1:37" x14ac:dyDescent="0.25">
      <c r="A2499" t="s">
        <v>66</v>
      </c>
      <c r="B2499" t="s">
        <v>44</v>
      </c>
      <c r="C2499">
        <v>0.01</v>
      </c>
      <c r="D2499">
        <v>0.1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2643</v>
      </c>
      <c r="K2499">
        <v>577.37</v>
      </c>
      <c r="L2499">
        <v>18.559999999999999</v>
      </c>
      <c r="M2499">
        <v>577.37</v>
      </c>
      <c r="N2499">
        <v>18.527999999999999</v>
      </c>
      <c r="O2499" t="s">
        <v>2643</v>
      </c>
      <c r="P2499" t="s">
        <v>2643</v>
      </c>
      <c r="Q2499" t="s">
        <v>2643</v>
      </c>
      <c r="R2499" t="s">
        <v>5721</v>
      </c>
      <c r="S2499">
        <f ca="1">$AK$2*Validation[[#This Row],[Range1_Range]]+Validation[[#This Row],[Range1_Low]]</f>
        <v>4.0247366708664342E-2</v>
      </c>
      <c r="T2499">
        <f ca="1">$AK$2*Validation[[#This Row],[Range2_Range]]+Validation[[#This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1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9" t="b">
        <f ca="1">AND(Validation[[#This Row],[Test Reading]]&gt;=Validation[[#This Row],[Range1_Low]],Validation[[#This Row],[Test Reading]]&lt;=Validation[[#This Row],[Range1_High]])</f>
        <v>1</v>
      </c>
      <c r="AE2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9">
        <f>Validation[[#This Row],[Range1_High]]-Validation[[#This Row],[Range1_Low]]</f>
        <v>9.0000000000000011E-2</v>
      </c>
      <c r="AG2499">
        <f>Validation[[#This Row],[Range2_High]]-Validation[[#This Row],[Range2_Low]]</f>
        <v>0</v>
      </c>
      <c r="AK2499"/>
    </row>
    <row r="2500" spans="1:37" x14ac:dyDescent="0.25">
      <c r="A2500" t="s">
        <v>66</v>
      </c>
      <c r="B2500" t="s">
        <v>44</v>
      </c>
      <c r="C2500">
        <v>0.1</v>
      </c>
      <c r="D2500">
        <v>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2643</v>
      </c>
      <c r="K2500">
        <v>594.75</v>
      </c>
      <c r="L2500">
        <v>194.63</v>
      </c>
      <c r="M2500">
        <v>594.71</v>
      </c>
      <c r="N2500">
        <v>194.58</v>
      </c>
      <c r="O2500" t="s">
        <v>2643</v>
      </c>
      <c r="P2500" t="s">
        <v>2643</v>
      </c>
      <c r="Q2500" t="s">
        <v>2643</v>
      </c>
      <c r="R2500" t="s">
        <v>5722</v>
      </c>
      <c r="S2500">
        <f ca="1">$AK$2*Validation[[#This Row],[Range1_Range]]+Validation[[#This Row],[Range1_Low]]</f>
        <v>0.40247366708664334</v>
      </c>
      <c r="T2500">
        <f ca="1">$AK$2*Validation[[#This Row],[Range2_Range]]+Validation[[#This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670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µA</v>
      </c>
      <c r="W2500" t="b">
        <f ca="1">Validation[[#This Row],[Desired Result]]=Validation[[#This Row],[Result]]</f>
        <v>1</v>
      </c>
      <c r="X2500" t="b">
        <v>1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0" t="b">
        <f ca="1">AND(Validation[[#This Row],[Test Reading]]&gt;=Validation[[#This Row],[Range1_Low]],Validation[[#This Row],[Test Reading]]&lt;=Validation[[#This Row],[Range1_High]])</f>
        <v>1</v>
      </c>
      <c r="AE2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0">
        <f>Validation[[#This Row],[Range1_High]]-Validation[[#This Row],[Range1_Low]]</f>
        <v>0.9</v>
      </c>
      <c r="AG2500">
        <f>Validation[[#This Row],[Range2_High]]-Validation[[#This Row],[Range2_Low]]</f>
        <v>0</v>
      </c>
      <c r="AK2500"/>
    </row>
    <row r="2501" spans="1:37" x14ac:dyDescent="0.25">
      <c r="A2501" t="s">
        <v>66</v>
      </c>
      <c r="B2501" t="s">
        <v>44</v>
      </c>
      <c r="C2501">
        <v>1</v>
      </c>
      <c r="D2501">
        <v>10.199999999999999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2643</v>
      </c>
      <c r="K2501">
        <v>2.4</v>
      </c>
      <c r="L2501">
        <v>0.63080999999999998</v>
      </c>
      <c r="M2501">
        <v>2.3700999999999999</v>
      </c>
      <c r="N2501">
        <v>0.57577999999999996</v>
      </c>
      <c r="O2501" t="s">
        <v>2643</v>
      </c>
      <c r="P2501" t="s">
        <v>2643</v>
      </c>
      <c r="Q2501" t="s">
        <v>2643</v>
      </c>
      <c r="R2501" t="s">
        <v>1335</v>
      </c>
      <c r="S2501">
        <f ca="1">$AK$2*Validation[[#This Row],[Range1_Range]]+Validation[[#This Row],[Range1_Low]]</f>
        <v>4.0919530413301324</v>
      </c>
      <c r="T2501">
        <f ca="1">$AK$2*Validation[[#This Row],[Range2_Range]]+Validation[[#This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5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1" t="b">
        <f ca="1">AND(Validation[[#This Row],[Test Reading]]&gt;=Validation[[#This Row],[Range1_Low]],Validation[[#This Row],[Test Reading]]&lt;=Validation[[#This Row],[Range1_High]])</f>
        <v>1</v>
      </c>
      <c r="AE2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1">
        <f>Validation[[#This Row],[Range1_High]]-Validation[[#This Row],[Range1_Low]]</f>
        <v>9.1999999999999993</v>
      </c>
      <c r="AG2501">
        <f>Validation[[#This Row],[Range2_High]]-Validation[[#This Row],[Range2_Low]]</f>
        <v>0</v>
      </c>
      <c r="AK2501"/>
    </row>
    <row r="2502" spans="1:37" x14ac:dyDescent="0.25">
      <c r="A2502" t="s">
        <v>66</v>
      </c>
      <c r="B2502" t="s">
        <v>44</v>
      </c>
      <c r="C2502">
        <v>0.01</v>
      </c>
      <c r="D2502">
        <v>0.1</v>
      </c>
      <c r="E2502">
        <v>0.01</v>
      </c>
      <c r="F2502" t="s">
        <v>13</v>
      </c>
      <c r="G2502" t="s">
        <v>11</v>
      </c>
      <c r="H2502">
        <v>0</v>
      </c>
      <c r="I2502">
        <v>0</v>
      </c>
      <c r="J2502" t="s">
        <v>2643</v>
      </c>
      <c r="K2502">
        <v>5773.6</v>
      </c>
      <c r="L2502">
        <v>1.8689</v>
      </c>
      <c r="M2502">
        <v>5773.6</v>
      </c>
      <c r="N2502">
        <v>1.8560000000000001</v>
      </c>
      <c r="O2502" t="s">
        <v>2643</v>
      </c>
      <c r="P2502" t="s">
        <v>2643</v>
      </c>
      <c r="Q2502" t="s">
        <v>2643</v>
      </c>
      <c r="R2502" t="s">
        <v>1328</v>
      </c>
      <c r="S2502">
        <f ca="1">$AK$2*Validation[[#This Row],[Range1_Range]]+Validation[[#This Row],[Range1_Low]]</f>
        <v>4.0247366708664342E-2</v>
      </c>
      <c r="T2502">
        <f ca="1">$AK$2*Validation[[#This Row],[Range2_Range]]+Validation[[#This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5800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2" t="b">
        <f ca="1">AND(Validation[[#This Row],[Test Reading]]&gt;=Validation[[#This Row],[Range1_Low]],Validation[[#This Row],[Test Reading]]&lt;=Validation[[#This Row],[Range1_High]])</f>
        <v>1</v>
      </c>
      <c r="AE2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2">
        <f>Validation[[#This Row],[Range1_High]]-Validation[[#This Row],[Range1_Low]]</f>
        <v>9.0000000000000011E-2</v>
      </c>
      <c r="AG2502">
        <f>Validation[[#This Row],[Range2_High]]-Validation[[#This Row],[Range2_Low]]</f>
        <v>0</v>
      </c>
      <c r="AK2502"/>
    </row>
    <row r="2503" spans="1:37" x14ac:dyDescent="0.25">
      <c r="A2503" t="s">
        <v>66</v>
      </c>
      <c r="B2503" t="s">
        <v>44</v>
      </c>
      <c r="C2503">
        <v>0.1</v>
      </c>
      <c r="D2503">
        <v>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2643</v>
      </c>
      <c r="K2503">
        <v>5775</v>
      </c>
      <c r="L2503">
        <v>23.623000000000001</v>
      </c>
      <c r="M2503">
        <v>5775</v>
      </c>
      <c r="N2503">
        <v>23.591000000000001</v>
      </c>
      <c r="O2503" t="s">
        <v>2643</v>
      </c>
      <c r="P2503" t="s">
        <v>2643</v>
      </c>
      <c r="Q2503" t="s">
        <v>2643</v>
      </c>
      <c r="R2503" t="s">
        <v>5723</v>
      </c>
      <c r="S2503">
        <f ca="1">$AK$2*Validation[[#This Row],[Range1_Range]]+Validation[[#This Row],[Range1_Low]]</f>
        <v>0.40247366708664334</v>
      </c>
      <c r="T2503">
        <f ca="1">$AK$2*Validation[[#This Row],[Range2_Range]]+Validation[[#This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1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3" t="b">
        <f ca="1">AND(Validation[[#This Row],[Test Reading]]&gt;=Validation[[#This Row],[Range1_Low]],Validation[[#This Row],[Test Reading]]&lt;=Validation[[#This Row],[Range1_High]])</f>
        <v>1</v>
      </c>
      <c r="AE2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3">
        <f>Validation[[#This Row],[Range1_High]]-Validation[[#This Row],[Range1_Low]]</f>
        <v>0.9</v>
      </c>
      <c r="AG2503">
        <f>Validation[[#This Row],[Range2_High]]-Validation[[#This Row],[Range2_Low]]</f>
        <v>0</v>
      </c>
      <c r="AK2503"/>
    </row>
    <row r="2504" spans="1:37" x14ac:dyDescent="0.25">
      <c r="A2504" t="s">
        <v>66</v>
      </c>
      <c r="B2504" t="s">
        <v>44</v>
      </c>
      <c r="C2504">
        <v>1</v>
      </c>
      <c r="D2504">
        <v>10.199999999999999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2643</v>
      </c>
      <c r="K2504">
        <v>5.8935000000000004</v>
      </c>
      <c r="L2504">
        <v>0.56293000000000004</v>
      </c>
      <c r="M2504">
        <v>6.0655000000000001</v>
      </c>
      <c r="N2504">
        <v>0.39036999999999999</v>
      </c>
      <c r="O2504" t="s">
        <v>2643</v>
      </c>
      <c r="P2504" t="s">
        <v>2643</v>
      </c>
      <c r="Q2504" t="s">
        <v>2643</v>
      </c>
      <c r="R2504" t="s">
        <v>5726</v>
      </c>
      <c r="S2504">
        <f ca="1">$AK$2*Validation[[#This Row],[Range1_Range]]+Validation[[#This Row],[Range1_Low]]</f>
        <v>4.0919530413301324</v>
      </c>
      <c r="T2504">
        <f ca="1">$AK$2*Validation[[#This Row],[Range2_Range]]+Validation[[#This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8.2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4" t="b">
        <f ca="1">AND(Validation[[#This Row],[Test Reading]]&gt;=Validation[[#This Row],[Range1_Low]],Validation[[#This Row],[Test Reading]]&lt;=Validation[[#This Row],[Range1_High]])</f>
        <v>1</v>
      </c>
      <c r="AE2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4">
        <f>Validation[[#This Row],[Range1_High]]-Validation[[#This Row],[Range1_Low]]</f>
        <v>9.1999999999999993</v>
      </c>
      <c r="AG2504">
        <f>Validation[[#This Row],[Range2_High]]-Validation[[#This Row],[Range2_Low]]</f>
        <v>0</v>
      </c>
      <c r="AK2504"/>
    </row>
    <row r="2505" spans="1:37" x14ac:dyDescent="0.25">
      <c r="A2505" t="s">
        <v>66</v>
      </c>
      <c r="B2505" t="s">
        <v>44</v>
      </c>
      <c r="C2505">
        <v>0.1</v>
      </c>
      <c r="D2505">
        <v>1</v>
      </c>
      <c r="E2505">
        <v>0.1</v>
      </c>
      <c r="F2505" t="s">
        <v>13</v>
      </c>
      <c r="G2505" t="s">
        <v>11</v>
      </c>
      <c r="H2505">
        <v>0</v>
      </c>
      <c r="I2505">
        <v>0</v>
      </c>
      <c r="J2505" t="s">
        <v>2643</v>
      </c>
      <c r="K2505">
        <v>57736</v>
      </c>
      <c r="L2505">
        <v>2.3778000000000001</v>
      </c>
      <c r="M2505">
        <v>57736</v>
      </c>
      <c r="N2505">
        <v>2.3649</v>
      </c>
      <c r="O2505" t="s">
        <v>2643</v>
      </c>
      <c r="P2505" t="s">
        <v>2643</v>
      </c>
      <c r="Q2505" t="s">
        <v>2643</v>
      </c>
      <c r="R2505" t="s">
        <v>5724</v>
      </c>
      <c r="S2505">
        <f ca="1">$AK$2*Validation[[#This Row],[Range1_Range]]+Validation[[#This Row],[Range1_Low]]</f>
        <v>0.40247366708664334</v>
      </c>
      <c r="T2505">
        <f ca="1">$AK$2*Validation[[#This Row],[Range2_Range]]+Validation[[#This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58000 µA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5" t="b">
        <f ca="1">AND(Validation[[#This Row],[Test Reading]]&gt;=Validation[[#This Row],[Range1_Low]],Validation[[#This Row],[Test Reading]]&lt;=Validation[[#This Row],[Range1_High]])</f>
        <v>1</v>
      </c>
      <c r="AE2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5">
        <f>Validation[[#This Row],[Range1_High]]-Validation[[#This Row],[Range1_Low]]</f>
        <v>0.9</v>
      </c>
      <c r="AG2505">
        <f>Validation[[#This Row],[Range2_High]]-Validation[[#This Row],[Range2_Low]]</f>
        <v>0</v>
      </c>
      <c r="AK2505"/>
    </row>
    <row r="2506" spans="1:37" x14ac:dyDescent="0.25">
      <c r="A2506" t="s">
        <v>66</v>
      </c>
      <c r="B2506" t="s">
        <v>44</v>
      </c>
      <c r="C2506">
        <v>1</v>
      </c>
      <c r="D2506">
        <v>10.199999999999999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2643</v>
      </c>
      <c r="K2506">
        <v>57.625</v>
      </c>
      <c r="L2506">
        <v>0.18253</v>
      </c>
      <c r="M2506">
        <v>57.752000000000002</v>
      </c>
      <c r="N2506">
        <v>5.5476999999999999E-2</v>
      </c>
      <c r="O2506" t="s">
        <v>2643</v>
      </c>
      <c r="P2506" t="s">
        <v>2643</v>
      </c>
      <c r="Q2506" t="s">
        <v>2643</v>
      </c>
      <c r="R2506" t="s">
        <v>1337</v>
      </c>
      <c r="S2506">
        <f ca="1">$AK$2*Validation[[#This Row],[Range1_Range]]+Validation[[#This Row],[Range1_Low]]</f>
        <v>4.0919530413301324</v>
      </c>
      <c r="T2506">
        <f ca="1">$AK$2*Validation[[#This Row],[Range2_Range]]+Validation[[#This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 µA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6" t="b">
        <f ca="1">AND(Validation[[#This Row],[Test Reading]]&gt;=Validation[[#This Row],[Range1_Low]],Validation[[#This Row],[Test Reading]]&lt;=Validation[[#This Row],[Range1_High]])</f>
        <v>1</v>
      </c>
      <c r="AE2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6">
        <f>Validation[[#This Row],[Range1_High]]-Validation[[#This Row],[Range1_Low]]</f>
        <v>9.1999999999999993</v>
      </c>
      <c r="AG2506">
        <f>Validation[[#This Row],[Range2_High]]-Validation[[#This Row],[Range2_Low]]</f>
        <v>0</v>
      </c>
      <c r="AK2506"/>
    </row>
    <row r="2507" spans="1:37" x14ac:dyDescent="0.25">
      <c r="A2507" t="s">
        <v>66</v>
      </c>
      <c r="B2507" t="s">
        <v>44</v>
      </c>
      <c r="C2507">
        <v>1</v>
      </c>
      <c r="D2507">
        <v>10.199999999999999</v>
      </c>
      <c r="E2507">
        <v>1</v>
      </c>
      <c r="F2507" t="s">
        <v>13</v>
      </c>
      <c r="G2507" t="s">
        <v>11</v>
      </c>
      <c r="H2507">
        <v>0</v>
      </c>
      <c r="I2507">
        <v>0</v>
      </c>
      <c r="J2507" t="s">
        <v>2643</v>
      </c>
      <c r="K2507">
        <v>577.30999999999995</v>
      </c>
      <c r="L2507">
        <v>5.7402000000000002E-2</v>
      </c>
      <c r="M2507">
        <v>577.36</v>
      </c>
      <c r="N2507">
        <v>5.5789000000000004E-3</v>
      </c>
      <c r="O2507" t="s">
        <v>2643</v>
      </c>
      <c r="P2507" t="s">
        <v>2643</v>
      </c>
      <c r="Q2507" t="s">
        <v>2643</v>
      </c>
      <c r="R2507" t="s">
        <v>1338</v>
      </c>
      <c r="S2507">
        <f ca="1">$AK$2*Validation[[#This Row],[Range1_Range]]+Validation[[#This Row],[Range1_Low]]</f>
        <v>4.0919530413301324</v>
      </c>
      <c r="T2507">
        <f ca="1">$AK$2*Validation[[#This Row],[Range2_Range]]+Validation[[#This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580 µA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7" t="b">
        <f ca="1">Validation[[#This Row],[Desired Result]]=Validation[[#This Row],[Result]]</f>
        <v>1</v>
      </c>
      <c r="X2507" t="b">
        <v>0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7" t="b">
        <f ca="1">AND(Validation[[#This Row],[Test Reading]]&gt;=Validation[[#This Row],[Range1_Low]],Validation[[#This Row],[Test Reading]]&lt;=Validation[[#This Row],[Range1_High]])</f>
        <v>1</v>
      </c>
      <c r="AE2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7">
        <f>Validation[[#This Row],[Range1_High]]-Validation[[#This Row],[Range1_Low]]</f>
        <v>9.1999999999999993</v>
      </c>
      <c r="AG2507">
        <f>Validation[[#This Row],[Range2_High]]-Validation[[#This Row],[Range2_Low]]</f>
        <v>0</v>
      </c>
      <c r="AK2507"/>
    </row>
    <row r="2508" spans="1:37" x14ac:dyDescent="0.25">
      <c r="A2508" t="s">
        <v>66</v>
      </c>
      <c r="B2508" t="s">
        <v>56</v>
      </c>
      <c r="C2508">
        <v>10</v>
      </c>
      <c r="D2508">
        <v>102</v>
      </c>
      <c r="E2508">
        <v>1E-4</v>
      </c>
      <c r="F2508" t="s">
        <v>13</v>
      </c>
      <c r="G2508" t="s">
        <v>12</v>
      </c>
      <c r="H2508">
        <v>0</v>
      </c>
      <c r="I2508">
        <v>0</v>
      </c>
      <c r="J2508" t="s">
        <v>2643</v>
      </c>
      <c r="K2508">
        <v>16</v>
      </c>
      <c r="L2508">
        <v>2</v>
      </c>
      <c r="M2508">
        <v>15.052</v>
      </c>
      <c r="N2508">
        <v>2.0087999999999999</v>
      </c>
      <c r="O2508" t="s">
        <v>2643</v>
      </c>
      <c r="P2508" t="s">
        <v>155</v>
      </c>
      <c r="Q2508" t="s">
        <v>2643</v>
      </c>
      <c r="R2508" t="s">
        <v>1303</v>
      </c>
      <c r="S2508">
        <f ca="1">$AK$2*Validation[[#This Row],[Range1_Range]]+Validation[[#This Row],[Range1_Low]]</f>
        <v>40.919530413301324</v>
      </c>
      <c r="T2508">
        <f ca="1">$AK$2*Validation[[#This Row],[Range2_Range]]+Validation[[#This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98 mA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mA</v>
      </c>
      <c r="W2508" t="b">
        <f ca="1">Validation[[#This Row],[Desired Result]]=Validation[[#This Row],[Result]]</f>
        <v>1</v>
      </c>
      <c r="X2508" t="b">
        <v>1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8" t="b">
        <f ca="1">AND(Validation[[#This Row],[Test Reading]]&gt;=Validation[[#This Row],[Range1_Low]],Validation[[#This Row],[Test Reading]]&lt;=Validation[[#This Row],[Range1_High]])</f>
        <v>1</v>
      </c>
      <c r="AE2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8">
        <f>Validation[[#This Row],[Range1_High]]-Validation[[#This Row],[Range1_Low]]</f>
        <v>92</v>
      </c>
      <c r="AG2508">
        <f>Validation[[#This Row],[Range2_High]]-Validation[[#This Row],[Range2_Low]]</f>
        <v>0</v>
      </c>
      <c r="AJ2508" s="94"/>
      <c r="AK2508"/>
    </row>
    <row r="2509" spans="1:37" x14ac:dyDescent="0.25">
      <c r="A2509" t="s">
        <v>66</v>
      </c>
      <c r="B2509" t="s">
        <v>56</v>
      </c>
      <c r="C2509">
        <v>10</v>
      </c>
      <c r="D2509">
        <v>102</v>
      </c>
      <c r="E2509">
        <v>1E-3</v>
      </c>
      <c r="F2509" t="s">
        <v>13</v>
      </c>
      <c r="G2509" t="s">
        <v>12</v>
      </c>
      <c r="H2509">
        <v>0</v>
      </c>
      <c r="I2509">
        <v>0</v>
      </c>
      <c r="J2509" t="s">
        <v>2643</v>
      </c>
      <c r="K2509">
        <v>16</v>
      </c>
      <c r="L2509">
        <v>2.0045000000000002</v>
      </c>
      <c r="M2509">
        <v>15.566000000000001</v>
      </c>
      <c r="N2509">
        <v>2.0045000000000002</v>
      </c>
      <c r="O2509" t="s">
        <v>2643</v>
      </c>
      <c r="P2509" t="s">
        <v>155</v>
      </c>
      <c r="Q2509" t="s">
        <v>2643</v>
      </c>
      <c r="R2509" t="s">
        <v>5727</v>
      </c>
      <c r="S2509">
        <f ca="1">$AK$2*Validation[[#This Row],[Range1_Range]]+Validation[[#This Row],[Range1_Low]]</f>
        <v>40.919530413301324</v>
      </c>
      <c r="T2509">
        <f ca="1">$AK$2*Validation[[#This Row],[Range2_Range]]+Validation[[#This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98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mA</v>
      </c>
      <c r="W2509" t="b">
        <f ca="1">Validation[[#This Row],[Desired Result]]=Validation[[#This Row],[Result]]</f>
        <v>1</v>
      </c>
      <c r="X2509" t="b">
        <v>1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9" t="b">
        <f ca="1">AND(Validation[[#This Row],[Test Reading]]&gt;=Validation[[#This Row],[Range1_Low]],Validation[[#This Row],[Test Reading]]&lt;=Validation[[#This Row],[Range1_High]])</f>
        <v>1</v>
      </c>
      <c r="AE2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9">
        <f>Validation[[#This Row],[Range1_High]]-Validation[[#This Row],[Range1_Low]]</f>
        <v>92</v>
      </c>
      <c r="AG2509">
        <f>Validation[[#This Row],[Range2_High]]-Validation[[#This Row],[Range2_Low]]</f>
        <v>0</v>
      </c>
      <c r="AJ2509" s="94"/>
      <c r="AK2509"/>
    </row>
    <row r="2510" spans="1:37" x14ac:dyDescent="0.25">
      <c r="A2510" t="s">
        <v>66</v>
      </c>
      <c r="B2510" t="s">
        <v>56</v>
      </c>
      <c r="C2510">
        <v>10</v>
      </c>
      <c r="D2510">
        <v>102</v>
      </c>
      <c r="E2510">
        <v>0.01</v>
      </c>
      <c r="F2510" t="s">
        <v>13</v>
      </c>
      <c r="G2510" t="s">
        <v>12</v>
      </c>
      <c r="H2510">
        <v>0</v>
      </c>
      <c r="I2510">
        <v>0</v>
      </c>
      <c r="J2510" t="s">
        <v>2643</v>
      </c>
      <c r="K2510">
        <v>50.243000000000002</v>
      </c>
      <c r="L2510">
        <v>1.7371000000000001</v>
      </c>
      <c r="M2510">
        <v>50.216000000000001</v>
      </c>
      <c r="N2510">
        <v>1.7371000000000001</v>
      </c>
      <c r="O2510" t="s">
        <v>2643</v>
      </c>
      <c r="P2510" t="s">
        <v>155</v>
      </c>
      <c r="Q2510" t="s">
        <v>2643</v>
      </c>
      <c r="R2510" t="s">
        <v>1305</v>
      </c>
      <c r="S2510">
        <f ca="1">$AK$2*Validation[[#This Row],[Range1_Range]]+Validation[[#This Row],[Range1_Low]]</f>
        <v>40.919530413301324</v>
      </c>
      <c r="T2510">
        <f ca="1">$AK$2*Validation[[#This Row],[Range2_Range]]+Validation[[#This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120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10" t="b">
        <f ca="1">Validation[[#This Row],[Desired Result]]=Validation[[#This Row],[Result]]</f>
        <v>1</v>
      </c>
      <c r="X2510" t="b">
        <v>1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0" t="b">
        <f ca="1">AND(Validation[[#This Row],[Test Reading]]&gt;=Validation[[#This Row],[Range1_Low]],Validation[[#This Row],[Test Reading]]&lt;=Validation[[#This Row],[Range1_High]])</f>
        <v>1</v>
      </c>
      <c r="AE2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0">
        <f>Validation[[#This Row],[Range1_High]]-Validation[[#This Row],[Range1_Low]]</f>
        <v>92</v>
      </c>
      <c r="AG2510">
        <f>Validation[[#This Row],[Range2_High]]-Validation[[#This Row],[Range2_Low]]</f>
        <v>0</v>
      </c>
      <c r="AK2510"/>
    </row>
    <row r="2511" spans="1:37" x14ac:dyDescent="0.25">
      <c r="A2511" t="s">
        <v>66</v>
      </c>
      <c r="B2511" t="s">
        <v>56</v>
      </c>
      <c r="C2511">
        <v>10</v>
      </c>
      <c r="D2511">
        <v>102</v>
      </c>
      <c r="E2511">
        <v>0.1</v>
      </c>
      <c r="F2511" t="s">
        <v>13</v>
      </c>
      <c r="G2511" t="s">
        <v>12</v>
      </c>
      <c r="H2511">
        <v>0</v>
      </c>
      <c r="I2511">
        <v>0</v>
      </c>
      <c r="J2511" t="s">
        <v>2643</v>
      </c>
      <c r="K2511">
        <v>574.15</v>
      </c>
      <c r="L2511">
        <v>0.42863000000000001</v>
      </c>
      <c r="M2511">
        <v>574.14</v>
      </c>
      <c r="N2511">
        <v>0.42836000000000002</v>
      </c>
      <c r="O2511" t="s">
        <v>2643</v>
      </c>
      <c r="P2511" t="s">
        <v>155</v>
      </c>
      <c r="Q2511" t="s">
        <v>2643</v>
      </c>
      <c r="R2511" t="s">
        <v>1306</v>
      </c>
      <c r="S2511">
        <f ca="1">$AK$2*Validation[[#This Row],[Range1_Range]]+Validation[[#This Row],[Range1_Low]]</f>
        <v>40.919530413301324</v>
      </c>
      <c r="T2511">
        <f ca="1">$AK$2*Validation[[#This Row],[Range2_Range]]+Validation[[#This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590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511" t="b">
        <f ca="1">Validation[[#This Row],[Desired Result]]=Validation[[#This Row],[Result]]</f>
        <v>1</v>
      </c>
      <c r="X2511" t="b">
        <v>1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1" t="b">
        <f ca="1">AND(Validation[[#This Row],[Test Reading]]&gt;=Validation[[#This Row],[Range1_Low]],Validation[[#This Row],[Test Reading]]&lt;=Validation[[#This Row],[Range1_High]])</f>
        <v>1</v>
      </c>
      <c r="AE2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1">
        <f>Validation[[#This Row],[Range1_High]]-Validation[[#This Row],[Range1_Low]]</f>
        <v>92</v>
      </c>
      <c r="AG2511">
        <f>Validation[[#This Row],[Range2_High]]-Validation[[#This Row],[Range2_Low]]</f>
        <v>0</v>
      </c>
      <c r="AK2511"/>
    </row>
    <row r="2512" spans="1:37" x14ac:dyDescent="0.25">
      <c r="A2512" t="s">
        <v>66</v>
      </c>
      <c r="B2512" t="s">
        <v>56</v>
      </c>
      <c r="C2512">
        <v>10</v>
      </c>
      <c r="D2512">
        <v>102</v>
      </c>
      <c r="E2512">
        <v>1</v>
      </c>
      <c r="F2512" t="s">
        <v>13</v>
      </c>
      <c r="G2512" t="s">
        <v>12</v>
      </c>
      <c r="H2512">
        <v>0</v>
      </c>
      <c r="I2512">
        <v>0</v>
      </c>
      <c r="J2512" t="s">
        <v>2643</v>
      </c>
      <c r="K2512">
        <v>5773.2</v>
      </c>
      <c r="L2512">
        <v>4.4478999999999998E-2</v>
      </c>
      <c r="M2512">
        <v>5773.2</v>
      </c>
      <c r="N2512">
        <v>4.4360999999999998E-2</v>
      </c>
      <c r="O2512" t="s">
        <v>2643</v>
      </c>
      <c r="P2512" t="s">
        <v>155</v>
      </c>
      <c r="Q2512" t="s">
        <v>2643</v>
      </c>
      <c r="R2512" t="s">
        <v>1307</v>
      </c>
      <c r="S2512">
        <f ca="1">$AK$2*Validation[[#This Row],[Range1_Range]]+Validation[[#This Row],[Range1_Low]]</f>
        <v>40.919530413301324</v>
      </c>
      <c r="T2512">
        <f ca="1">$AK$2*Validation[[#This Row],[Range2_Range]]+Validation[[#This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5800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2" t="b">
        <f ca="1">Validation[[#This Row],[Desired Result]]=Validation[[#This Row],[Result]]</f>
        <v>1</v>
      </c>
      <c r="X2512" t="b">
        <v>1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2" t="b">
        <f ca="1">AND(Validation[[#This Row],[Test Reading]]&gt;=Validation[[#This Row],[Range1_Low]],Validation[[#This Row],[Test Reading]]&lt;=Validation[[#This Row],[Range1_High]])</f>
        <v>1</v>
      </c>
      <c r="AE2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2">
        <f>Validation[[#This Row],[Range1_High]]-Validation[[#This Row],[Range1_Low]]</f>
        <v>92</v>
      </c>
      <c r="AG2512">
        <f>Validation[[#This Row],[Range2_High]]-Validation[[#This Row],[Range2_Low]]</f>
        <v>0</v>
      </c>
      <c r="AK2512"/>
    </row>
    <row r="2513" spans="1:37" x14ac:dyDescent="0.25">
      <c r="A2513" t="s">
        <v>66</v>
      </c>
      <c r="B2513" t="s">
        <v>56</v>
      </c>
      <c r="C2513">
        <v>10</v>
      </c>
      <c r="D2513">
        <v>102</v>
      </c>
      <c r="E2513">
        <v>10</v>
      </c>
      <c r="F2513" t="s">
        <v>13</v>
      </c>
      <c r="G2513" t="s">
        <v>12</v>
      </c>
      <c r="H2513">
        <v>0</v>
      </c>
      <c r="I2513">
        <v>0</v>
      </c>
      <c r="J2513" t="s">
        <v>2643</v>
      </c>
      <c r="K2513">
        <v>57735</v>
      </c>
      <c r="L2513">
        <v>4.4850999999999997E-3</v>
      </c>
      <c r="M2513">
        <v>57735</v>
      </c>
      <c r="N2513">
        <v>4.4377000000000002E-3</v>
      </c>
      <c r="O2513" t="s">
        <v>2643</v>
      </c>
      <c r="P2513" t="s">
        <v>155</v>
      </c>
      <c r="Q2513" t="s">
        <v>2643</v>
      </c>
      <c r="R2513" t="s">
        <v>5728</v>
      </c>
      <c r="S2513">
        <f ca="1">$AK$2*Validation[[#This Row],[Range1_Range]]+Validation[[#This Row],[Range1_Low]]</f>
        <v>40.919530413301324</v>
      </c>
      <c r="T2513">
        <f ca="1">$AK$2*Validation[[#This Row],[Range2_Range]]+Validation[[#This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3" t="b">
        <f ca="1">AND(Validation[[#This Row],[Test Reading]]&gt;=Validation[[#This Row],[Range1_Low]],Validation[[#This Row],[Test Reading]]&lt;=Validation[[#This Row],[Range1_High]])</f>
        <v>1</v>
      </c>
      <c r="AE2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3">
        <f>Validation[[#This Row],[Range1_High]]-Validation[[#This Row],[Range1_Low]]</f>
        <v>92</v>
      </c>
      <c r="AG2513">
        <f>Validation[[#This Row],[Range2_High]]-Validation[[#This Row],[Range2_Low]]</f>
        <v>0</v>
      </c>
      <c r="AK2513"/>
    </row>
    <row r="2514" spans="1:37" x14ac:dyDescent="0.25">
      <c r="A2514" t="s">
        <v>66</v>
      </c>
      <c r="B2514" t="s">
        <v>57</v>
      </c>
      <c r="C2514">
        <v>20</v>
      </c>
      <c r="D2514">
        <v>204</v>
      </c>
      <c r="E2514">
        <v>1E-3</v>
      </c>
      <c r="F2514" t="s">
        <v>13</v>
      </c>
      <c r="G2514" t="s">
        <v>12</v>
      </c>
      <c r="H2514">
        <v>0</v>
      </c>
      <c r="I2514">
        <v>0</v>
      </c>
      <c r="J2514" t="s">
        <v>2643</v>
      </c>
      <c r="K2514">
        <v>32</v>
      </c>
      <c r="L2514">
        <v>2</v>
      </c>
      <c r="M2514">
        <v>30.087</v>
      </c>
      <c r="N2514">
        <v>2.0089000000000001</v>
      </c>
      <c r="O2514" t="s">
        <v>2643</v>
      </c>
      <c r="P2514" t="s">
        <v>156</v>
      </c>
      <c r="Q2514" t="s">
        <v>2643</v>
      </c>
      <c r="R2514" t="s">
        <v>1298</v>
      </c>
      <c r="S2514">
        <f ca="1">$AK$2*Validation[[#This Row],[Range1_Range]]+Validation[[#This Row],[Range1_Low]]</f>
        <v>81.839060826602648</v>
      </c>
      <c r="T2514">
        <f ca="1">$AK$2*Validation[[#This Row],[Range2_Range]]+Validation[[#This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200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514" t="b">
        <f ca="1">Validation[[#This Row],[Desired Result]]=Validation[[#This Row],[Result]]</f>
        <v>1</v>
      </c>
      <c r="X2514" t="b">
        <v>1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4" t="b">
        <f ca="1">AND(Validation[[#This Row],[Test Reading]]&gt;=Validation[[#This Row],[Range1_Low]],Validation[[#This Row],[Test Reading]]&lt;=Validation[[#This Row],[Range1_High]])</f>
        <v>1</v>
      </c>
      <c r="AE2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4">
        <f>Validation[[#This Row],[Range1_High]]-Validation[[#This Row],[Range1_Low]]</f>
        <v>184</v>
      </c>
      <c r="AG2514">
        <f>Validation[[#This Row],[Range2_High]]-Validation[[#This Row],[Range2_Low]]</f>
        <v>0</v>
      </c>
      <c r="AJ2514" s="94"/>
      <c r="AK2514"/>
    </row>
    <row r="2515" spans="1:37" x14ac:dyDescent="0.25">
      <c r="A2515" t="s">
        <v>66</v>
      </c>
      <c r="B2515" t="s">
        <v>57</v>
      </c>
      <c r="C2515">
        <v>20</v>
      </c>
      <c r="D2515">
        <v>204</v>
      </c>
      <c r="E2515">
        <v>0.01</v>
      </c>
      <c r="F2515" t="s">
        <v>13</v>
      </c>
      <c r="G2515" t="s">
        <v>12</v>
      </c>
      <c r="H2515">
        <v>0</v>
      </c>
      <c r="I2515">
        <v>0</v>
      </c>
      <c r="J2515" t="s">
        <v>2643</v>
      </c>
      <c r="K2515">
        <v>32</v>
      </c>
      <c r="L2515">
        <v>2.0076999999999998</v>
      </c>
      <c r="M2515">
        <v>30.344000000000001</v>
      </c>
      <c r="N2515">
        <v>2.0078</v>
      </c>
      <c r="O2515" t="s">
        <v>2643</v>
      </c>
      <c r="P2515" t="s">
        <v>156</v>
      </c>
      <c r="Q2515" t="s">
        <v>2643</v>
      </c>
      <c r="R2515" t="s">
        <v>1299</v>
      </c>
      <c r="S2515">
        <f ca="1">$AK$2*Validation[[#This Row],[Range1_Range]]+Validation[[#This Row],[Range1_Low]]</f>
        <v>81.839060826602648</v>
      </c>
      <c r="T2515">
        <f ca="1">$AK$2*Validation[[#This Row],[Range2_Range]]+Validation[[#This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200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515" t="b">
        <f ca="1">Validation[[#This Row],[Desired Result]]=Validation[[#This Row],[Result]]</f>
        <v>1</v>
      </c>
      <c r="X2515" t="b">
        <v>1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5" t="b">
        <f ca="1">AND(Validation[[#This Row],[Test Reading]]&gt;=Validation[[#This Row],[Range1_Low]],Validation[[#This Row],[Test Reading]]&lt;=Validation[[#This Row],[Range1_High]])</f>
        <v>1</v>
      </c>
      <c r="AE2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5">
        <f>Validation[[#This Row],[Range1_High]]-Validation[[#This Row],[Range1_Low]]</f>
        <v>184</v>
      </c>
      <c r="AG2515">
        <f>Validation[[#This Row],[Range2_High]]-Validation[[#This Row],[Range2_Low]]</f>
        <v>0</v>
      </c>
      <c r="AK2515"/>
    </row>
    <row r="2516" spans="1:37" x14ac:dyDescent="0.25">
      <c r="A2516" t="s">
        <v>66</v>
      </c>
      <c r="B2516" t="s">
        <v>57</v>
      </c>
      <c r="C2516">
        <v>20</v>
      </c>
      <c r="D2516">
        <v>204</v>
      </c>
      <c r="E2516">
        <v>0.1</v>
      </c>
      <c r="F2516" t="s">
        <v>13</v>
      </c>
      <c r="G2516" t="s">
        <v>12</v>
      </c>
      <c r="H2516">
        <v>0</v>
      </c>
      <c r="I2516">
        <v>0</v>
      </c>
      <c r="J2516" t="s">
        <v>2643</v>
      </c>
      <c r="K2516">
        <v>52.695</v>
      </c>
      <c r="L2516">
        <v>1.9168000000000001</v>
      </c>
      <c r="M2516">
        <v>52.600999999999999</v>
      </c>
      <c r="N2516">
        <v>1.917</v>
      </c>
      <c r="O2516" t="s">
        <v>2643</v>
      </c>
      <c r="P2516" t="s">
        <v>156</v>
      </c>
      <c r="Q2516" t="s">
        <v>2643</v>
      </c>
      <c r="R2516" t="s">
        <v>1300</v>
      </c>
      <c r="S2516">
        <f ca="1">$AK$2*Validation[[#This Row],[Range1_Range]]+Validation[[#This Row],[Range1_Low]]</f>
        <v>81.839060826602648</v>
      </c>
      <c r="T2516">
        <f ca="1">$AK$2*Validation[[#This Row],[Range2_Range]]+Validation[[#This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210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2516" t="b">
        <f ca="1">Validation[[#This Row],[Desired Result]]=Validation[[#This Row],[Result]]</f>
        <v>1</v>
      </c>
      <c r="X2516" t="b">
        <v>1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v>0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6" t="b">
        <f ca="1">AND(Validation[[#This Row],[Test Reading]]&gt;=Validation[[#This Row],[Range1_Low]],Validation[[#This Row],[Test Reading]]&lt;=Validation[[#This Row],[Range1_High]])</f>
        <v>1</v>
      </c>
      <c r="AE2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6">
        <f>Validation[[#This Row],[Range1_High]]-Validation[[#This Row],[Range1_Low]]</f>
        <v>184</v>
      </c>
      <c r="AG2516">
        <f>Validation[[#This Row],[Range2_High]]-Validation[[#This Row],[Range2_Low]]</f>
        <v>0</v>
      </c>
      <c r="AK2516"/>
    </row>
    <row r="2517" spans="1:37" x14ac:dyDescent="0.25">
      <c r="A2517" t="s">
        <v>66</v>
      </c>
      <c r="B2517" t="s">
        <v>57</v>
      </c>
      <c r="C2517">
        <v>20</v>
      </c>
      <c r="D2517">
        <v>204</v>
      </c>
      <c r="E2517">
        <v>1</v>
      </c>
      <c r="F2517" t="s">
        <v>13</v>
      </c>
      <c r="G2517" t="s">
        <v>12</v>
      </c>
      <c r="H2517">
        <v>0</v>
      </c>
      <c r="I2517">
        <v>0</v>
      </c>
      <c r="J2517" t="s">
        <v>2643</v>
      </c>
      <c r="K2517">
        <v>565.98</v>
      </c>
      <c r="L2517">
        <v>0.78427000000000002</v>
      </c>
      <c r="M2517">
        <v>565.94000000000005</v>
      </c>
      <c r="N2517">
        <v>0.78385000000000005</v>
      </c>
      <c r="O2517" t="s">
        <v>2643</v>
      </c>
      <c r="P2517" t="s">
        <v>156</v>
      </c>
      <c r="Q2517" t="s">
        <v>2643</v>
      </c>
      <c r="R2517" t="s">
        <v>1301</v>
      </c>
      <c r="S2517">
        <f ca="1">$AK$2*Validation[[#This Row],[Range1_Range]]+Validation[[#This Row],[Range1_Low]]</f>
        <v>81.839060826602648</v>
      </c>
      <c r="T2517">
        <f ca="1">$AK$2*Validation[[#This Row],[Range2_Range]]+Validation[[#This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630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2517" t="b">
        <f ca="1">Validation[[#This Row],[Desired Result]]=Validation[[#This Row],[Result]]</f>
        <v>1</v>
      </c>
      <c r="X2517" t="b">
        <v>1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v>0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7" t="b">
        <f ca="1">AND(Validation[[#This Row],[Test Reading]]&gt;=Validation[[#This Row],[Range1_Low]],Validation[[#This Row],[Test Reading]]&lt;=Validation[[#This Row],[Range1_High]])</f>
        <v>1</v>
      </c>
      <c r="AE2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7">
        <f>Validation[[#This Row],[Range1_High]]-Validation[[#This Row],[Range1_Low]]</f>
        <v>184</v>
      </c>
      <c r="AG2517">
        <f>Validation[[#This Row],[Range2_High]]-Validation[[#This Row],[Range2_Low]]</f>
        <v>0</v>
      </c>
      <c r="AK2517"/>
    </row>
    <row r="2518" spans="1:37" x14ac:dyDescent="0.25">
      <c r="A2518" t="s">
        <v>66</v>
      </c>
      <c r="B2518" t="s">
        <v>57</v>
      </c>
      <c r="C2518">
        <v>20</v>
      </c>
      <c r="D2518">
        <v>204</v>
      </c>
      <c r="E2518">
        <v>10</v>
      </c>
      <c r="F2518" t="s">
        <v>13</v>
      </c>
      <c r="G2518" t="s">
        <v>12</v>
      </c>
      <c r="H2518">
        <v>0</v>
      </c>
      <c r="I2518">
        <v>0</v>
      </c>
      <c r="J2518" t="s">
        <v>2643</v>
      </c>
      <c r="K2518">
        <v>5772.2</v>
      </c>
      <c r="L2518">
        <v>8.8858000000000006E-2</v>
      </c>
      <c r="M2518">
        <v>5772.2</v>
      </c>
      <c r="N2518">
        <v>8.8622999999999993E-2</v>
      </c>
      <c r="O2518" t="s">
        <v>2643</v>
      </c>
      <c r="P2518" t="s">
        <v>156</v>
      </c>
      <c r="Q2518" t="s">
        <v>2643</v>
      </c>
      <c r="R2518" t="s">
        <v>1302</v>
      </c>
      <c r="S2518">
        <f ca="1">$AK$2*Validation[[#This Row],[Range1_Range]]+Validation[[#This Row],[Range1_Low]]</f>
        <v>81.839060826602648</v>
      </c>
      <c r="T2518">
        <f ca="1">$AK$2*Validation[[#This Row],[Range2_Range]]+Validation[[#This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5800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8" t="b">
        <f ca="1">Validation[[#This Row],[Desired Result]]=Validation[[#This Row],[Result]]</f>
        <v>1</v>
      </c>
      <c r="X2518" t="b">
        <v>1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v>0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8" t="b">
        <f ca="1">AND(Validation[[#This Row],[Test Reading]]&gt;=Validation[[#This Row],[Range1_Low]],Validation[[#This Row],[Test Reading]]&lt;=Validation[[#This Row],[Range1_High]])</f>
        <v>1</v>
      </c>
      <c r="AE2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8">
        <f>Validation[[#This Row],[Range1_High]]-Validation[[#This Row],[Range1_Low]]</f>
        <v>184</v>
      </c>
      <c r="AG2518">
        <f>Validation[[#This Row],[Range2_High]]-Validation[[#This Row],[Range2_Low]]</f>
        <v>0</v>
      </c>
      <c r="AK2518"/>
    </row>
    <row r="2519" spans="1:37" x14ac:dyDescent="0.25">
      <c r="A2519" t="s">
        <v>66</v>
      </c>
      <c r="B2519" t="s">
        <v>58</v>
      </c>
      <c r="C2519">
        <v>5</v>
      </c>
      <c r="D2519">
        <v>51</v>
      </c>
      <c r="E2519">
        <v>1E-3</v>
      </c>
      <c r="F2519" t="s">
        <v>13</v>
      </c>
      <c r="G2519" t="s">
        <v>12</v>
      </c>
      <c r="H2519">
        <v>0</v>
      </c>
      <c r="I2519">
        <v>0</v>
      </c>
      <c r="J2519" t="s">
        <v>2643</v>
      </c>
      <c r="K2519">
        <v>4.7</v>
      </c>
      <c r="L2519">
        <v>2</v>
      </c>
      <c r="M2519">
        <v>4.5993000000000004</v>
      </c>
      <c r="N2519">
        <v>1.98</v>
      </c>
      <c r="O2519" t="s">
        <v>2643</v>
      </c>
      <c r="P2519" t="s">
        <v>157</v>
      </c>
      <c r="Q2519" t="s">
        <v>2643</v>
      </c>
      <c r="R2519" t="s">
        <v>1288</v>
      </c>
      <c r="S2519">
        <f ca="1">$AK$2*Validation[[#This Row],[Range1_Range]]+Validation[[#This Row],[Range1_Low]]</f>
        <v>20.459765206650662</v>
      </c>
      <c r="T2519">
        <f ca="1">$AK$2*Validation[[#This Row],[Range2_Range]]+Validation[[#This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46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mA</v>
      </c>
      <c r="W2519" t="b">
        <f ca="1">Validation[[#This Row],[Desired Result]]=Validation[[#This Row],[Result]]</f>
        <v>1</v>
      </c>
      <c r="X2519" t="b">
        <v>1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v>0</v>
      </c>
      <c r="AB2519" t="s">
        <v>1293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9" t="b">
        <f ca="1">AND(Validation[[#This Row],[Test Reading]]&gt;=Validation[[#This Row],[Range1_Low]],Validation[[#This Row],[Test Reading]]&lt;=Validation[[#This Row],[Range1_High]])</f>
        <v>1</v>
      </c>
      <c r="AE2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9">
        <f>Validation[[#This Row],[Range1_High]]-Validation[[#This Row],[Range1_Low]]</f>
        <v>46</v>
      </c>
      <c r="AG2519">
        <f>Validation[[#This Row],[Range2_High]]-Validation[[#This Row],[Range2_Low]]</f>
        <v>0</v>
      </c>
      <c r="AJ2519" s="94"/>
      <c r="AK2519"/>
    </row>
    <row r="2520" spans="1:37" x14ac:dyDescent="0.25">
      <c r="A2520" t="s">
        <v>66</v>
      </c>
      <c r="B2520" t="s">
        <v>58</v>
      </c>
      <c r="C2520">
        <v>50</v>
      </c>
      <c r="D2520">
        <v>510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2643</v>
      </c>
      <c r="K2520">
        <v>80</v>
      </c>
      <c r="L2520">
        <v>2</v>
      </c>
      <c r="M2520">
        <v>75.207999999999998</v>
      </c>
      <c r="N2520">
        <v>2.0089000000000001</v>
      </c>
      <c r="O2520" t="s">
        <v>2643</v>
      </c>
      <c r="P2520" t="s">
        <v>157</v>
      </c>
      <c r="Q2520" t="s">
        <v>2643</v>
      </c>
      <c r="R2520" t="s">
        <v>1293</v>
      </c>
      <c r="S2520">
        <f ca="1">$AK$2*Validation[[#This Row],[Range1_Range]]+Validation[[#This Row],[Range1_Low]]</f>
        <v>204.59765206650661</v>
      </c>
      <c r="T2520">
        <f ca="1">$AK$2*Validation[[#This Row],[Range2_Range]]+Validation[[#This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490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2520" t="b">
        <f ca="1">Validation[[#This Row],[Desired Result]]=Validation[[#This Row],[Result]]</f>
        <v>1</v>
      </c>
      <c r="X2520" t="b">
        <v>1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v>0</v>
      </c>
      <c r="AB2520" t="s">
        <v>1288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0" t="b">
        <f ca="1">AND(Validation[[#This Row],[Test Reading]]&gt;=Validation[[#This Row],[Range1_Low]],Validation[[#This Row],[Test Reading]]&lt;=Validation[[#This Row],[Range1_High]])</f>
        <v>1</v>
      </c>
      <c r="AE2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0">
        <f>Validation[[#This Row],[Range1_High]]-Validation[[#This Row],[Range1_Low]]</f>
        <v>460</v>
      </c>
      <c r="AG2520">
        <f>Validation[[#This Row],[Range2_High]]-Validation[[#This Row],[Range2_Low]]</f>
        <v>0</v>
      </c>
      <c r="AK2520"/>
    </row>
    <row r="2521" spans="1:37" x14ac:dyDescent="0.25">
      <c r="A2521" t="s">
        <v>66</v>
      </c>
      <c r="B2521" t="s">
        <v>58</v>
      </c>
      <c r="C2521">
        <v>5</v>
      </c>
      <c r="D2521">
        <v>51</v>
      </c>
      <c r="E2521">
        <v>0.01</v>
      </c>
      <c r="F2521" t="s">
        <v>13</v>
      </c>
      <c r="G2521" t="s">
        <v>12</v>
      </c>
      <c r="H2521">
        <v>0</v>
      </c>
      <c r="I2521">
        <v>0</v>
      </c>
      <c r="J2521" t="s">
        <v>2643</v>
      </c>
      <c r="K2521">
        <v>5.9279000000000002</v>
      </c>
      <c r="L2521">
        <v>1.9581</v>
      </c>
      <c r="M2521">
        <v>5.8000999999999996</v>
      </c>
      <c r="N2521">
        <v>1.9595</v>
      </c>
      <c r="O2521" t="s">
        <v>2643</v>
      </c>
      <c r="P2521" t="s">
        <v>157</v>
      </c>
      <c r="Q2521" t="s">
        <v>2643</v>
      </c>
      <c r="R2521" t="s">
        <v>5729</v>
      </c>
      <c r="S2521">
        <f ca="1">$AK$2*Validation[[#This Row],[Range1_Range]]+Validation[[#This Row],[Range1_Low]]</f>
        <v>20.459765206650662</v>
      </c>
      <c r="T2521">
        <f ca="1">$AK$2*Validation[[#This Row],[Range2_Range]]+Validation[[#This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46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v>0</v>
      </c>
      <c r="AB2521" t="s">
        <v>1294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1" t="b">
        <f ca="1">AND(Validation[[#This Row],[Test Reading]]&gt;=Validation[[#This Row],[Range1_Low]],Validation[[#This Row],[Test Reading]]&lt;=Validation[[#This Row],[Range1_High]])</f>
        <v>1</v>
      </c>
      <c r="AE2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1">
        <f>Validation[[#This Row],[Range1_High]]-Validation[[#This Row],[Range1_Low]]</f>
        <v>46</v>
      </c>
      <c r="AG2521">
        <f>Validation[[#This Row],[Range2_High]]-Validation[[#This Row],[Range2_Low]]</f>
        <v>0</v>
      </c>
      <c r="AJ2521" s="93"/>
      <c r="AK2521"/>
    </row>
    <row r="2522" spans="1:37" x14ac:dyDescent="0.25">
      <c r="A2522" t="s">
        <v>66</v>
      </c>
      <c r="B2522" t="s">
        <v>58</v>
      </c>
      <c r="C2522">
        <v>50</v>
      </c>
      <c r="D2522">
        <v>510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2643</v>
      </c>
      <c r="K2522">
        <v>80</v>
      </c>
      <c r="L2522">
        <v>2.0085999999999999</v>
      </c>
      <c r="M2522">
        <v>75.317999999999998</v>
      </c>
      <c r="N2522">
        <v>2.0087000000000002</v>
      </c>
      <c r="O2522" t="s">
        <v>2643</v>
      </c>
      <c r="P2522" t="s">
        <v>157</v>
      </c>
      <c r="Q2522" t="s">
        <v>2643</v>
      </c>
      <c r="R2522" t="s">
        <v>1294</v>
      </c>
      <c r="S2522">
        <f ca="1">$AK$2*Validation[[#This Row],[Range1_Range]]+Validation[[#This Row],[Range1_Low]]</f>
        <v>204.59765206650661</v>
      </c>
      <c r="T2522">
        <f ca="1">$AK$2*Validation[[#This Row],[Range2_Range]]+Validation[[#This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490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2522" t="b">
        <f ca="1">Validation[[#This Row],[Desired Result]]=Validation[[#This Row],[Result]]</f>
        <v>1</v>
      </c>
      <c r="X2522" t="b">
        <v>1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v>0</v>
      </c>
      <c r="AB2522" t="s">
        <v>5729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2" t="b">
        <f ca="1">AND(Validation[[#This Row],[Test Reading]]&gt;=Validation[[#This Row],[Range1_Low]],Validation[[#This Row],[Test Reading]]&lt;=Validation[[#This Row],[Range1_High]])</f>
        <v>1</v>
      </c>
      <c r="AE2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2">
        <f>Validation[[#This Row],[Range1_High]]-Validation[[#This Row],[Range1_Low]]</f>
        <v>460</v>
      </c>
      <c r="AG2522">
        <f>Validation[[#This Row],[Range2_High]]-Validation[[#This Row],[Range2_Low]]</f>
        <v>0</v>
      </c>
      <c r="AK2522"/>
    </row>
    <row r="2523" spans="1:37" x14ac:dyDescent="0.25">
      <c r="A2523" t="s">
        <v>66</v>
      </c>
      <c r="B2523" t="s">
        <v>58</v>
      </c>
      <c r="C2523">
        <v>5</v>
      </c>
      <c r="D2523">
        <v>51</v>
      </c>
      <c r="E2523">
        <v>0.1</v>
      </c>
      <c r="F2523" t="s">
        <v>13</v>
      </c>
      <c r="G2523" t="s">
        <v>12</v>
      </c>
      <c r="H2523">
        <v>0</v>
      </c>
      <c r="I2523">
        <v>0</v>
      </c>
      <c r="J2523" t="s">
        <v>2643</v>
      </c>
      <c r="K2523">
        <v>53.039000000000001</v>
      </c>
      <c r="L2523">
        <v>1.3232999999999999</v>
      </c>
      <c r="M2523">
        <v>52.915999999999997</v>
      </c>
      <c r="N2523">
        <v>1.3219000000000001</v>
      </c>
      <c r="O2523" t="s">
        <v>2643</v>
      </c>
      <c r="P2523" t="s">
        <v>157</v>
      </c>
      <c r="Q2523" t="s">
        <v>2643</v>
      </c>
      <c r="R2523" t="s">
        <v>1290</v>
      </c>
      <c r="S2523">
        <f ca="1">$AK$2*Validation[[#This Row],[Range1_Range]]+Validation[[#This Row],[Range1_Low]]</f>
        <v>20.459765206650662</v>
      </c>
      <c r="T2523">
        <f ca="1">$AK$2*Validation[[#This Row],[Range2_Range]]+Validation[[#This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80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v>0</v>
      </c>
      <c r="AB2523" t="s">
        <v>5730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3" t="b">
        <f ca="1">AND(Validation[[#This Row],[Test Reading]]&gt;=Validation[[#This Row],[Range1_Low]],Validation[[#This Row],[Test Reading]]&lt;=Validation[[#This Row],[Range1_High]])</f>
        <v>1</v>
      </c>
      <c r="AE2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3">
        <f>Validation[[#This Row],[Range1_High]]-Validation[[#This Row],[Range1_Low]]</f>
        <v>46</v>
      </c>
      <c r="AG2523">
        <f>Validation[[#This Row],[Range2_High]]-Validation[[#This Row],[Range2_Low]]</f>
        <v>0</v>
      </c>
      <c r="AK2523"/>
    </row>
    <row r="2524" spans="1:37" x14ac:dyDescent="0.25">
      <c r="A2524" t="s">
        <v>66</v>
      </c>
      <c r="B2524" t="s">
        <v>58</v>
      </c>
      <c r="C2524">
        <v>50</v>
      </c>
      <c r="D2524">
        <v>510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2643</v>
      </c>
      <c r="K2524">
        <v>85.569000000000003</v>
      </c>
      <c r="L2524">
        <v>1.9918</v>
      </c>
      <c r="M2524">
        <v>85.292000000000002</v>
      </c>
      <c r="N2524">
        <v>1.9921</v>
      </c>
      <c r="O2524" t="s">
        <v>2643</v>
      </c>
      <c r="P2524" t="s">
        <v>157</v>
      </c>
      <c r="Q2524" t="s">
        <v>2643</v>
      </c>
      <c r="R2524" t="s">
        <v>5730</v>
      </c>
      <c r="S2524">
        <f ca="1">$AK$2*Validation[[#This Row],[Range1_Range]]+Validation[[#This Row],[Range1_Low]]</f>
        <v>204.59765206650661</v>
      </c>
      <c r="T2524">
        <f ca="1">$AK$2*Validation[[#This Row],[Range2_Range]]+Validation[[#This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490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v>0</v>
      </c>
      <c r="AB2524" t="s">
        <v>1290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4" t="b">
        <f ca="1">AND(Validation[[#This Row],[Test Reading]]&gt;=Validation[[#This Row],[Range1_Low]],Validation[[#This Row],[Test Reading]]&lt;=Validation[[#This Row],[Range1_High]])</f>
        <v>1</v>
      </c>
      <c r="AE2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4">
        <f>Validation[[#This Row],[Range1_High]]-Validation[[#This Row],[Range1_Low]]</f>
        <v>460</v>
      </c>
      <c r="AG2524">
        <f>Validation[[#This Row],[Range2_High]]-Validation[[#This Row],[Range2_Low]]</f>
        <v>0</v>
      </c>
      <c r="AK2524"/>
    </row>
    <row r="2525" spans="1:37" x14ac:dyDescent="0.25">
      <c r="A2525" t="s">
        <v>66</v>
      </c>
      <c r="B2525" t="s">
        <v>58</v>
      </c>
      <c r="C2525">
        <v>5</v>
      </c>
      <c r="D2525">
        <v>51</v>
      </c>
      <c r="E2525">
        <v>1</v>
      </c>
      <c r="F2525" t="s">
        <v>13</v>
      </c>
      <c r="G2525" t="s">
        <v>12</v>
      </c>
      <c r="H2525">
        <v>0</v>
      </c>
      <c r="I2525">
        <v>0</v>
      </c>
      <c r="J2525" t="s">
        <v>2643</v>
      </c>
      <c r="K2525">
        <v>576.55999999999995</v>
      </c>
      <c r="L2525">
        <v>0.20649000000000001</v>
      </c>
      <c r="M2525">
        <v>576.52</v>
      </c>
      <c r="N2525">
        <v>0.20416999999999999</v>
      </c>
      <c r="O2525" t="s">
        <v>2643</v>
      </c>
      <c r="P2525" t="s">
        <v>157</v>
      </c>
      <c r="Q2525" t="s">
        <v>2643</v>
      </c>
      <c r="R2525" t="s">
        <v>1291</v>
      </c>
      <c r="S2525">
        <f ca="1">$AK$2*Validation[[#This Row],[Range1_Range]]+Validation[[#This Row],[Range1_Low]]</f>
        <v>20.459765206650662</v>
      </c>
      <c r="T2525">
        <f ca="1">$AK$2*Validation[[#This Row],[Range2_Range]]+Validation[[#This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580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v>0</v>
      </c>
      <c r="AB2525" t="s">
        <v>1296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5" t="b">
        <f ca="1">AND(Validation[[#This Row],[Test Reading]]&gt;=Validation[[#This Row],[Range1_Low]],Validation[[#This Row],[Test Reading]]&lt;=Validation[[#This Row],[Range1_High]])</f>
        <v>1</v>
      </c>
      <c r="AE2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5">
        <f>Validation[[#This Row],[Range1_High]]-Validation[[#This Row],[Range1_Low]]</f>
        <v>46</v>
      </c>
      <c r="AG2525">
        <f>Validation[[#This Row],[Range2_High]]-Validation[[#This Row],[Range2_Low]]</f>
        <v>0</v>
      </c>
      <c r="AK2525"/>
    </row>
    <row r="2526" spans="1:37" x14ac:dyDescent="0.25">
      <c r="A2526" t="s">
        <v>66</v>
      </c>
      <c r="B2526" t="s">
        <v>58</v>
      </c>
      <c r="C2526">
        <v>50</v>
      </c>
      <c r="D2526">
        <v>510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2643</v>
      </c>
      <c r="K2526">
        <v>534.37</v>
      </c>
      <c r="L2526">
        <v>1.3886000000000001</v>
      </c>
      <c r="M2526">
        <v>534.07000000000005</v>
      </c>
      <c r="N2526">
        <v>1.3883000000000001</v>
      </c>
      <c r="O2526" t="s">
        <v>2643</v>
      </c>
      <c r="P2526" t="s">
        <v>157</v>
      </c>
      <c r="Q2526" t="s">
        <v>2643</v>
      </c>
      <c r="R2526" t="s">
        <v>1296</v>
      </c>
      <c r="S2526">
        <f ca="1">$AK$2*Validation[[#This Row],[Range1_Range]]+Validation[[#This Row],[Range1_Low]]</f>
        <v>204.59765206650661</v>
      </c>
      <c r="T2526">
        <f ca="1">$AK$2*Validation[[#This Row],[Range2_Range]]+Validation[[#This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820 mA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v>0</v>
      </c>
      <c r="AB2526" t="s">
        <v>1291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6" t="b">
        <f ca="1">AND(Validation[[#This Row],[Test Reading]]&gt;=Validation[[#This Row],[Range1_Low]],Validation[[#This Row],[Test Reading]]&lt;=Validation[[#This Row],[Range1_High]])</f>
        <v>1</v>
      </c>
      <c r="AE2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6">
        <f>Validation[[#This Row],[Range1_High]]-Validation[[#This Row],[Range1_Low]]</f>
        <v>460</v>
      </c>
      <c r="AG2526">
        <f>Validation[[#This Row],[Range2_High]]-Validation[[#This Row],[Range2_Low]]</f>
        <v>0</v>
      </c>
      <c r="AK2526"/>
    </row>
    <row r="2527" spans="1:37" x14ac:dyDescent="0.25">
      <c r="A2527" t="s">
        <v>66</v>
      </c>
      <c r="B2527" t="s">
        <v>58</v>
      </c>
      <c r="C2527">
        <v>5</v>
      </c>
      <c r="D2527">
        <v>51</v>
      </c>
      <c r="E2527">
        <v>10</v>
      </c>
      <c r="F2527" t="s">
        <v>13</v>
      </c>
      <c r="G2527" t="s">
        <v>12</v>
      </c>
      <c r="H2527">
        <v>0</v>
      </c>
      <c r="I2527">
        <v>0</v>
      </c>
      <c r="J2527" t="s">
        <v>2643</v>
      </c>
      <c r="K2527">
        <v>5773.5</v>
      </c>
      <c r="L2527">
        <v>2.1536E-2</v>
      </c>
      <c r="M2527">
        <v>5773.5</v>
      </c>
      <c r="N2527">
        <v>2.0587999999999999E-2</v>
      </c>
      <c r="O2527" t="s">
        <v>2643</v>
      </c>
      <c r="P2527" t="s">
        <v>157</v>
      </c>
      <c r="Q2527" t="s">
        <v>2643</v>
      </c>
      <c r="R2527" t="s">
        <v>1292</v>
      </c>
      <c r="S2527">
        <f ca="1">$AK$2*Validation[[#This Row],[Range1_Range]]+Validation[[#This Row],[Range1_Low]]</f>
        <v>20.459765206650662</v>
      </c>
      <c r="T2527">
        <f ca="1">$AK$2*Validation[[#This Row],[Range2_Range]]+Validation[[#This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5800 mA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7" t="b">
        <f ca="1">Validation[[#This Row],[Desired Result]]=Validation[[#This Row],[Result]]</f>
        <v>1</v>
      </c>
      <c r="X2527" t="b">
        <v>1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v>0</v>
      </c>
      <c r="AB2527" t="s">
        <v>1297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7" t="b">
        <f ca="1">AND(Validation[[#This Row],[Test Reading]]&gt;=Validation[[#This Row],[Range1_Low]],Validation[[#This Row],[Test Reading]]&lt;=Validation[[#This Row],[Range1_High]])</f>
        <v>1</v>
      </c>
      <c r="AE2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7">
        <f>Validation[[#This Row],[Range1_High]]-Validation[[#This Row],[Range1_Low]]</f>
        <v>46</v>
      </c>
      <c r="AG2527">
        <f>Validation[[#This Row],[Range2_High]]-Validation[[#This Row],[Range2_Low]]</f>
        <v>0</v>
      </c>
      <c r="AK2527"/>
    </row>
    <row r="2528" spans="1:37" x14ac:dyDescent="0.25">
      <c r="A2528" t="s">
        <v>66</v>
      </c>
      <c r="B2528" t="s">
        <v>58</v>
      </c>
      <c r="C2528">
        <v>50</v>
      </c>
      <c r="D2528">
        <v>510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2643</v>
      </c>
      <c r="K2528">
        <v>5765.3</v>
      </c>
      <c r="L2528">
        <v>0.22044</v>
      </c>
      <c r="M2528">
        <v>5765.2</v>
      </c>
      <c r="N2528">
        <v>0.21986</v>
      </c>
      <c r="O2528" t="s">
        <v>2643</v>
      </c>
      <c r="P2528" t="s">
        <v>157</v>
      </c>
      <c r="Q2528" t="s">
        <v>2643</v>
      </c>
      <c r="R2528" t="s">
        <v>1297</v>
      </c>
      <c r="S2528">
        <f ca="1">$AK$2*Validation[[#This Row],[Range1_Range]]+Validation[[#This Row],[Range1_Low]]</f>
        <v>204.59765206650661</v>
      </c>
      <c r="T2528">
        <f ca="1">$AK$2*Validation[[#This Row],[Range2_Range]]+Validation[[#This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1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v>0</v>
      </c>
      <c r="AB2528" t="s">
        <v>1292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8" t="b">
        <f ca="1">AND(Validation[[#This Row],[Test Reading]]&gt;=Validation[[#This Row],[Range1_Low]],Validation[[#This Row],[Test Reading]]&lt;=Validation[[#This Row],[Range1_High]])</f>
        <v>1</v>
      </c>
      <c r="AE2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8">
        <f>Validation[[#This Row],[Range1_High]]-Validation[[#This Row],[Range1_Low]]</f>
        <v>460</v>
      </c>
      <c r="AG2528">
        <f>Validation[[#This Row],[Range2_High]]-Validation[[#This Row],[Range2_Low]]</f>
        <v>0</v>
      </c>
      <c r="AK2528"/>
    </row>
    <row r="2529" spans="1:37" x14ac:dyDescent="0.25">
      <c r="A2529" t="s">
        <v>66</v>
      </c>
      <c r="B2529" t="s">
        <v>3</v>
      </c>
      <c r="C2529">
        <v>0</v>
      </c>
      <c r="D2529">
        <v>0.1</v>
      </c>
      <c r="E2529">
        <v>9.9999999999999995E-7</v>
      </c>
      <c r="F2529" t="s">
        <v>6</v>
      </c>
      <c r="G2529" t="s">
        <v>5</v>
      </c>
      <c r="H2529">
        <v>0</v>
      </c>
      <c r="I2529">
        <v>0</v>
      </c>
      <c r="J2529" t="s">
        <v>2643</v>
      </c>
      <c r="K2529">
        <v>12</v>
      </c>
      <c r="L2529">
        <v>92</v>
      </c>
      <c r="M2529">
        <v>11.624000000000001</v>
      </c>
      <c r="N2529">
        <v>92.067999999999998</v>
      </c>
      <c r="O2529" t="s">
        <v>2643</v>
      </c>
      <c r="P2529" t="s">
        <v>2643</v>
      </c>
      <c r="Q2529" t="s">
        <v>2643</v>
      </c>
      <c r="R2529" t="s">
        <v>5701</v>
      </c>
      <c r="S2529">
        <f ca="1">$AK$2*Validation[[#This Row],[Range1_Range]]+Validation[[#This Row],[Range1_Low]]</f>
        <v>3.3608185231849268E-2</v>
      </c>
      <c r="T2529">
        <f ca="1">$AK$2*Validation[[#This Row],[Range2_Range]]+Validation[[#This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15 µV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v>0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9" t="b">
        <f ca="1">AND(Validation[[#This Row],[Test Reading]]&gt;=Validation[[#This Row],[Range1_Low]],Validation[[#This Row],[Test Reading]]&lt;=Validation[[#This Row],[Range1_High]])</f>
        <v>1</v>
      </c>
      <c r="AE2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9">
        <f>Validation[[#This Row],[Range1_High]]-Validation[[#This Row],[Range1_Low]]</f>
        <v>0.1</v>
      </c>
      <c r="AG2529">
        <f>Validation[[#This Row],[Range2_High]]-Validation[[#This Row],[Range2_Low]]</f>
        <v>0</v>
      </c>
      <c r="AJ2529" s="94"/>
      <c r="AK2529"/>
    </row>
    <row r="2530" spans="1:37" x14ac:dyDescent="0.25">
      <c r="A2530" t="s">
        <v>66</v>
      </c>
      <c r="B2530" t="s">
        <v>3</v>
      </c>
      <c r="C2530">
        <v>0</v>
      </c>
      <c r="D2530">
        <v>0.1</v>
      </c>
      <c r="E2530">
        <v>1.0000000000000001E-5</v>
      </c>
      <c r="F2530" t="s">
        <v>6</v>
      </c>
      <c r="G2530" t="s">
        <v>5</v>
      </c>
      <c r="H2530">
        <v>0</v>
      </c>
      <c r="I2530">
        <v>0</v>
      </c>
      <c r="J2530" t="s">
        <v>2643</v>
      </c>
      <c r="K2530">
        <v>12.962999999999999</v>
      </c>
      <c r="L2530">
        <v>86.429000000000002</v>
      </c>
      <c r="M2530">
        <v>12.956</v>
      </c>
      <c r="N2530">
        <v>86.457999999999998</v>
      </c>
      <c r="O2530" t="s">
        <v>2643</v>
      </c>
      <c r="P2530" t="s">
        <v>2643</v>
      </c>
      <c r="Q2530" t="s">
        <v>2643</v>
      </c>
      <c r="R2530" t="s">
        <v>1264</v>
      </c>
      <c r="S2530">
        <f ca="1">$AK$2*Validation[[#This Row],[Range1_Range]]+Validation[[#This Row],[Range1_Low]]</f>
        <v>3.3608185231849268E-2</v>
      </c>
      <c r="T2530">
        <f ca="1">$AK$2*Validation[[#This Row],[Range2_Range]]+Validation[[#This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16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0" t="b">
        <f ca="1">AND(Validation[[#This Row],[Test Reading]]&gt;=Validation[[#This Row],[Range1_Low]],Validation[[#This Row],[Test Reading]]&lt;=Validation[[#This Row],[Range1_High]])</f>
        <v>1</v>
      </c>
      <c r="AE2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0">
        <f>Validation[[#This Row],[Range1_High]]-Validation[[#This Row],[Range1_Low]]</f>
        <v>0.1</v>
      </c>
      <c r="AG2530">
        <f>Validation[[#This Row],[Range2_High]]-Validation[[#This Row],[Range2_Low]]</f>
        <v>0</v>
      </c>
      <c r="AJ2530" s="94"/>
      <c r="AK2530"/>
    </row>
    <row r="2531" spans="1:37" x14ac:dyDescent="0.25">
      <c r="A2531" t="s">
        <v>66</v>
      </c>
      <c r="B2531" t="s">
        <v>3</v>
      </c>
      <c r="C2531">
        <v>0.1</v>
      </c>
      <c r="D2531">
        <v>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2643</v>
      </c>
      <c r="K2531">
        <v>36</v>
      </c>
      <c r="L2531">
        <v>92</v>
      </c>
      <c r="M2531">
        <v>35.884999999999998</v>
      </c>
      <c r="N2531">
        <v>91.647999999999996</v>
      </c>
      <c r="O2531" t="s">
        <v>2643</v>
      </c>
      <c r="P2531" t="s">
        <v>2643</v>
      </c>
      <c r="Q2531" t="s">
        <v>2643</v>
      </c>
      <c r="R2531" t="s">
        <v>1268</v>
      </c>
      <c r="S2531">
        <f ca="1">$AK$2*Validation[[#This Row],[Range1_Range]]+Validation[[#This Row],[Range1_Low]]</f>
        <v>0.40247366708664334</v>
      </c>
      <c r="T2531">
        <f ca="1">$AK$2*Validation[[#This Row],[Range2_Range]]+Validation[[#This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73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2531" t="b">
        <f ca="1">Validation[[#This Row],[Desired Result]]=Validation[[#This Row],[Result]]</f>
        <v>1</v>
      </c>
      <c r="X2531" t="b">
        <v>1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1" t="b">
        <f ca="1">AND(Validation[[#This Row],[Test Reading]]&gt;=Validation[[#This Row],[Range1_Low]],Validation[[#This Row],[Test Reading]]&lt;=Validation[[#This Row],[Range1_High]])</f>
        <v>1</v>
      </c>
      <c r="AE2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1">
        <f>Validation[[#This Row],[Range1_High]]-Validation[[#This Row],[Range1_Low]]</f>
        <v>0.9</v>
      </c>
      <c r="AG2531">
        <f>Validation[[#This Row],[Range2_High]]-Validation[[#This Row],[Range2_Low]]</f>
        <v>0</v>
      </c>
      <c r="AK2531"/>
    </row>
    <row r="2532" spans="1:37" x14ac:dyDescent="0.25">
      <c r="A2532" t="s">
        <v>66</v>
      </c>
      <c r="B2532" t="s">
        <v>3</v>
      </c>
      <c r="C2532">
        <v>0</v>
      </c>
      <c r="D2532">
        <v>0.1</v>
      </c>
      <c r="E2532">
        <v>1E-4</v>
      </c>
      <c r="F2532" t="s">
        <v>6</v>
      </c>
      <c r="G2532" t="s">
        <v>5</v>
      </c>
      <c r="H2532">
        <v>0</v>
      </c>
      <c r="I2532">
        <v>0</v>
      </c>
      <c r="J2532" t="s">
        <v>2643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t="s">
        <v>2643</v>
      </c>
      <c r="P2532" t="s">
        <v>2643</v>
      </c>
      <c r="Q2532" t="s">
        <v>2643</v>
      </c>
      <c r="R2532" t="s">
        <v>1265</v>
      </c>
      <c r="S2532">
        <f ca="1">$AK$2*Validation[[#This Row],[Range1_Range]]+Validation[[#This Row],[Range1_Low]]</f>
        <v>3.3608185231849268E-2</v>
      </c>
      <c r="T2532">
        <f ca="1">$AK$2*Validation[[#This Row],[Range2_Range]]+Validation[[#This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60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v>0</v>
      </c>
      <c r="AB2532" s="152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2" t="b">
        <f ca="1">AND(Validation[[#This Row],[Test Reading]]&gt;=Validation[[#This Row],[Range1_Low]],Validation[[#This Row],[Test Reading]]&lt;=Validation[[#This Row],[Range1_High]])</f>
        <v>1</v>
      </c>
      <c r="AE2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2">
        <f>Validation[[#This Row],[Range1_High]]-Validation[[#This Row],[Range1_Low]]</f>
        <v>0.1</v>
      </c>
      <c r="AG2532">
        <f>Validation[[#This Row],[Range2_High]]-Validation[[#This Row],[Range2_Low]]</f>
        <v>0</v>
      </c>
      <c r="AK2532"/>
    </row>
    <row r="2533" spans="1:37" x14ac:dyDescent="0.25">
      <c r="A2533" t="s">
        <v>66</v>
      </c>
      <c r="B2533" t="s">
        <v>3</v>
      </c>
      <c r="C2533">
        <v>0.1</v>
      </c>
      <c r="D2533">
        <v>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2643</v>
      </c>
      <c r="K2533">
        <v>65.685000000000002</v>
      </c>
      <c r="L2533">
        <v>74.286000000000001</v>
      </c>
      <c r="M2533">
        <v>65.573999999999998</v>
      </c>
      <c r="N2533">
        <v>74.301000000000002</v>
      </c>
      <c r="O2533" t="s">
        <v>2643</v>
      </c>
      <c r="P2533" t="s">
        <v>2643</v>
      </c>
      <c r="Q2533" t="s">
        <v>2643</v>
      </c>
      <c r="R2533" t="s">
        <v>5703</v>
      </c>
      <c r="S2533">
        <f ca="1">$AK$2*Validation[[#This Row],[Range1_Range]]+Validation[[#This Row],[Range1_Low]]</f>
        <v>0.40247366708664334</v>
      </c>
      <c r="T2533">
        <f ca="1">$AK$2*Validation[[#This Row],[Range2_Range]]+Validation[[#This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96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3" t="b">
        <f ca="1">AND(Validation[[#This Row],[Test Reading]]&gt;=Validation[[#This Row],[Range1_Low]],Validation[[#This Row],[Test Reading]]&lt;=Validation[[#This Row],[Range1_High]])</f>
        <v>1</v>
      </c>
      <c r="AE2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3">
        <f>Validation[[#This Row],[Range1_High]]-Validation[[#This Row],[Range1_Low]]</f>
        <v>0.9</v>
      </c>
      <c r="AG2533">
        <f>Validation[[#This Row],[Range2_High]]-Validation[[#This Row],[Range2_Low]]</f>
        <v>0</v>
      </c>
      <c r="AK2533"/>
    </row>
    <row r="2534" spans="1:37" x14ac:dyDescent="0.25">
      <c r="A2534" t="s">
        <v>66</v>
      </c>
      <c r="B2534" t="s">
        <v>3</v>
      </c>
      <c r="C2534">
        <v>1</v>
      </c>
      <c r="D2534">
        <v>10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2643</v>
      </c>
      <c r="K2534">
        <v>360</v>
      </c>
      <c r="L2534">
        <v>92</v>
      </c>
      <c r="M2534">
        <v>354.54</v>
      </c>
      <c r="N2534">
        <v>91.828999999999994</v>
      </c>
      <c r="O2534" t="s">
        <v>2643</v>
      </c>
      <c r="P2534" t="s">
        <v>2643</v>
      </c>
      <c r="Q2534" t="s">
        <v>2643</v>
      </c>
      <c r="R2534" t="s">
        <v>1273</v>
      </c>
      <c r="S2534">
        <f ca="1">$AK$2*Validation[[#This Row],[Range1_Range]]+Validation[[#This Row],[Range1_Low]]</f>
        <v>4.0247366708664334</v>
      </c>
      <c r="T2534">
        <f ca="1">$AK$2*Validation[[#This Row],[Range2_Range]]+Validation[[#This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730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2534" t="b">
        <f ca="1">Validation[[#This Row],[Desired Result]]=Validation[[#This Row],[Result]]</f>
        <v>1</v>
      </c>
      <c r="X2534" t="b">
        <v>1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4" t="b">
        <f ca="1">AND(Validation[[#This Row],[Test Reading]]&gt;=Validation[[#This Row],[Range1_Low]],Validation[[#This Row],[Test Reading]]&lt;=Validation[[#This Row],[Range1_High]])</f>
        <v>1</v>
      </c>
      <c r="AE2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4">
        <f>Validation[[#This Row],[Range1_High]]-Validation[[#This Row],[Range1_Low]]</f>
        <v>9</v>
      </c>
      <c r="AG2534">
        <f>Validation[[#This Row],[Range2_High]]-Validation[[#This Row],[Range2_Low]]</f>
        <v>0</v>
      </c>
      <c r="AK2534"/>
    </row>
    <row r="2535" spans="1:37" x14ac:dyDescent="0.25">
      <c r="A2535" t="s">
        <v>66</v>
      </c>
      <c r="B2535" t="s">
        <v>3</v>
      </c>
      <c r="C2535">
        <v>0</v>
      </c>
      <c r="D2535">
        <v>0.1</v>
      </c>
      <c r="E2535">
        <v>1E-3</v>
      </c>
      <c r="F2535" t="s">
        <v>6</v>
      </c>
      <c r="G2535" t="s">
        <v>5</v>
      </c>
      <c r="H2535">
        <v>0</v>
      </c>
      <c r="I2535">
        <v>0</v>
      </c>
      <c r="J2535" t="s">
        <v>2643</v>
      </c>
      <c r="K2535">
        <v>577.47</v>
      </c>
      <c r="L2535">
        <v>2.5928</v>
      </c>
      <c r="M2535">
        <v>577.47</v>
      </c>
      <c r="N2535">
        <v>2.5928</v>
      </c>
      <c r="O2535" t="s">
        <v>2643</v>
      </c>
      <c r="P2535" t="s">
        <v>2643</v>
      </c>
      <c r="Q2535" t="s">
        <v>2643</v>
      </c>
      <c r="R2535" t="s">
        <v>1266</v>
      </c>
      <c r="S2535">
        <f ca="1">$AK$2*Validation[[#This Row],[Range1_Range]]+Validation[[#This Row],[Range1_Low]]</f>
        <v>3.3608185231849268E-2</v>
      </c>
      <c r="T2535">
        <f ca="1">$AK$2*Validation[[#This Row],[Range2_Range]]+Validation[[#This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580 µV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5" t="b">
        <f ca="1">AND(Validation[[#This Row],[Test Reading]]&gt;=Validation[[#This Row],[Range1_Low]],Validation[[#This Row],[Test Reading]]&lt;=Validation[[#This Row],[Range1_High]])</f>
        <v>1</v>
      </c>
      <c r="AE2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5">
        <f>Validation[[#This Row],[Range1_High]]-Validation[[#This Row],[Range1_Low]]</f>
        <v>0.1</v>
      </c>
      <c r="AG2535">
        <f>Validation[[#This Row],[Range2_High]]-Validation[[#This Row],[Range2_Low]]</f>
        <v>0</v>
      </c>
      <c r="AK2535"/>
    </row>
    <row r="2536" spans="1:37" x14ac:dyDescent="0.25">
      <c r="A2536" t="s">
        <v>66</v>
      </c>
      <c r="B2536" t="s">
        <v>3</v>
      </c>
      <c r="C2536">
        <v>0.1</v>
      </c>
      <c r="D2536">
        <v>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2643</v>
      </c>
      <c r="K2536">
        <v>577.78</v>
      </c>
      <c r="L2536">
        <v>13.555</v>
      </c>
      <c r="M2536">
        <v>577.73</v>
      </c>
      <c r="N2536">
        <v>13.515000000000001</v>
      </c>
      <c r="O2536" t="s">
        <v>2643</v>
      </c>
      <c r="P2536" t="s">
        <v>2643</v>
      </c>
      <c r="Q2536" t="s">
        <v>2643</v>
      </c>
      <c r="R2536" t="s">
        <v>5704</v>
      </c>
      <c r="S2536">
        <f ca="1">$AK$2*Validation[[#This Row],[Range1_Range]]+Validation[[#This Row],[Range1_Low]]</f>
        <v>0.40247366708664334</v>
      </c>
      <c r="T2536">
        <f ca="1">$AK$2*Validation[[#This Row],[Range2_Range]]+Validation[[#This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6" t="b">
        <f ca="1">AND(Validation[[#This Row],[Test Reading]]&gt;=Validation[[#This Row],[Range1_Low]],Validation[[#This Row],[Test Reading]]&lt;=Validation[[#This Row],[Range1_High]])</f>
        <v>1</v>
      </c>
      <c r="AE2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6">
        <f>Validation[[#This Row],[Range1_High]]-Validation[[#This Row],[Range1_Low]]</f>
        <v>0.9</v>
      </c>
      <c r="AG2536">
        <f>Validation[[#This Row],[Range2_High]]-Validation[[#This Row],[Range2_Low]]</f>
        <v>0</v>
      </c>
      <c r="AK2536"/>
    </row>
    <row r="2537" spans="1:37" x14ac:dyDescent="0.25">
      <c r="A2537" t="s">
        <v>66</v>
      </c>
      <c r="B2537" t="s">
        <v>3</v>
      </c>
      <c r="C2537">
        <v>1</v>
      </c>
      <c r="D2537">
        <v>10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2643</v>
      </c>
      <c r="K2537">
        <v>653.72</v>
      </c>
      <c r="L2537">
        <v>74.370999999999995</v>
      </c>
      <c r="M2537">
        <v>653.16999999999996</v>
      </c>
      <c r="N2537">
        <v>74.328999999999994</v>
      </c>
      <c r="O2537" t="s">
        <v>2643</v>
      </c>
      <c r="P2537" t="s">
        <v>2643</v>
      </c>
      <c r="Q2537" t="s">
        <v>2643</v>
      </c>
      <c r="R2537" t="s">
        <v>1274</v>
      </c>
      <c r="S2537">
        <f ca="1">$AK$2*Validation[[#This Row],[Range1_Range]]+Validation[[#This Row],[Range1_Low]]</f>
        <v>4.0247366708664334</v>
      </c>
      <c r="T2537">
        <f ca="1">$AK$2*Validation[[#This Row],[Range2_Range]]+Validation[[#This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950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7" t="b">
        <f ca="1">AND(Validation[[#This Row],[Test Reading]]&gt;=Validation[[#This Row],[Range1_Low]],Validation[[#This Row],[Test Reading]]&lt;=Validation[[#This Row],[Range1_High]])</f>
        <v>1</v>
      </c>
      <c r="AE2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7">
        <f>Validation[[#This Row],[Range1_High]]-Validation[[#This Row],[Range1_Low]]</f>
        <v>9</v>
      </c>
      <c r="AG2537">
        <f>Validation[[#This Row],[Range2_High]]-Validation[[#This Row],[Range2_Low]]</f>
        <v>0</v>
      </c>
      <c r="AK2537"/>
    </row>
    <row r="2538" spans="1:37" x14ac:dyDescent="0.25">
      <c r="A2538" t="s">
        <v>66</v>
      </c>
      <c r="B2538" t="s">
        <v>3</v>
      </c>
      <c r="C2538">
        <v>10</v>
      </c>
      <c r="D2538">
        <v>100</v>
      </c>
      <c r="E2538">
        <v>1E-3</v>
      </c>
      <c r="F2538" t="s">
        <v>6</v>
      </c>
      <c r="G2538" t="s">
        <v>4</v>
      </c>
      <c r="H2538">
        <v>0</v>
      </c>
      <c r="I2538">
        <v>0</v>
      </c>
      <c r="J2538" t="s">
        <v>2643</v>
      </c>
      <c r="K2538">
        <v>6.8</v>
      </c>
      <c r="L2538">
        <v>8.2000000000000003E-2</v>
      </c>
      <c r="M2538">
        <v>6.7337999999999996</v>
      </c>
      <c r="N2538">
        <v>8.2464999999999997E-2</v>
      </c>
      <c r="O2538" t="s">
        <v>2643</v>
      </c>
      <c r="P2538" t="s">
        <v>2643</v>
      </c>
      <c r="Q2538" t="s">
        <v>2643</v>
      </c>
      <c r="R2538" t="s">
        <v>1278</v>
      </c>
      <c r="S2538">
        <f ca="1">$AK$2*Validation[[#This Row],[Range1_Range]]+Validation[[#This Row],[Range1_Low]]</f>
        <v>40.247366708664337</v>
      </c>
      <c r="T2538">
        <f ca="1">$AK$2*Validation[[#This Row],[Range2_Range]]+Validation[[#This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10 mV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538" t="b">
        <f ca="1">Validation[[#This Row],[Desired Result]]=Validation[[#This Row],[Result]]</f>
        <v>1</v>
      </c>
      <c r="X2538" t="b">
        <v>1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8" t="b">
        <f ca="1">AND(Validation[[#This Row],[Test Reading]]&gt;=Validation[[#This Row],[Range1_Low]],Validation[[#This Row],[Test Reading]]&lt;=Validation[[#This Row],[Range1_High]])</f>
        <v>1</v>
      </c>
      <c r="AE2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8">
        <f>Validation[[#This Row],[Range1_High]]-Validation[[#This Row],[Range1_Low]]</f>
        <v>90</v>
      </c>
      <c r="AG2538">
        <f>Validation[[#This Row],[Range2_High]]-Validation[[#This Row],[Range2_Low]]</f>
        <v>0</v>
      </c>
      <c r="AJ2538" s="94"/>
      <c r="AK2538"/>
    </row>
    <row r="2539" spans="1:37" x14ac:dyDescent="0.25">
      <c r="A2539" t="s">
        <v>66</v>
      </c>
      <c r="B2539" t="s">
        <v>3</v>
      </c>
      <c r="C2539">
        <v>0</v>
      </c>
      <c r="D2539">
        <v>0.1</v>
      </c>
      <c r="E2539">
        <v>0.01</v>
      </c>
      <c r="F2539" t="s">
        <v>6</v>
      </c>
      <c r="G2539" t="s">
        <v>5</v>
      </c>
      <c r="H2539">
        <v>0</v>
      </c>
      <c r="I2539">
        <v>0</v>
      </c>
      <c r="J2539" t="s">
        <v>2643</v>
      </c>
      <c r="K2539">
        <v>5773.6</v>
      </c>
      <c r="L2539">
        <v>0.25939000000000001</v>
      </c>
      <c r="M2539">
        <v>5773.6</v>
      </c>
      <c r="N2539">
        <v>0.25939000000000001</v>
      </c>
      <c r="O2539" t="s">
        <v>2643</v>
      </c>
      <c r="P2539" t="s">
        <v>2643</v>
      </c>
      <c r="Q2539" t="s">
        <v>2643</v>
      </c>
      <c r="R2539" t="s">
        <v>5702</v>
      </c>
      <c r="S2539">
        <f ca="1">$AK$2*Validation[[#This Row],[Range1_Range]]+Validation[[#This Row],[Range1_Low]]</f>
        <v>3.3608185231849268E-2</v>
      </c>
      <c r="T2539">
        <f ca="1">$AK$2*Validation[[#This Row],[Range2_Range]]+Validation[[#This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5800 µV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9" t="b">
        <f ca="1">AND(Validation[[#This Row],[Test Reading]]&gt;=Validation[[#This Row],[Range1_Low]],Validation[[#This Row],[Test Reading]]&lt;=Validation[[#This Row],[Range1_High]])</f>
        <v>1</v>
      </c>
      <c r="AE2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9">
        <f>Validation[[#This Row],[Range1_High]]-Validation[[#This Row],[Range1_Low]]</f>
        <v>0.1</v>
      </c>
      <c r="AG2539">
        <f>Validation[[#This Row],[Range2_High]]-Validation[[#This Row],[Range2_Low]]</f>
        <v>0</v>
      </c>
      <c r="AK2539"/>
    </row>
    <row r="2540" spans="1:37" x14ac:dyDescent="0.25">
      <c r="A2540" t="s">
        <v>66</v>
      </c>
      <c r="B2540" t="s">
        <v>3</v>
      </c>
      <c r="C2540">
        <v>0.1</v>
      </c>
      <c r="D2540">
        <v>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2643</v>
      </c>
      <c r="K2540">
        <v>5773.6</v>
      </c>
      <c r="L2540">
        <v>1.3866000000000001</v>
      </c>
      <c r="M2540">
        <v>5773.6</v>
      </c>
      <c r="N2540">
        <v>1.3695999999999999</v>
      </c>
      <c r="O2540" t="s">
        <v>2643</v>
      </c>
      <c r="P2540" t="s">
        <v>2643</v>
      </c>
      <c r="Q2540" t="s">
        <v>2643</v>
      </c>
      <c r="R2540" t="s">
        <v>1271</v>
      </c>
      <c r="S2540">
        <f ca="1">$AK$2*Validation[[#This Row],[Range1_Range]]+Validation[[#This Row],[Range1_Low]]</f>
        <v>0.40247366708664334</v>
      </c>
      <c r="T2540">
        <f ca="1">$AK$2*Validation[[#This Row],[Range2_Range]]+Validation[[#This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0" t="b">
        <f ca="1">AND(Validation[[#This Row],[Test Reading]]&gt;=Validation[[#This Row],[Range1_Low]],Validation[[#This Row],[Test Reading]]&lt;=Validation[[#This Row],[Range1_High]])</f>
        <v>1</v>
      </c>
      <c r="AE2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0">
        <f>Validation[[#This Row],[Range1_High]]-Validation[[#This Row],[Range1_Low]]</f>
        <v>0.9</v>
      </c>
      <c r="AG2540">
        <f>Validation[[#This Row],[Range2_High]]-Validation[[#This Row],[Range2_Low]]</f>
        <v>0</v>
      </c>
      <c r="AJ2540" s="94"/>
      <c r="AK2540"/>
    </row>
    <row r="2541" spans="1:37" x14ac:dyDescent="0.25">
      <c r="A2541" t="s">
        <v>66</v>
      </c>
      <c r="B2541" t="s">
        <v>3</v>
      </c>
      <c r="C2541">
        <v>1</v>
      </c>
      <c r="D2541">
        <v>10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2643</v>
      </c>
      <c r="K2541">
        <v>5777.2</v>
      </c>
      <c r="L2541">
        <v>13.558999999999999</v>
      </c>
      <c r="M2541">
        <v>5777</v>
      </c>
      <c r="N2541">
        <v>13.491</v>
      </c>
      <c r="O2541" t="s">
        <v>2643</v>
      </c>
      <c r="P2541" t="s">
        <v>2643</v>
      </c>
      <c r="Q2541" t="s">
        <v>2643</v>
      </c>
      <c r="R2541" t="s">
        <v>1275</v>
      </c>
      <c r="S2541">
        <f ca="1">$AK$2*Validation[[#This Row],[Range1_Range]]+Validation[[#This Row],[Range1_Low]]</f>
        <v>4.0247366708664334</v>
      </c>
      <c r="T2541">
        <f ca="1">$AK$2*Validation[[#This Row],[Range2_Range]]+Validation[[#This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1" t="b">
        <f ca="1">AND(Validation[[#This Row],[Test Reading]]&gt;=Validation[[#This Row],[Range1_Low]],Validation[[#This Row],[Test Reading]]&lt;=Validation[[#This Row],[Range1_High]])</f>
        <v>1</v>
      </c>
      <c r="AE2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1">
        <f>Validation[[#This Row],[Range1_High]]-Validation[[#This Row],[Range1_Low]]</f>
        <v>9</v>
      </c>
      <c r="AG2541">
        <f>Validation[[#This Row],[Range2_High]]-Validation[[#This Row],[Range2_Low]]</f>
        <v>0</v>
      </c>
      <c r="AK2541"/>
    </row>
    <row r="2542" spans="1:37" x14ac:dyDescent="0.25">
      <c r="A2542" t="s">
        <v>66</v>
      </c>
      <c r="B2542" t="s">
        <v>3</v>
      </c>
      <c r="C2542">
        <v>10</v>
      </c>
      <c r="D2542">
        <v>100</v>
      </c>
      <c r="E2542">
        <v>0.01</v>
      </c>
      <c r="F2542" t="s">
        <v>6</v>
      </c>
      <c r="G2542" t="s">
        <v>4</v>
      </c>
      <c r="H2542">
        <v>0</v>
      </c>
      <c r="I2542">
        <v>0</v>
      </c>
      <c r="J2542" t="s">
        <v>2643</v>
      </c>
      <c r="K2542">
        <v>8.7739999999999991</v>
      </c>
      <c r="L2542">
        <v>7.2816000000000006E-2</v>
      </c>
      <c r="M2542">
        <v>8.766</v>
      </c>
      <c r="N2542">
        <v>7.2780999999999998E-2</v>
      </c>
      <c r="O2542" t="s">
        <v>2643</v>
      </c>
      <c r="P2542" t="s">
        <v>2643</v>
      </c>
      <c r="Q2542" t="s">
        <v>2643</v>
      </c>
      <c r="R2542" t="s">
        <v>1279</v>
      </c>
      <c r="S2542">
        <f ca="1">$AK$2*Validation[[#This Row],[Range1_Range]]+Validation[[#This Row],[Range1_Low]]</f>
        <v>40.247366708664337</v>
      </c>
      <c r="T2542">
        <f ca="1">$AK$2*Validation[[#This Row],[Range2_Range]]+Validation[[#This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12 mV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542" t="b">
        <f ca="1">Validation[[#This Row],[Desired Result]]=Validation[[#This Row],[Result]]</f>
        <v>1</v>
      </c>
      <c r="X2542" t="b">
        <v>1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2" t="b">
        <f ca="1">AND(Validation[[#This Row],[Test Reading]]&gt;=Validation[[#This Row],[Range1_Low]],Validation[[#This Row],[Test Reading]]&lt;=Validation[[#This Row],[Range1_High]])</f>
        <v>1</v>
      </c>
      <c r="AE2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2">
        <f>Validation[[#This Row],[Range1_High]]-Validation[[#This Row],[Range1_Low]]</f>
        <v>90</v>
      </c>
      <c r="AG2542">
        <f>Validation[[#This Row],[Range2_High]]-Validation[[#This Row],[Range2_Low]]</f>
        <v>0</v>
      </c>
      <c r="AK2542"/>
    </row>
    <row r="2543" spans="1:37" x14ac:dyDescent="0.25">
      <c r="A2543" t="s">
        <v>66</v>
      </c>
      <c r="B2543" t="s">
        <v>3</v>
      </c>
      <c r="C2543">
        <v>100</v>
      </c>
      <c r="D2543">
        <v>1020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2643</v>
      </c>
      <c r="K2543">
        <v>36</v>
      </c>
      <c r="L2543">
        <v>9.1999999999999998E-2</v>
      </c>
      <c r="M2543">
        <v>35.843000000000004</v>
      </c>
      <c r="N2543">
        <v>9.1772000000000006E-2</v>
      </c>
      <c r="O2543" t="s">
        <v>2643</v>
      </c>
      <c r="P2543" t="s">
        <v>2643</v>
      </c>
      <c r="Q2543" t="s">
        <v>2643</v>
      </c>
      <c r="R2543" t="s">
        <v>1283</v>
      </c>
      <c r="S2543">
        <f ca="1">$AK$2*Validation[[#This Row],[Range1_Range]]+Validation[[#This Row],[Range1_Low]]</f>
        <v>409.19530413301322</v>
      </c>
      <c r="T2543">
        <f ca="1">$AK$2*Validation[[#This Row],[Range2_Range]]+Validation[[#This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74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2543" t="b">
        <f ca="1">Validation[[#This Row],[Desired Result]]=Validation[[#This Row],[Result]]</f>
        <v>1</v>
      </c>
      <c r="X2543" t="b">
        <v>1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3" t="b">
        <f ca="1">AND(Validation[[#This Row],[Test Reading]]&gt;=Validation[[#This Row],[Range1_Low]],Validation[[#This Row],[Test Reading]]&lt;=Validation[[#This Row],[Range1_High]])</f>
        <v>1</v>
      </c>
      <c r="AE2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3">
        <f>Validation[[#This Row],[Range1_High]]-Validation[[#This Row],[Range1_Low]]</f>
        <v>920</v>
      </c>
      <c r="AG2543">
        <f>Validation[[#This Row],[Range2_High]]-Validation[[#This Row],[Range2_Low]]</f>
        <v>0</v>
      </c>
      <c r="AK2543"/>
    </row>
    <row r="2544" spans="1:37" x14ac:dyDescent="0.25">
      <c r="A2544" t="s">
        <v>66</v>
      </c>
      <c r="B2544" t="s">
        <v>3</v>
      </c>
      <c r="C2544">
        <v>0.1</v>
      </c>
      <c r="D2544">
        <v>1</v>
      </c>
      <c r="E2544">
        <v>0.1</v>
      </c>
      <c r="F2544" t="s">
        <v>6</v>
      </c>
      <c r="G2544" t="s">
        <v>5</v>
      </c>
      <c r="H2544">
        <v>0</v>
      </c>
      <c r="I2544">
        <v>0</v>
      </c>
      <c r="J2544" t="s">
        <v>2643</v>
      </c>
      <c r="K2544">
        <v>57736</v>
      </c>
      <c r="L2544">
        <v>0.14379</v>
      </c>
      <c r="M2544">
        <v>57736</v>
      </c>
      <c r="N2544">
        <v>0.13697999999999999</v>
      </c>
      <c r="O2544" t="s">
        <v>2643</v>
      </c>
      <c r="P2544" t="s">
        <v>2643</v>
      </c>
      <c r="Q2544" t="s">
        <v>2643</v>
      </c>
      <c r="R2544" t="s">
        <v>1272</v>
      </c>
      <c r="S2544">
        <f ca="1">$AK$2*Validation[[#This Row],[Range1_Range]]+Validation[[#This Row],[Range1_Low]]</f>
        <v>0.40247366708664334</v>
      </c>
      <c r="T2544">
        <f ca="1">$AK$2*Validation[[#This Row],[Range2_Range]]+Validation[[#This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58000 µV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4" t="b">
        <f ca="1">AND(Validation[[#This Row],[Test Reading]]&gt;=Validation[[#This Row],[Range1_Low]],Validation[[#This Row],[Test Reading]]&lt;=Validation[[#This Row],[Range1_High]])</f>
        <v>1</v>
      </c>
      <c r="AE2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4">
        <f>Validation[[#This Row],[Range1_High]]-Validation[[#This Row],[Range1_Low]]</f>
        <v>0.9</v>
      </c>
      <c r="AG2544">
        <f>Validation[[#This Row],[Range2_High]]-Validation[[#This Row],[Range2_Low]]</f>
        <v>0</v>
      </c>
      <c r="AK2544"/>
    </row>
    <row r="2545" spans="1:37" x14ac:dyDescent="0.25">
      <c r="A2545" t="s">
        <v>66</v>
      </c>
      <c r="B2545" t="s">
        <v>3</v>
      </c>
      <c r="C2545">
        <v>1</v>
      </c>
      <c r="D2545">
        <v>10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2643</v>
      </c>
      <c r="K2545">
        <v>57736</v>
      </c>
      <c r="L2545">
        <v>1.3954</v>
      </c>
      <c r="M2545">
        <v>57736</v>
      </c>
      <c r="N2545">
        <v>13.496</v>
      </c>
      <c r="O2545" t="s">
        <v>2643</v>
      </c>
      <c r="P2545" t="s">
        <v>2643</v>
      </c>
      <c r="Q2545" t="s">
        <v>2643</v>
      </c>
      <c r="R2545" t="s">
        <v>1276</v>
      </c>
      <c r="S2545">
        <f ca="1">$AK$2*Validation[[#This Row],[Range1_Range]]+Validation[[#This Row],[Range1_Low]]</f>
        <v>4.0247366708664334</v>
      </c>
      <c r="T2545">
        <f ca="1">$AK$2*Validation[[#This Row],[Range2_Range]]+Validation[[#This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1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5" t="b">
        <f ca="1">AND(Validation[[#This Row],[Test Reading]]&gt;=Validation[[#This Row],[Range1_Low]],Validation[[#This Row],[Test Reading]]&lt;=Validation[[#This Row],[Range1_High]])</f>
        <v>1</v>
      </c>
      <c r="AE2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5">
        <f>Validation[[#This Row],[Range1_High]]-Validation[[#This Row],[Range1_Low]]</f>
        <v>9</v>
      </c>
      <c r="AG2545">
        <f>Validation[[#This Row],[Range2_High]]-Validation[[#This Row],[Range2_Low]]</f>
        <v>0</v>
      </c>
      <c r="AK2545"/>
    </row>
    <row r="2546" spans="1:37" x14ac:dyDescent="0.25">
      <c r="A2546" t="s">
        <v>66</v>
      </c>
      <c r="B2546" t="s">
        <v>3</v>
      </c>
      <c r="C2546">
        <v>10</v>
      </c>
      <c r="D2546">
        <v>100</v>
      </c>
      <c r="E2546">
        <v>0.1</v>
      </c>
      <c r="F2546" t="s">
        <v>6</v>
      </c>
      <c r="G2546" t="s">
        <v>4</v>
      </c>
      <c r="H2546">
        <v>0</v>
      </c>
      <c r="I2546">
        <v>0</v>
      </c>
      <c r="J2546" t="s">
        <v>2643</v>
      </c>
      <c r="K2546">
        <v>58.072000000000003</v>
      </c>
      <c r="L2546">
        <v>1.5845000000000001E-2</v>
      </c>
      <c r="M2546">
        <v>58.067999999999998</v>
      </c>
      <c r="N2546">
        <v>1.5768999999999998E-2</v>
      </c>
      <c r="O2546" t="s">
        <v>2643</v>
      </c>
      <c r="P2546" t="s">
        <v>2643</v>
      </c>
      <c r="Q2546" t="s">
        <v>2643</v>
      </c>
      <c r="R2546" t="s">
        <v>1280</v>
      </c>
      <c r="S2546">
        <f ca="1">$AK$2*Validation[[#This Row],[Range1_Range]]+Validation[[#This Row],[Range1_Low]]</f>
        <v>40.247366708664337</v>
      </c>
      <c r="T2546">
        <f ca="1">$AK$2*Validation[[#This Row],[Range2_Range]]+Validation[[#This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59 mV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6" t="b">
        <f ca="1">Validation[[#This Row],[Desired Result]]=Validation[[#This Row],[Result]]</f>
        <v>1</v>
      </c>
      <c r="X2546" t="b">
        <v>1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6" t="b">
        <f ca="1">AND(Validation[[#This Row],[Test Reading]]&gt;=Validation[[#This Row],[Range1_Low]],Validation[[#This Row],[Test Reading]]&lt;=Validation[[#This Row],[Range1_High]])</f>
        <v>1</v>
      </c>
      <c r="AE2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6">
        <f>Validation[[#This Row],[Range1_High]]-Validation[[#This Row],[Range1_Low]]</f>
        <v>90</v>
      </c>
      <c r="AG2546">
        <f>Validation[[#This Row],[Range2_High]]-Validation[[#This Row],[Range2_Low]]</f>
        <v>0</v>
      </c>
      <c r="AK2546"/>
    </row>
    <row r="2547" spans="1:37" x14ac:dyDescent="0.25">
      <c r="A2547" t="s">
        <v>66</v>
      </c>
      <c r="B2547" t="s">
        <v>3</v>
      </c>
      <c r="C2547">
        <v>100</v>
      </c>
      <c r="D2547">
        <v>1020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2643</v>
      </c>
      <c r="K2547">
        <v>65.632000000000005</v>
      </c>
      <c r="L2547">
        <v>7.4630000000000002E-2</v>
      </c>
      <c r="M2547">
        <v>65.525000000000006</v>
      </c>
      <c r="N2547">
        <v>7.4607999999999994E-2</v>
      </c>
      <c r="O2547" t="s">
        <v>2643</v>
      </c>
      <c r="P2547" t="s">
        <v>2643</v>
      </c>
      <c r="Q2547" t="s">
        <v>2643</v>
      </c>
      <c r="R2547" t="s">
        <v>5707</v>
      </c>
      <c r="S2547">
        <f ca="1">$AK$2*Validation[[#This Row],[Range1_Range]]+Validation[[#This Row],[Range1_Low]]</f>
        <v>409.19530413301322</v>
      </c>
      <c r="T2547">
        <f ca="1">$AK$2*Validation[[#This Row],[Range2_Range]]+Validation[[#This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96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7" t="b">
        <f ca="1">AND(Validation[[#This Row],[Test Reading]]&gt;=Validation[[#This Row],[Range1_Low]],Validation[[#This Row],[Test Reading]]&lt;=Validation[[#This Row],[Range1_High]])</f>
        <v>1</v>
      </c>
      <c r="AE2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7">
        <f>Validation[[#This Row],[Range1_High]]-Validation[[#This Row],[Range1_Low]]</f>
        <v>920</v>
      </c>
      <c r="AG2547">
        <f>Validation[[#This Row],[Range2_High]]-Validation[[#This Row],[Range2_Low]]</f>
        <v>0</v>
      </c>
      <c r="AK2547"/>
    </row>
    <row r="2548" spans="1:37" x14ac:dyDescent="0.25">
      <c r="A2548" t="s">
        <v>66</v>
      </c>
      <c r="B2548" t="s">
        <v>3</v>
      </c>
      <c r="C2548">
        <v>1</v>
      </c>
      <c r="D2548">
        <v>10</v>
      </c>
      <c r="E2548">
        <v>1</v>
      </c>
      <c r="F2548" t="s">
        <v>6</v>
      </c>
      <c r="G2548" t="s">
        <v>5</v>
      </c>
      <c r="H2548">
        <v>0</v>
      </c>
      <c r="I2548">
        <v>0</v>
      </c>
      <c r="J2548" t="s">
        <v>2643</v>
      </c>
      <c r="K2548">
        <v>577360</v>
      </c>
      <c r="L2548">
        <v>0.14807999999999999</v>
      </c>
      <c r="M2548">
        <v>577360</v>
      </c>
      <c r="N2548">
        <v>13.497</v>
      </c>
      <c r="O2548" t="s">
        <v>2643</v>
      </c>
      <c r="P2548" t="s">
        <v>2643</v>
      </c>
      <c r="Q2548" t="s">
        <v>2643</v>
      </c>
      <c r="R2548" t="s">
        <v>1277</v>
      </c>
      <c r="S2548">
        <f ca="1">$AK$2*Validation[[#This Row],[Range1_Range]]+Validation[[#This Row],[Range1_Low]]</f>
        <v>4.0247366708664334</v>
      </c>
      <c r="T2548">
        <f ca="1">$AK$2*Validation[[#This Row],[Range2_Range]]+Validation[[#This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580000 µV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8" t="b">
        <f ca="1">AND(Validation[[#This Row],[Test Reading]]&gt;=Validation[[#This Row],[Range1_Low]],Validation[[#This Row],[Test Reading]]&lt;=Validation[[#This Row],[Range1_High]])</f>
        <v>1</v>
      </c>
      <c r="AE2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8">
        <f>Validation[[#This Row],[Range1_High]]-Validation[[#This Row],[Range1_Low]]</f>
        <v>9</v>
      </c>
      <c r="AG2548">
        <f>Validation[[#This Row],[Range2_High]]-Validation[[#This Row],[Range2_Low]]</f>
        <v>0</v>
      </c>
      <c r="AJ2548" s="94"/>
      <c r="AK2548"/>
    </row>
    <row r="2549" spans="1:37" x14ac:dyDescent="0.25">
      <c r="A2549" t="s">
        <v>66</v>
      </c>
      <c r="B2549" t="s">
        <v>3</v>
      </c>
      <c r="C2549">
        <v>10</v>
      </c>
      <c r="D2549">
        <v>100</v>
      </c>
      <c r="E2549">
        <v>1</v>
      </c>
      <c r="F2549" t="s">
        <v>6</v>
      </c>
      <c r="G2549" t="s">
        <v>4</v>
      </c>
      <c r="H2549">
        <v>0</v>
      </c>
      <c r="I2549">
        <v>0</v>
      </c>
      <c r="J2549" t="s">
        <v>2643</v>
      </c>
      <c r="K2549">
        <v>577.39</v>
      </c>
      <c r="L2549">
        <v>1.6414999999999999E-3</v>
      </c>
      <c r="M2549">
        <v>577.39</v>
      </c>
      <c r="N2549">
        <v>1.6092999999999999E-3</v>
      </c>
      <c r="O2549" t="s">
        <v>2643</v>
      </c>
      <c r="P2549" t="s">
        <v>2643</v>
      </c>
      <c r="Q2549" t="s">
        <v>2643</v>
      </c>
      <c r="R2549" t="s">
        <v>5705</v>
      </c>
      <c r="S2549">
        <f ca="1">$AK$2*Validation[[#This Row],[Range1_Range]]+Validation[[#This Row],[Range1_Low]]</f>
        <v>40.247366708664337</v>
      </c>
      <c r="T2549">
        <f ca="1">$AK$2*Validation[[#This Row],[Range2_Range]]+Validation[[#This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 mV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v>0</v>
      </c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9" t="b">
        <f ca="1">AND(Validation[[#This Row],[Test Reading]]&gt;=Validation[[#This Row],[Range1_Low]],Validation[[#This Row],[Test Reading]]&lt;=Validation[[#This Row],[Range1_High]])</f>
        <v>1</v>
      </c>
      <c r="AE2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9">
        <f>Validation[[#This Row],[Range1_High]]-Validation[[#This Row],[Range1_Low]]</f>
        <v>90</v>
      </c>
      <c r="AG2549">
        <f>Validation[[#This Row],[Range2_High]]-Validation[[#This Row],[Range2_Low]]</f>
        <v>0</v>
      </c>
      <c r="AK2549"/>
    </row>
    <row r="2550" spans="1:37" x14ac:dyDescent="0.25">
      <c r="A2550" t="s">
        <v>66</v>
      </c>
      <c r="B2550" t="s">
        <v>3</v>
      </c>
      <c r="C2550">
        <v>100</v>
      </c>
      <c r="D2550">
        <v>1020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2643</v>
      </c>
      <c r="K2550">
        <v>577.76</v>
      </c>
      <c r="L2550">
        <v>1.3752E-2</v>
      </c>
      <c r="M2550">
        <v>577.71</v>
      </c>
      <c r="N2550">
        <v>1.3677E-2</v>
      </c>
      <c r="O2550" t="s">
        <v>2643</v>
      </c>
      <c r="P2550" t="s">
        <v>2643</v>
      </c>
      <c r="Q2550" t="s">
        <v>2643</v>
      </c>
      <c r="R2550" t="s">
        <v>1285</v>
      </c>
      <c r="S2550">
        <f ca="1">$AK$2*Validation[[#This Row],[Range1_Range]]+Validation[[#This Row],[Range1_Low]]</f>
        <v>409.19530413301322</v>
      </c>
      <c r="T2550">
        <f ca="1">$AK$2*Validation[[#This Row],[Range2_Range]]+Validation[[#This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0" t="b">
        <f ca="1">AND(Validation[[#This Row],[Test Reading]]&gt;=Validation[[#This Row],[Range1_Low]],Validation[[#This Row],[Test Reading]]&lt;=Validation[[#This Row],[Range1_High]])</f>
        <v>1</v>
      </c>
      <c r="AE2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0">
        <f>Validation[[#This Row],[Range1_High]]-Validation[[#This Row],[Range1_Low]]</f>
        <v>920</v>
      </c>
      <c r="AG2550">
        <f>Validation[[#This Row],[Range2_High]]-Validation[[#This Row],[Range2_Low]]</f>
        <v>0</v>
      </c>
      <c r="AJ2550" s="94"/>
      <c r="AK2550"/>
    </row>
    <row r="2551" spans="1:37" x14ac:dyDescent="0.25">
      <c r="A2551" t="s">
        <v>66</v>
      </c>
      <c r="B2551" t="s">
        <v>3</v>
      </c>
      <c r="C2551">
        <v>10</v>
      </c>
      <c r="D2551">
        <v>100</v>
      </c>
      <c r="E2551">
        <v>10</v>
      </c>
      <c r="F2551" t="s">
        <v>6</v>
      </c>
      <c r="G2551" t="s">
        <v>4</v>
      </c>
      <c r="H2551">
        <v>0</v>
      </c>
      <c r="I2551">
        <v>0</v>
      </c>
      <c r="J2551" t="s">
        <v>2643</v>
      </c>
      <c r="K2551">
        <v>5773.6</v>
      </c>
      <c r="L2551">
        <v>1.7383000000000001E-4</v>
      </c>
      <c r="M2551">
        <v>5773.6</v>
      </c>
      <c r="N2551">
        <v>1.6097E-4</v>
      </c>
      <c r="O2551" t="s">
        <v>2643</v>
      </c>
      <c r="P2551" t="s">
        <v>2643</v>
      </c>
      <c r="Q2551" t="s">
        <v>2643</v>
      </c>
      <c r="R2551" t="s">
        <v>5706</v>
      </c>
      <c r="S2551">
        <f ca="1">$AK$2*Validation[[#This Row],[Range1_Range]]+Validation[[#This Row],[Range1_Low]]</f>
        <v>40.247366708664337</v>
      </c>
      <c r="T2551">
        <f ca="1">$AK$2*Validation[[#This Row],[Range2_Range]]+Validation[[#This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5800 mV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1" t="b">
        <f ca="1">AND(Validation[[#This Row],[Test Reading]]&gt;=Validation[[#This Row],[Range1_Low]],Validation[[#This Row],[Test Reading]]&lt;=Validation[[#This Row],[Range1_High]])</f>
        <v>1</v>
      </c>
      <c r="AE2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1">
        <f>Validation[[#This Row],[Range1_High]]-Validation[[#This Row],[Range1_Low]]</f>
        <v>90</v>
      </c>
      <c r="AG2551">
        <f>Validation[[#This Row],[Range2_High]]-Validation[[#This Row],[Range2_Low]]</f>
        <v>0</v>
      </c>
      <c r="AK2551"/>
    </row>
    <row r="2552" spans="1:37" x14ac:dyDescent="0.25">
      <c r="A2552" t="s">
        <v>66</v>
      </c>
      <c r="B2552" t="s">
        <v>3</v>
      </c>
      <c r="C2552">
        <v>100</v>
      </c>
      <c r="D2552">
        <v>1020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2643</v>
      </c>
      <c r="K2552">
        <v>5773.6</v>
      </c>
      <c r="L2552">
        <v>1.4178999999999999E-3</v>
      </c>
      <c r="M2552">
        <v>5773.6</v>
      </c>
      <c r="N2552">
        <v>1.3864000000000001E-3</v>
      </c>
      <c r="O2552" t="s">
        <v>2643</v>
      </c>
      <c r="P2552" t="s">
        <v>2643</v>
      </c>
      <c r="Q2552" t="s">
        <v>2643</v>
      </c>
      <c r="R2552" t="s">
        <v>1286</v>
      </c>
      <c r="S2552">
        <f ca="1">$AK$2*Validation[[#This Row],[Range1_Range]]+Validation[[#This Row],[Range1_Low]]</f>
        <v>409.19530413301322</v>
      </c>
      <c r="T2552">
        <f ca="1">$AK$2*Validation[[#This Row],[Range2_Range]]+Validation[[#This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1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2" t="b">
        <f ca="1">AND(Validation[[#This Row],[Test Reading]]&gt;=Validation[[#This Row],[Range1_Low]],Validation[[#This Row],[Test Reading]]&lt;=Validation[[#This Row],[Range1_High]])</f>
        <v>1</v>
      </c>
      <c r="AE2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2">
        <f>Validation[[#This Row],[Range1_High]]-Validation[[#This Row],[Range1_Low]]</f>
        <v>920</v>
      </c>
      <c r="AG2552">
        <f>Validation[[#This Row],[Range2_High]]-Validation[[#This Row],[Range2_Low]]</f>
        <v>0</v>
      </c>
      <c r="AK2552"/>
    </row>
    <row r="2553" spans="1:37" x14ac:dyDescent="0.25">
      <c r="A2553" t="s">
        <v>66</v>
      </c>
      <c r="B2553" t="s">
        <v>3</v>
      </c>
      <c r="C2553">
        <v>100</v>
      </c>
      <c r="D2553">
        <v>1020</v>
      </c>
      <c r="E2553">
        <v>100</v>
      </c>
      <c r="F2553" t="s">
        <v>6</v>
      </c>
      <c r="G2553" t="s">
        <v>4</v>
      </c>
      <c r="H2553">
        <v>0</v>
      </c>
      <c r="I2553">
        <v>0</v>
      </c>
      <c r="J2553" t="s">
        <v>2643</v>
      </c>
      <c r="K2553">
        <v>57736</v>
      </c>
      <c r="L2553">
        <v>1.5124999999999999E-4</v>
      </c>
      <c r="M2553">
        <v>57736</v>
      </c>
      <c r="N2553">
        <v>1.3866E-4</v>
      </c>
      <c r="O2553" t="s">
        <v>2643</v>
      </c>
      <c r="P2553" t="s">
        <v>2643</v>
      </c>
      <c r="Q2553" t="s">
        <v>2643</v>
      </c>
      <c r="R2553" t="s">
        <v>1287</v>
      </c>
      <c r="S2553">
        <f ca="1">$AK$2*Validation[[#This Row],[Range1_Range]]+Validation[[#This Row],[Range1_Low]]</f>
        <v>409.19530413301322</v>
      </c>
      <c r="T2553">
        <f ca="1">$AK$2*Validation[[#This Row],[Range2_Range]]+Validation[[#This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58000 mV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v>0</v>
      </c>
      <c r="AB2553" s="152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3" t="b">
        <f ca="1">AND(Validation[[#This Row],[Test Reading]]&gt;=Validation[[#This Row],[Range1_Low]],Validation[[#This Row],[Test Reading]]&lt;=Validation[[#This Row],[Range1_High]])</f>
        <v>1</v>
      </c>
      <c r="AE2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3">
        <f>Validation[[#This Row],[Range1_High]]-Validation[[#This Row],[Range1_Low]]</f>
        <v>920</v>
      </c>
      <c r="AG2553">
        <f>Validation[[#This Row],[Range2_High]]-Validation[[#This Row],[Range2_Low]]</f>
        <v>0</v>
      </c>
      <c r="AK2553"/>
    </row>
    <row r="2554" spans="1:37" x14ac:dyDescent="0.25">
      <c r="A2554" t="s">
        <v>66</v>
      </c>
      <c r="B2554" t="s">
        <v>17</v>
      </c>
      <c r="C2554">
        <v>1</v>
      </c>
      <c r="D2554">
        <v>100000</v>
      </c>
      <c r="E2554">
        <v>1</v>
      </c>
      <c r="F2554" t="s">
        <v>9</v>
      </c>
      <c r="G2554" t="s">
        <v>9</v>
      </c>
      <c r="H2554">
        <v>0</v>
      </c>
      <c r="I2554">
        <v>0</v>
      </c>
      <c r="J2554" t="s">
        <v>2643</v>
      </c>
      <c r="K2554">
        <v>0.87</v>
      </c>
      <c r="L2554">
        <v>1.5999999999999999E-5</v>
      </c>
      <c r="M2554">
        <v>0.81637999999999999</v>
      </c>
      <c r="N2554">
        <v>1.6364000000000001E-5</v>
      </c>
      <c r="O2554" t="s">
        <v>2643</v>
      </c>
      <c r="P2554" t="s">
        <v>2643</v>
      </c>
      <c r="Q2554" t="s">
        <v>2643</v>
      </c>
      <c r="R2554" t="s">
        <v>5805</v>
      </c>
      <c r="S2554">
        <f ca="1">$AK$2*Validation[[#This Row],[Range1_Range]]+Validation[[#This Row],[Range1_Low]]</f>
        <v>33608.849149996946</v>
      </c>
      <c r="T2554">
        <f ca="1">$AK$2*Validation[[#This Row],[Range2_Range]]+Validation[[#This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1.4 Hz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Hz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4" t="b">
        <f ca="1">AND(Validation[[#This Row],[Test Reading]]&gt;=Validation[[#This Row],[Range1_Low]],Validation[[#This Row],[Test Reading]]&lt;=Validation[[#This Row],[Range1_High]])</f>
        <v>1</v>
      </c>
      <c r="AE2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4">
        <f>Validation[[#This Row],[Range1_High]]-Validation[[#This Row],[Range1_Low]]</f>
        <v>99999</v>
      </c>
      <c r="AG2554">
        <f>Validation[[#This Row],[Range2_High]]-Validation[[#This Row],[Range2_Low]]</f>
        <v>0</v>
      </c>
      <c r="AJ2554" s="93"/>
      <c r="AK2554"/>
    </row>
    <row r="2555" spans="1:37" x14ac:dyDescent="0.25">
      <c r="A2555" t="s">
        <v>66</v>
      </c>
      <c r="B2555" t="s">
        <v>17</v>
      </c>
      <c r="C2555">
        <v>1</v>
      </c>
      <c r="D2555">
        <v>100000</v>
      </c>
      <c r="E2555">
        <v>10</v>
      </c>
      <c r="F2555" t="s">
        <v>9</v>
      </c>
      <c r="G2555" t="s">
        <v>9</v>
      </c>
      <c r="H2555">
        <v>0</v>
      </c>
      <c r="I2555">
        <v>0</v>
      </c>
      <c r="J2555" t="s">
        <v>2643</v>
      </c>
      <c r="K2555">
        <v>5.8379000000000003</v>
      </c>
      <c r="L2555">
        <v>4.8237000000000001E-6</v>
      </c>
      <c r="M2555">
        <v>5.8243</v>
      </c>
      <c r="N2555">
        <v>4.6825999999999999E-6</v>
      </c>
      <c r="O2555" t="s">
        <v>2643</v>
      </c>
      <c r="P2555" t="s">
        <v>2643</v>
      </c>
      <c r="Q2555" t="s">
        <v>2643</v>
      </c>
      <c r="R2555" t="s">
        <v>1259</v>
      </c>
      <c r="S2555">
        <f ca="1">$AK$2*Validation[[#This Row],[Range1_Range]]+Validation[[#This Row],[Range1_Low]]</f>
        <v>33608.849149996946</v>
      </c>
      <c r="T2555">
        <f ca="1">$AK$2*Validation[[#This Row],[Range2_Range]]+Validation[[#This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6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Hz</v>
      </c>
      <c r="W2555" t="b">
        <f ca="1">Validation[[#This Row],[Desired Result]]=Validation[[#This Row],[Result]]</f>
        <v>1</v>
      </c>
      <c r="X2555" t="b">
        <v>1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5" t="b">
        <f ca="1">AND(Validation[[#This Row],[Test Reading]]&gt;=Validation[[#This Row],[Range1_Low]],Validation[[#This Row],[Test Reading]]&lt;=Validation[[#This Row],[Range1_High]])</f>
        <v>1</v>
      </c>
      <c r="AE2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5">
        <f>Validation[[#This Row],[Range1_High]]-Validation[[#This Row],[Range1_Low]]</f>
        <v>99999</v>
      </c>
      <c r="AG2555">
        <f>Validation[[#This Row],[Range2_High]]-Validation[[#This Row],[Range2_Low]]</f>
        <v>0</v>
      </c>
      <c r="AK2555"/>
    </row>
    <row r="2556" spans="1:37" x14ac:dyDescent="0.25">
      <c r="A2556" t="s">
        <v>66</v>
      </c>
      <c r="B2556" t="s">
        <v>17</v>
      </c>
      <c r="C2556">
        <v>1</v>
      </c>
      <c r="D2556">
        <v>100000</v>
      </c>
      <c r="E2556">
        <v>100</v>
      </c>
      <c r="F2556" t="s">
        <v>9</v>
      </c>
      <c r="G2556" t="s">
        <v>9</v>
      </c>
      <c r="H2556">
        <v>0</v>
      </c>
      <c r="I2556">
        <v>0</v>
      </c>
      <c r="J2556" t="s">
        <v>2643</v>
      </c>
      <c r="K2556">
        <v>58.005000000000003</v>
      </c>
      <c r="L2556">
        <v>3.1698999999999999E-6</v>
      </c>
      <c r="M2556">
        <v>58</v>
      </c>
      <c r="N2556">
        <v>3.1064999999999998E-6</v>
      </c>
      <c r="O2556" t="s">
        <v>2643</v>
      </c>
      <c r="P2556" t="s">
        <v>2643</v>
      </c>
      <c r="Q2556" t="s">
        <v>2643</v>
      </c>
      <c r="R2556" t="s">
        <v>5806</v>
      </c>
      <c r="S2556">
        <f ca="1">$AK$2*Validation[[#This Row],[Range1_Range]]+Validation[[#This Row],[Range1_Low]]</f>
        <v>33608.849149996946</v>
      </c>
      <c r="T2556">
        <f ca="1">$AK$2*Validation[[#This Row],[Range2_Range]]+Validation[[#This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58 Hz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6" t="b">
        <f ca="1">Validation[[#This Row],[Desired Result]]=Validation[[#This Row],[Result]]</f>
        <v>1</v>
      </c>
      <c r="X2556" t="b">
        <v>1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6" t="b">
        <f ca="1">AND(Validation[[#This Row],[Test Reading]]&gt;=Validation[[#This Row],[Range1_Low]],Validation[[#This Row],[Test Reading]]&lt;=Validation[[#This Row],[Range1_High]])</f>
        <v>1</v>
      </c>
      <c r="AE2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6">
        <f>Validation[[#This Row],[Range1_High]]-Validation[[#This Row],[Range1_Low]]</f>
        <v>99999</v>
      </c>
      <c r="AG2556">
        <f>Validation[[#This Row],[Range2_High]]-Validation[[#This Row],[Range2_Low]]</f>
        <v>0</v>
      </c>
      <c r="AK2556"/>
    </row>
    <row r="2557" spans="1:37" x14ac:dyDescent="0.25">
      <c r="A2557" t="s">
        <v>66</v>
      </c>
      <c r="B2557" t="s">
        <v>17</v>
      </c>
      <c r="C2557">
        <v>1</v>
      </c>
      <c r="D2557">
        <v>100000</v>
      </c>
      <c r="E2557">
        <v>1000</v>
      </c>
      <c r="F2557" t="s">
        <v>9</v>
      </c>
      <c r="G2557" t="s">
        <v>9</v>
      </c>
      <c r="H2557">
        <v>0</v>
      </c>
      <c r="I2557">
        <v>0</v>
      </c>
      <c r="J2557" t="s">
        <v>2643</v>
      </c>
      <c r="K2557">
        <v>579.98</v>
      </c>
      <c r="L2557">
        <v>2.6531000000000001E-5</v>
      </c>
      <c r="M2557">
        <v>579.97</v>
      </c>
      <c r="N2557">
        <v>2.6505000000000001E-5</v>
      </c>
      <c r="O2557" t="s">
        <v>2643</v>
      </c>
      <c r="P2557" t="s">
        <v>2643</v>
      </c>
      <c r="Q2557" t="s">
        <v>2643</v>
      </c>
      <c r="R2557" t="s">
        <v>1261</v>
      </c>
      <c r="S2557">
        <f ca="1">$AK$2*Validation[[#This Row],[Range1_Range]]+Validation[[#This Row],[Range1_Low]]</f>
        <v>33608.849149996946</v>
      </c>
      <c r="T2557">
        <f ca="1">$AK$2*Validation[[#This Row],[Range2_Range]]+Validation[[#This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580 Hz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7" t="b">
        <f ca="1">Validation[[#This Row],[Desired Result]]=Validation[[#This Row],[Result]]</f>
        <v>1</v>
      </c>
      <c r="X2557" t="b">
        <v>1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7" t="b">
        <f ca="1">AND(Validation[[#This Row],[Test Reading]]&gt;=Validation[[#This Row],[Range1_Low]],Validation[[#This Row],[Test Reading]]&lt;=Validation[[#This Row],[Range1_High]])</f>
        <v>1</v>
      </c>
      <c r="AE2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7">
        <f>Validation[[#This Row],[Range1_High]]-Validation[[#This Row],[Range1_Low]]</f>
        <v>99999</v>
      </c>
      <c r="AG2557">
        <f>Validation[[#This Row],[Range2_High]]-Validation[[#This Row],[Range2_Low]]</f>
        <v>0</v>
      </c>
      <c r="AK2557"/>
    </row>
    <row r="2558" spans="1:37" x14ac:dyDescent="0.25">
      <c r="A2558" t="s">
        <v>66</v>
      </c>
      <c r="B2558" t="s">
        <v>17</v>
      </c>
      <c r="C2558">
        <v>1</v>
      </c>
      <c r="D2558">
        <v>100000</v>
      </c>
      <c r="E2558">
        <v>10000</v>
      </c>
      <c r="F2558" t="s">
        <v>9</v>
      </c>
      <c r="G2558" t="s">
        <v>9</v>
      </c>
      <c r="H2558">
        <v>0</v>
      </c>
      <c r="I2558">
        <v>0</v>
      </c>
      <c r="J2558" t="s">
        <v>2643</v>
      </c>
      <c r="K2558">
        <v>5799.7</v>
      </c>
      <c r="L2558">
        <v>2.6460999999999998E-4</v>
      </c>
      <c r="M2558">
        <v>5799.7</v>
      </c>
      <c r="N2558">
        <v>2.6459999999999998E-4</v>
      </c>
      <c r="O2558" t="s">
        <v>2643</v>
      </c>
      <c r="P2558" t="s">
        <v>2643</v>
      </c>
      <c r="Q2558" t="s">
        <v>2643</v>
      </c>
      <c r="R2558" t="s">
        <v>1262</v>
      </c>
      <c r="S2558">
        <f ca="1">$AK$2*Validation[[#This Row],[Range1_Range]]+Validation[[#This Row],[Range1_Low]]</f>
        <v>33608.849149996946</v>
      </c>
      <c r="T2558">
        <f ca="1">$AK$2*Validation[[#This Row],[Range2_Range]]+Validation[[#This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5800 Hz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8" t="b">
        <f ca="1">Validation[[#This Row],[Desired Result]]=Validation[[#This Row],[Result]]</f>
        <v>1</v>
      </c>
      <c r="X2558" t="b">
        <v>0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8" t="b">
        <f ca="1">AND(Validation[[#This Row],[Test Reading]]&gt;=Validation[[#This Row],[Range1_Low]],Validation[[#This Row],[Test Reading]]&lt;=Validation[[#This Row],[Range1_High]])</f>
        <v>1</v>
      </c>
      <c r="AE2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8">
        <f>Validation[[#This Row],[Range1_High]]-Validation[[#This Row],[Range1_Low]]</f>
        <v>99999</v>
      </c>
      <c r="AG2558">
        <f>Validation[[#This Row],[Range2_High]]-Validation[[#This Row],[Range2_Low]]</f>
        <v>0</v>
      </c>
      <c r="AK2558"/>
    </row>
    <row r="2559" spans="1:37" x14ac:dyDescent="0.25">
      <c r="A2559" t="s">
        <v>66</v>
      </c>
      <c r="B2559" t="s">
        <v>70</v>
      </c>
      <c r="C2559">
        <v>1</v>
      </c>
      <c r="D2559">
        <v>100</v>
      </c>
      <c r="E2559">
        <v>1</v>
      </c>
      <c r="F2559" t="s">
        <v>6</v>
      </c>
      <c r="G2559" t="s">
        <v>6</v>
      </c>
      <c r="H2559">
        <v>0</v>
      </c>
      <c r="I2559">
        <v>0</v>
      </c>
      <c r="J2559" t="s">
        <v>2643</v>
      </c>
      <c r="K2559">
        <v>1.5</v>
      </c>
      <c r="L2559">
        <v>1.0999999999999999E-2</v>
      </c>
      <c r="M2559">
        <v>1.4054</v>
      </c>
      <c r="N2559">
        <v>1.0453E-2</v>
      </c>
      <c r="O2559" t="s">
        <v>151</v>
      </c>
      <c r="P2559" t="s">
        <v>2643</v>
      </c>
      <c r="Q2559" t="s">
        <v>2643</v>
      </c>
      <c r="R2559" t="s">
        <v>1246</v>
      </c>
      <c r="S2559">
        <f ca="1">$AK$2*Validation[[#This Row],[Range1_Range]]+Validation[[#This Row],[Range1_Low]]</f>
        <v>34.272103379530769</v>
      </c>
      <c r="T2559">
        <f ca="1">$AK$2*Validation[[#This Row],[Range2_Range]]+Validation[[#This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1.9 V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V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9" t="b">
        <f ca="1">AND(Validation[[#This Row],[Test Reading]]&gt;=Validation[[#This Row],[Range1_Low]],Validation[[#This Row],[Test Reading]]&lt;=Validation[[#This Row],[Range1_High]])</f>
        <v>1</v>
      </c>
      <c r="AE2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9">
        <f>Validation[[#This Row],[Range1_High]]-Validation[[#This Row],[Range1_Low]]</f>
        <v>99</v>
      </c>
      <c r="AG2559">
        <f>Validation[[#This Row],[Range2_High]]-Validation[[#This Row],[Range2_Low]]</f>
        <v>0</v>
      </c>
      <c r="AK2559"/>
    </row>
    <row r="2560" spans="1:37" x14ac:dyDescent="0.25">
      <c r="A2560" t="s">
        <v>66</v>
      </c>
      <c r="B2560" t="s">
        <v>70</v>
      </c>
      <c r="C2560">
        <v>100</v>
      </c>
      <c r="D2560">
        <v>250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2643</v>
      </c>
      <c r="K2560">
        <v>1.4</v>
      </c>
      <c r="L2560">
        <v>1.0999999999999999E-2</v>
      </c>
      <c r="M2560">
        <v>1.3332999999999999</v>
      </c>
      <c r="N2560">
        <v>1.1162E-2</v>
      </c>
      <c r="O2560" t="s">
        <v>151</v>
      </c>
      <c r="P2560" t="s">
        <v>2643</v>
      </c>
      <c r="Q2560" t="s">
        <v>2643</v>
      </c>
      <c r="R2560" t="s">
        <v>1249</v>
      </c>
      <c r="S2560">
        <f ca="1">$AK$2*Validation[[#This Row],[Range1_Range]]+Validation[[#This Row],[Range1_Low]]</f>
        <v>150.41227784777391</v>
      </c>
      <c r="T2560">
        <f ca="1">$AK$2*Validation[[#This Row],[Range2_Range]]+Validation[[#This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3.1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0" t="b">
        <f ca="1">AND(Validation[[#This Row],[Test Reading]]&gt;=Validation[[#This Row],[Range1_Low]],Validation[[#This Row],[Test Reading]]&lt;=Validation[[#This Row],[Range1_High]])</f>
        <v>1</v>
      </c>
      <c r="AE2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0">
        <f>Validation[[#This Row],[Range1_High]]-Validation[[#This Row],[Range1_Low]]</f>
        <v>150</v>
      </c>
      <c r="AG2560">
        <f>Validation[[#This Row],[Range2_High]]-Validation[[#This Row],[Range2_Low]]</f>
        <v>0</v>
      </c>
      <c r="AK2560"/>
    </row>
    <row r="2561" spans="1:37" x14ac:dyDescent="0.25">
      <c r="A2561" t="s">
        <v>66</v>
      </c>
      <c r="B2561" t="s">
        <v>70</v>
      </c>
      <c r="C2561">
        <v>250</v>
      </c>
      <c r="D2561">
        <v>500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2643</v>
      </c>
      <c r="K2561">
        <v>1.5</v>
      </c>
      <c r="L2561">
        <v>1.0999999999999999E-2</v>
      </c>
      <c r="M2561">
        <v>1.2696000000000001</v>
      </c>
      <c r="N2561">
        <v>1.1414000000000001E-2</v>
      </c>
      <c r="O2561" t="s">
        <v>151</v>
      </c>
      <c r="P2561" t="s">
        <v>2643</v>
      </c>
      <c r="Q2561" t="s">
        <v>2643</v>
      </c>
      <c r="R2561" t="s">
        <v>5808</v>
      </c>
      <c r="S2561">
        <f ca="1">$AK$2*Validation[[#This Row],[Range1_Range]]+Validation[[#This Row],[Range1_Low]]</f>
        <v>334.02046307962314</v>
      </c>
      <c r="T2561">
        <f ca="1">$AK$2*Validation[[#This Row],[Range2_Range]]+Validation[[#This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5.2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1" t="b">
        <f ca="1">AND(Validation[[#This Row],[Test Reading]]&gt;=Validation[[#This Row],[Range1_Low]],Validation[[#This Row],[Test Reading]]&lt;=Validation[[#This Row],[Range1_High]])</f>
        <v>1</v>
      </c>
      <c r="AE2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1">
        <f>Validation[[#This Row],[Range1_High]]-Validation[[#This Row],[Range1_Low]]</f>
        <v>250</v>
      </c>
      <c r="AG2561">
        <f>Validation[[#This Row],[Range2_High]]-Validation[[#This Row],[Range2_Low]]</f>
        <v>0</v>
      </c>
      <c r="AK2561"/>
    </row>
    <row r="2562" spans="1:37" x14ac:dyDescent="0.25">
      <c r="A2562" t="s">
        <v>66</v>
      </c>
      <c r="B2562" t="s">
        <v>70</v>
      </c>
      <c r="C2562">
        <v>500</v>
      </c>
      <c r="D2562">
        <v>1000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2643</v>
      </c>
      <c r="K2562">
        <v>1.8</v>
      </c>
      <c r="L2562">
        <v>1.0999999999999999E-2</v>
      </c>
      <c r="M2562">
        <v>1.2242</v>
      </c>
      <c r="N2562">
        <v>1.1504E-2</v>
      </c>
      <c r="O2562" t="s">
        <v>151</v>
      </c>
      <c r="P2562" t="s">
        <v>2643</v>
      </c>
      <c r="Q2562" t="s">
        <v>2643</v>
      </c>
      <c r="R2562" t="s">
        <v>5855</v>
      </c>
      <c r="S2562">
        <f ca="1">$AK$2*Validation[[#This Row],[Range1_Range]]+Validation[[#This Row],[Range1_Low]]</f>
        <v>668.04092615924628</v>
      </c>
      <c r="T2562">
        <f ca="1">$AK$2*Validation[[#This Row],[Range2_Range]]+Validation[[#This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9.1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V</v>
      </c>
      <c r="W2562" t="b">
        <f ca="1">Validation[[#This Row],[Desired Result]]=Validation[[#This Row],[Result]]</f>
        <v>1</v>
      </c>
      <c r="X2562" t="b">
        <v>1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0</v>
      </c>
      <c r="AA2562" t="b"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2" t="b">
        <f ca="1">AND(Validation[[#This Row],[Test Reading]]&gt;=Validation[[#This Row],[Range1_Low]],Validation[[#This Row],[Test Reading]]&lt;=Validation[[#This Row],[Range1_High]])</f>
        <v>1</v>
      </c>
      <c r="AE2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2">
        <f>Validation[[#This Row],[Range1_High]]-Validation[[#This Row],[Range1_Low]]</f>
        <v>500</v>
      </c>
      <c r="AG2562">
        <f>Validation[[#This Row],[Range2_High]]-Validation[[#This Row],[Range2_Low]]</f>
        <v>0</v>
      </c>
      <c r="AK2562"/>
    </row>
    <row r="2563" spans="1:37" x14ac:dyDescent="0.25">
      <c r="A2563" t="s">
        <v>66</v>
      </c>
      <c r="B2563" t="s">
        <v>70</v>
      </c>
      <c r="C2563">
        <v>1</v>
      </c>
      <c r="D2563">
        <v>100</v>
      </c>
      <c r="E2563">
        <v>10</v>
      </c>
      <c r="F2563" t="s">
        <v>6</v>
      </c>
      <c r="G2563" t="s">
        <v>6</v>
      </c>
      <c r="H2563">
        <v>0</v>
      </c>
      <c r="I2563">
        <v>0</v>
      </c>
      <c r="J2563" t="s">
        <v>2643</v>
      </c>
      <c r="K2563">
        <v>5.9149000000000003</v>
      </c>
      <c r="L2563">
        <v>3.8256000000000002E-3</v>
      </c>
      <c r="M2563">
        <v>5.9069000000000003</v>
      </c>
      <c r="N2563">
        <v>3.6668E-3</v>
      </c>
      <c r="O2563" t="s">
        <v>151</v>
      </c>
      <c r="P2563" t="s">
        <v>2643</v>
      </c>
      <c r="Q2563" t="s">
        <v>2643</v>
      </c>
      <c r="R2563" t="s">
        <v>1247</v>
      </c>
      <c r="S2563">
        <f ca="1">$AK$2*Validation[[#This Row],[Range1_Range]]+Validation[[#This Row],[Range1_Low]]</f>
        <v>34.272103379530769</v>
      </c>
      <c r="T2563">
        <f ca="1">$AK$2*Validation[[#This Row],[Range2_Range]]+Validation[[#This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6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3" t="b">
        <f ca="1">AND(Validation[[#This Row],[Test Reading]]&gt;=Validation[[#This Row],[Range1_Low]],Validation[[#This Row],[Test Reading]]&lt;=Validation[[#This Row],[Range1_High]])</f>
        <v>1</v>
      </c>
      <c r="AE2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3">
        <f>Validation[[#This Row],[Range1_High]]-Validation[[#This Row],[Range1_Low]]</f>
        <v>99</v>
      </c>
      <c r="AG2563">
        <f>Validation[[#This Row],[Range2_High]]-Validation[[#This Row],[Range2_Low]]</f>
        <v>0</v>
      </c>
      <c r="AK2563"/>
    </row>
    <row r="2564" spans="1:37" x14ac:dyDescent="0.25">
      <c r="A2564" t="s">
        <v>66</v>
      </c>
      <c r="B2564" t="s">
        <v>70</v>
      </c>
      <c r="C2564">
        <v>100</v>
      </c>
      <c r="D2564">
        <v>250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2643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t="s">
        <v>151</v>
      </c>
      <c r="P2564" t="s">
        <v>2643</v>
      </c>
      <c r="Q2564" t="s">
        <v>2643</v>
      </c>
      <c r="R2564" t="s">
        <v>5807</v>
      </c>
      <c r="S2564">
        <f ca="1">$AK$2*Validation[[#This Row],[Range1_Range]]+Validation[[#This Row],[Range1_Low]]</f>
        <v>150.41227784777391</v>
      </c>
      <c r="T2564">
        <f ca="1">$AK$2*Validation[[#This Row],[Range2_Range]]+Validation[[#This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6.6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4" t="b">
        <f ca="1">AND(Validation[[#This Row],[Test Reading]]&gt;=Validation[[#This Row],[Range1_Low]],Validation[[#This Row],[Test Reading]]&lt;=Validation[[#This Row],[Range1_High]])</f>
        <v>1</v>
      </c>
      <c r="AE2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4">
        <f>Validation[[#This Row],[Range1_High]]-Validation[[#This Row],[Range1_Low]]</f>
        <v>150</v>
      </c>
      <c r="AG2564">
        <f>Validation[[#This Row],[Range2_High]]-Validation[[#This Row],[Range2_Low]]</f>
        <v>0</v>
      </c>
      <c r="AK2564"/>
    </row>
    <row r="2565" spans="1:37" x14ac:dyDescent="0.25">
      <c r="A2565" t="s">
        <v>66</v>
      </c>
      <c r="B2565" t="s">
        <v>70</v>
      </c>
      <c r="C2565">
        <v>250</v>
      </c>
      <c r="D2565">
        <v>500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2643</v>
      </c>
      <c r="K2565">
        <v>5.1032000000000002</v>
      </c>
      <c r="L2565">
        <v>8.0275999999999993E-3</v>
      </c>
      <c r="M2565">
        <v>5.0880999999999998</v>
      </c>
      <c r="N2565">
        <v>7.9319999999999998E-3</v>
      </c>
      <c r="O2565" t="s">
        <v>151</v>
      </c>
      <c r="P2565" t="s">
        <v>2643</v>
      </c>
      <c r="Q2565" t="s">
        <v>2643</v>
      </c>
      <c r="R2565" t="s">
        <v>5809</v>
      </c>
      <c r="S2565">
        <f ca="1">$AK$2*Validation[[#This Row],[Range1_Range]]+Validation[[#This Row],[Range1_Low]]</f>
        <v>334.02046307962314</v>
      </c>
      <c r="T2565">
        <f ca="1">$AK$2*Validation[[#This Row],[Range2_Range]]+Validation[[#This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7.8 V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5" t="b">
        <f ca="1">AND(Validation[[#This Row],[Test Reading]]&gt;=Validation[[#This Row],[Range1_Low]],Validation[[#This Row],[Test Reading]]&lt;=Validation[[#This Row],[Range1_High]])</f>
        <v>1</v>
      </c>
      <c r="AE2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5">
        <f>Validation[[#This Row],[Range1_High]]-Validation[[#This Row],[Range1_Low]]</f>
        <v>250</v>
      </c>
      <c r="AG2565">
        <f>Validation[[#This Row],[Range2_High]]-Validation[[#This Row],[Range2_Low]]</f>
        <v>0</v>
      </c>
      <c r="AK2565"/>
    </row>
    <row r="2566" spans="1:37" x14ac:dyDescent="0.25">
      <c r="A2566" t="s">
        <v>66</v>
      </c>
      <c r="B2566" t="s">
        <v>70</v>
      </c>
      <c r="C2566">
        <v>500</v>
      </c>
      <c r="D2566">
        <v>1000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2643</v>
      </c>
      <c r="K2566">
        <v>4.1692999999999998</v>
      </c>
      <c r="L2566">
        <v>9.8749000000000007E-3</v>
      </c>
      <c r="M2566">
        <v>4.0987</v>
      </c>
      <c r="N2566">
        <v>9.8767000000000004E-3</v>
      </c>
      <c r="O2566" t="s">
        <v>151</v>
      </c>
      <c r="P2566" t="s">
        <v>2643</v>
      </c>
      <c r="Q2566" t="s">
        <v>2643</v>
      </c>
      <c r="R2566" t="s">
        <v>1256</v>
      </c>
      <c r="S2566">
        <f ca="1">$AK$2*Validation[[#This Row],[Range1_Range]]+Validation[[#This Row],[Range1_Low]]</f>
        <v>668.04092615924628</v>
      </c>
      <c r="T2566">
        <f ca="1">$AK$2*Validation[[#This Row],[Range2_Range]]+Validation[[#This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11 V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6" t="b">
        <f ca="1">AND(Validation[[#This Row],[Test Reading]]&gt;=Validation[[#This Row],[Range1_Low]],Validation[[#This Row],[Test Reading]]&lt;=Validation[[#This Row],[Range1_High]])</f>
        <v>1</v>
      </c>
      <c r="AE2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6">
        <f>Validation[[#This Row],[Range1_High]]-Validation[[#This Row],[Range1_Low]]</f>
        <v>500</v>
      </c>
      <c r="AG2566">
        <f>Validation[[#This Row],[Range2_High]]-Validation[[#This Row],[Range2_Low]]</f>
        <v>0</v>
      </c>
      <c r="AK2566"/>
    </row>
    <row r="2567" spans="1:37" x14ac:dyDescent="0.25">
      <c r="A2567" t="s">
        <v>66</v>
      </c>
      <c r="B2567" t="s">
        <v>70</v>
      </c>
      <c r="C2567">
        <v>1</v>
      </c>
      <c r="D2567">
        <v>100</v>
      </c>
      <c r="E2567">
        <v>100</v>
      </c>
      <c r="F2567" t="s">
        <v>6</v>
      </c>
      <c r="G2567" t="s">
        <v>6</v>
      </c>
      <c r="H2567">
        <v>0</v>
      </c>
      <c r="I2567">
        <v>0</v>
      </c>
      <c r="J2567" t="s">
        <v>2643</v>
      </c>
      <c r="K2567">
        <v>57.917999999999999</v>
      </c>
      <c r="L2567">
        <v>3.3655999999999998E-3</v>
      </c>
      <c r="M2567">
        <v>57.914999999999999</v>
      </c>
      <c r="N2567">
        <v>3.2951999999999999E-3</v>
      </c>
      <c r="O2567" t="s">
        <v>151</v>
      </c>
      <c r="P2567" t="s">
        <v>2643</v>
      </c>
      <c r="Q2567" t="s">
        <v>2643</v>
      </c>
      <c r="R2567" t="s">
        <v>1248</v>
      </c>
      <c r="S2567">
        <f ca="1">$AK$2*Validation[[#This Row],[Range1_Range]]+Validation[[#This Row],[Range1_Low]]</f>
        <v>34.272103379530769</v>
      </c>
      <c r="T2567">
        <f ca="1">$AK$2*Validation[[#This Row],[Range2_Range]]+Validation[[#This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58 V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1</v>
      </c>
      <c r="AA2567" t="b"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567" t="b">
        <f ca="1">AND(Validation[[#This Row],[Test Reading]]&gt;=Validation[[#This Row],[Range1_Low]],Validation[[#This Row],[Test Reading]]&lt;=Validation[[#This Row],[Range1_High]])</f>
        <v>1</v>
      </c>
      <c r="AE2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7">
        <f>Validation[[#This Row],[Range1_High]]-Validation[[#This Row],[Range1_Low]]</f>
        <v>99</v>
      </c>
      <c r="AG2567">
        <f>Validation[[#This Row],[Range2_High]]-Validation[[#This Row],[Range2_Low]]</f>
        <v>0</v>
      </c>
      <c r="AK2567"/>
    </row>
    <row r="2568" spans="1:37" x14ac:dyDescent="0.25">
      <c r="A2568" t="s">
        <v>66</v>
      </c>
      <c r="B2568" t="s">
        <v>70</v>
      </c>
      <c r="C2568">
        <v>100</v>
      </c>
      <c r="D2568">
        <v>250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2643</v>
      </c>
      <c r="K2568">
        <v>57.719000000000001</v>
      </c>
      <c r="L2568">
        <v>2.4580000000000001E-3</v>
      </c>
      <c r="M2568">
        <v>57.716000000000001</v>
      </c>
      <c r="N2568">
        <v>2.3936000000000001E-3</v>
      </c>
      <c r="O2568" t="s">
        <v>151</v>
      </c>
      <c r="P2568" t="s">
        <v>2643</v>
      </c>
      <c r="Q2568" t="s">
        <v>2643</v>
      </c>
      <c r="R2568" t="s">
        <v>1251</v>
      </c>
      <c r="S2568">
        <f ca="1">$AK$2*Validation[[#This Row],[Range1_Range]]+Validation[[#This Row],[Range1_Low]]</f>
        <v>150.41227784777391</v>
      </c>
      <c r="T2568">
        <f ca="1">$AK$2*Validation[[#This Row],[Range2_Range]]+Validation[[#This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8" t="b">
        <f ca="1">Validation[[#This Row],[Desired Result]]=Validation[[#This Row],[Result]]</f>
        <v>1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0</v>
      </c>
      <c r="AA2568" t="b"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8" t="b">
        <f ca="1">AND(Validation[[#This Row],[Test Reading]]&gt;=Validation[[#This Row],[Range1_Low]],Validation[[#This Row],[Test Reading]]&lt;=Validation[[#This Row],[Range1_High]])</f>
        <v>1</v>
      </c>
      <c r="AE2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8">
        <f>Validation[[#This Row],[Range1_High]]-Validation[[#This Row],[Range1_Low]]</f>
        <v>150</v>
      </c>
      <c r="AG2568">
        <f>Validation[[#This Row],[Range2_High]]-Validation[[#This Row],[Range2_Low]]</f>
        <v>0</v>
      </c>
      <c r="AK2568"/>
    </row>
    <row r="2569" spans="1:37" x14ac:dyDescent="0.25">
      <c r="A2569" t="s">
        <v>66</v>
      </c>
      <c r="B2569" t="s">
        <v>70</v>
      </c>
      <c r="C2569">
        <v>250</v>
      </c>
      <c r="D2569">
        <v>500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2643</v>
      </c>
      <c r="K2569">
        <v>57.497</v>
      </c>
      <c r="L2569">
        <v>2.2225000000000001E-3</v>
      </c>
      <c r="M2569">
        <v>57.502000000000002</v>
      </c>
      <c r="N2569">
        <v>2.1424999999999999E-3</v>
      </c>
      <c r="O2569" t="s">
        <v>151</v>
      </c>
      <c r="P2569" t="s">
        <v>2643</v>
      </c>
      <c r="Q2569" t="s">
        <v>2643</v>
      </c>
      <c r="R2569" t="s">
        <v>1254</v>
      </c>
      <c r="S2569">
        <f ca="1">$AK$2*Validation[[#This Row],[Range1_Range]]+Validation[[#This Row],[Range1_Low]]</f>
        <v>334.02046307962314</v>
      </c>
      <c r="T2569">
        <f ca="1">$AK$2*Validation[[#This Row],[Range2_Range]]+Validation[[#This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1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9" t="b">
        <f ca="1">AND(Validation[[#This Row],[Test Reading]]&gt;=Validation[[#This Row],[Range1_Low]],Validation[[#This Row],[Test Reading]]&lt;=Validation[[#This Row],[Range1_High]])</f>
        <v>1</v>
      </c>
      <c r="AE2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9">
        <f>Validation[[#This Row],[Range1_High]]-Validation[[#This Row],[Range1_Low]]</f>
        <v>250</v>
      </c>
      <c r="AG2569">
        <f>Validation[[#This Row],[Range2_High]]-Validation[[#This Row],[Range2_Low]]</f>
        <v>0</v>
      </c>
      <c r="AK2569"/>
    </row>
    <row r="2570" spans="1:37" x14ac:dyDescent="0.25">
      <c r="A2570" t="s">
        <v>66</v>
      </c>
      <c r="B2570" t="s">
        <v>70</v>
      </c>
      <c r="C2570">
        <v>500</v>
      </c>
      <c r="D2570">
        <v>1000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2643</v>
      </c>
      <c r="K2570">
        <v>57.066000000000003</v>
      </c>
      <c r="L2570">
        <v>2.4926000000000002E-3</v>
      </c>
      <c r="M2570">
        <v>57.040999999999997</v>
      </c>
      <c r="N2570">
        <v>2.4497E-3</v>
      </c>
      <c r="O2570" t="s">
        <v>151</v>
      </c>
      <c r="P2570" t="s">
        <v>2643</v>
      </c>
      <c r="Q2570" t="s">
        <v>2643</v>
      </c>
      <c r="R2570" t="s">
        <v>1257</v>
      </c>
      <c r="S2570">
        <f ca="1">$AK$2*Validation[[#This Row],[Range1_Range]]+Validation[[#This Row],[Range1_Low]]</f>
        <v>668.04092615924628</v>
      </c>
      <c r="T2570">
        <f ca="1">$AK$2*Validation[[#This Row],[Range2_Range]]+Validation[[#This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59 V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v>0</v>
      </c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0" t="b">
        <f ca="1">AND(Validation[[#This Row],[Test Reading]]&gt;=Validation[[#This Row],[Range1_Low]],Validation[[#This Row],[Test Reading]]&lt;=Validation[[#This Row],[Range1_High]])</f>
        <v>1</v>
      </c>
      <c r="AE2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0">
        <f>Validation[[#This Row],[Range1_High]]-Validation[[#This Row],[Range1_Low]]</f>
        <v>500</v>
      </c>
      <c r="AG2570">
        <f>Validation[[#This Row],[Range2_High]]-Validation[[#This Row],[Range2_Low]]</f>
        <v>0</v>
      </c>
      <c r="AJ2570" s="93"/>
      <c r="AK2570"/>
    </row>
    <row r="2571" spans="1:37" x14ac:dyDescent="0.25">
      <c r="A2571" t="s">
        <v>66</v>
      </c>
      <c r="B2571" t="s">
        <v>71</v>
      </c>
      <c r="C2571">
        <v>250000</v>
      </c>
      <c r="D2571">
        <v>100000000</v>
      </c>
      <c r="E2571">
        <v>10000</v>
      </c>
      <c r="F2571" t="s">
        <v>47</v>
      </c>
      <c r="G2571" t="s">
        <v>48</v>
      </c>
      <c r="H2571">
        <v>0</v>
      </c>
      <c r="I2571">
        <v>0</v>
      </c>
      <c r="J2571" t="s">
        <v>2643</v>
      </c>
      <c r="K2571">
        <v>18</v>
      </c>
      <c r="L2571">
        <v>9.2E-6</v>
      </c>
      <c r="M2571">
        <v>13.773</v>
      </c>
      <c r="N2571">
        <v>9.2419000000000004E-6</v>
      </c>
      <c r="O2571" t="s">
        <v>151</v>
      </c>
      <c r="P2571" t="s">
        <v>2643</v>
      </c>
      <c r="Q2571" t="s">
        <v>2643</v>
      </c>
      <c r="R2571" t="s">
        <v>5810</v>
      </c>
      <c r="S2571">
        <f ca="1">$AK$2*Validation[[#This Row],[Range1_Range]]+Validation[[#This Row],[Range1_Low]]</f>
        <v>33774164.768769637</v>
      </c>
      <c r="T2571">
        <f ca="1">$AK$2*Validation[[#This Row],[Range2_Range]]+Validation[[#This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330 kΩ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kΩ</v>
      </c>
      <c r="W2571" t="b">
        <f ca="1">Validation[[#This Row],[Desired Result]]=Validation[[#This Row],[Result]]</f>
        <v>1</v>
      </c>
      <c r="X2571" t="b">
        <v>0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1" t="b">
        <f ca="1">AND(Validation[[#This Row],[Test Reading]]&gt;=Validation[[#This Row],[Range1_Low]],Validation[[#This Row],[Test Reading]]&lt;=Validation[[#This Row],[Range1_High]])</f>
        <v>1</v>
      </c>
      <c r="AE2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1">
        <f>Validation[[#This Row],[Range1_High]]-Validation[[#This Row],[Range1_Low]]</f>
        <v>99750000</v>
      </c>
      <c r="AG2571">
        <f>Validation[[#This Row],[Range2_High]]-Validation[[#This Row],[Range2_Low]]</f>
        <v>0</v>
      </c>
      <c r="AK2571"/>
    </row>
    <row r="2572" spans="1:37" x14ac:dyDescent="0.25">
      <c r="A2572" t="s">
        <v>66</v>
      </c>
      <c r="B2572" t="s">
        <v>71</v>
      </c>
      <c r="C2572">
        <v>100000000</v>
      </c>
      <c r="D2572">
        <v>250000000</v>
      </c>
      <c r="E2572">
        <v>10000</v>
      </c>
      <c r="F2572" t="s">
        <v>47</v>
      </c>
      <c r="G2572" t="s">
        <v>48</v>
      </c>
      <c r="H2572">
        <v>0</v>
      </c>
      <c r="I2572">
        <v>0</v>
      </c>
      <c r="J2572" t="s">
        <v>2643</v>
      </c>
      <c r="K2572">
        <v>14</v>
      </c>
      <c r="L2572">
        <v>1.1E-5</v>
      </c>
      <c r="M2572">
        <v>13.510999999999999</v>
      </c>
      <c r="N2572">
        <v>1.0788000000000001E-5</v>
      </c>
      <c r="O2572" t="s">
        <v>151</v>
      </c>
      <c r="P2572" t="s">
        <v>2643</v>
      </c>
      <c r="Q2572" t="s">
        <v>2643</v>
      </c>
      <c r="R2572" t="s">
        <v>5814</v>
      </c>
      <c r="S2572">
        <f ca="1">$AK$2*Validation[[#This Row],[Range1_Range]]+Validation[[#This Row],[Range1_Low]]</f>
        <v>150412277.84777391</v>
      </c>
      <c r="T2572">
        <f ca="1">$AK$2*Validation[[#This Row],[Range2_Range]]+Validation[[#This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1700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2572" t="b">
        <f ca="1">Validation[[#This Row],[Desired Result]]=Validation[[#This Row],[Result]]</f>
        <v>1</v>
      </c>
      <c r="X2572" t="b">
        <v>1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2" t="b">
        <f ca="1">AND(Validation[[#This Row],[Test Reading]]&gt;=Validation[[#This Row],[Range1_Low]],Validation[[#This Row],[Test Reading]]&lt;=Validation[[#This Row],[Range1_High]])</f>
        <v>1</v>
      </c>
      <c r="AE2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2">
        <f>Validation[[#This Row],[Range1_High]]-Validation[[#This Row],[Range1_Low]]</f>
        <v>150000000</v>
      </c>
      <c r="AG2572">
        <f>Validation[[#This Row],[Range2_High]]-Validation[[#This Row],[Range2_Low]]</f>
        <v>0</v>
      </c>
      <c r="AK2572"/>
    </row>
    <row r="2573" spans="1:37" x14ac:dyDescent="0.25">
      <c r="A2573" t="s">
        <v>66</v>
      </c>
      <c r="B2573" t="s">
        <v>71</v>
      </c>
      <c r="C2573">
        <v>250000000</v>
      </c>
      <c r="D2573">
        <v>500000000</v>
      </c>
      <c r="E2573">
        <v>10000</v>
      </c>
      <c r="F2573" t="s">
        <v>47</v>
      </c>
      <c r="G2573" t="s">
        <v>48</v>
      </c>
      <c r="H2573">
        <v>0</v>
      </c>
      <c r="I2573">
        <v>0</v>
      </c>
      <c r="J2573" t="s">
        <v>2643</v>
      </c>
      <c r="K2573">
        <v>18</v>
      </c>
      <c r="L2573">
        <v>1.1E-5</v>
      </c>
      <c r="M2573">
        <v>12.763999999999999</v>
      </c>
      <c r="N2573">
        <v>1.1009000000000001E-5</v>
      </c>
      <c r="O2573" t="s">
        <v>151</v>
      </c>
      <c r="P2573" t="s">
        <v>2643</v>
      </c>
      <c r="Q2573" t="s">
        <v>2643</v>
      </c>
      <c r="R2573" t="s">
        <v>5819</v>
      </c>
      <c r="S2573">
        <f ca="1">$AK$2*Validation[[#This Row],[Range1_Range]]+Validation[[#This Row],[Range1_Low]]</f>
        <v>334020463.07962316</v>
      </c>
      <c r="T2573">
        <f ca="1">$AK$2*Validation[[#This Row],[Range2_Range]]+Validation[[#This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3700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3" t="b">
        <f ca="1">AND(Validation[[#This Row],[Test Reading]]&gt;=Validation[[#This Row],[Range1_Low]],Validation[[#This Row],[Test Reading]]&lt;=Validation[[#This Row],[Range1_High]])</f>
        <v>1</v>
      </c>
      <c r="AE2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3">
        <f>Validation[[#This Row],[Range1_High]]-Validation[[#This Row],[Range1_Low]]</f>
        <v>250000000</v>
      </c>
      <c r="AG2573">
        <f>Validation[[#This Row],[Range2_High]]-Validation[[#This Row],[Range2_Low]]</f>
        <v>0</v>
      </c>
      <c r="AK2573"/>
    </row>
    <row r="2574" spans="1:37" x14ac:dyDescent="0.25">
      <c r="A2574" t="s">
        <v>66</v>
      </c>
      <c r="B2574" t="s">
        <v>71</v>
      </c>
      <c r="C2574">
        <v>500000000</v>
      </c>
      <c r="D2574">
        <v>1000000000</v>
      </c>
      <c r="E2574">
        <v>10000</v>
      </c>
      <c r="F2574" t="s">
        <v>47</v>
      </c>
      <c r="G2574" t="s">
        <v>48</v>
      </c>
      <c r="H2574">
        <v>0</v>
      </c>
      <c r="I2574">
        <v>0</v>
      </c>
      <c r="J2574" t="s">
        <v>2643</v>
      </c>
      <c r="K2574">
        <v>25</v>
      </c>
      <c r="L2574">
        <v>1.1E-5</v>
      </c>
      <c r="M2574">
        <v>-76.510000000000005</v>
      </c>
      <c r="N2574">
        <v>1.1211E-5</v>
      </c>
      <c r="O2574" t="s">
        <v>151</v>
      </c>
      <c r="P2574" t="s">
        <v>2643</v>
      </c>
      <c r="Q2574" t="s">
        <v>2643</v>
      </c>
      <c r="R2574" t="s">
        <v>5823</v>
      </c>
      <c r="S2574">
        <f ca="1">$AK$2*Validation[[#This Row],[Range1_Range]]+Validation[[#This Row],[Range1_Low]]</f>
        <v>668040926.15924633</v>
      </c>
      <c r="T2574">
        <f ca="1">$AK$2*Validation[[#This Row],[Range2_Range]]+Validation[[#This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7400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4" t="b">
        <f ca="1">AND(Validation[[#This Row],[Test Reading]]&gt;=Validation[[#This Row],[Range1_Low]],Validation[[#This Row],[Test Reading]]&lt;=Validation[[#This Row],[Range1_High]])</f>
        <v>1</v>
      </c>
      <c r="AE2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4">
        <f>Validation[[#This Row],[Range1_High]]-Validation[[#This Row],[Range1_Low]]</f>
        <v>500000000</v>
      </c>
      <c r="AG2574">
        <f>Validation[[#This Row],[Range2_High]]-Validation[[#This Row],[Range2_Low]]</f>
        <v>0</v>
      </c>
      <c r="AK2574"/>
    </row>
    <row r="2575" spans="1:37" x14ac:dyDescent="0.25">
      <c r="A2575" t="s">
        <v>66</v>
      </c>
      <c r="B2575" t="s">
        <v>71</v>
      </c>
      <c r="C2575">
        <v>250000</v>
      </c>
      <c r="D2575">
        <v>100000000</v>
      </c>
      <c r="E2575">
        <v>100000</v>
      </c>
      <c r="F2575" t="s">
        <v>47</v>
      </c>
      <c r="G2575" t="s">
        <v>48</v>
      </c>
      <c r="H2575">
        <v>0</v>
      </c>
      <c r="I2575">
        <v>0</v>
      </c>
      <c r="J2575" t="s">
        <v>2643</v>
      </c>
      <c r="K2575">
        <v>57.523000000000003</v>
      </c>
      <c r="L2575">
        <v>8.8223000000000002E-6</v>
      </c>
      <c r="M2575">
        <v>57.453000000000003</v>
      </c>
      <c r="N2575">
        <v>8.8227999999999996E-6</v>
      </c>
      <c r="O2575" t="s">
        <v>151</v>
      </c>
      <c r="P2575" t="s">
        <v>2643</v>
      </c>
      <c r="Q2575" t="s">
        <v>2643</v>
      </c>
      <c r="R2575" t="s">
        <v>5811</v>
      </c>
      <c r="S2575">
        <f ca="1">$AK$2*Validation[[#This Row],[Range1_Range]]+Validation[[#This Row],[Range1_Low]]</f>
        <v>33774164.768769637</v>
      </c>
      <c r="T2575">
        <f ca="1">$AK$2*Validation[[#This Row],[Range2_Range]]+Validation[[#This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360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5" t="b">
        <f ca="1">AND(Validation[[#This Row],[Test Reading]]&gt;=Validation[[#This Row],[Range1_Low]],Validation[[#This Row],[Test Reading]]&lt;=Validation[[#This Row],[Range1_High]])</f>
        <v>1</v>
      </c>
      <c r="AE2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5">
        <f>Validation[[#This Row],[Range1_High]]-Validation[[#This Row],[Range1_Low]]</f>
        <v>99750000</v>
      </c>
      <c r="AG2575">
        <f>Validation[[#This Row],[Range2_High]]-Validation[[#This Row],[Range2_Low]]</f>
        <v>0</v>
      </c>
      <c r="AK2575"/>
    </row>
    <row r="2576" spans="1:37" x14ac:dyDescent="0.25">
      <c r="A2576" t="s">
        <v>66</v>
      </c>
      <c r="B2576" t="s">
        <v>71</v>
      </c>
      <c r="C2576">
        <v>100000000</v>
      </c>
      <c r="D2576">
        <v>250000000</v>
      </c>
      <c r="E2576">
        <v>100000</v>
      </c>
      <c r="F2576" t="s">
        <v>47</v>
      </c>
      <c r="G2576" t="s">
        <v>48</v>
      </c>
      <c r="H2576">
        <v>0</v>
      </c>
      <c r="I2576">
        <v>0</v>
      </c>
      <c r="J2576" t="s">
        <v>2643</v>
      </c>
      <c r="K2576">
        <v>57.137999999999998</v>
      </c>
      <c r="L2576">
        <v>1.0616E-5</v>
      </c>
      <c r="M2576">
        <v>57.125</v>
      </c>
      <c r="N2576">
        <v>1.0616E-5</v>
      </c>
      <c r="O2576" t="s">
        <v>151</v>
      </c>
      <c r="P2576" t="s">
        <v>2643</v>
      </c>
      <c r="Q2576" t="s">
        <v>2643</v>
      </c>
      <c r="R2576" t="s">
        <v>5815</v>
      </c>
      <c r="S2576">
        <f ca="1">$AK$2*Validation[[#This Row],[Range1_Range]]+Validation[[#This Row],[Range1_Low]]</f>
        <v>150412277.84777391</v>
      </c>
      <c r="T2576">
        <f ca="1">$AK$2*Validation[[#This Row],[Range2_Range]]+Validation[[#This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1700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2576" t="b">
        <f ca="1">Validation[[#This Row],[Desired Result]]=Validation[[#This Row],[Result]]</f>
        <v>1</v>
      </c>
      <c r="X2576" t="b">
        <v>1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6" t="b">
        <f ca="1">AND(Validation[[#This Row],[Test Reading]]&gt;=Validation[[#This Row],[Range1_Low]],Validation[[#This Row],[Test Reading]]&lt;=Validation[[#This Row],[Range1_High]])</f>
        <v>1</v>
      </c>
      <c r="AE2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6">
        <f>Validation[[#This Row],[Range1_High]]-Validation[[#This Row],[Range1_Low]]</f>
        <v>150000000</v>
      </c>
      <c r="AG2576">
        <f>Validation[[#This Row],[Range2_High]]-Validation[[#This Row],[Range2_Low]]</f>
        <v>0</v>
      </c>
      <c r="AK2576"/>
    </row>
    <row r="2577" spans="1:37" x14ac:dyDescent="0.25">
      <c r="A2577" t="s">
        <v>66</v>
      </c>
      <c r="B2577" t="s">
        <v>71</v>
      </c>
      <c r="C2577">
        <v>250000000</v>
      </c>
      <c r="D2577">
        <v>500000000</v>
      </c>
      <c r="E2577">
        <v>100000</v>
      </c>
      <c r="F2577" t="s">
        <v>47</v>
      </c>
      <c r="G2577" t="s">
        <v>48</v>
      </c>
      <c r="H2577">
        <v>0</v>
      </c>
      <c r="I2577">
        <v>0</v>
      </c>
      <c r="J2577" t="s">
        <v>2643</v>
      </c>
      <c r="K2577">
        <v>55.079000000000001</v>
      </c>
      <c r="L2577">
        <v>1.0925E-5</v>
      </c>
      <c r="M2577">
        <v>54.77</v>
      </c>
      <c r="N2577">
        <v>1.0926E-5</v>
      </c>
      <c r="O2577" t="s">
        <v>151</v>
      </c>
      <c r="P2577" t="s">
        <v>2643</v>
      </c>
      <c r="Q2577" t="s">
        <v>2643</v>
      </c>
      <c r="R2577" t="s">
        <v>5820</v>
      </c>
      <c r="S2577">
        <f ca="1">$AK$2*Validation[[#This Row],[Range1_Range]]+Validation[[#This Row],[Range1_Low]]</f>
        <v>334020463.07962316</v>
      </c>
      <c r="T2577">
        <f ca="1">$AK$2*Validation[[#This Row],[Range2_Range]]+Validation[[#This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3700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kΩ</v>
      </c>
      <c r="W2577" t="b">
        <f ca="1">Validation[[#This Row],[Desired Result]]=Validation[[#This Row],[Result]]</f>
        <v>1</v>
      </c>
      <c r="X2577" t="b">
        <v>1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7" t="b">
        <f ca="1">AND(Validation[[#This Row],[Test Reading]]&gt;=Validation[[#This Row],[Range1_Low]],Validation[[#This Row],[Test Reading]]&lt;=Validation[[#This Row],[Range1_High]])</f>
        <v>1</v>
      </c>
      <c r="AE2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7">
        <f>Validation[[#This Row],[Range1_High]]-Validation[[#This Row],[Range1_Low]]</f>
        <v>250000000</v>
      </c>
      <c r="AG2577">
        <f>Validation[[#This Row],[Range2_High]]-Validation[[#This Row],[Range2_Low]]</f>
        <v>0</v>
      </c>
      <c r="AK2577"/>
    </row>
    <row r="2578" spans="1:37" x14ac:dyDescent="0.25">
      <c r="A2578" t="s">
        <v>66</v>
      </c>
      <c r="B2578" t="s">
        <v>71</v>
      </c>
      <c r="C2578">
        <v>500000000</v>
      </c>
      <c r="D2578">
        <v>1000000000</v>
      </c>
      <c r="E2578">
        <v>100000</v>
      </c>
      <c r="F2578" t="s">
        <v>47</v>
      </c>
      <c r="G2578" t="s">
        <v>48</v>
      </c>
      <c r="H2578">
        <v>0</v>
      </c>
      <c r="I2578">
        <v>0</v>
      </c>
      <c r="J2578" t="s">
        <v>2643</v>
      </c>
      <c r="K2578">
        <v>25</v>
      </c>
      <c r="L2578">
        <v>1.1209000000000001E-5</v>
      </c>
      <c r="M2578">
        <v>-75.391000000000005</v>
      </c>
      <c r="N2578">
        <v>1.1209000000000001E-5</v>
      </c>
      <c r="O2578" t="s">
        <v>151</v>
      </c>
      <c r="P2578" t="s">
        <v>2643</v>
      </c>
      <c r="Q2578" t="s">
        <v>2643</v>
      </c>
      <c r="R2578" t="s">
        <v>5824</v>
      </c>
      <c r="S2578">
        <f ca="1">$AK$2*Validation[[#This Row],[Range1_Range]]+Validation[[#This Row],[Range1_Low]]</f>
        <v>668040926.15924633</v>
      </c>
      <c r="T2578">
        <f ca="1">$AK$2*Validation[[#This Row],[Range2_Range]]+Validation[[#This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7500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8" t="b">
        <f ca="1">AND(Validation[[#This Row],[Test Reading]]&gt;=Validation[[#This Row],[Range1_Low]],Validation[[#This Row],[Test Reading]]&lt;=Validation[[#This Row],[Range1_High]])</f>
        <v>1</v>
      </c>
      <c r="AE2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8">
        <f>Validation[[#This Row],[Range1_High]]-Validation[[#This Row],[Range1_Low]]</f>
        <v>500000000</v>
      </c>
      <c r="AG2578">
        <f>Validation[[#This Row],[Range2_High]]-Validation[[#This Row],[Range2_Low]]</f>
        <v>0</v>
      </c>
      <c r="AK2578"/>
    </row>
    <row r="2579" spans="1:37" x14ac:dyDescent="0.25">
      <c r="A2579" t="s">
        <v>66</v>
      </c>
      <c r="B2579" t="s">
        <v>71</v>
      </c>
      <c r="C2579">
        <v>250000</v>
      </c>
      <c r="D2579">
        <v>100000000</v>
      </c>
      <c r="E2579">
        <v>1000000</v>
      </c>
      <c r="F2579" t="s">
        <v>47</v>
      </c>
      <c r="G2579" t="s">
        <v>48</v>
      </c>
      <c r="H2579">
        <v>0</v>
      </c>
      <c r="I2579">
        <v>0</v>
      </c>
      <c r="J2579" t="s">
        <v>2643</v>
      </c>
      <c r="K2579">
        <v>576.26</v>
      </c>
      <c r="L2579">
        <v>5.2658999999999998E-6</v>
      </c>
      <c r="M2579">
        <v>576.24</v>
      </c>
      <c r="N2579">
        <v>5.2654999999999998E-6</v>
      </c>
      <c r="O2579" t="s">
        <v>151</v>
      </c>
      <c r="P2579" t="s">
        <v>2643</v>
      </c>
      <c r="Q2579" t="s">
        <v>2643</v>
      </c>
      <c r="R2579" t="s">
        <v>5812</v>
      </c>
      <c r="S2579">
        <f ca="1">$AK$2*Validation[[#This Row],[Range1_Range]]+Validation[[#This Row],[Range1_Low]]</f>
        <v>33774164.768769637</v>
      </c>
      <c r="T2579">
        <f ca="1">$AK$2*Validation[[#This Row],[Range2_Range]]+Validation[[#This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750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kΩ</v>
      </c>
      <c r="W2579" t="b">
        <f ca="1">Validation[[#This Row],[Desired Result]]=Validation[[#This Row],[Result]]</f>
        <v>1</v>
      </c>
      <c r="X2579" t="b">
        <v>1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79" t="b">
        <f ca="1">AND(Validation[[#This Row],[Test Reading]]&gt;=Validation[[#This Row],[Range1_Low]],Validation[[#This Row],[Test Reading]]&lt;=Validation[[#This Row],[Range1_High]])</f>
        <v>1</v>
      </c>
      <c r="AE2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79">
        <f>Validation[[#This Row],[Range1_High]]-Validation[[#This Row],[Range1_Low]]</f>
        <v>99750000</v>
      </c>
      <c r="AG2579">
        <f>Validation[[#This Row],[Range2_High]]-Validation[[#This Row],[Range2_Low]]</f>
        <v>0</v>
      </c>
      <c r="AK2579"/>
    </row>
    <row r="2580" spans="1:37" x14ac:dyDescent="0.25">
      <c r="A2580" t="s">
        <v>66</v>
      </c>
      <c r="B2580" t="s">
        <v>71</v>
      </c>
      <c r="C2580">
        <v>100000000</v>
      </c>
      <c r="D2580">
        <v>250000000</v>
      </c>
      <c r="E2580">
        <v>1000000</v>
      </c>
      <c r="F2580" t="s">
        <v>47</v>
      </c>
      <c r="G2580" t="s">
        <v>48</v>
      </c>
      <c r="H2580">
        <v>0</v>
      </c>
      <c r="I2580">
        <v>0</v>
      </c>
      <c r="J2580" t="s">
        <v>2643</v>
      </c>
      <c r="K2580">
        <v>575.4</v>
      </c>
      <c r="L2580">
        <v>8.7861000000000005E-6</v>
      </c>
      <c r="M2580">
        <v>575.35</v>
      </c>
      <c r="N2580">
        <v>8.7861000000000005E-6</v>
      </c>
      <c r="O2580" t="s">
        <v>151</v>
      </c>
      <c r="P2580" t="s">
        <v>2643</v>
      </c>
      <c r="Q2580" t="s">
        <v>2643</v>
      </c>
      <c r="R2580" t="s">
        <v>5816</v>
      </c>
      <c r="S2580">
        <f ca="1">$AK$2*Validation[[#This Row],[Range1_Range]]+Validation[[#This Row],[Range1_Low]]</f>
        <v>150412277.84777391</v>
      </c>
      <c r="T2580">
        <f ca="1">$AK$2*Validation[[#This Row],[Range2_Range]]+Validation[[#This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1900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kΩ</v>
      </c>
      <c r="W2580" t="b">
        <f ca="1">Validation[[#This Row],[Desired Result]]=Validation[[#This Row],[Result]]</f>
        <v>1</v>
      </c>
      <c r="X2580" t="b">
        <v>1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0" t="b">
        <f ca="1">AND(Validation[[#This Row],[Test Reading]]&gt;=Validation[[#This Row],[Range1_Low]],Validation[[#This Row],[Test Reading]]&lt;=Validation[[#This Row],[Range1_High]])</f>
        <v>1</v>
      </c>
      <c r="AE2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0">
        <f>Validation[[#This Row],[Range1_High]]-Validation[[#This Row],[Range1_Low]]</f>
        <v>150000000</v>
      </c>
      <c r="AG2580">
        <f>Validation[[#This Row],[Range2_High]]-Validation[[#This Row],[Range2_Low]]</f>
        <v>0</v>
      </c>
      <c r="AK2580"/>
    </row>
    <row r="2581" spans="1:37" x14ac:dyDescent="0.25">
      <c r="A2581" t="s">
        <v>66</v>
      </c>
      <c r="B2581" t="s">
        <v>71</v>
      </c>
      <c r="C2581">
        <v>250000000</v>
      </c>
      <c r="D2581">
        <v>500000000</v>
      </c>
      <c r="E2581">
        <v>1000000</v>
      </c>
      <c r="F2581" t="s">
        <v>47</v>
      </c>
      <c r="G2581" t="s">
        <v>48</v>
      </c>
      <c r="H2581">
        <v>0</v>
      </c>
      <c r="I2581">
        <v>0</v>
      </c>
      <c r="J2581" t="s">
        <v>2643</v>
      </c>
      <c r="K2581">
        <v>572.66999999999996</v>
      </c>
      <c r="L2581">
        <v>9.9500999999999998E-6</v>
      </c>
      <c r="M2581">
        <v>572.64</v>
      </c>
      <c r="N2581">
        <v>9.9500999999999998E-6</v>
      </c>
      <c r="O2581" t="s">
        <v>151</v>
      </c>
      <c r="P2581" t="s">
        <v>2643</v>
      </c>
      <c r="Q2581" t="s">
        <v>2643</v>
      </c>
      <c r="R2581" t="s">
        <v>5821</v>
      </c>
      <c r="S2581">
        <f ca="1">$AK$2*Validation[[#This Row],[Range1_Range]]+Validation[[#This Row],[Range1_Low]]</f>
        <v>334020463.07962316</v>
      </c>
      <c r="T2581">
        <f ca="1">$AK$2*Validation[[#This Row],[Range2_Range]]+Validation[[#This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3900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kΩ</v>
      </c>
      <c r="W2581" t="b">
        <f ca="1">Validation[[#This Row],[Desired Result]]=Validation[[#This Row],[Result]]</f>
        <v>1</v>
      </c>
      <c r="X2581" t="b">
        <v>0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1" t="b">
        <f ca="1">AND(Validation[[#This Row],[Test Reading]]&gt;=Validation[[#This Row],[Range1_Low]],Validation[[#This Row],[Test Reading]]&lt;=Validation[[#This Row],[Range1_High]])</f>
        <v>1</v>
      </c>
      <c r="AE2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1">
        <f>Validation[[#This Row],[Range1_High]]-Validation[[#This Row],[Range1_Low]]</f>
        <v>250000000</v>
      </c>
      <c r="AG2581">
        <f>Validation[[#This Row],[Range2_High]]-Validation[[#This Row],[Range2_Low]]</f>
        <v>0</v>
      </c>
      <c r="AK2581"/>
    </row>
    <row r="2582" spans="1:37" x14ac:dyDescent="0.25">
      <c r="A2582" t="s">
        <v>66</v>
      </c>
      <c r="B2582" t="s">
        <v>71</v>
      </c>
      <c r="C2582">
        <v>500000000</v>
      </c>
      <c r="D2582">
        <v>1000000000</v>
      </c>
      <c r="E2582">
        <v>1000000</v>
      </c>
      <c r="F2582" t="s">
        <v>47</v>
      </c>
      <c r="G2582" t="s">
        <v>48</v>
      </c>
      <c r="H2582">
        <v>0</v>
      </c>
      <c r="I2582">
        <v>0</v>
      </c>
      <c r="J2582" t="s">
        <v>2643</v>
      </c>
      <c r="K2582">
        <v>25</v>
      </c>
      <c r="L2582">
        <v>1.1045E-5</v>
      </c>
      <c r="M2582">
        <v>24.396000000000001</v>
      </c>
      <c r="N2582">
        <v>1.1045E-5</v>
      </c>
      <c r="O2582" t="s">
        <v>151</v>
      </c>
      <c r="P2582" t="s">
        <v>2643</v>
      </c>
      <c r="Q2582" t="s">
        <v>2643</v>
      </c>
      <c r="R2582" t="s">
        <v>5825</v>
      </c>
      <c r="S2582">
        <f ca="1">$AK$2*Validation[[#This Row],[Range1_Range]]+Validation[[#This Row],[Range1_Low]]</f>
        <v>668040926.15924633</v>
      </c>
      <c r="T2582">
        <f ca="1">$AK$2*Validation[[#This Row],[Range2_Range]]+Validation[[#This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7400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2" t="b">
        <f ca="1">AND(Validation[[#This Row],[Test Reading]]&gt;=Validation[[#This Row],[Range1_Low]],Validation[[#This Row],[Test Reading]]&lt;=Validation[[#This Row],[Range1_High]])</f>
        <v>1</v>
      </c>
      <c r="AE2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2">
        <f>Validation[[#This Row],[Range1_High]]-Validation[[#This Row],[Range1_Low]]</f>
        <v>500000000</v>
      </c>
      <c r="AG2582">
        <f>Validation[[#This Row],[Range2_High]]-Validation[[#This Row],[Range2_Low]]</f>
        <v>0</v>
      </c>
      <c r="AK2582"/>
    </row>
    <row r="2583" spans="1:37" x14ac:dyDescent="0.25">
      <c r="A2583" t="s">
        <v>66</v>
      </c>
      <c r="B2583" t="s">
        <v>71</v>
      </c>
      <c r="C2583">
        <v>250000</v>
      </c>
      <c r="D2583">
        <v>100000000</v>
      </c>
      <c r="E2583">
        <v>10000000</v>
      </c>
      <c r="F2583" t="s">
        <v>47</v>
      </c>
      <c r="G2583" t="s">
        <v>48</v>
      </c>
      <c r="H2583">
        <v>0</v>
      </c>
      <c r="I2583">
        <v>0</v>
      </c>
      <c r="J2583" t="s">
        <v>2643</v>
      </c>
      <c r="K2583">
        <v>5775</v>
      </c>
      <c r="L2583">
        <v>1.0208E-6</v>
      </c>
      <c r="M2583">
        <v>5775</v>
      </c>
      <c r="N2583">
        <v>1.0204E-6</v>
      </c>
      <c r="O2583" t="s">
        <v>151</v>
      </c>
      <c r="P2583" t="s">
        <v>2643</v>
      </c>
      <c r="Q2583" t="s">
        <v>2643</v>
      </c>
      <c r="R2583" t="s">
        <v>5813</v>
      </c>
      <c r="S2583">
        <f ca="1">$AK$2*Validation[[#This Row],[Range1_Range]]+Validation[[#This Row],[Range1_Low]]</f>
        <v>33774164.768769637</v>
      </c>
      <c r="T2583">
        <f ca="1">$AK$2*Validation[[#This Row],[Range2_Range]]+Validation[[#This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5800 kΩ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3" t="b">
        <f ca="1">AND(Validation[[#This Row],[Test Reading]]&gt;=Validation[[#This Row],[Range1_Low]],Validation[[#This Row],[Test Reading]]&lt;=Validation[[#This Row],[Range1_High]])</f>
        <v>1</v>
      </c>
      <c r="AE2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83">
        <f>Validation[[#This Row],[Range1_High]]-Validation[[#This Row],[Range1_Low]]</f>
        <v>99750000</v>
      </c>
      <c r="AG2583">
        <f>Validation[[#This Row],[Range2_High]]-Validation[[#This Row],[Range2_Low]]</f>
        <v>0</v>
      </c>
      <c r="AJ2583" s="94"/>
      <c r="AK2583"/>
    </row>
    <row r="2584" spans="1:37" x14ac:dyDescent="0.25">
      <c r="A2584" t="s">
        <v>66</v>
      </c>
      <c r="B2584" t="s">
        <v>71</v>
      </c>
      <c r="C2584">
        <v>100000000</v>
      </c>
      <c r="D2584">
        <v>250000000</v>
      </c>
      <c r="E2584">
        <v>10000000</v>
      </c>
      <c r="F2584" t="s">
        <v>47</v>
      </c>
      <c r="G2584" t="s">
        <v>48</v>
      </c>
      <c r="H2584">
        <v>0</v>
      </c>
      <c r="I2584">
        <v>0</v>
      </c>
      <c r="J2584" t="s">
        <v>2643</v>
      </c>
      <c r="K2584">
        <v>5773</v>
      </c>
      <c r="L2584">
        <v>2.5170000000000002E-6</v>
      </c>
      <c r="M2584">
        <v>5772.9</v>
      </c>
      <c r="N2584">
        <v>2.5167E-6</v>
      </c>
      <c r="O2584" t="s">
        <v>151</v>
      </c>
      <c r="P2584" t="s">
        <v>2643</v>
      </c>
      <c r="Q2584" t="s">
        <v>2643</v>
      </c>
      <c r="R2584" t="s">
        <v>5817</v>
      </c>
      <c r="S2584">
        <f ca="1">$AK$2*Validation[[#This Row],[Range1_Range]]+Validation[[#This Row],[Range1_Low]]</f>
        <v>150412277.84777391</v>
      </c>
      <c r="T2584">
        <f ca="1">$AK$2*Validation[[#This Row],[Range2_Range]]+Validation[[#This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6200 kΩ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kΩ</v>
      </c>
      <c r="W2584" t="b">
        <f ca="1">Validation[[#This Row],[Desired Result]]=Validation[[#This Row],[Result]]</f>
        <v>1</v>
      </c>
      <c r="X2584" t="b">
        <v>0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4" t="b">
        <f ca="1">AND(Validation[[#This Row],[Test Reading]]&gt;=Validation[[#This Row],[Range1_Low]],Validation[[#This Row],[Test Reading]]&lt;=Validation[[#This Row],[Range1_High]])</f>
        <v>1</v>
      </c>
      <c r="AE2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4">
        <f>Validation[[#This Row],[Range1_High]]-Validation[[#This Row],[Range1_Low]]</f>
        <v>150000000</v>
      </c>
      <c r="AG2584">
        <f>Validation[[#This Row],[Range2_High]]-Validation[[#This Row],[Range2_Low]]</f>
        <v>0</v>
      </c>
      <c r="AK2584"/>
    </row>
    <row r="2585" spans="1:37" x14ac:dyDescent="0.25">
      <c r="A2585" t="s">
        <v>66</v>
      </c>
      <c r="B2585" t="s">
        <v>71</v>
      </c>
      <c r="C2585">
        <v>250000000</v>
      </c>
      <c r="D2585">
        <v>500000000</v>
      </c>
      <c r="E2585">
        <v>10000000</v>
      </c>
      <c r="F2585" t="s">
        <v>47</v>
      </c>
      <c r="G2585" t="s">
        <v>48</v>
      </c>
      <c r="H2585">
        <v>0</v>
      </c>
      <c r="I2585">
        <v>0</v>
      </c>
      <c r="J2585" t="s">
        <v>2643</v>
      </c>
      <c r="K2585">
        <v>5771.4</v>
      </c>
      <c r="L2585">
        <v>4.4676000000000002E-6</v>
      </c>
      <c r="M2585">
        <v>5771.3</v>
      </c>
      <c r="N2585">
        <v>4.4673999999999998E-6</v>
      </c>
      <c r="O2585" t="s">
        <v>151</v>
      </c>
      <c r="P2585" t="s">
        <v>2643</v>
      </c>
      <c r="Q2585" t="s">
        <v>2643</v>
      </c>
      <c r="R2585" t="s">
        <v>5822</v>
      </c>
      <c r="S2585">
        <f ca="1">$AK$2*Validation[[#This Row],[Range1_Range]]+Validation[[#This Row],[Range1_Low]]</f>
        <v>334020463.07962316</v>
      </c>
      <c r="T2585">
        <f ca="1">$AK$2*Validation[[#This Row],[Range2_Range]]+Validation[[#This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7300 kΩ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kΩ</v>
      </c>
      <c r="W2585" t="b">
        <f ca="1">Validation[[#This Row],[Desired Result]]=Validation[[#This Row],[Result]]</f>
        <v>1</v>
      </c>
      <c r="X2585" t="b">
        <v>0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5" t="b">
        <f ca="1">AND(Validation[[#This Row],[Test Reading]]&gt;=Validation[[#This Row],[Range1_Low]],Validation[[#This Row],[Test Reading]]&lt;=Validation[[#This Row],[Range1_High]])</f>
        <v>1</v>
      </c>
      <c r="AE2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5">
        <f>Validation[[#This Row],[Range1_High]]-Validation[[#This Row],[Range1_Low]]</f>
        <v>250000000</v>
      </c>
      <c r="AG2585">
        <f>Validation[[#This Row],[Range2_High]]-Validation[[#This Row],[Range2_Low]]</f>
        <v>0</v>
      </c>
      <c r="AK2585"/>
    </row>
    <row r="2586" spans="1:37" x14ac:dyDescent="0.25">
      <c r="A2586" t="s">
        <v>66</v>
      </c>
      <c r="B2586" t="s">
        <v>71</v>
      </c>
      <c r="C2586">
        <v>500000000</v>
      </c>
      <c r="D2586">
        <v>1000000000</v>
      </c>
      <c r="E2586">
        <v>10000000</v>
      </c>
      <c r="F2586" t="s">
        <v>47</v>
      </c>
      <c r="G2586" t="s">
        <v>48</v>
      </c>
      <c r="H2586">
        <v>0</v>
      </c>
      <c r="I2586">
        <v>0</v>
      </c>
      <c r="J2586" t="s">
        <v>2643</v>
      </c>
      <c r="K2586">
        <v>5114.5</v>
      </c>
      <c r="L2586">
        <v>7.3429999999999998E-6</v>
      </c>
      <c r="M2586">
        <v>5114.5</v>
      </c>
      <c r="N2586">
        <v>7.3428999999999996E-6</v>
      </c>
      <c r="O2586" t="s">
        <v>151</v>
      </c>
      <c r="P2586" t="s">
        <v>2643</v>
      </c>
      <c r="Q2586" t="s">
        <v>2643</v>
      </c>
      <c r="R2586" t="s">
        <v>5826</v>
      </c>
      <c r="S2586">
        <f ca="1">$AK$2*Validation[[#This Row],[Range1_Range]]+Validation[[#This Row],[Range1_Low]]</f>
        <v>668040926.15924633</v>
      </c>
      <c r="T2586">
        <f ca="1">$AK$2*Validation[[#This Row],[Range2_Range]]+Validation[[#This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10000 kΩ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6" t="b">
        <f ca="1">AND(Validation[[#This Row],[Test Reading]]&gt;=Validation[[#This Row],[Range1_Low]],Validation[[#This Row],[Test Reading]]&lt;=Validation[[#This Row],[Range1_High]])</f>
        <v>1</v>
      </c>
      <c r="AE2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6">
        <f>Validation[[#This Row],[Range1_High]]-Validation[[#This Row],[Range1_Low]]</f>
        <v>500000000</v>
      </c>
      <c r="AG2586">
        <f>Validation[[#This Row],[Range2_High]]-Validation[[#This Row],[Range2_Low]]</f>
        <v>0</v>
      </c>
      <c r="AK2586"/>
    </row>
    <row r="2587" spans="1:37" x14ac:dyDescent="0.25">
      <c r="A2587" t="s">
        <v>66</v>
      </c>
      <c r="B2587" t="s">
        <v>71</v>
      </c>
      <c r="C2587">
        <v>100000000</v>
      </c>
      <c r="D2587">
        <v>250000000</v>
      </c>
      <c r="E2587">
        <v>100000000</v>
      </c>
      <c r="F2587" t="s">
        <v>47</v>
      </c>
      <c r="G2587" t="s">
        <v>48</v>
      </c>
      <c r="H2587">
        <v>0</v>
      </c>
      <c r="I2587">
        <v>0</v>
      </c>
      <c r="J2587" t="s">
        <v>2643</v>
      </c>
      <c r="K2587">
        <v>57896</v>
      </c>
      <c r="L2587">
        <v>1.3129E-6</v>
      </c>
      <c r="M2587">
        <v>57896</v>
      </c>
      <c r="N2587">
        <v>1.3127999999999999E-6</v>
      </c>
      <c r="O2587" t="s">
        <v>151</v>
      </c>
      <c r="P2587" t="s">
        <v>2643</v>
      </c>
      <c r="Q2587" t="s">
        <v>2643</v>
      </c>
      <c r="R2587" t="s">
        <v>5818</v>
      </c>
      <c r="S2587">
        <f ca="1">$AK$2*Validation[[#This Row],[Range1_Range]]+Validation[[#This Row],[Range1_Low]]</f>
        <v>150412277.84777391</v>
      </c>
      <c r="T2587">
        <f ca="1">$AK$2*Validation[[#This Row],[Range2_Range]]+Validation[[#This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58000 kΩ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7" t="b">
        <f ca="1">AND(Validation[[#This Row],[Test Reading]]&gt;=Validation[[#This Row],[Range1_Low]],Validation[[#This Row],[Test Reading]]&lt;=Validation[[#This Row],[Range1_High]])</f>
        <v>1</v>
      </c>
      <c r="AE2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87">
        <f>Validation[[#This Row],[Range1_High]]-Validation[[#This Row],[Range1_Low]]</f>
        <v>150000000</v>
      </c>
      <c r="AG2587">
        <f>Validation[[#This Row],[Range2_High]]-Validation[[#This Row],[Range2_Low]]</f>
        <v>0</v>
      </c>
      <c r="AJ2587" s="94"/>
      <c r="AK2587"/>
    </row>
    <row r="2588" spans="1:37" x14ac:dyDescent="0.25">
      <c r="A2588" t="s">
        <v>66</v>
      </c>
      <c r="B2588" t="s">
        <v>71</v>
      </c>
      <c r="C2588">
        <v>500000000</v>
      </c>
      <c r="D2588">
        <v>1000000000</v>
      </c>
      <c r="E2588">
        <v>100000000</v>
      </c>
      <c r="F2588" t="s">
        <v>47</v>
      </c>
      <c r="G2588" t="s">
        <v>48</v>
      </c>
      <c r="H2588">
        <v>0</v>
      </c>
      <c r="I2588">
        <v>0</v>
      </c>
      <c r="J2588" t="s">
        <v>2643</v>
      </c>
      <c r="K2588">
        <v>57638</v>
      </c>
      <c r="L2588">
        <v>1.4394999999999999E-6</v>
      </c>
      <c r="M2588">
        <v>57638</v>
      </c>
      <c r="N2588">
        <v>1.4394999999999999E-6</v>
      </c>
      <c r="O2588" t="s">
        <v>151</v>
      </c>
      <c r="P2588" t="s">
        <v>2643</v>
      </c>
      <c r="Q2588" t="s">
        <v>2643</v>
      </c>
      <c r="R2588" t="s">
        <v>5827</v>
      </c>
      <c r="S2588">
        <f ca="1">$AK$2*Validation[[#This Row],[Range1_Range]]+Validation[[#This Row],[Range1_Low]]</f>
        <v>668040926.15924633</v>
      </c>
      <c r="T2588">
        <f ca="1">$AK$2*Validation[[#This Row],[Range2_Range]]+Validation[[#This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59000 kΩ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8" t="b">
        <f ca="1">AND(Validation[[#This Row],[Test Reading]]&gt;=Validation[[#This Row],[Range1_Low]],Validation[[#This Row],[Test Reading]]&lt;=Validation[[#This Row],[Range1_High]])</f>
        <v>1</v>
      </c>
      <c r="AE2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8">
        <f>Validation[[#This Row],[Range1_High]]-Validation[[#This Row],[Range1_Low]]</f>
        <v>500000000</v>
      </c>
      <c r="AG2588">
        <f>Validation[[#This Row],[Range2_High]]-Validation[[#This Row],[Range2_Low]]</f>
        <v>0</v>
      </c>
      <c r="AJ2588" s="94"/>
      <c r="AK2588"/>
    </row>
    <row r="2589" spans="1:37" x14ac:dyDescent="0.25">
      <c r="A2589" t="s">
        <v>66</v>
      </c>
      <c r="B2589" t="s">
        <v>72</v>
      </c>
      <c r="C2589">
        <v>-210</v>
      </c>
      <c r="D2589">
        <v>-100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2643</v>
      </c>
      <c r="K2589">
        <v>1.3460795586909999</v>
      </c>
      <c r="L2589">
        <v>0</v>
      </c>
      <c r="M2589">
        <v>1.3448069606140001</v>
      </c>
      <c r="N2589">
        <v>0</v>
      </c>
      <c r="O2589" t="s">
        <v>167</v>
      </c>
      <c r="P2589" t="s">
        <v>2643</v>
      </c>
      <c r="Q2589" t="s">
        <v>159</v>
      </c>
      <c r="R2589" t="s">
        <v>1232</v>
      </c>
      <c r="S2589">
        <f ca="1">$AK$2*Validation[[#This Row],[Range1_Range]]+Validation[[#This Row],[Range1_Low]]</f>
        <v>-173.03099624496582</v>
      </c>
      <c r="T2589">
        <f ca="1">$AK$2*Validation[[#This Row],[Range2_Range]]+Validation[[#This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1.3 °C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9" t="b">
        <f ca="1">AND(Validation[[#This Row],[Test Reading]]&gt;=Validation[[#This Row],[Range1_Low]],Validation[[#This Row],[Test Reading]]&lt;=Validation[[#This Row],[Range1_High]])</f>
        <v>1</v>
      </c>
      <c r="AE2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9">
        <f>Validation[[#This Row],[Range1_High]]-Validation[[#This Row],[Range1_Low]]</f>
        <v>110</v>
      </c>
      <c r="AG2589">
        <f>Validation[[#This Row],[Range2_High]]-Validation[[#This Row],[Range2_Low]]</f>
        <v>0</v>
      </c>
      <c r="AK2589"/>
    </row>
    <row r="2590" spans="1:37" x14ac:dyDescent="0.25">
      <c r="A2590" t="s">
        <v>66</v>
      </c>
      <c r="B2590" t="s">
        <v>72</v>
      </c>
      <c r="C2590">
        <v>-100</v>
      </c>
      <c r="D2590">
        <v>150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2643</v>
      </c>
      <c r="K2590">
        <v>1.066462549593</v>
      </c>
      <c r="L2590">
        <v>0</v>
      </c>
      <c r="M2590">
        <v>1.065307969537</v>
      </c>
      <c r="N2590">
        <v>0</v>
      </c>
      <c r="O2590" t="s">
        <v>167</v>
      </c>
      <c r="P2590" t="s">
        <v>2643</v>
      </c>
      <c r="Q2590" t="s">
        <v>159</v>
      </c>
      <c r="R2590" t="s">
        <v>1236</v>
      </c>
      <c r="S2590">
        <f ca="1">$AK$2*Validation[[#This Row],[Range1_Range]]+Validation[[#This Row],[Range1_Low]]</f>
        <v>-15.979536920376844</v>
      </c>
      <c r="T2590">
        <f ca="1">$AK$2*Validation[[#This Row],[Range2_Range]]+Validation[[#This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1.1 °C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0" t="b">
        <f ca="1">AND(Validation[[#This Row],[Test Reading]]&gt;=Validation[[#This Row],[Range1_Low]],Validation[[#This Row],[Test Reading]]&lt;=Validation[[#This Row],[Range1_High]])</f>
        <v>1</v>
      </c>
      <c r="AE2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0">
        <f>Validation[[#This Row],[Range1_High]]-Validation[[#This Row],[Range1_Low]]</f>
        <v>250</v>
      </c>
      <c r="AG2590">
        <f>Validation[[#This Row],[Range2_High]]-Validation[[#This Row],[Range2_Low]]</f>
        <v>0</v>
      </c>
      <c r="AK2590"/>
    </row>
    <row r="2591" spans="1:37" x14ac:dyDescent="0.25">
      <c r="A2591" t="s">
        <v>66</v>
      </c>
      <c r="B2591" t="s">
        <v>72</v>
      </c>
      <c r="C2591">
        <v>150</v>
      </c>
      <c r="D2591">
        <v>760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2643</v>
      </c>
      <c r="K2591">
        <v>1.1341934752839999</v>
      </c>
      <c r="L2591">
        <v>0</v>
      </c>
      <c r="M2591">
        <v>1.133886790941</v>
      </c>
      <c r="N2591">
        <v>0</v>
      </c>
      <c r="O2591" t="s">
        <v>167</v>
      </c>
      <c r="P2591" t="s">
        <v>2643</v>
      </c>
      <c r="Q2591" t="s">
        <v>159</v>
      </c>
      <c r="R2591" t="s">
        <v>5829</v>
      </c>
      <c r="S2591">
        <f ca="1">$AK$2*Validation[[#This Row],[Range1_Range]]+Validation[[#This Row],[Range1_Low]]</f>
        <v>355.00992991428052</v>
      </c>
      <c r="T2591">
        <f ca="1">$AK$2*Validation[[#This Row],[Range2_Range]]+Validation[[#This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1" t="b">
        <f ca="1">AND(Validation[[#This Row],[Test Reading]]&gt;=Validation[[#This Row],[Range1_Low]],Validation[[#This Row],[Test Reading]]&lt;=Validation[[#This Row],[Range1_High]])</f>
        <v>1</v>
      </c>
      <c r="AE2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1">
        <f>Validation[[#This Row],[Range1_High]]-Validation[[#This Row],[Range1_Low]]</f>
        <v>610</v>
      </c>
      <c r="AG2591">
        <f>Validation[[#This Row],[Range2_High]]-Validation[[#This Row],[Range2_Low]]</f>
        <v>0</v>
      </c>
      <c r="AK2591"/>
    </row>
    <row r="2592" spans="1:37" x14ac:dyDescent="0.25">
      <c r="A2592" t="s">
        <v>66</v>
      </c>
      <c r="B2592" t="s">
        <v>72</v>
      </c>
      <c r="C2592">
        <v>760</v>
      </c>
      <c r="D2592">
        <v>1200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2643</v>
      </c>
      <c r="K2592">
        <v>1.249497729165</v>
      </c>
      <c r="L2592">
        <v>0</v>
      </c>
      <c r="M2592">
        <v>1.2492193524290001</v>
      </c>
      <c r="N2592">
        <v>0</v>
      </c>
      <c r="O2592" t="s">
        <v>167</v>
      </c>
      <c r="P2592" t="s">
        <v>2643</v>
      </c>
      <c r="Q2592" t="s">
        <v>159</v>
      </c>
      <c r="R2592" t="s">
        <v>1242</v>
      </c>
      <c r="S2592">
        <f ca="1">$AK$2*Validation[[#This Row],[Range1_Range]]+Validation[[#This Row],[Range1_Low]]</f>
        <v>907.87601502013672</v>
      </c>
      <c r="T2592">
        <f ca="1">$AK$2*Validation[[#This Row],[Range2_Range]]+Validation[[#This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1.2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2" t="b">
        <f ca="1">Validation[[#This Row],[Desired Result]]=Validation[[#This Row],[Result]]</f>
        <v>1</v>
      </c>
      <c r="X2592" t="b">
        <v>1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2" t="b">
        <f ca="1">AND(Validation[[#This Row],[Test Reading]]&gt;=Validation[[#This Row],[Range1_Low]],Validation[[#This Row],[Test Reading]]&lt;=Validation[[#This Row],[Range1_High]])</f>
        <v>1</v>
      </c>
      <c r="AE2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2">
        <f>Validation[[#This Row],[Range1_High]]-Validation[[#This Row],[Range1_Low]]</f>
        <v>440</v>
      </c>
      <c r="AG2592">
        <f>Validation[[#This Row],[Range2_High]]-Validation[[#This Row],[Range2_Low]]</f>
        <v>0</v>
      </c>
      <c r="AK2592"/>
    </row>
    <row r="2593" spans="1:37" x14ac:dyDescent="0.25">
      <c r="A2593" t="s">
        <v>66</v>
      </c>
      <c r="B2593" t="s">
        <v>72</v>
      </c>
      <c r="C2593">
        <v>-346</v>
      </c>
      <c r="D2593">
        <v>-148</v>
      </c>
      <c r="E2593">
        <v>0.1</v>
      </c>
      <c r="F2593" t="s">
        <v>26</v>
      </c>
      <c r="G2593" t="s">
        <v>26</v>
      </c>
      <c r="H2593">
        <v>0</v>
      </c>
      <c r="I2593">
        <v>0</v>
      </c>
      <c r="J2593" t="s">
        <v>2643</v>
      </c>
      <c r="K2593">
        <v>2.41677204368</v>
      </c>
      <c r="L2593">
        <v>0</v>
      </c>
      <c r="M2593">
        <v>2.414475512404</v>
      </c>
      <c r="N2593">
        <v>0</v>
      </c>
      <c r="O2593" t="s">
        <v>167</v>
      </c>
      <c r="P2593" t="s">
        <v>2643</v>
      </c>
      <c r="Q2593" t="s">
        <v>159</v>
      </c>
      <c r="R2593" t="s">
        <v>1230</v>
      </c>
      <c r="S2593">
        <f ca="1">$AK$2*Validation[[#This Row],[Range1_Range]]+Validation[[#This Row],[Range1_Low]]</f>
        <v>-279.45579324093848</v>
      </c>
      <c r="T2593">
        <f ca="1">$AK$2*Validation[[#This Row],[Range2_Range]]+Validation[[#This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2.4 °F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3" t="b">
        <f ca="1">AND(Validation[[#This Row],[Test Reading]]&gt;=Validation[[#This Row],[Range1_Low]],Validation[[#This Row],[Test Reading]]&lt;=Validation[[#This Row],[Range1_High]])</f>
        <v>1</v>
      </c>
      <c r="AE2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3">
        <f>Validation[[#This Row],[Range1_High]]-Validation[[#This Row],[Range1_Low]]</f>
        <v>198</v>
      </c>
      <c r="AG2593">
        <f>Validation[[#This Row],[Range2_High]]-Validation[[#This Row],[Range2_Low]]</f>
        <v>0</v>
      </c>
      <c r="AK2593"/>
    </row>
    <row r="2594" spans="1:37" x14ac:dyDescent="0.25">
      <c r="A2594" t="s">
        <v>66</v>
      </c>
      <c r="B2594" t="s">
        <v>72</v>
      </c>
      <c r="C2594">
        <v>-148</v>
      </c>
      <c r="D2594">
        <v>302</v>
      </c>
      <c r="E2594">
        <v>0.1</v>
      </c>
      <c r="F2594" t="s">
        <v>26</v>
      </c>
      <c r="G2594" t="s">
        <v>26</v>
      </c>
      <c r="H2594">
        <v>0</v>
      </c>
      <c r="I2594">
        <v>0</v>
      </c>
      <c r="J2594" t="s">
        <v>2643</v>
      </c>
      <c r="K2594">
        <v>1.916532785984</v>
      </c>
      <c r="L2594">
        <v>0</v>
      </c>
      <c r="M2594">
        <v>1.914451176876</v>
      </c>
      <c r="N2594">
        <v>0</v>
      </c>
      <c r="O2594" t="s">
        <v>167</v>
      </c>
      <c r="P2594" t="s">
        <v>2643</v>
      </c>
      <c r="Q2594" t="s">
        <v>159</v>
      </c>
      <c r="R2594" t="s">
        <v>1234</v>
      </c>
      <c r="S2594">
        <f ca="1">$AK$2*Validation[[#This Row],[Range1_Range]]+Validation[[#This Row],[Range1_Low]]</f>
        <v>3.2368335433216942</v>
      </c>
      <c r="T2594">
        <f ca="1">$AK$2*Validation[[#This Row],[Range2_Range]]+Validation[[#This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1.9 °F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4" t="b">
        <f ca="1">AND(Validation[[#This Row],[Test Reading]]&gt;=Validation[[#This Row],[Range1_Low]],Validation[[#This Row],[Test Reading]]&lt;=Validation[[#This Row],[Range1_High]])</f>
        <v>1</v>
      </c>
      <c r="AE2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4">
        <f>Validation[[#This Row],[Range1_High]]-Validation[[#This Row],[Range1_Low]]</f>
        <v>450</v>
      </c>
      <c r="AG2594">
        <f>Validation[[#This Row],[Range2_High]]-Validation[[#This Row],[Range2_Low]]</f>
        <v>0</v>
      </c>
      <c r="AK2594"/>
    </row>
    <row r="2595" spans="1:37" x14ac:dyDescent="0.25">
      <c r="A2595" t="s">
        <v>66</v>
      </c>
      <c r="B2595" t="s">
        <v>72</v>
      </c>
      <c r="C2595">
        <v>302</v>
      </c>
      <c r="D2595">
        <v>1400</v>
      </c>
      <c r="E2595">
        <v>0.1</v>
      </c>
      <c r="F2595" t="s">
        <v>26</v>
      </c>
      <c r="G2595" t="s">
        <v>26</v>
      </c>
      <c r="H2595">
        <v>0</v>
      </c>
      <c r="I2595">
        <v>0</v>
      </c>
      <c r="J2595" t="s">
        <v>2643</v>
      </c>
      <c r="K2595">
        <v>2.039283008265</v>
      </c>
      <c r="L2595">
        <v>0</v>
      </c>
      <c r="M2595">
        <v>2.0387303630829998</v>
      </c>
      <c r="N2595">
        <v>0</v>
      </c>
      <c r="O2595" t="s">
        <v>167</v>
      </c>
      <c r="P2595" t="s">
        <v>2643</v>
      </c>
      <c r="Q2595" t="s">
        <v>159</v>
      </c>
      <c r="R2595" t="s">
        <v>1240</v>
      </c>
      <c r="S2595">
        <f ca="1">$AK$2*Validation[[#This Row],[Range1_Range]]+Validation[[#This Row],[Range1_Low]]</f>
        <v>671.01787384570491</v>
      </c>
      <c r="T2595">
        <f ca="1">$AK$2*Validation[[#This Row],[Range2_Range]]+Validation[[#This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2 °F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5" t="b">
        <f ca="1">AND(Validation[[#This Row],[Test Reading]]&gt;=Validation[[#This Row],[Range1_Low]],Validation[[#This Row],[Test Reading]]&lt;=Validation[[#This Row],[Range1_High]])</f>
        <v>1</v>
      </c>
      <c r="AE2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5">
        <f>Validation[[#This Row],[Range1_High]]-Validation[[#This Row],[Range1_Low]]</f>
        <v>1098</v>
      </c>
      <c r="AG2595">
        <f>Validation[[#This Row],[Range2_High]]-Validation[[#This Row],[Range2_Low]]</f>
        <v>0</v>
      </c>
      <c r="AK2595"/>
    </row>
    <row r="2596" spans="1:37" x14ac:dyDescent="0.25">
      <c r="A2596" t="s">
        <v>66</v>
      </c>
      <c r="B2596" t="s">
        <v>72</v>
      </c>
      <c r="C2596">
        <v>1400</v>
      </c>
      <c r="D2596">
        <v>2192</v>
      </c>
      <c r="E2596">
        <v>0.1</v>
      </c>
      <c r="F2596" t="s">
        <v>26</v>
      </c>
      <c r="G2596" t="s">
        <v>26</v>
      </c>
      <c r="H2596">
        <v>0</v>
      </c>
      <c r="I2596">
        <v>0</v>
      </c>
      <c r="J2596" t="s">
        <v>2643</v>
      </c>
      <c r="K2596">
        <v>2.2469486547190001</v>
      </c>
      <c r="L2596">
        <v>0</v>
      </c>
      <c r="M2596">
        <v>2.246447097641</v>
      </c>
      <c r="N2596">
        <v>0</v>
      </c>
      <c r="O2596" t="s">
        <v>167</v>
      </c>
      <c r="P2596" t="s">
        <v>2643</v>
      </c>
      <c r="Q2596" t="s">
        <v>159</v>
      </c>
      <c r="R2596" t="s">
        <v>1244</v>
      </c>
      <c r="S2596">
        <f ca="1">$AK$2*Validation[[#This Row],[Range1_Range]]+Validation[[#This Row],[Range1_Low]]</f>
        <v>1666.1768270362461</v>
      </c>
      <c r="T2596">
        <f ca="1">$AK$2*Validation[[#This Row],[Range2_Range]]+Validation[[#This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2.2 °F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6" t="b">
        <f ca="1">AND(Validation[[#This Row],[Test Reading]]&gt;=Validation[[#This Row],[Range1_Low]],Validation[[#This Row],[Test Reading]]&lt;=Validation[[#This Row],[Range1_High]])</f>
        <v>1</v>
      </c>
      <c r="AE2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6">
        <f>Validation[[#This Row],[Range1_High]]-Validation[[#This Row],[Range1_Low]]</f>
        <v>792</v>
      </c>
      <c r="AG2596">
        <f>Validation[[#This Row],[Range2_High]]-Validation[[#This Row],[Range2_Low]]</f>
        <v>0</v>
      </c>
      <c r="AK2596"/>
    </row>
    <row r="2597" spans="1:37" x14ac:dyDescent="0.25">
      <c r="A2597" t="s">
        <v>66</v>
      </c>
      <c r="B2597" t="s">
        <v>72</v>
      </c>
      <c r="C2597">
        <v>-210</v>
      </c>
      <c r="D2597">
        <v>-100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2643</v>
      </c>
      <c r="K2597">
        <v>1.467039000625</v>
      </c>
      <c r="L2597">
        <v>0</v>
      </c>
      <c r="M2597">
        <v>1.462363074382</v>
      </c>
      <c r="N2597">
        <v>0</v>
      </c>
      <c r="O2597" t="s">
        <v>167</v>
      </c>
      <c r="P2597" t="s">
        <v>2643</v>
      </c>
      <c r="Q2597" t="s">
        <v>159</v>
      </c>
      <c r="R2597" t="s">
        <v>5830</v>
      </c>
      <c r="S2597">
        <f ca="1">$AK$2*Validation[[#This Row],[Range1_Range]]+Validation[[#This Row],[Range1_Low]]</f>
        <v>-173.03099624496582</v>
      </c>
      <c r="T2597">
        <f ca="1">$AK$2*Validation[[#This Row],[Range2_Range]]+Validation[[#This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1.5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7" t="b">
        <f ca="1">AND(Validation[[#This Row],[Test Reading]]&gt;=Validation[[#This Row],[Range1_Low]],Validation[[#This Row],[Test Reading]]&lt;=Validation[[#This Row],[Range1_High]])</f>
        <v>1</v>
      </c>
      <c r="AE2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7">
        <f>Validation[[#This Row],[Range1_High]]-Validation[[#This Row],[Range1_Low]]</f>
        <v>110</v>
      </c>
      <c r="AG2597">
        <f>Validation[[#This Row],[Range2_High]]-Validation[[#This Row],[Range2_Low]]</f>
        <v>0</v>
      </c>
      <c r="AK2597"/>
    </row>
    <row r="2598" spans="1:37" x14ac:dyDescent="0.25">
      <c r="A2598" t="s">
        <v>66</v>
      </c>
      <c r="B2598" t="s">
        <v>72</v>
      </c>
      <c r="C2598">
        <v>-100</v>
      </c>
      <c r="D2598">
        <v>150</v>
      </c>
      <c r="E2598">
        <v>1</v>
      </c>
      <c r="F2598" t="s">
        <v>23</v>
      </c>
      <c r="G2598" t="s">
        <v>23</v>
      </c>
      <c r="H2598">
        <v>0</v>
      </c>
      <c r="I2598">
        <v>0</v>
      </c>
      <c r="J2598" t="s">
        <v>2643</v>
      </c>
      <c r="K2598">
        <v>1.214383081594</v>
      </c>
      <c r="L2598">
        <v>0</v>
      </c>
      <c r="M2598">
        <v>1.210322713147</v>
      </c>
      <c r="N2598">
        <v>0</v>
      </c>
      <c r="O2598" t="s">
        <v>167</v>
      </c>
      <c r="P2598" t="s">
        <v>2643</v>
      </c>
      <c r="Q2598" t="s">
        <v>159</v>
      </c>
      <c r="R2598" t="s">
        <v>1237</v>
      </c>
      <c r="S2598">
        <f ca="1">$AK$2*Validation[[#This Row],[Range1_Range]]+Validation[[#This Row],[Range1_Low]]</f>
        <v>-15.979536920376844</v>
      </c>
      <c r="T2598">
        <f ca="1">$AK$2*Validation[[#This Row],[Range2_Range]]+Validation[[#This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1.2 °C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8" t="b">
        <f ca="1">AND(Validation[[#This Row],[Test Reading]]&gt;=Validation[[#This Row],[Range1_Low]],Validation[[#This Row],[Test Reading]]&lt;=Validation[[#This Row],[Range1_High]])</f>
        <v>1</v>
      </c>
      <c r="AE2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8">
        <f>Validation[[#This Row],[Range1_High]]-Validation[[#This Row],[Range1_Low]]</f>
        <v>250</v>
      </c>
      <c r="AG2598">
        <f>Validation[[#This Row],[Range2_High]]-Validation[[#This Row],[Range2_Low]]</f>
        <v>0</v>
      </c>
      <c r="AK2598"/>
    </row>
    <row r="2599" spans="1:37" x14ac:dyDescent="0.25">
      <c r="A2599" t="s">
        <v>66</v>
      </c>
      <c r="B2599" t="s">
        <v>72</v>
      </c>
      <c r="C2599">
        <v>150</v>
      </c>
      <c r="D2599">
        <v>760</v>
      </c>
      <c r="E2599">
        <v>1</v>
      </c>
      <c r="F2599" t="s">
        <v>23</v>
      </c>
      <c r="G2599" t="s">
        <v>23</v>
      </c>
      <c r="H2599">
        <v>0</v>
      </c>
      <c r="I2599">
        <v>0</v>
      </c>
      <c r="J2599" t="s">
        <v>2643</v>
      </c>
      <c r="K2599">
        <v>1.27219557989</v>
      </c>
      <c r="L2599">
        <v>0</v>
      </c>
      <c r="M2599">
        <v>1.271101591011</v>
      </c>
      <c r="N2599">
        <v>0</v>
      </c>
      <c r="O2599" t="s">
        <v>167</v>
      </c>
      <c r="P2599" t="s">
        <v>2643</v>
      </c>
      <c r="Q2599" t="s">
        <v>159</v>
      </c>
      <c r="R2599" t="s">
        <v>5831</v>
      </c>
      <c r="S2599">
        <f ca="1">$AK$2*Validation[[#This Row],[Range1_Range]]+Validation[[#This Row],[Range1_Low]]</f>
        <v>355.00992991428052</v>
      </c>
      <c r="T2599">
        <f ca="1">$AK$2*Validation[[#This Row],[Range2_Range]]+Validation[[#This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1.3 °C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9" t="b">
        <f ca="1">AND(Validation[[#This Row],[Test Reading]]&gt;=Validation[[#This Row],[Range1_Low]],Validation[[#This Row],[Test Reading]]&lt;=Validation[[#This Row],[Range1_High]])</f>
        <v>1</v>
      </c>
      <c r="AE2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9">
        <f>Validation[[#This Row],[Range1_High]]-Validation[[#This Row],[Range1_Low]]</f>
        <v>610</v>
      </c>
      <c r="AG2599">
        <f>Validation[[#This Row],[Range2_High]]-Validation[[#This Row],[Range2_Low]]</f>
        <v>0</v>
      </c>
      <c r="AK2599"/>
    </row>
    <row r="2600" spans="1:37" x14ac:dyDescent="0.25">
      <c r="A2600" t="s">
        <v>66</v>
      </c>
      <c r="B2600" t="s">
        <v>72</v>
      </c>
      <c r="C2600">
        <v>760</v>
      </c>
      <c r="D2600">
        <v>1200</v>
      </c>
      <c r="E2600">
        <v>1</v>
      </c>
      <c r="F2600" t="s">
        <v>23</v>
      </c>
      <c r="G2600" t="s">
        <v>23</v>
      </c>
      <c r="H2600">
        <v>0</v>
      </c>
      <c r="I2600">
        <v>0</v>
      </c>
      <c r="J2600" t="s">
        <v>2643</v>
      </c>
      <c r="K2600">
        <v>1.37598376782</v>
      </c>
      <c r="L2600">
        <v>0</v>
      </c>
      <c r="M2600">
        <v>1.3749723598979999</v>
      </c>
      <c r="N2600">
        <v>0</v>
      </c>
      <c r="O2600" t="s">
        <v>167</v>
      </c>
      <c r="P2600" t="s">
        <v>2643</v>
      </c>
      <c r="Q2600" t="s">
        <v>159</v>
      </c>
      <c r="R2600" t="s">
        <v>5832</v>
      </c>
      <c r="S2600">
        <f ca="1">$AK$2*Validation[[#This Row],[Range1_Range]]+Validation[[#This Row],[Range1_Low]]</f>
        <v>907.87601502013672</v>
      </c>
      <c r="T2600">
        <f ca="1">$AK$2*Validation[[#This Row],[Range2_Range]]+Validation[[#This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1.4 °C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0" t="b">
        <f ca="1">Validation[[#This Row],[Desired Result]]=Validation[[#This Row],[Result]]</f>
        <v>1</v>
      </c>
      <c r="X2600" t="b">
        <v>1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0" t="b">
        <f ca="1">AND(Validation[[#This Row],[Test Reading]]&gt;=Validation[[#This Row],[Range1_Low]],Validation[[#This Row],[Test Reading]]&lt;=Validation[[#This Row],[Range1_High]])</f>
        <v>1</v>
      </c>
      <c r="AE2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0">
        <f>Validation[[#This Row],[Range1_High]]-Validation[[#This Row],[Range1_Low]]</f>
        <v>440</v>
      </c>
      <c r="AG2600">
        <f>Validation[[#This Row],[Range2_High]]-Validation[[#This Row],[Range2_Low]]</f>
        <v>0</v>
      </c>
      <c r="AK2600"/>
    </row>
    <row r="2601" spans="1:37" x14ac:dyDescent="0.25">
      <c r="A2601" t="s">
        <v>66</v>
      </c>
      <c r="B2601" t="s">
        <v>72</v>
      </c>
      <c r="C2601">
        <v>-346</v>
      </c>
      <c r="D2601">
        <v>-148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J2601" t="s">
        <v>2643</v>
      </c>
      <c r="K2601">
        <v>2.490797551879</v>
      </c>
      <c r="L2601">
        <v>0</v>
      </c>
      <c r="M2601">
        <v>2.4818726800539999</v>
      </c>
      <c r="N2601">
        <v>0</v>
      </c>
      <c r="O2601" t="s">
        <v>167</v>
      </c>
      <c r="P2601" t="s">
        <v>2643</v>
      </c>
      <c r="Q2601" t="s">
        <v>159</v>
      </c>
      <c r="R2601" t="s">
        <v>1231</v>
      </c>
      <c r="S2601">
        <f ca="1">$AK$2*Validation[[#This Row],[Range1_Range]]+Validation[[#This Row],[Range1_Low]]</f>
        <v>-279.45579324093848</v>
      </c>
      <c r="T2601">
        <f ca="1">$AK$2*Validation[[#This Row],[Range2_Range]]+Validation[[#This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2.5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1" t="b">
        <f ca="1">AND(Validation[[#This Row],[Test Reading]]&gt;=Validation[[#This Row],[Range1_Low]],Validation[[#This Row],[Test Reading]]&lt;=Validation[[#This Row],[Range1_High]])</f>
        <v>1</v>
      </c>
      <c r="AE2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1">
        <f>Validation[[#This Row],[Range1_High]]-Validation[[#This Row],[Range1_Low]]</f>
        <v>198</v>
      </c>
      <c r="AG2601">
        <f>Validation[[#This Row],[Range2_High]]-Validation[[#This Row],[Range2_Low]]</f>
        <v>0</v>
      </c>
      <c r="AK2601"/>
    </row>
    <row r="2602" spans="1:37" x14ac:dyDescent="0.25">
      <c r="A2602" t="s">
        <v>66</v>
      </c>
      <c r="B2602" t="s">
        <v>72</v>
      </c>
      <c r="C2602">
        <v>-148</v>
      </c>
      <c r="D2602">
        <v>302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2643</v>
      </c>
      <c r="K2602">
        <v>2.006744067659</v>
      </c>
      <c r="L2602">
        <v>0</v>
      </c>
      <c r="M2602">
        <v>1.998780455338</v>
      </c>
      <c r="N2602">
        <v>0</v>
      </c>
      <c r="O2602" t="s">
        <v>167</v>
      </c>
      <c r="P2602" t="s">
        <v>2643</v>
      </c>
      <c r="Q2602" t="s">
        <v>159</v>
      </c>
      <c r="R2602" t="s">
        <v>1235</v>
      </c>
      <c r="S2602">
        <f ca="1">$AK$2*Validation[[#This Row],[Range1_Range]]+Validation[[#This Row],[Range1_Low]]</f>
        <v>3.2368335433216942</v>
      </c>
      <c r="T2602">
        <f ca="1">$AK$2*Validation[[#This Row],[Range2_Range]]+Validation[[#This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2" t="b">
        <f ca="1">AND(Validation[[#This Row],[Test Reading]]&gt;=Validation[[#This Row],[Range1_Low]],Validation[[#This Row],[Test Reading]]&lt;=Validation[[#This Row],[Range1_High]])</f>
        <v>1</v>
      </c>
      <c r="AE2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2">
        <f>Validation[[#This Row],[Range1_High]]-Validation[[#This Row],[Range1_Low]]</f>
        <v>450</v>
      </c>
      <c r="AG2602">
        <f>Validation[[#This Row],[Range2_High]]-Validation[[#This Row],[Range2_Low]]</f>
        <v>0</v>
      </c>
      <c r="AK2602"/>
    </row>
    <row r="2603" spans="1:37" x14ac:dyDescent="0.25">
      <c r="A2603" t="s">
        <v>66</v>
      </c>
      <c r="B2603" t="s">
        <v>72</v>
      </c>
      <c r="C2603">
        <v>302</v>
      </c>
      <c r="D2603">
        <v>1400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2643</v>
      </c>
      <c r="K2603">
        <v>2.1202443894830001</v>
      </c>
      <c r="L2603">
        <v>0</v>
      </c>
      <c r="M2603">
        <v>2.1181174408789998</v>
      </c>
      <c r="N2603">
        <v>0</v>
      </c>
      <c r="O2603" t="s">
        <v>167</v>
      </c>
      <c r="P2603" t="s">
        <v>2643</v>
      </c>
      <c r="Q2603" t="s">
        <v>159</v>
      </c>
      <c r="R2603" t="s">
        <v>1241</v>
      </c>
      <c r="S2603">
        <f ca="1">$AK$2*Validation[[#This Row],[Range1_Range]]+Validation[[#This Row],[Range1_Low]]</f>
        <v>671.01787384570491</v>
      </c>
      <c r="T2603">
        <f ca="1">$AK$2*Validation[[#This Row],[Range2_Range]]+Validation[[#This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2.1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3" t="b">
        <f ca="1">AND(Validation[[#This Row],[Test Reading]]&gt;=Validation[[#This Row],[Range1_Low]],Validation[[#This Row],[Test Reading]]&lt;=Validation[[#This Row],[Range1_High]])</f>
        <v>1</v>
      </c>
      <c r="AE2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3">
        <f>Validation[[#This Row],[Range1_High]]-Validation[[#This Row],[Range1_Low]]</f>
        <v>1098</v>
      </c>
      <c r="AG2603">
        <f>Validation[[#This Row],[Range2_High]]-Validation[[#This Row],[Range2_Low]]</f>
        <v>0</v>
      </c>
      <c r="AK2603"/>
    </row>
    <row r="2604" spans="1:37" x14ac:dyDescent="0.25">
      <c r="A2604" t="s">
        <v>66</v>
      </c>
      <c r="B2604" t="s">
        <v>72</v>
      </c>
      <c r="C2604">
        <v>1400</v>
      </c>
      <c r="D2604">
        <v>2192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2643</v>
      </c>
      <c r="K2604">
        <v>2.3206764833290001</v>
      </c>
      <c r="L2604">
        <v>0</v>
      </c>
      <c r="M2604">
        <v>2.318733396167</v>
      </c>
      <c r="N2604">
        <v>0</v>
      </c>
      <c r="O2604" t="s">
        <v>167</v>
      </c>
      <c r="P2604" t="s">
        <v>2643</v>
      </c>
      <c r="Q2604" t="s">
        <v>159</v>
      </c>
      <c r="R2604" t="s">
        <v>5828</v>
      </c>
      <c r="S2604">
        <f ca="1">$AK$2*Validation[[#This Row],[Range1_Range]]+Validation[[#This Row],[Range1_Low]]</f>
        <v>1666.1768270362461</v>
      </c>
      <c r="T2604">
        <f ca="1">$AK$2*Validation[[#This Row],[Range2_Range]]+Validation[[#This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2.3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4" t="b">
        <f ca="1">AND(Validation[[#This Row],[Test Reading]]&gt;=Validation[[#This Row],[Range1_Low]],Validation[[#This Row],[Test Reading]]&lt;=Validation[[#This Row],[Range1_High]])</f>
        <v>1</v>
      </c>
      <c r="AE2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4">
        <f>Validation[[#This Row],[Range1_High]]-Validation[[#This Row],[Range1_Low]]</f>
        <v>792</v>
      </c>
      <c r="AG2604">
        <f>Validation[[#This Row],[Range2_High]]-Validation[[#This Row],[Range2_Low]]</f>
        <v>0</v>
      </c>
      <c r="AK2604"/>
    </row>
    <row r="2605" spans="1:37" x14ac:dyDescent="0.25">
      <c r="A2605" t="s">
        <v>66</v>
      </c>
      <c r="B2605" t="s">
        <v>73</v>
      </c>
      <c r="C2605">
        <v>-200</v>
      </c>
      <c r="D2605">
        <v>-100</v>
      </c>
      <c r="E2605">
        <v>0.1</v>
      </c>
      <c r="F2605" t="s">
        <v>23</v>
      </c>
      <c r="G2605" t="s">
        <v>23</v>
      </c>
      <c r="H2605">
        <v>0</v>
      </c>
      <c r="I2605">
        <v>0</v>
      </c>
      <c r="J2605" t="s">
        <v>2643</v>
      </c>
      <c r="K2605">
        <v>1.439755064449</v>
      </c>
      <c r="L2605">
        <v>0</v>
      </c>
      <c r="M2605">
        <v>1.4381747431259999</v>
      </c>
      <c r="N2605">
        <v>0</v>
      </c>
      <c r="O2605" t="s">
        <v>167</v>
      </c>
      <c r="P2605" t="s">
        <v>2643</v>
      </c>
      <c r="Q2605" t="s">
        <v>109</v>
      </c>
      <c r="R2605" t="s">
        <v>5833</v>
      </c>
      <c r="S2605">
        <f ca="1">$AK$2*Validation[[#This Row],[Range1_Range]]+Validation[[#This Row],[Range1_Low]]</f>
        <v>-166.39181476815074</v>
      </c>
      <c r="T2605">
        <f ca="1">$AK$2*Validation[[#This Row],[Range2_Range]]+Validation[[#This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1.4 °C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5" t="b">
        <f ca="1">Validation[[#This Row],[Desired Result]]=Validation[[#This Row],[Result]]</f>
        <v>1</v>
      </c>
      <c r="X2605" t="b">
        <v>0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5" t="b">
        <f ca="1">AND(Validation[[#This Row],[Test Reading]]&gt;=Validation[[#This Row],[Range1_Low]],Validation[[#This Row],[Test Reading]]&lt;=Validation[[#This Row],[Range1_High]])</f>
        <v>1</v>
      </c>
      <c r="AE2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5">
        <f>Validation[[#This Row],[Range1_High]]-Validation[[#This Row],[Range1_Low]]</f>
        <v>100</v>
      </c>
      <c r="AG2605">
        <f>Validation[[#This Row],[Range2_High]]-Validation[[#This Row],[Range2_Low]]</f>
        <v>0</v>
      </c>
      <c r="AK2605"/>
    </row>
    <row r="2606" spans="1:37" x14ac:dyDescent="0.25">
      <c r="A2606" t="s">
        <v>66</v>
      </c>
      <c r="B2606" t="s">
        <v>73</v>
      </c>
      <c r="C2606">
        <v>-100</v>
      </c>
      <c r="D2606">
        <v>120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2643</v>
      </c>
      <c r="K2606">
        <v>1.160049146705</v>
      </c>
      <c r="L2606">
        <v>0</v>
      </c>
      <c r="M2606">
        <v>1.158087202645</v>
      </c>
      <c r="N2606">
        <v>0</v>
      </c>
      <c r="O2606" t="s">
        <v>167</v>
      </c>
      <c r="P2606" t="s">
        <v>2643</v>
      </c>
      <c r="Q2606" t="s">
        <v>109</v>
      </c>
      <c r="R2606" t="s">
        <v>1224</v>
      </c>
      <c r="S2606">
        <f ca="1">$AK$2*Validation[[#This Row],[Range1_Range]]+Validation[[#This Row],[Range1_Low]]</f>
        <v>-26.061992489931626</v>
      </c>
      <c r="T2606">
        <f ca="1">$AK$2*Validation[[#This Row],[Range2_Range]]+Validation[[#This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1.2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6" t="b">
        <f ca="1">AND(Validation[[#This Row],[Test Reading]]&gt;=Validation[[#This Row],[Range1_Low]],Validation[[#This Row],[Test Reading]]&lt;=Validation[[#This Row],[Range1_High]])</f>
        <v>1</v>
      </c>
      <c r="AE2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6">
        <f>Validation[[#This Row],[Range1_High]]-Validation[[#This Row],[Range1_Low]]</f>
        <v>220</v>
      </c>
      <c r="AG2606">
        <f>Validation[[#This Row],[Range2_High]]-Validation[[#This Row],[Range2_Low]]</f>
        <v>0</v>
      </c>
      <c r="AK2606"/>
    </row>
    <row r="2607" spans="1:37" x14ac:dyDescent="0.25">
      <c r="A2607" t="s">
        <v>66</v>
      </c>
      <c r="B2607" t="s">
        <v>73</v>
      </c>
      <c r="C2607">
        <v>120</v>
      </c>
      <c r="D2607">
        <v>1370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2643</v>
      </c>
      <c r="K2607">
        <v>1.4120823717469999</v>
      </c>
      <c r="L2607">
        <v>0</v>
      </c>
      <c r="M2607">
        <v>1.411267460271</v>
      </c>
      <c r="N2607">
        <v>0</v>
      </c>
      <c r="O2607" t="s">
        <v>167</v>
      </c>
      <c r="P2607" t="s">
        <v>2643</v>
      </c>
      <c r="Q2607" t="s">
        <v>109</v>
      </c>
      <c r="R2607" t="s">
        <v>1226</v>
      </c>
      <c r="S2607">
        <f ca="1">$AK$2*Validation[[#This Row],[Range1_Range]]+Validation[[#This Row],[Range1_Low]]</f>
        <v>540.10231539811582</v>
      </c>
      <c r="T2607">
        <f ca="1">$AK$2*Validation[[#This Row],[Range2_Range]]+Validation[[#This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1.4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7" t="b">
        <f ca="1">AND(Validation[[#This Row],[Test Reading]]&gt;=Validation[[#This Row],[Range1_Low]],Validation[[#This Row],[Test Reading]]&lt;=Validation[[#This Row],[Range1_High]])</f>
        <v>1</v>
      </c>
      <c r="AE2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7">
        <f>Validation[[#This Row],[Range1_High]]-Validation[[#This Row],[Range1_Low]]</f>
        <v>1250</v>
      </c>
      <c r="AG2607">
        <f>Validation[[#This Row],[Range2_High]]-Validation[[#This Row],[Range2_Low]]</f>
        <v>0</v>
      </c>
      <c r="AK2607"/>
    </row>
    <row r="2608" spans="1:37" x14ac:dyDescent="0.25">
      <c r="A2608" t="s">
        <v>66</v>
      </c>
      <c r="B2608" t="s">
        <v>73</v>
      </c>
      <c r="C2608">
        <v>-328</v>
      </c>
      <c r="D2608">
        <v>-148</v>
      </c>
      <c r="E2608">
        <v>0.1</v>
      </c>
      <c r="F2608" t="s">
        <v>26</v>
      </c>
      <c r="G2608" t="s">
        <v>26</v>
      </c>
      <c r="H2608">
        <v>0</v>
      </c>
      <c r="I2608">
        <v>0</v>
      </c>
      <c r="J2608" t="s">
        <v>2643</v>
      </c>
      <c r="K2608">
        <v>2.5841262594719998</v>
      </c>
      <c r="L2608">
        <v>0</v>
      </c>
      <c r="M2608">
        <v>2.5812734900529999</v>
      </c>
      <c r="N2608">
        <v>0</v>
      </c>
      <c r="O2608" t="s">
        <v>167</v>
      </c>
      <c r="P2608" t="s">
        <v>2643</v>
      </c>
      <c r="Q2608" t="s">
        <v>109</v>
      </c>
      <c r="R2608" t="s">
        <v>1218</v>
      </c>
      <c r="S2608">
        <f ca="1">$AK$2*Validation[[#This Row],[Range1_Range]]+Validation[[#This Row],[Range1_Low]]</f>
        <v>-267.50526658267131</v>
      </c>
      <c r="T2608">
        <f ca="1">$AK$2*Validation[[#This Row],[Range2_Range]]+Validation[[#This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2.6 °F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8" t="b">
        <f ca="1">AND(Validation[[#This Row],[Test Reading]]&gt;=Validation[[#This Row],[Range1_Low]],Validation[[#This Row],[Test Reading]]&lt;=Validation[[#This Row],[Range1_High]])</f>
        <v>1</v>
      </c>
      <c r="AE2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8">
        <f>Validation[[#This Row],[Range1_High]]-Validation[[#This Row],[Range1_Low]]</f>
        <v>180</v>
      </c>
      <c r="AG2608">
        <f>Validation[[#This Row],[Range2_High]]-Validation[[#This Row],[Range2_Low]]</f>
        <v>0</v>
      </c>
      <c r="AK2608"/>
    </row>
    <row r="2609" spans="1:37" x14ac:dyDescent="0.25">
      <c r="A2609" t="s">
        <v>66</v>
      </c>
      <c r="B2609" t="s">
        <v>73</v>
      </c>
      <c r="C2609">
        <v>-148</v>
      </c>
      <c r="D2609">
        <v>248</v>
      </c>
      <c r="E2609">
        <v>0.1</v>
      </c>
      <c r="F2609" t="s">
        <v>26</v>
      </c>
      <c r="G2609" t="s">
        <v>26</v>
      </c>
      <c r="H2609">
        <v>0</v>
      </c>
      <c r="I2609">
        <v>0</v>
      </c>
      <c r="J2609" t="s">
        <v>2643</v>
      </c>
      <c r="K2609">
        <v>2.0844413884919999</v>
      </c>
      <c r="L2609">
        <v>0</v>
      </c>
      <c r="M2609">
        <v>2.0809036997449999</v>
      </c>
      <c r="N2609">
        <v>0</v>
      </c>
      <c r="O2609" t="s">
        <v>167</v>
      </c>
      <c r="P2609" t="s">
        <v>2643</v>
      </c>
      <c r="Q2609" t="s">
        <v>109</v>
      </c>
      <c r="R2609" t="s">
        <v>1222</v>
      </c>
      <c r="S2609">
        <f ca="1">$AK$2*Validation[[#This Row],[Range1_Range]]+Validation[[#This Row],[Range1_Low]]</f>
        <v>-14.911586481876924</v>
      </c>
      <c r="T2609">
        <f ca="1">$AK$2*Validation[[#This Row],[Range2_Range]]+Validation[[#This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2.1 °F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9" t="b">
        <f ca="1">AND(Validation[[#This Row],[Test Reading]]&gt;=Validation[[#This Row],[Range1_Low]],Validation[[#This Row],[Test Reading]]&lt;=Validation[[#This Row],[Range1_High]])</f>
        <v>1</v>
      </c>
      <c r="AE2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9">
        <f>Validation[[#This Row],[Range1_High]]-Validation[[#This Row],[Range1_Low]]</f>
        <v>396</v>
      </c>
      <c r="AG2609">
        <f>Validation[[#This Row],[Range2_High]]-Validation[[#This Row],[Range2_Low]]</f>
        <v>0</v>
      </c>
      <c r="AK2609"/>
    </row>
    <row r="2610" spans="1:37" x14ac:dyDescent="0.25">
      <c r="A2610" t="s">
        <v>66</v>
      </c>
      <c r="B2610" t="s">
        <v>73</v>
      </c>
      <c r="C2610">
        <v>248</v>
      </c>
      <c r="D2610">
        <v>2500</v>
      </c>
      <c r="E2610">
        <v>0.1</v>
      </c>
      <c r="F2610" t="s">
        <v>26</v>
      </c>
      <c r="G2610" t="s">
        <v>26</v>
      </c>
      <c r="H2610">
        <v>0</v>
      </c>
      <c r="I2610">
        <v>0</v>
      </c>
      <c r="J2610" t="s">
        <v>2643</v>
      </c>
      <c r="K2610">
        <v>2.5390574256759999</v>
      </c>
      <c r="L2610">
        <v>0</v>
      </c>
      <c r="M2610">
        <v>2.537589029591</v>
      </c>
      <c r="N2610">
        <v>0</v>
      </c>
      <c r="O2610" t="s">
        <v>167</v>
      </c>
      <c r="P2610" t="s">
        <v>2643</v>
      </c>
      <c r="Q2610" t="s">
        <v>109</v>
      </c>
      <c r="R2610" t="s">
        <v>1228</v>
      </c>
      <c r="S2610">
        <f ca="1">$AK$2*Validation[[#This Row],[Range1_Range]]+Validation[[#This Row],[Range1_Low]]</f>
        <v>1004.8563314212454</v>
      </c>
      <c r="T2610">
        <f ca="1">$AK$2*Validation[[#This Row],[Range2_Range]]+Validation[[#This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2.5 °F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0" t="b">
        <f ca="1">Validation[[#This Row],[Desired Result]]=Validation[[#This Row],[Result]]</f>
        <v>1</v>
      </c>
      <c r="X2610" t="b">
        <v>1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0" t="b">
        <f ca="1">AND(Validation[[#This Row],[Test Reading]]&gt;=Validation[[#This Row],[Range1_Low]],Validation[[#This Row],[Test Reading]]&lt;=Validation[[#This Row],[Range1_High]])</f>
        <v>1</v>
      </c>
      <c r="AE2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0">
        <f>Validation[[#This Row],[Range1_High]]-Validation[[#This Row],[Range1_Low]]</f>
        <v>2252</v>
      </c>
      <c r="AG2610">
        <f>Validation[[#This Row],[Range2_High]]-Validation[[#This Row],[Range2_Low]]</f>
        <v>0</v>
      </c>
      <c r="AK2610"/>
    </row>
    <row r="2611" spans="1:37" x14ac:dyDescent="0.25">
      <c r="A2611" t="s">
        <v>66</v>
      </c>
      <c r="B2611" t="s">
        <v>73</v>
      </c>
      <c r="C2611">
        <v>-200</v>
      </c>
      <c r="D2611">
        <v>-100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2643</v>
      </c>
      <c r="K2611">
        <v>1.5545220510269999</v>
      </c>
      <c r="L2611">
        <v>0</v>
      </c>
      <c r="M2611">
        <v>1.5486596113310001</v>
      </c>
      <c r="N2611">
        <v>0</v>
      </c>
      <c r="O2611" t="s">
        <v>167</v>
      </c>
      <c r="P2611" t="s">
        <v>2643</v>
      </c>
      <c r="Q2611" t="s">
        <v>109</v>
      </c>
      <c r="R2611" t="s">
        <v>1221</v>
      </c>
      <c r="S2611">
        <f ca="1">$AK$2*Validation[[#This Row],[Range1_Range]]+Validation[[#This Row],[Range1_Low]]</f>
        <v>-166.39181476815074</v>
      </c>
      <c r="T2611">
        <f ca="1">$AK$2*Validation[[#This Row],[Range2_Range]]+Validation[[#This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1.6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1" t="b">
        <f ca="1">AND(Validation[[#This Row],[Test Reading]]&gt;=Validation[[#This Row],[Range1_Low]],Validation[[#This Row],[Test Reading]]&lt;=Validation[[#This Row],[Range1_High]])</f>
        <v>1</v>
      </c>
      <c r="AE2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1">
        <f>Validation[[#This Row],[Range1_High]]-Validation[[#This Row],[Range1_Low]]</f>
        <v>100</v>
      </c>
      <c r="AG2611">
        <f>Validation[[#This Row],[Range2_High]]-Validation[[#This Row],[Range2_Low]]</f>
        <v>0</v>
      </c>
      <c r="AK2611"/>
    </row>
    <row r="2612" spans="1:37" x14ac:dyDescent="0.25">
      <c r="A2612" t="s">
        <v>66</v>
      </c>
      <c r="B2612" t="s">
        <v>73</v>
      </c>
      <c r="C2612">
        <v>-100</v>
      </c>
      <c r="D2612">
        <v>120</v>
      </c>
      <c r="E2612">
        <v>1</v>
      </c>
      <c r="F2612" t="s">
        <v>23</v>
      </c>
      <c r="G2612" t="s">
        <v>23</v>
      </c>
      <c r="H2612">
        <v>0</v>
      </c>
      <c r="I2612">
        <v>0</v>
      </c>
      <c r="J2612" t="s">
        <v>2643</v>
      </c>
      <c r="K2612">
        <v>1.2997531243639999</v>
      </c>
      <c r="L2612">
        <v>0</v>
      </c>
      <c r="M2612">
        <v>1.2927358465400001</v>
      </c>
      <c r="N2612">
        <v>0</v>
      </c>
      <c r="O2612" t="s">
        <v>167</v>
      </c>
      <c r="P2612" t="s">
        <v>2643</v>
      </c>
      <c r="Q2612" t="s">
        <v>109</v>
      </c>
      <c r="R2612" t="s">
        <v>1225</v>
      </c>
      <c r="S2612">
        <f ca="1">$AK$2*Validation[[#This Row],[Range1_Range]]+Validation[[#This Row],[Range1_Low]]</f>
        <v>-26.061992489931626</v>
      </c>
      <c r="T2612">
        <f ca="1">$AK$2*Validation[[#This Row],[Range2_Range]]+Validation[[#This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1.3 °C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2" t="b">
        <f ca="1">AND(Validation[[#This Row],[Test Reading]]&gt;=Validation[[#This Row],[Range1_Low]],Validation[[#This Row],[Test Reading]]&lt;=Validation[[#This Row],[Range1_High]])</f>
        <v>1</v>
      </c>
      <c r="AE2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2">
        <f>Validation[[#This Row],[Range1_High]]-Validation[[#This Row],[Range1_Low]]</f>
        <v>220</v>
      </c>
      <c r="AG2612">
        <f>Validation[[#This Row],[Range2_High]]-Validation[[#This Row],[Range2_Low]]</f>
        <v>0</v>
      </c>
      <c r="AK2612"/>
    </row>
    <row r="2613" spans="1:37" x14ac:dyDescent="0.25">
      <c r="A2613" t="s">
        <v>66</v>
      </c>
      <c r="B2613" t="s">
        <v>73</v>
      </c>
      <c r="C2613">
        <v>120</v>
      </c>
      <c r="D2613">
        <v>1370</v>
      </c>
      <c r="E2613">
        <v>1</v>
      </c>
      <c r="F2613" t="s">
        <v>23</v>
      </c>
      <c r="G2613" t="s">
        <v>23</v>
      </c>
      <c r="H2613">
        <v>0</v>
      </c>
      <c r="I2613">
        <v>0</v>
      </c>
      <c r="J2613" t="s">
        <v>2643</v>
      </c>
      <c r="K2613">
        <v>1.5267216397009999</v>
      </c>
      <c r="L2613">
        <v>0</v>
      </c>
      <c r="M2613">
        <v>1.5237046447460001</v>
      </c>
      <c r="N2613">
        <v>0</v>
      </c>
      <c r="O2613" t="s">
        <v>167</v>
      </c>
      <c r="P2613" t="s">
        <v>2643</v>
      </c>
      <c r="Q2613" t="s">
        <v>109</v>
      </c>
      <c r="R2613" t="s">
        <v>1227</v>
      </c>
      <c r="S2613">
        <f ca="1">$AK$2*Validation[[#This Row],[Range1_Range]]+Validation[[#This Row],[Range1_Low]]</f>
        <v>540.10231539811582</v>
      </c>
      <c r="T2613">
        <f ca="1">$AK$2*Validation[[#This Row],[Range2_Range]]+Validation[[#This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1.5 °C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3" t="b">
        <f ca="1">AND(Validation[[#This Row],[Test Reading]]&gt;=Validation[[#This Row],[Range1_Low]],Validation[[#This Row],[Test Reading]]&lt;=Validation[[#This Row],[Range1_High]])</f>
        <v>1</v>
      </c>
      <c r="AE2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3">
        <f>Validation[[#This Row],[Range1_High]]-Validation[[#This Row],[Range1_Low]]</f>
        <v>1250</v>
      </c>
      <c r="AG2613">
        <f>Validation[[#This Row],[Range2_High]]-Validation[[#This Row],[Range2_Low]]</f>
        <v>0</v>
      </c>
      <c r="AJ2613" s="94"/>
      <c r="AK2613"/>
    </row>
    <row r="2614" spans="1:37" x14ac:dyDescent="0.25">
      <c r="A2614" t="s">
        <v>66</v>
      </c>
      <c r="B2614" t="s">
        <v>73</v>
      </c>
      <c r="C2614">
        <v>-328</v>
      </c>
      <c r="D2614">
        <v>-148</v>
      </c>
      <c r="E2614">
        <v>1</v>
      </c>
      <c r="F2614" t="s">
        <v>26</v>
      </c>
      <c r="G2614" t="s">
        <v>26</v>
      </c>
      <c r="H2614">
        <v>0</v>
      </c>
      <c r="I2614">
        <v>0</v>
      </c>
      <c r="J2614" t="s">
        <v>2643</v>
      </c>
      <c r="K2614">
        <v>2.655544314868</v>
      </c>
      <c r="L2614">
        <v>0</v>
      </c>
      <c r="M2614">
        <v>2.644422967388</v>
      </c>
      <c r="N2614">
        <v>0</v>
      </c>
      <c r="O2614" t="s">
        <v>167</v>
      </c>
      <c r="P2614" t="s">
        <v>2643</v>
      </c>
      <c r="Q2614" t="s">
        <v>109</v>
      </c>
      <c r="R2614" t="s">
        <v>1219</v>
      </c>
      <c r="S2614">
        <f ca="1">$AK$2*Validation[[#This Row],[Range1_Range]]+Validation[[#This Row],[Range1_Low]]</f>
        <v>-267.50526658267131</v>
      </c>
      <c r="T2614">
        <f ca="1">$AK$2*Validation[[#This Row],[Range2_Range]]+Validation[[#This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2.7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4" t="b">
        <f ca="1">Validation[[#This Row],[Desired Result]]=Validation[[#This Row],[Result]]</f>
        <v>1</v>
      </c>
      <c r="X2614" t="b">
        <v>0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4" t="b">
        <f ca="1">AND(Validation[[#This Row],[Test Reading]]&gt;=Validation[[#This Row],[Range1_Low]],Validation[[#This Row],[Test Reading]]&lt;=Validation[[#This Row],[Range1_High]])</f>
        <v>1</v>
      </c>
      <c r="AE2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4">
        <f>Validation[[#This Row],[Range1_High]]-Validation[[#This Row],[Range1_Low]]</f>
        <v>180</v>
      </c>
      <c r="AG2614">
        <f>Validation[[#This Row],[Range2_High]]-Validation[[#This Row],[Range2_Low]]</f>
        <v>0</v>
      </c>
      <c r="AK2614"/>
    </row>
    <row r="2615" spans="1:37" x14ac:dyDescent="0.25">
      <c r="A2615" t="s">
        <v>66</v>
      </c>
      <c r="B2615" t="s">
        <v>73</v>
      </c>
      <c r="C2615">
        <v>-148</v>
      </c>
      <c r="D2615">
        <v>248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2643</v>
      </c>
      <c r="K2615">
        <v>2.1723496462099998</v>
      </c>
      <c r="L2615">
        <v>0</v>
      </c>
      <c r="M2615">
        <v>2.1587404215450001</v>
      </c>
      <c r="N2615">
        <v>0</v>
      </c>
      <c r="O2615" t="s">
        <v>167</v>
      </c>
      <c r="P2615" t="s">
        <v>2643</v>
      </c>
      <c r="Q2615" t="s">
        <v>109</v>
      </c>
      <c r="R2615" t="s">
        <v>1223</v>
      </c>
      <c r="S2615">
        <f ca="1">$AK$2*Validation[[#This Row],[Range1_Range]]+Validation[[#This Row],[Range1_Low]]</f>
        <v>-14.911586481876924</v>
      </c>
      <c r="T2615">
        <f ca="1">$AK$2*Validation[[#This Row],[Range2_Range]]+Validation[[#This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2.2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5" t="b">
        <f ca="1">AND(Validation[[#This Row],[Test Reading]]&gt;=Validation[[#This Row],[Range1_Low]],Validation[[#This Row],[Test Reading]]&lt;=Validation[[#This Row],[Range1_High]])</f>
        <v>1</v>
      </c>
      <c r="AE2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5">
        <f>Validation[[#This Row],[Range1_High]]-Validation[[#This Row],[Range1_Low]]</f>
        <v>396</v>
      </c>
      <c r="AG2615">
        <f>Validation[[#This Row],[Range2_High]]-Validation[[#This Row],[Range2_Low]]</f>
        <v>0</v>
      </c>
      <c r="AK2615"/>
    </row>
    <row r="2616" spans="1:37" x14ac:dyDescent="0.25">
      <c r="A2616" t="s">
        <v>66</v>
      </c>
      <c r="B2616" t="s">
        <v>73</v>
      </c>
      <c r="C2616">
        <v>248</v>
      </c>
      <c r="D2616">
        <v>2500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2643</v>
      </c>
      <c r="K2616">
        <v>2.6075229997479998</v>
      </c>
      <c r="L2616">
        <v>0</v>
      </c>
      <c r="M2616">
        <v>2.601799008975</v>
      </c>
      <c r="N2616">
        <v>0</v>
      </c>
      <c r="O2616" t="s">
        <v>167</v>
      </c>
      <c r="P2616" t="s">
        <v>2643</v>
      </c>
      <c r="Q2616" t="s">
        <v>109</v>
      </c>
      <c r="R2616" t="s">
        <v>1229</v>
      </c>
      <c r="S2616">
        <f ca="1">$AK$2*Validation[[#This Row],[Range1_Range]]+Validation[[#This Row],[Range1_Low]]</f>
        <v>1004.8563314212454</v>
      </c>
      <c r="T2616">
        <f ca="1">$AK$2*Validation[[#This Row],[Range2_Range]]+Validation[[#This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2.6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6" t="b">
        <f ca="1">AND(Validation[[#This Row],[Test Reading]]&gt;=Validation[[#This Row],[Range1_Low]],Validation[[#This Row],[Test Reading]]&lt;=Validation[[#This Row],[Range1_High]])</f>
        <v>1</v>
      </c>
      <c r="AE2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6">
        <f>Validation[[#This Row],[Range1_High]]-Validation[[#This Row],[Range1_Low]]</f>
        <v>2252</v>
      </c>
      <c r="AG2616">
        <f>Validation[[#This Row],[Range2_High]]-Validation[[#This Row],[Range2_Low]]</f>
        <v>0</v>
      </c>
      <c r="AK2616"/>
    </row>
    <row r="2617" spans="1:37" x14ac:dyDescent="0.25">
      <c r="A2617" t="s">
        <v>66</v>
      </c>
      <c r="B2617" t="s">
        <v>74</v>
      </c>
      <c r="C2617">
        <v>-200</v>
      </c>
      <c r="D2617">
        <v>-100</v>
      </c>
      <c r="E2617">
        <v>0.1</v>
      </c>
      <c r="F2617" t="s">
        <v>23</v>
      </c>
      <c r="G2617" t="s">
        <v>23</v>
      </c>
      <c r="H2617">
        <v>0</v>
      </c>
      <c r="I2617">
        <v>0</v>
      </c>
      <c r="J2617" t="s">
        <v>2643</v>
      </c>
      <c r="K2617">
        <v>1.7820036995349999</v>
      </c>
      <c r="L2617">
        <v>0</v>
      </c>
      <c r="M2617">
        <v>1.7806369905799999</v>
      </c>
      <c r="N2617">
        <v>0</v>
      </c>
      <c r="O2617" t="s">
        <v>167</v>
      </c>
      <c r="P2617" t="s">
        <v>2643</v>
      </c>
      <c r="Q2617" t="s">
        <v>160</v>
      </c>
      <c r="R2617" t="s">
        <v>1208</v>
      </c>
      <c r="S2617">
        <f ca="1">$AK$2*Validation[[#This Row],[Range1_Range]]+Validation[[#This Row],[Range1_Low]]</f>
        <v>-166.39181476815074</v>
      </c>
      <c r="T2617">
        <f ca="1">$AK$2*Validation[[#This Row],[Range2_Range]]+Validation[[#This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1.8 °C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7" t="b">
        <f ca="1">AND(Validation[[#This Row],[Test Reading]]&gt;=Validation[[#This Row],[Range1_Low]],Validation[[#This Row],[Test Reading]]&lt;=Validation[[#This Row],[Range1_High]])</f>
        <v>1</v>
      </c>
      <c r="AE2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7">
        <f>Validation[[#This Row],[Range1_High]]-Validation[[#This Row],[Range1_Low]]</f>
        <v>100</v>
      </c>
      <c r="AG2617">
        <f>Validation[[#This Row],[Range2_High]]-Validation[[#This Row],[Range2_Low]]</f>
        <v>0</v>
      </c>
      <c r="AK2617"/>
    </row>
    <row r="2618" spans="1:37" x14ac:dyDescent="0.25">
      <c r="A2618" t="s">
        <v>66</v>
      </c>
      <c r="B2618" t="s">
        <v>74</v>
      </c>
      <c r="C2618">
        <v>-100</v>
      </c>
      <c r="D2618">
        <v>410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2643</v>
      </c>
      <c r="K2618">
        <v>1.2762020275020001</v>
      </c>
      <c r="L2618">
        <v>0</v>
      </c>
      <c r="M2618">
        <v>1.2748596777650001</v>
      </c>
      <c r="N2618">
        <v>0</v>
      </c>
      <c r="O2618" t="s">
        <v>167</v>
      </c>
      <c r="P2618" t="s">
        <v>2643</v>
      </c>
      <c r="Q2618" t="s">
        <v>160</v>
      </c>
      <c r="R2618" t="s">
        <v>1212</v>
      </c>
      <c r="S2618">
        <f ca="1">$AK$2*Validation[[#This Row],[Range1_Range]]+Validation[[#This Row],[Range1_Low]]</f>
        <v>71.401744682431257</v>
      </c>
      <c r="T2618">
        <f ca="1">$AK$2*Validation[[#This Row],[Range2_Range]]+Validation[[#This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1.3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8" t="b">
        <f ca="1">AND(Validation[[#This Row],[Test Reading]]&gt;=Validation[[#This Row],[Range1_Low]],Validation[[#This Row],[Test Reading]]&lt;=Validation[[#This Row],[Range1_High]])</f>
        <v>1</v>
      </c>
      <c r="AE2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8">
        <f>Validation[[#This Row],[Range1_High]]-Validation[[#This Row],[Range1_Low]]</f>
        <v>510</v>
      </c>
      <c r="AG2618">
        <f>Validation[[#This Row],[Range2_High]]-Validation[[#This Row],[Range2_Low]]</f>
        <v>0</v>
      </c>
      <c r="AK2618"/>
    </row>
    <row r="2619" spans="1:37" x14ac:dyDescent="0.25">
      <c r="A2619" t="s">
        <v>66</v>
      </c>
      <c r="B2619" t="s">
        <v>74</v>
      </c>
      <c r="C2619">
        <v>410</v>
      </c>
      <c r="D2619">
        <v>1300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2643</v>
      </c>
      <c r="K2619">
        <v>1.3657911635390001</v>
      </c>
      <c r="L2619">
        <v>0</v>
      </c>
      <c r="M2619">
        <v>1.3650662113309999</v>
      </c>
      <c r="N2619">
        <v>0</v>
      </c>
      <c r="O2619" t="s">
        <v>167</v>
      </c>
      <c r="P2619" t="s">
        <v>2643</v>
      </c>
      <c r="Q2619" t="s">
        <v>160</v>
      </c>
      <c r="R2619" t="s">
        <v>1214</v>
      </c>
      <c r="S2619">
        <f ca="1">$AK$2*Validation[[#This Row],[Range1_Range]]+Validation[[#This Row],[Range1_Low]]</f>
        <v>709.11284856345844</v>
      </c>
      <c r="T2619">
        <f ca="1">$AK$2*Validation[[#This Row],[Range2_Range]]+Validation[[#This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1.4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9" t="b">
        <f ca="1">AND(Validation[[#This Row],[Test Reading]]&gt;=Validation[[#This Row],[Range1_Low]],Validation[[#This Row],[Test Reading]]&lt;=Validation[[#This Row],[Range1_High]])</f>
        <v>1</v>
      </c>
      <c r="AE2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9">
        <f>Validation[[#This Row],[Range1_High]]-Validation[[#This Row],[Range1_Low]]</f>
        <v>890</v>
      </c>
      <c r="AG2619">
        <f>Validation[[#This Row],[Range2_High]]-Validation[[#This Row],[Range2_Low]]</f>
        <v>0</v>
      </c>
      <c r="AK2619"/>
    </row>
    <row r="2620" spans="1:37" x14ac:dyDescent="0.25">
      <c r="A2620" t="s">
        <v>66</v>
      </c>
      <c r="B2620" t="s">
        <v>74</v>
      </c>
      <c r="C2620">
        <v>-328</v>
      </c>
      <c r="D2620">
        <v>-148</v>
      </c>
      <c r="E2620">
        <v>0.1</v>
      </c>
      <c r="F2620" t="s">
        <v>26</v>
      </c>
      <c r="G2620" t="s">
        <v>26</v>
      </c>
      <c r="H2620">
        <v>0</v>
      </c>
      <c r="I2620">
        <v>0</v>
      </c>
      <c r="J2620" t="s">
        <v>2643</v>
      </c>
      <c r="K2620">
        <v>3.204988329466</v>
      </c>
      <c r="L2620">
        <v>0</v>
      </c>
      <c r="M2620">
        <v>3.202526242032</v>
      </c>
      <c r="N2620">
        <v>0</v>
      </c>
      <c r="O2620" t="s">
        <v>167</v>
      </c>
      <c r="P2620" t="s">
        <v>2643</v>
      </c>
      <c r="Q2620" t="s">
        <v>160</v>
      </c>
      <c r="R2620" t="s">
        <v>1206</v>
      </c>
      <c r="S2620">
        <f ca="1">$AK$2*Validation[[#This Row],[Range1_Range]]+Validation[[#This Row],[Range1_Low]]</f>
        <v>-267.50526658267131</v>
      </c>
      <c r="T2620">
        <f ca="1">$AK$2*Validation[[#This Row],[Range2_Range]]+Validation[[#This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3.2 °F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0" t="b">
        <f ca="1">AND(Validation[[#This Row],[Test Reading]]&gt;=Validation[[#This Row],[Range1_Low]],Validation[[#This Row],[Test Reading]]&lt;=Validation[[#This Row],[Range1_High]])</f>
        <v>1</v>
      </c>
      <c r="AE2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0">
        <f>Validation[[#This Row],[Range1_High]]-Validation[[#This Row],[Range1_Low]]</f>
        <v>180</v>
      </c>
      <c r="AG2620">
        <f>Validation[[#This Row],[Range2_High]]-Validation[[#This Row],[Range2_Low]]</f>
        <v>0</v>
      </c>
      <c r="AK2620"/>
    </row>
    <row r="2621" spans="1:37" x14ac:dyDescent="0.25">
      <c r="A2621" t="s">
        <v>66</v>
      </c>
      <c r="B2621" t="s">
        <v>74</v>
      </c>
      <c r="C2621">
        <v>-148</v>
      </c>
      <c r="D2621">
        <v>770</v>
      </c>
      <c r="E2621">
        <v>0.1</v>
      </c>
      <c r="F2621" t="s">
        <v>26</v>
      </c>
      <c r="G2621" t="s">
        <v>26</v>
      </c>
      <c r="H2621">
        <v>0</v>
      </c>
      <c r="I2621">
        <v>0</v>
      </c>
      <c r="J2621" t="s">
        <v>2643</v>
      </c>
      <c r="K2621">
        <v>2.2918456640409999</v>
      </c>
      <c r="L2621">
        <v>0</v>
      </c>
      <c r="M2621">
        <v>2.2894238219849998</v>
      </c>
      <c r="N2621">
        <v>0</v>
      </c>
      <c r="O2621" t="s">
        <v>167</v>
      </c>
      <c r="P2621" t="s">
        <v>2643</v>
      </c>
      <c r="Q2621" t="s">
        <v>160</v>
      </c>
      <c r="R2621" t="s">
        <v>1210</v>
      </c>
      <c r="S2621">
        <f ca="1">$AK$2*Validation[[#This Row],[Range1_Range]]+Validation[[#This Row],[Range1_Low]]</f>
        <v>160.52314042837622</v>
      </c>
      <c r="T2621">
        <f ca="1">$AK$2*Validation[[#This Row],[Range2_Range]]+Validation[[#This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2.3 °F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1" t="b">
        <f ca="1">Validation[[#This Row],[Desired Result]]=Validation[[#This Row],[Result]]</f>
        <v>1</v>
      </c>
      <c r="X2621" t="b">
        <v>1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1" t="b">
        <f ca="1">AND(Validation[[#This Row],[Test Reading]]&gt;=Validation[[#This Row],[Range1_Low]],Validation[[#This Row],[Test Reading]]&lt;=Validation[[#This Row],[Range1_High]])</f>
        <v>1</v>
      </c>
      <c r="AE2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1">
        <f>Validation[[#This Row],[Range1_High]]-Validation[[#This Row],[Range1_Low]]</f>
        <v>918</v>
      </c>
      <c r="AG2621">
        <f>Validation[[#This Row],[Range2_High]]-Validation[[#This Row],[Range2_Low]]</f>
        <v>0</v>
      </c>
      <c r="AK2621"/>
    </row>
    <row r="2622" spans="1:37" x14ac:dyDescent="0.25">
      <c r="A2622" t="s">
        <v>66</v>
      </c>
      <c r="B2622" t="s">
        <v>74</v>
      </c>
      <c r="C2622">
        <v>770</v>
      </c>
      <c r="D2622">
        <v>2372</v>
      </c>
      <c r="E2622">
        <v>0.1</v>
      </c>
      <c r="F2622" t="s">
        <v>26</v>
      </c>
      <c r="G2622" t="s">
        <v>26</v>
      </c>
      <c r="H2622">
        <v>0</v>
      </c>
      <c r="I2622">
        <v>0</v>
      </c>
      <c r="J2622" t="s">
        <v>2643</v>
      </c>
      <c r="K2622">
        <v>2.455765127432</v>
      </c>
      <c r="L2622">
        <v>0</v>
      </c>
      <c r="M2622">
        <v>2.454458799817</v>
      </c>
      <c r="N2622">
        <v>0</v>
      </c>
      <c r="O2622" t="s">
        <v>167</v>
      </c>
      <c r="P2622" t="s">
        <v>2643</v>
      </c>
      <c r="Q2622" t="s">
        <v>160</v>
      </c>
      <c r="R2622" t="s">
        <v>5834</v>
      </c>
      <c r="S2622">
        <f ca="1">$AK$2*Validation[[#This Row],[Range1_Range]]+Validation[[#This Row],[Range1_Low]]</f>
        <v>1308.4031274142253</v>
      </c>
      <c r="T2622">
        <f ca="1">$AK$2*Validation[[#This Row],[Range2_Range]]+Validation[[#This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t="b">
        <f ca="1">Validation[[#This Row],[Desired Result]]=Validation[[#This Row],[Result]]</f>
        <v>1</v>
      </c>
      <c r="X2622" t="b">
        <v>1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2" t="b">
        <f ca="1">AND(Validation[[#This Row],[Test Reading]]&gt;=Validation[[#This Row],[Range1_Low]],Validation[[#This Row],[Test Reading]]&lt;=Validation[[#This Row],[Range1_High]])</f>
        <v>1</v>
      </c>
      <c r="AE2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2">
        <f>Validation[[#This Row],[Range1_High]]-Validation[[#This Row],[Range1_Low]]</f>
        <v>1602</v>
      </c>
      <c r="AG2622">
        <f>Validation[[#This Row],[Range2_High]]-Validation[[#This Row],[Range2_Low]]</f>
        <v>0</v>
      </c>
      <c r="AK2622"/>
    </row>
    <row r="2623" spans="1:37" x14ac:dyDescent="0.25">
      <c r="A2623" t="s">
        <v>66</v>
      </c>
      <c r="B2623" t="s">
        <v>74</v>
      </c>
      <c r="C2623">
        <v>-200</v>
      </c>
      <c r="D2623">
        <v>-100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2643</v>
      </c>
      <c r="K2623">
        <v>1.8762048033100001</v>
      </c>
      <c r="L2623">
        <v>0</v>
      </c>
      <c r="M2623">
        <v>1.8710072400240001</v>
      </c>
      <c r="N2623">
        <v>0</v>
      </c>
      <c r="O2623" t="s">
        <v>167</v>
      </c>
      <c r="P2623" t="s">
        <v>2643</v>
      </c>
      <c r="Q2623" t="s">
        <v>160</v>
      </c>
      <c r="R2623" t="s">
        <v>5835</v>
      </c>
      <c r="S2623">
        <f ca="1">$AK$2*Validation[[#This Row],[Range1_Range]]+Validation[[#This Row],[Range1_Low]]</f>
        <v>-166.39181476815074</v>
      </c>
      <c r="T2623">
        <f ca="1">$AK$2*Validation[[#This Row],[Range2_Range]]+Validation[[#This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1.9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3" t="b">
        <f ca="1">AND(Validation[[#This Row],[Test Reading]]&gt;=Validation[[#This Row],[Range1_Low]],Validation[[#This Row],[Test Reading]]&lt;=Validation[[#This Row],[Range1_High]])</f>
        <v>1</v>
      </c>
      <c r="AE2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3">
        <f>Validation[[#This Row],[Range1_High]]-Validation[[#This Row],[Range1_Low]]</f>
        <v>100</v>
      </c>
      <c r="AG2623">
        <f>Validation[[#This Row],[Range2_High]]-Validation[[#This Row],[Range2_Low]]</f>
        <v>0</v>
      </c>
      <c r="AK2623"/>
    </row>
    <row r="2624" spans="1:37" x14ac:dyDescent="0.25">
      <c r="A2624" t="s">
        <v>66</v>
      </c>
      <c r="B2624" t="s">
        <v>74</v>
      </c>
      <c r="C2624">
        <v>-100</v>
      </c>
      <c r="D2624">
        <v>410</v>
      </c>
      <c r="E2624">
        <v>1</v>
      </c>
      <c r="F2624" t="s">
        <v>23</v>
      </c>
      <c r="G2624" t="s">
        <v>23</v>
      </c>
      <c r="H2624">
        <v>0</v>
      </c>
      <c r="I2624">
        <v>0</v>
      </c>
      <c r="J2624" t="s">
        <v>2643</v>
      </c>
      <c r="K2624">
        <v>1.4031980851000001</v>
      </c>
      <c r="L2624">
        <v>0</v>
      </c>
      <c r="M2624">
        <v>1.398308691952</v>
      </c>
      <c r="N2624">
        <v>0</v>
      </c>
      <c r="O2624" t="s">
        <v>167</v>
      </c>
      <c r="P2624" t="s">
        <v>2643</v>
      </c>
      <c r="Q2624" t="s">
        <v>160</v>
      </c>
      <c r="R2624" t="s">
        <v>1213</v>
      </c>
      <c r="S2624">
        <f ca="1">$AK$2*Validation[[#This Row],[Range1_Range]]+Validation[[#This Row],[Range1_Low]]</f>
        <v>71.401744682431257</v>
      </c>
      <c r="T2624">
        <f ca="1">$AK$2*Validation[[#This Row],[Range2_Range]]+Validation[[#This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1.4 °C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4" t="b">
        <f ca="1">AND(Validation[[#This Row],[Test Reading]]&gt;=Validation[[#This Row],[Range1_Low]],Validation[[#This Row],[Test Reading]]&lt;=Validation[[#This Row],[Range1_High]])</f>
        <v>1</v>
      </c>
      <c r="AE2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4">
        <f>Validation[[#This Row],[Range1_High]]-Validation[[#This Row],[Range1_Low]]</f>
        <v>510</v>
      </c>
      <c r="AG2624">
        <f>Validation[[#This Row],[Range2_High]]-Validation[[#This Row],[Range2_Low]]</f>
        <v>0</v>
      </c>
      <c r="AK2624"/>
    </row>
    <row r="2625" spans="1:37" x14ac:dyDescent="0.25">
      <c r="A2625" t="s">
        <v>66</v>
      </c>
      <c r="B2625" t="s">
        <v>74</v>
      </c>
      <c r="C2625">
        <v>410</v>
      </c>
      <c r="D2625">
        <v>1300</v>
      </c>
      <c r="E2625">
        <v>1</v>
      </c>
      <c r="F2625" t="s">
        <v>23</v>
      </c>
      <c r="G2625" t="s">
        <v>23</v>
      </c>
      <c r="H2625">
        <v>0</v>
      </c>
      <c r="I2625">
        <v>0</v>
      </c>
      <c r="J2625" t="s">
        <v>2643</v>
      </c>
      <c r="K2625">
        <v>1.4836861951410001</v>
      </c>
      <c r="L2625">
        <v>0</v>
      </c>
      <c r="M2625">
        <v>1.481015111779</v>
      </c>
      <c r="N2625">
        <v>0</v>
      </c>
      <c r="O2625" t="s">
        <v>167</v>
      </c>
      <c r="P2625" t="s">
        <v>2643</v>
      </c>
      <c r="Q2625" t="s">
        <v>160</v>
      </c>
      <c r="R2625" t="s">
        <v>1215</v>
      </c>
      <c r="S2625">
        <f ca="1">$AK$2*Validation[[#This Row],[Range1_Range]]+Validation[[#This Row],[Range1_Low]]</f>
        <v>709.11284856345844</v>
      </c>
      <c r="T2625">
        <f ca="1">$AK$2*Validation[[#This Row],[Range2_Range]]+Validation[[#This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1.5 °C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5" t="b">
        <f ca="1">AND(Validation[[#This Row],[Test Reading]]&gt;=Validation[[#This Row],[Range1_Low]],Validation[[#This Row],[Test Reading]]&lt;=Validation[[#This Row],[Range1_High]])</f>
        <v>1</v>
      </c>
      <c r="AE2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5">
        <f>Validation[[#This Row],[Range1_High]]-Validation[[#This Row],[Range1_Low]]</f>
        <v>890</v>
      </c>
      <c r="AG2625">
        <f>Validation[[#This Row],[Range2_High]]-Validation[[#This Row],[Range2_Low]]</f>
        <v>0</v>
      </c>
      <c r="AK2625"/>
    </row>
    <row r="2626" spans="1:37" x14ac:dyDescent="0.25">
      <c r="A2626" t="s">
        <v>66</v>
      </c>
      <c r="B2626" t="s">
        <v>74</v>
      </c>
      <c r="C2626">
        <v>-328</v>
      </c>
      <c r="D2626">
        <v>-148</v>
      </c>
      <c r="E2626">
        <v>1</v>
      </c>
      <c r="F2626" t="s">
        <v>26</v>
      </c>
      <c r="G2626" t="s">
        <v>26</v>
      </c>
      <c r="H2626">
        <v>0</v>
      </c>
      <c r="I2626">
        <v>0</v>
      </c>
      <c r="J2626" t="s">
        <v>2643</v>
      </c>
      <c r="K2626">
        <v>3.2633231184409999</v>
      </c>
      <c r="L2626">
        <v>0</v>
      </c>
      <c r="M2626">
        <v>3.2536401661690002</v>
      </c>
      <c r="N2626">
        <v>0</v>
      </c>
      <c r="O2626" t="s">
        <v>167</v>
      </c>
      <c r="P2626" t="s">
        <v>2643</v>
      </c>
      <c r="Q2626" t="s">
        <v>160</v>
      </c>
      <c r="R2626" t="s">
        <v>1207</v>
      </c>
      <c r="S2626">
        <f ca="1">$AK$2*Validation[[#This Row],[Range1_Range]]+Validation[[#This Row],[Range1_Low]]</f>
        <v>-267.50526658267131</v>
      </c>
      <c r="T2626">
        <f ca="1">$AK$2*Validation[[#This Row],[Range2_Range]]+Validation[[#This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3.3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6" t="b">
        <f ca="1">AND(Validation[[#This Row],[Test Reading]]&gt;=Validation[[#This Row],[Range1_Low]],Validation[[#This Row],[Test Reading]]&lt;=Validation[[#This Row],[Range1_High]])</f>
        <v>1</v>
      </c>
      <c r="AE2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6">
        <f>Validation[[#This Row],[Range1_High]]-Validation[[#This Row],[Range1_Low]]</f>
        <v>180</v>
      </c>
      <c r="AG2626">
        <f>Validation[[#This Row],[Range2_High]]-Validation[[#This Row],[Range2_Low]]</f>
        <v>0</v>
      </c>
      <c r="AK2626"/>
    </row>
    <row r="2627" spans="1:37" x14ac:dyDescent="0.25">
      <c r="A2627" t="s">
        <v>66</v>
      </c>
      <c r="B2627" t="s">
        <v>74</v>
      </c>
      <c r="C2627">
        <v>-148</v>
      </c>
      <c r="D2627">
        <v>770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2643</v>
      </c>
      <c r="K2627">
        <v>2.3697767576539999</v>
      </c>
      <c r="L2627">
        <v>0</v>
      </c>
      <c r="M2627">
        <v>2.3603943392310001</v>
      </c>
      <c r="N2627">
        <v>0</v>
      </c>
      <c r="O2627" t="s">
        <v>167</v>
      </c>
      <c r="P2627" t="s">
        <v>2643</v>
      </c>
      <c r="Q2627" t="s">
        <v>160</v>
      </c>
      <c r="R2627" t="s">
        <v>1211</v>
      </c>
      <c r="S2627">
        <f ca="1">$AK$2*Validation[[#This Row],[Range1_Range]]+Validation[[#This Row],[Range1_Low]]</f>
        <v>160.52314042837622</v>
      </c>
      <c r="T2627">
        <f ca="1">$AK$2*Validation[[#This Row],[Range2_Range]]+Validation[[#This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2.4 °F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7" t="b">
        <f ca="1">Validation[[#This Row],[Desired Result]]=Validation[[#This Row],[Result]]</f>
        <v>1</v>
      </c>
      <c r="X2627" t="b">
        <v>1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7" t="b">
        <f ca="1">AND(Validation[[#This Row],[Test Reading]]&gt;=Validation[[#This Row],[Range1_Low]],Validation[[#This Row],[Test Reading]]&lt;=Validation[[#This Row],[Range1_High]])</f>
        <v>1</v>
      </c>
      <c r="AE2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7">
        <f>Validation[[#This Row],[Range1_High]]-Validation[[#This Row],[Range1_Low]]</f>
        <v>918</v>
      </c>
      <c r="AG2627">
        <f>Validation[[#This Row],[Range2_High]]-Validation[[#This Row],[Range2_Low]]</f>
        <v>0</v>
      </c>
      <c r="AK2627"/>
    </row>
    <row r="2628" spans="1:37" x14ac:dyDescent="0.25">
      <c r="A2628" t="s">
        <v>66</v>
      </c>
      <c r="B2628" t="s">
        <v>74</v>
      </c>
      <c r="C2628">
        <v>770</v>
      </c>
      <c r="D2628">
        <v>2372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2643</v>
      </c>
      <c r="K2628">
        <v>2.5258712248339998</v>
      </c>
      <c r="L2628">
        <v>0</v>
      </c>
      <c r="M2628">
        <v>2.5207871786410001</v>
      </c>
      <c r="N2628">
        <v>0</v>
      </c>
      <c r="O2628" t="s">
        <v>167</v>
      </c>
      <c r="P2628" t="s">
        <v>2643</v>
      </c>
      <c r="Q2628" t="s">
        <v>160</v>
      </c>
      <c r="R2628" t="s">
        <v>1217</v>
      </c>
      <c r="S2628">
        <f ca="1">$AK$2*Validation[[#This Row],[Range1_Range]]+Validation[[#This Row],[Range1_Low]]</f>
        <v>1308.4031274142253</v>
      </c>
      <c r="T2628">
        <f ca="1">$AK$2*Validation[[#This Row],[Range2_Range]]+Validation[[#This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2.5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8" t="b">
        <f ca="1">Validation[[#This Row],[Desired Result]]=Validation[[#This Row],[Result]]</f>
        <v>1</v>
      </c>
      <c r="X2628" t="b">
        <v>1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8" t="b">
        <f ca="1">AND(Validation[[#This Row],[Test Reading]]&gt;=Validation[[#This Row],[Range1_Low]],Validation[[#This Row],[Test Reading]]&lt;=Validation[[#This Row],[Range1_High]])</f>
        <v>1</v>
      </c>
      <c r="AE2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8">
        <f>Validation[[#This Row],[Range1_High]]-Validation[[#This Row],[Range1_Low]]</f>
        <v>1602</v>
      </c>
      <c r="AG2628">
        <f>Validation[[#This Row],[Range2_High]]-Validation[[#This Row],[Range2_Low]]</f>
        <v>0</v>
      </c>
      <c r="AK2628"/>
    </row>
    <row r="2629" spans="1:37" x14ac:dyDescent="0.25">
      <c r="A2629" t="s">
        <v>66</v>
      </c>
      <c r="B2629" t="s">
        <v>75</v>
      </c>
      <c r="C2629">
        <v>0</v>
      </c>
      <c r="D2629">
        <v>250</v>
      </c>
      <c r="E2629">
        <v>0.1</v>
      </c>
      <c r="F2629" t="s">
        <v>23</v>
      </c>
      <c r="G2629" t="s">
        <v>23</v>
      </c>
      <c r="H2629">
        <v>0</v>
      </c>
      <c r="I2629">
        <v>0</v>
      </c>
      <c r="J2629" t="s">
        <v>2643</v>
      </c>
      <c r="K2629">
        <v>2.6783637652209999</v>
      </c>
      <c r="L2629">
        <v>0</v>
      </c>
      <c r="M2629">
        <v>2.6774646351400002</v>
      </c>
      <c r="N2629">
        <v>0</v>
      </c>
      <c r="O2629" t="s">
        <v>167</v>
      </c>
      <c r="P2629" t="s">
        <v>2643</v>
      </c>
      <c r="Q2629" t="s">
        <v>161</v>
      </c>
      <c r="R2629" t="s">
        <v>1198</v>
      </c>
      <c r="S2629">
        <f ca="1">$AK$2*Validation[[#This Row],[Range1_Range]]+Validation[[#This Row],[Range1_Low]]</f>
        <v>84.020463079623156</v>
      </c>
      <c r="T2629">
        <f ca="1">$AK$2*Validation[[#This Row],[Range2_Range]]+Validation[[#This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2.7 °C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9" t="b">
        <f ca="1">AND(Validation[[#This Row],[Test Reading]]&gt;=Validation[[#This Row],[Range1_Low]],Validation[[#This Row],[Test Reading]]&lt;=Validation[[#This Row],[Range1_High]])</f>
        <v>1</v>
      </c>
      <c r="AE2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9">
        <f>Validation[[#This Row],[Range1_High]]-Validation[[#This Row],[Range1_Low]]</f>
        <v>250</v>
      </c>
      <c r="AG2629">
        <f>Validation[[#This Row],[Range2_High]]-Validation[[#This Row],[Range2_Low]]</f>
        <v>0</v>
      </c>
      <c r="AK2629"/>
    </row>
    <row r="2630" spans="1:37" x14ac:dyDescent="0.25">
      <c r="A2630" t="s">
        <v>66</v>
      </c>
      <c r="B2630" t="s">
        <v>75</v>
      </c>
      <c r="C2630">
        <v>250</v>
      </c>
      <c r="D2630">
        <v>1760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2643</v>
      </c>
      <c r="K2630">
        <v>1.9965044722600001</v>
      </c>
      <c r="L2630">
        <v>0</v>
      </c>
      <c r="M2630">
        <v>1.9954858086580001</v>
      </c>
      <c r="N2630">
        <v>0</v>
      </c>
      <c r="O2630" t="s">
        <v>167</v>
      </c>
      <c r="P2630" t="s">
        <v>2643</v>
      </c>
      <c r="Q2630" t="s">
        <v>161</v>
      </c>
      <c r="R2630" t="s">
        <v>1202</v>
      </c>
      <c r="S2630">
        <f ca="1">$AK$2*Validation[[#This Row],[Range1_Range]]+Validation[[#This Row],[Range1_Low]]</f>
        <v>757.48359700092396</v>
      </c>
      <c r="T2630">
        <f ca="1">$AK$2*Validation[[#This Row],[Range2_Range]]+Validation[[#This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 °C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0" t="b">
        <f ca="1">Validation[[#This Row],[Desired Result]]=Validation[[#This Row],[Result]]</f>
        <v>1</v>
      </c>
      <c r="X2630" t="b">
        <v>1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0" t="b">
        <f ca="1">AND(Validation[[#This Row],[Test Reading]]&gt;=Validation[[#This Row],[Range1_Low]],Validation[[#This Row],[Test Reading]]&lt;=Validation[[#This Row],[Range1_High]])</f>
        <v>1</v>
      </c>
      <c r="AE2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0">
        <f>Validation[[#This Row],[Range1_High]]-Validation[[#This Row],[Range1_Low]]</f>
        <v>1510</v>
      </c>
      <c r="AG2630">
        <f>Validation[[#This Row],[Range2_High]]-Validation[[#This Row],[Range2_Low]]</f>
        <v>0</v>
      </c>
      <c r="AK2630"/>
    </row>
    <row r="2631" spans="1:37" x14ac:dyDescent="0.25">
      <c r="A2631" t="s">
        <v>66</v>
      </c>
      <c r="B2631" t="s">
        <v>75</v>
      </c>
      <c r="C2631">
        <v>32</v>
      </c>
      <c r="D2631">
        <v>482</v>
      </c>
      <c r="E2631">
        <v>0.1</v>
      </c>
      <c r="F2631" t="s">
        <v>26</v>
      </c>
      <c r="G2631" t="s">
        <v>26</v>
      </c>
      <c r="H2631">
        <v>0</v>
      </c>
      <c r="I2631">
        <v>0</v>
      </c>
      <c r="J2631" t="s">
        <v>2643</v>
      </c>
      <c r="K2631">
        <v>4.7943939774609996</v>
      </c>
      <c r="L2631">
        <v>0</v>
      </c>
      <c r="M2631">
        <v>4.7927665404350002</v>
      </c>
      <c r="N2631">
        <v>0</v>
      </c>
      <c r="O2631" t="s">
        <v>167</v>
      </c>
      <c r="P2631" t="s">
        <v>2643</v>
      </c>
      <c r="Q2631" t="s">
        <v>161</v>
      </c>
      <c r="R2631" t="s">
        <v>5836</v>
      </c>
      <c r="S2631">
        <f ca="1">$AK$2*Validation[[#This Row],[Range1_Range]]+Validation[[#This Row],[Range1_Low]]</f>
        <v>183.23683354332169</v>
      </c>
      <c r="T2631">
        <f ca="1">$AK$2*Validation[[#This Row],[Range2_Range]]+Validation[[#This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4.8 °F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1" t="b">
        <f ca="1">AND(Validation[[#This Row],[Test Reading]]&gt;=Validation[[#This Row],[Range1_Low]],Validation[[#This Row],[Test Reading]]&lt;=Validation[[#This Row],[Range1_High]])</f>
        <v>1</v>
      </c>
      <c r="AE2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1">
        <f>Validation[[#This Row],[Range1_High]]-Validation[[#This Row],[Range1_Low]]</f>
        <v>450</v>
      </c>
      <c r="AG2631">
        <f>Validation[[#This Row],[Range2_High]]-Validation[[#This Row],[Range2_Low]]</f>
        <v>0</v>
      </c>
      <c r="AK2631"/>
    </row>
    <row r="2632" spans="1:37" x14ac:dyDescent="0.25">
      <c r="A2632" t="s">
        <v>66</v>
      </c>
      <c r="B2632" t="s">
        <v>75</v>
      </c>
      <c r="C2632">
        <v>482</v>
      </c>
      <c r="D2632">
        <v>3200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J2632" t="s">
        <v>2643</v>
      </c>
      <c r="K2632">
        <v>3.5823485726099999</v>
      </c>
      <c r="L2632">
        <v>0</v>
      </c>
      <c r="M2632">
        <v>3.580509160893</v>
      </c>
      <c r="N2632">
        <v>0</v>
      </c>
      <c r="O2632" t="s">
        <v>167</v>
      </c>
      <c r="P2632" t="s">
        <v>2643</v>
      </c>
      <c r="Q2632" t="s">
        <v>161</v>
      </c>
      <c r="R2632" t="s">
        <v>5837</v>
      </c>
      <c r="S2632">
        <f ca="1">$AK$2*Validation[[#This Row],[Range1_Range]]+Validation[[#This Row],[Range1_Low]]</f>
        <v>1395.470474601663</v>
      </c>
      <c r="T2632">
        <f ca="1">$AK$2*Validation[[#This Row],[Range2_Range]]+Validation[[#This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3.6 °F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2" t="b">
        <f ca="1">AND(Validation[[#This Row],[Test Reading]]&gt;=Validation[[#This Row],[Range1_Low]],Validation[[#This Row],[Test Reading]]&lt;=Validation[[#This Row],[Range1_High]])</f>
        <v>1</v>
      </c>
      <c r="AE2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2">
        <f>Validation[[#This Row],[Range1_High]]-Validation[[#This Row],[Range1_Low]]</f>
        <v>2718</v>
      </c>
      <c r="AG2632">
        <f>Validation[[#This Row],[Range2_High]]-Validation[[#This Row],[Range2_Low]]</f>
        <v>0</v>
      </c>
      <c r="AK2632"/>
    </row>
    <row r="2633" spans="1:37" x14ac:dyDescent="0.25">
      <c r="A2633" t="s">
        <v>66</v>
      </c>
      <c r="B2633" t="s">
        <v>75</v>
      </c>
      <c r="C2633">
        <v>0</v>
      </c>
      <c r="D2633">
        <v>250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2643</v>
      </c>
      <c r="K2633">
        <v>2.7419115992509999</v>
      </c>
      <c r="L2633">
        <v>0</v>
      </c>
      <c r="M2633">
        <v>2.7383967704529999</v>
      </c>
      <c r="N2633">
        <v>0</v>
      </c>
      <c r="O2633" t="s">
        <v>167</v>
      </c>
      <c r="P2633" t="s">
        <v>2643</v>
      </c>
      <c r="Q2633" t="s">
        <v>161</v>
      </c>
      <c r="R2633" t="s">
        <v>5838</v>
      </c>
      <c r="S2633">
        <f ca="1">$AK$2*Validation[[#This Row],[Range1_Range]]+Validation[[#This Row],[Range1_Low]]</f>
        <v>84.020463079623156</v>
      </c>
      <c r="T2633">
        <f ca="1">$AK$2*Validation[[#This Row],[Range2_Range]]+Validation[[#This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2.7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3" t="b">
        <f ca="1">AND(Validation[[#This Row],[Test Reading]]&gt;=Validation[[#This Row],[Range1_Low]],Validation[[#This Row],[Test Reading]]&lt;=Validation[[#This Row],[Range1_High]])</f>
        <v>1</v>
      </c>
      <c r="AE2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3">
        <f>Validation[[#This Row],[Range1_High]]-Validation[[#This Row],[Range1_Low]]</f>
        <v>250</v>
      </c>
      <c r="AG2633">
        <f>Validation[[#This Row],[Range2_High]]-Validation[[#This Row],[Range2_Low]]</f>
        <v>0</v>
      </c>
      <c r="AK2633"/>
    </row>
    <row r="2634" spans="1:37" x14ac:dyDescent="0.25">
      <c r="A2634" t="s">
        <v>66</v>
      </c>
      <c r="B2634" t="s">
        <v>75</v>
      </c>
      <c r="C2634">
        <v>250</v>
      </c>
      <c r="D2634">
        <v>1760</v>
      </c>
      <c r="E2634">
        <v>1</v>
      </c>
      <c r="F2634" t="s">
        <v>23</v>
      </c>
      <c r="G2634" t="s">
        <v>23</v>
      </c>
      <c r="H2634">
        <v>0</v>
      </c>
      <c r="I2634">
        <v>0</v>
      </c>
      <c r="J2634" t="s">
        <v>2643</v>
      </c>
      <c r="K2634">
        <v>2.0804397596070001</v>
      </c>
      <c r="L2634">
        <v>0</v>
      </c>
      <c r="M2634">
        <v>2.0765268147940001</v>
      </c>
      <c r="N2634">
        <v>0</v>
      </c>
      <c r="O2634" t="s">
        <v>167</v>
      </c>
      <c r="P2634" t="s">
        <v>2643</v>
      </c>
      <c r="Q2634" t="s">
        <v>161</v>
      </c>
      <c r="R2634" t="s">
        <v>1203</v>
      </c>
      <c r="S2634">
        <f ca="1">$AK$2*Validation[[#This Row],[Range1_Range]]+Validation[[#This Row],[Range1_Low]]</f>
        <v>757.48359700092396</v>
      </c>
      <c r="T2634">
        <f ca="1">$AK$2*Validation[[#This Row],[Range2_Range]]+Validation[[#This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2.1 °C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4" t="b">
        <f ca="1">AND(Validation[[#This Row],[Test Reading]]&gt;=Validation[[#This Row],[Range1_Low]],Validation[[#This Row],[Test Reading]]&lt;=Validation[[#This Row],[Range1_High]])</f>
        <v>1</v>
      </c>
      <c r="AE2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4">
        <f>Validation[[#This Row],[Range1_High]]-Validation[[#This Row],[Range1_Low]]</f>
        <v>1510</v>
      </c>
      <c r="AG2634">
        <f>Validation[[#This Row],[Range2_High]]-Validation[[#This Row],[Range2_Low]]</f>
        <v>0</v>
      </c>
      <c r="AK2634"/>
    </row>
    <row r="2635" spans="1:37" x14ac:dyDescent="0.25">
      <c r="A2635" t="s">
        <v>66</v>
      </c>
      <c r="B2635" t="s">
        <v>75</v>
      </c>
      <c r="C2635">
        <v>32</v>
      </c>
      <c r="D2635">
        <v>482</v>
      </c>
      <c r="E2635">
        <v>1</v>
      </c>
      <c r="F2635" t="s">
        <v>26</v>
      </c>
      <c r="G2635" t="s">
        <v>26</v>
      </c>
      <c r="H2635">
        <v>0</v>
      </c>
      <c r="I2635">
        <v>0</v>
      </c>
      <c r="J2635" t="s">
        <v>2643</v>
      </c>
      <c r="K2635">
        <v>4.8335309155020001</v>
      </c>
      <c r="L2635">
        <v>0</v>
      </c>
      <c r="M2635">
        <v>4.8270706552849996</v>
      </c>
      <c r="N2635">
        <v>0</v>
      </c>
      <c r="O2635" t="s">
        <v>167</v>
      </c>
      <c r="P2635" t="s">
        <v>2643</v>
      </c>
      <c r="Q2635" t="s">
        <v>161</v>
      </c>
      <c r="R2635" t="s">
        <v>1201</v>
      </c>
      <c r="S2635">
        <f ca="1">$AK$2*Validation[[#This Row],[Range1_Range]]+Validation[[#This Row],[Range1_Low]]</f>
        <v>183.23683354332169</v>
      </c>
      <c r="T2635">
        <f ca="1">$AK$2*Validation[[#This Row],[Range2_Range]]+Validation[[#This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4.8 °F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5" t="b">
        <f ca="1">AND(Validation[[#This Row],[Test Reading]]&gt;=Validation[[#This Row],[Range1_Low]],Validation[[#This Row],[Test Reading]]&lt;=Validation[[#This Row],[Range1_High]])</f>
        <v>1</v>
      </c>
      <c r="AE2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5">
        <f>Validation[[#This Row],[Range1_High]]-Validation[[#This Row],[Range1_Low]]</f>
        <v>450</v>
      </c>
      <c r="AG2635">
        <f>Validation[[#This Row],[Range2_High]]-Validation[[#This Row],[Range2_Low]]</f>
        <v>0</v>
      </c>
      <c r="AK2635"/>
    </row>
    <row r="2636" spans="1:37" x14ac:dyDescent="0.25">
      <c r="A2636" t="s">
        <v>66</v>
      </c>
      <c r="B2636" t="s">
        <v>75</v>
      </c>
      <c r="C2636">
        <v>482</v>
      </c>
      <c r="D2636">
        <v>3200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2643</v>
      </c>
      <c r="K2636">
        <v>3.6335585352400002</v>
      </c>
      <c r="L2636">
        <v>0</v>
      </c>
      <c r="M2636">
        <v>3.6262991949419998</v>
      </c>
      <c r="N2636">
        <v>0</v>
      </c>
      <c r="O2636" t="s">
        <v>167</v>
      </c>
      <c r="P2636" t="s">
        <v>2643</v>
      </c>
      <c r="Q2636" t="s">
        <v>161</v>
      </c>
      <c r="R2636" t="s">
        <v>1205</v>
      </c>
      <c r="S2636">
        <f ca="1">$AK$2*Validation[[#This Row],[Range1_Range]]+Validation[[#This Row],[Range1_Low]]</f>
        <v>1395.470474601663</v>
      </c>
      <c r="T2636">
        <f ca="1">$AK$2*Validation[[#This Row],[Range2_Range]]+Validation[[#This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3.6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6" t="b">
        <f ca="1">Validation[[#This Row],[Desired Result]]=Validation[[#This Row],[Result]]</f>
        <v>1</v>
      </c>
      <c r="X2636" t="b">
        <v>1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6" t="b">
        <f ca="1">AND(Validation[[#This Row],[Test Reading]]&gt;=Validation[[#This Row],[Range1_Low]],Validation[[#This Row],[Test Reading]]&lt;=Validation[[#This Row],[Range1_High]])</f>
        <v>1</v>
      </c>
      <c r="AE2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6">
        <f>Validation[[#This Row],[Range1_High]]-Validation[[#This Row],[Range1_Low]]</f>
        <v>2718</v>
      </c>
      <c r="AG2636">
        <f>Validation[[#This Row],[Range2_High]]-Validation[[#This Row],[Range2_Low]]</f>
        <v>0</v>
      </c>
      <c r="AK2636"/>
    </row>
    <row r="2637" spans="1:37" x14ac:dyDescent="0.25">
      <c r="A2637" t="s">
        <v>66</v>
      </c>
      <c r="B2637" t="s">
        <v>76</v>
      </c>
      <c r="C2637">
        <v>0</v>
      </c>
      <c r="D2637">
        <v>250</v>
      </c>
      <c r="E2637">
        <v>0.1</v>
      </c>
      <c r="F2637" t="s">
        <v>23</v>
      </c>
      <c r="G2637" t="s">
        <v>23</v>
      </c>
      <c r="H2637">
        <v>0</v>
      </c>
      <c r="I2637">
        <v>0</v>
      </c>
      <c r="J2637" t="s">
        <v>2643</v>
      </c>
      <c r="K2637">
        <v>2.678343787832</v>
      </c>
      <c r="L2637">
        <v>0</v>
      </c>
      <c r="M2637">
        <v>2.6774646351400002</v>
      </c>
      <c r="N2637">
        <v>0</v>
      </c>
      <c r="O2637" t="s">
        <v>167</v>
      </c>
      <c r="P2637" t="s">
        <v>2643</v>
      </c>
      <c r="Q2637" t="s">
        <v>162</v>
      </c>
      <c r="R2637" t="s">
        <v>1190</v>
      </c>
      <c r="S2637">
        <f ca="1">$AK$2*Validation[[#This Row],[Range1_Range]]+Validation[[#This Row],[Range1_Low]]</f>
        <v>84.020463079623156</v>
      </c>
      <c r="T2637">
        <f ca="1">$AK$2*Validation[[#This Row],[Range2_Range]]+Validation[[#This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2.7 °C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7" t="b">
        <f ca="1">AND(Validation[[#This Row],[Test Reading]]&gt;=Validation[[#This Row],[Range1_Low]],Validation[[#This Row],[Test Reading]]&lt;=Validation[[#This Row],[Range1_High]])</f>
        <v>1</v>
      </c>
      <c r="AE2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7">
        <f>Validation[[#This Row],[Range1_High]]-Validation[[#This Row],[Range1_Low]]</f>
        <v>250</v>
      </c>
      <c r="AG2637">
        <f>Validation[[#This Row],[Range2_High]]-Validation[[#This Row],[Range2_Low]]</f>
        <v>0</v>
      </c>
      <c r="AK2637"/>
    </row>
    <row r="2638" spans="1:37" x14ac:dyDescent="0.25">
      <c r="A2638" t="s">
        <v>66</v>
      </c>
      <c r="B2638" t="s">
        <v>76</v>
      </c>
      <c r="C2638">
        <v>250</v>
      </c>
      <c r="D2638">
        <v>1760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2643</v>
      </c>
      <c r="K2638">
        <v>2.0005886565119999</v>
      </c>
      <c r="L2638">
        <v>0</v>
      </c>
      <c r="M2638">
        <v>1.9995720735610001</v>
      </c>
      <c r="N2638">
        <v>0</v>
      </c>
      <c r="O2638" t="s">
        <v>167</v>
      </c>
      <c r="P2638" t="s">
        <v>2643</v>
      </c>
      <c r="Q2638" t="s">
        <v>162</v>
      </c>
      <c r="R2638" t="s">
        <v>1194</v>
      </c>
      <c r="S2638">
        <f ca="1">$AK$2*Validation[[#This Row],[Range1_Range]]+Validation[[#This Row],[Range1_Low]]</f>
        <v>757.48359700092396</v>
      </c>
      <c r="T2638">
        <f ca="1">$AK$2*Validation[[#This Row],[Range2_Range]]+Validation[[#This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 °C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8" t="b">
        <f ca="1">Validation[[#This Row],[Desired Result]]=Validation[[#This Row],[Result]]</f>
        <v>1</v>
      </c>
      <c r="X2638" t="b">
        <v>1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8" t="b">
        <f ca="1">AND(Validation[[#This Row],[Test Reading]]&gt;=Validation[[#This Row],[Range1_Low]],Validation[[#This Row],[Test Reading]]&lt;=Validation[[#This Row],[Range1_High]])</f>
        <v>1</v>
      </c>
      <c r="AE2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8">
        <f>Validation[[#This Row],[Range1_High]]-Validation[[#This Row],[Range1_Low]]</f>
        <v>1510</v>
      </c>
      <c r="AG2638">
        <f>Validation[[#This Row],[Range2_High]]-Validation[[#This Row],[Range2_Low]]</f>
        <v>0</v>
      </c>
      <c r="AK2638"/>
    </row>
    <row r="2639" spans="1:37" x14ac:dyDescent="0.25">
      <c r="A2639" t="s">
        <v>66</v>
      </c>
      <c r="B2639" t="s">
        <v>76</v>
      </c>
      <c r="C2639">
        <v>32</v>
      </c>
      <c r="D2639">
        <v>482</v>
      </c>
      <c r="E2639">
        <v>0.1</v>
      </c>
      <c r="F2639" t="s">
        <v>26</v>
      </c>
      <c r="G2639" t="s">
        <v>26</v>
      </c>
      <c r="H2639">
        <v>0</v>
      </c>
      <c r="I2639">
        <v>0</v>
      </c>
      <c r="J2639" t="s">
        <v>2643</v>
      </c>
      <c r="K2639">
        <v>4.7943578181950004</v>
      </c>
      <c r="L2639">
        <v>0</v>
      </c>
      <c r="M2639">
        <v>4.7927665404350002</v>
      </c>
      <c r="N2639">
        <v>0</v>
      </c>
      <c r="O2639" t="s">
        <v>167</v>
      </c>
      <c r="P2639" t="s">
        <v>2643</v>
      </c>
      <c r="Q2639" t="s">
        <v>162</v>
      </c>
      <c r="R2639" t="s">
        <v>1192</v>
      </c>
      <c r="S2639">
        <f ca="1">$AK$2*Validation[[#This Row],[Range1_Range]]+Validation[[#This Row],[Range1_Low]]</f>
        <v>183.23683354332169</v>
      </c>
      <c r="T2639">
        <f ca="1">$AK$2*Validation[[#This Row],[Range2_Range]]+Validation[[#This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4.8 °F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9" t="b">
        <f ca="1">AND(Validation[[#This Row],[Test Reading]]&gt;=Validation[[#This Row],[Range1_Low]],Validation[[#This Row],[Test Reading]]&lt;=Validation[[#This Row],[Range1_High]])</f>
        <v>1</v>
      </c>
      <c r="AE2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9">
        <f>Validation[[#This Row],[Range1_High]]-Validation[[#This Row],[Range1_Low]]</f>
        <v>450</v>
      </c>
      <c r="AG2639">
        <f>Validation[[#This Row],[Range2_High]]-Validation[[#This Row],[Range2_Low]]</f>
        <v>0</v>
      </c>
      <c r="AK2639"/>
    </row>
    <row r="2640" spans="1:37" x14ac:dyDescent="0.25">
      <c r="A2640" t="s">
        <v>66</v>
      </c>
      <c r="B2640" t="s">
        <v>76</v>
      </c>
      <c r="C2640">
        <v>482</v>
      </c>
      <c r="D2640">
        <v>3200</v>
      </c>
      <c r="E2640">
        <v>0.1</v>
      </c>
      <c r="F2640" t="s">
        <v>26</v>
      </c>
      <c r="G2640" t="s">
        <v>26</v>
      </c>
      <c r="H2640">
        <v>0</v>
      </c>
      <c r="I2640">
        <v>0</v>
      </c>
      <c r="J2640" t="s">
        <v>2643</v>
      </c>
      <c r="K2640">
        <v>3.584626362746</v>
      </c>
      <c r="L2640">
        <v>0</v>
      </c>
      <c r="M2640">
        <v>3.5827881204519998</v>
      </c>
      <c r="N2640">
        <v>0</v>
      </c>
      <c r="O2640" t="s">
        <v>167</v>
      </c>
      <c r="P2640" t="s">
        <v>2643</v>
      </c>
      <c r="Q2640" t="s">
        <v>162</v>
      </c>
      <c r="R2640" t="s">
        <v>1196</v>
      </c>
      <c r="S2640">
        <f ca="1">$AK$2*Validation[[#This Row],[Range1_Range]]+Validation[[#This Row],[Range1_Low]]</f>
        <v>1395.470474601663</v>
      </c>
      <c r="T2640">
        <f ca="1">$AK$2*Validation[[#This Row],[Range2_Range]]+Validation[[#This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3.6 °F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0" t="b">
        <f ca="1">Validation[[#This Row],[Desired Result]]=Validation[[#This Row],[Result]]</f>
        <v>1</v>
      </c>
      <c r="X2640" t="b">
        <v>1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0" t="b">
        <f ca="1">AND(Validation[[#This Row],[Test Reading]]&gt;=Validation[[#This Row],[Range1_Low]],Validation[[#This Row],[Test Reading]]&lt;=Validation[[#This Row],[Range1_High]])</f>
        <v>1</v>
      </c>
      <c r="AE2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0">
        <f>Validation[[#This Row],[Range1_High]]-Validation[[#This Row],[Range1_Low]]</f>
        <v>2718</v>
      </c>
      <c r="AG2640">
        <f>Validation[[#This Row],[Range2_High]]-Validation[[#This Row],[Range2_Low]]</f>
        <v>0</v>
      </c>
      <c r="AK2640"/>
    </row>
    <row r="2641" spans="1:37" x14ac:dyDescent="0.25">
      <c r="A2641" t="s">
        <v>66</v>
      </c>
      <c r="B2641" t="s">
        <v>76</v>
      </c>
      <c r="C2641">
        <v>0</v>
      </c>
      <c r="D2641">
        <v>250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2643</v>
      </c>
      <c r="K2641">
        <v>2.7418335408960002</v>
      </c>
      <c r="L2641">
        <v>0</v>
      </c>
      <c r="M2641">
        <v>2.7383967704529999</v>
      </c>
      <c r="N2641">
        <v>0</v>
      </c>
      <c r="O2641" t="s">
        <v>167</v>
      </c>
      <c r="P2641" t="s">
        <v>2643</v>
      </c>
      <c r="Q2641" t="s">
        <v>162</v>
      </c>
      <c r="R2641" t="s">
        <v>1191</v>
      </c>
      <c r="S2641">
        <f ca="1">$AK$2*Validation[[#This Row],[Range1_Range]]+Validation[[#This Row],[Range1_Low]]</f>
        <v>84.020463079623156</v>
      </c>
      <c r="T2641">
        <f ca="1">$AK$2*Validation[[#This Row],[Range2_Range]]+Validation[[#This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2.7 °C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1" t="b">
        <f ca="1">AND(Validation[[#This Row],[Test Reading]]&gt;=Validation[[#This Row],[Range1_Low]],Validation[[#This Row],[Test Reading]]&lt;=Validation[[#This Row],[Range1_High]])</f>
        <v>1</v>
      </c>
      <c r="AE2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1">
        <f>Validation[[#This Row],[Range1_High]]-Validation[[#This Row],[Range1_Low]]</f>
        <v>250</v>
      </c>
      <c r="AG2641">
        <f>Validation[[#This Row],[Range2_High]]-Validation[[#This Row],[Range2_Low]]</f>
        <v>0</v>
      </c>
      <c r="AK2641"/>
    </row>
    <row r="2642" spans="1:37" x14ac:dyDescent="0.25">
      <c r="A2642" t="s">
        <v>66</v>
      </c>
      <c r="B2642" t="s">
        <v>76</v>
      </c>
      <c r="C2642">
        <v>250</v>
      </c>
      <c r="D2642">
        <v>1760</v>
      </c>
      <c r="E2642">
        <v>1</v>
      </c>
      <c r="F2642" t="s">
        <v>23</v>
      </c>
      <c r="G2642" t="s">
        <v>23</v>
      </c>
      <c r="H2642">
        <v>0</v>
      </c>
      <c r="I2642">
        <v>0</v>
      </c>
      <c r="J2642" t="s">
        <v>2643</v>
      </c>
      <c r="K2642">
        <v>2.0843594839090001</v>
      </c>
      <c r="L2642">
        <v>0</v>
      </c>
      <c r="M2642">
        <v>2.0804539113780001</v>
      </c>
      <c r="N2642">
        <v>0</v>
      </c>
      <c r="O2642" t="s">
        <v>167</v>
      </c>
      <c r="P2642" t="s">
        <v>2643</v>
      </c>
      <c r="Q2642" t="s">
        <v>162</v>
      </c>
      <c r="R2642" t="s">
        <v>5840</v>
      </c>
      <c r="S2642">
        <f ca="1">$AK$2*Validation[[#This Row],[Range1_Range]]+Validation[[#This Row],[Range1_Low]]</f>
        <v>757.48359700092396</v>
      </c>
      <c r="T2642">
        <f ca="1">$AK$2*Validation[[#This Row],[Range2_Range]]+Validation[[#This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2.1 °C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2" t="b">
        <f ca="1">Validation[[#This Row],[Desired Result]]=Validation[[#This Row],[Result]]</f>
        <v>1</v>
      </c>
      <c r="X2642" t="b">
        <v>1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2" t="b">
        <f ca="1">AND(Validation[[#This Row],[Test Reading]]&gt;=Validation[[#This Row],[Range1_Low]],Validation[[#This Row],[Test Reading]]&lt;=Validation[[#This Row],[Range1_High]])</f>
        <v>1</v>
      </c>
      <c r="AE2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2">
        <f>Validation[[#This Row],[Range1_High]]-Validation[[#This Row],[Range1_Low]]</f>
        <v>1510</v>
      </c>
      <c r="AG2642">
        <f>Validation[[#This Row],[Range2_High]]-Validation[[#This Row],[Range2_Low]]</f>
        <v>0</v>
      </c>
      <c r="AK2642"/>
    </row>
    <row r="2643" spans="1:37" x14ac:dyDescent="0.25">
      <c r="A2643" t="s">
        <v>66</v>
      </c>
      <c r="B2643" t="s">
        <v>76</v>
      </c>
      <c r="C2643">
        <v>32</v>
      </c>
      <c r="D2643">
        <v>482</v>
      </c>
      <c r="E2643">
        <v>1</v>
      </c>
      <c r="F2643" t="s">
        <v>26</v>
      </c>
      <c r="G2643" t="s">
        <v>26</v>
      </c>
      <c r="H2643">
        <v>0</v>
      </c>
      <c r="I2643">
        <v>0</v>
      </c>
      <c r="J2643" t="s">
        <v>2643</v>
      </c>
      <c r="K2643">
        <v>4.8333874479730001</v>
      </c>
      <c r="L2643">
        <v>0</v>
      </c>
      <c r="M2643">
        <v>4.8270706552849996</v>
      </c>
      <c r="N2643">
        <v>0</v>
      </c>
      <c r="O2643" t="s">
        <v>167</v>
      </c>
      <c r="P2643" t="s">
        <v>2643</v>
      </c>
      <c r="Q2643" t="s">
        <v>162</v>
      </c>
      <c r="R2643" t="s">
        <v>1193</v>
      </c>
      <c r="S2643">
        <f ca="1">$AK$2*Validation[[#This Row],[Range1_Range]]+Validation[[#This Row],[Range1_Low]]</f>
        <v>183.23683354332169</v>
      </c>
      <c r="T2643">
        <f ca="1">$AK$2*Validation[[#This Row],[Range2_Range]]+Validation[[#This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4.8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3" t="b">
        <f ca="1">AND(Validation[[#This Row],[Test Reading]]&gt;=Validation[[#This Row],[Range1_Low]],Validation[[#This Row],[Test Reading]]&lt;=Validation[[#This Row],[Range1_High]])</f>
        <v>1</v>
      </c>
      <c r="AE2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3">
        <f>Validation[[#This Row],[Range1_High]]-Validation[[#This Row],[Range1_Low]]</f>
        <v>450</v>
      </c>
      <c r="AG2643">
        <f>Validation[[#This Row],[Range2_High]]-Validation[[#This Row],[Range2_Low]]</f>
        <v>0</v>
      </c>
      <c r="AK2643"/>
    </row>
    <row r="2644" spans="1:37" x14ac:dyDescent="0.25">
      <c r="A2644" t="s">
        <v>66</v>
      </c>
      <c r="B2644" t="s">
        <v>76</v>
      </c>
      <c r="C2644">
        <v>482</v>
      </c>
      <c r="D2644">
        <v>3200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2643</v>
      </c>
      <c r="K2644">
        <v>3.635804243056</v>
      </c>
      <c r="L2644">
        <v>0</v>
      </c>
      <c r="M2644">
        <v>3.6285493955639998</v>
      </c>
      <c r="N2644">
        <v>0</v>
      </c>
      <c r="O2644" t="s">
        <v>167</v>
      </c>
      <c r="P2644" t="s">
        <v>2643</v>
      </c>
      <c r="Q2644" t="s">
        <v>162</v>
      </c>
      <c r="R2644" t="s">
        <v>5839</v>
      </c>
      <c r="S2644">
        <f ca="1">$AK$2*Validation[[#This Row],[Range1_Range]]+Validation[[#This Row],[Range1_Low]]</f>
        <v>1395.470474601663</v>
      </c>
      <c r="T2644">
        <f ca="1">$AK$2*Validation[[#This Row],[Range2_Range]]+Validation[[#This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3.6 °F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4" t="b">
        <f ca="1">AND(Validation[[#This Row],[Test Reading]]&gt;=Validation[[#This Row],[Range1_Low]],Validation[[#This Row],[Test Reading]]&lt;=Validation[[#This Row],[Range1_High]])</f>
        <v>1</v>
      </c>
      <c r="AE2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4">
        <f>Validation[[#This Row],[Range1_High]]-Validation[[#This Row],[Range1_Low]]</f>
        <v>2718</v>
      </c>
      <c r="AG2644">
        <f>Validation[[#This Row],[Range2_High]]-Validation[[#This Row],[Range2_Low]]</f>
        <v>0</v>
      </c>
      <c r="AK2644"/>
    </row>
    <row r="2645" spans="1:37" x14ac:dyDescent="0.25">
      <c r="A2645" t="s">
        <v>66</v>
      </c>
      <c r="B2645" t="s">
        <v>77</v>
      </c>
      <c r="C2645">
        <v>-250</v>
      </c>
      <c r="D2645">
        <v>-150</v>
      </c>
      <c r="E2645">
        <v>0.1</v>
      </c>
      <c r="F2645" t="s">
        <v>23</v>
      </c>
      <c r="G2645" t="s">
        <v>23</v>
      </c>
      <c r="H2645">
        <v>0</v>
      </c>
      <c r="I2645">
        <v>0</v>
      </c>
      <c r="J2645" t="s">
        <v>2643</v>
      </c>
      <c r="K2645">
        <v>2.2146411807419999</v>
      </c>
      <c r="L2645">
        <v>0</v>
      </c>
      <c r="M2645">
        <v>2.2134449201140001</v>
      </c>
      <c r="N2645">
        <v>0</v>
      </c>
      <c r="O2645" t="s">
        <v>167</v>
      </c>
      <c r="P2645" t="s">
        <v>2643</v>
      </c>
      <c r="Q2645" t="s">
        <v>163</v>
      </c>
      <c r="R2645" t="s">
        <v>5842</v>
      </c>
      <c r="S2645">
        <f ca="1">$AK$2*Validation[[#This Row],[Range1_Range]]+Validation[[#This Row],[Range1_Low]]</f>
        <v>-216.39181476815074</v>
      </c>
      <c r="T2645">
        <f ca="1">$AK$2*Validation[[#This Row],[Range2_Range]]+Validation[[#This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2.2 °C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5" t="b">
        <f ca="1">AND(Validation[[#This Row],[Test Reading]]&gt;=Validation[[#This Row],[Range1_Low]],Validation[[#This Row],[Test Reading]]&lt;=Validation[[#This Row],[Range1_High]])</f>
        <v>1</v>
      </c>
      <c r="AE2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5">
        <f>Validation[[#This Row],[Range1_High]]-Validation[[#This Row],[Range1_Low]]</f>
        <v>100</v>
      </c>
      <c r="AG2645">
        <f>Validation[[#This Row],[Range2_High]]-Validation[[#This Row],[Range2_Low]]</f>
        <v>0</v>
      </c>
      <c r="AK2645"/>
    </row>
    <row r="2646" spans="1:37" x14ac:dyDescent="0.25">
      <c r="A2646" t="s">
        <v>66</v>
      </c>
      <c r="B2646" t="s">
        <v>77</v>
      </c>
      <c r="C2646">
        <v>-150</v>
      </c>
      <c r="D2646">
        <v>400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2643</v>
      </c>
      <c r="K2646">
        <v>1.0694359707859999</v>
      </c>
      <c r="L2646">
        <v>0</v>
      </c>
      <c r="M2646">
        <v>1.067382668642</v>
      </c>
      <c r="N2646">
        <v>0</v>
      </c>
      <c r="O2646" t="s">
        <v>167</v>
      </c>
      <c r="P2646" t="s">
        <v>2643</v>
      </c>
      <c r="Q2646" t="s">
        <v>163</v>
      </c>
      <c r="R2646" t="s">
        <v>1188</v>
      </c>
      <c r="S2646">
        <f ca="1">$AK$2*Validation[[#This Row],[Range1_Range]]+Validation[[#This Row],[Range1_Low]]</f>
        <v>34.845018775170956</v>
      </c>
      <c r="T2646">
        <f ca="1">$AK$2*Validation[[#This Row],[Range2_Range]]+Validation[[#This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1.1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6" t="b">
        <f ca="1">Validation[[#This Row],[Desired Result]]=Validation[[#This Row],[Result]]</f>
        <v>1</v>
      </c>
      <c r="X2646" t="b">
        <v>1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A2646" t="b"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6" t="b">
        <f ca="1">AND(Validation[[#This Row],[Test Reading]]&gt;=Validation[[#This Row],[Range1_Low]],Validation[[#This Row],[Test Reading]]&lt;=Validation[[#This Row],[Range1_High]])</f>
        <v>1</v>
      </c>
      <c r="AE2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6">
        <f>Validation[[#This Row],[Range1_High]]-Validation[[#This Row],[Range1_Low]]</f>
        <v>550</v>
      </c>
      <c r="AG2646">
        <f>Validation[[#This Row],[Range2_High]]-Validation[[#This Row],[Range2_Low]]</f>
        <v>0</v>
      </c>
      <c r="AK2646"/>
    </row>
    <row r="2647" spans="1:37" x14ac:dyDescent="0.25">
      <c r="A2647" t="s">
        <v>66</v>
      </c>
      <c r="B2647" t="s">
        <v>77</v>
      </c>
      <c r="C2647">
        <v>-418</v>
      </c>
      <c r="D2647">
        <v>-238</v>
      </c>
      <c r="E2647">
        <v>0.1</v>
      </c>
      <c r="F2647" t="s">
        <v>26</v>
      </c>
      <c r="G2647" t="s">
        <v>26</v>
      </c>
      <c r="H2647">
        <v>0</v>
      </c>
      <c r="I2647">
        <v>0</v>
      </c>
      <c r="J2647" t="s">
        <v>2643</v>
      </c>
      <c r="K2647">
        <v>3.9624103022099999</v>
      </c>
      <c r="L2647">
        <v>0</v>
      </c>
      <c r="M2647">
        <v>3.960244014333</v>
      </c>
      <c r="N2647">
        <v>0</v>
      </c>
      <c r="O2647" t="s">
        <v>167</v>
      </c>
      <c r="P2647" t="s">
        <v>2643</v>
      </c>
      <c r="Q2647" t="s">
        <v>163</v>
      </c>
      <c r="R2647" t="s">
        <v>1182</v>
      </c>
      <c r="S2647">
        <f ca="1">$AK$2*Validation[[#This Row],[Range1_Range]]+Validation[[#This Row],[Range1_Low]]</f>
        <v>-357.50526658267131</v>
      </c>
      <c r="T2647">
        <f ca="1">$AK$2*Validation[[#This Row],[Range2_Range]]+Validation[[#This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4 °F</v>
      </c>
      <c r="V2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Row],[Res]]&gt;=Validation[[#This Row],[Range1_High]]-Validation[[#This Row],[Range1_Low]]</f>
        <v>0</v>
      </c>
      <c r="AA2647" t="b">
        <v>0</v>
      </c>
      <c r="AC2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7" t="b">
        <f ca="1">AND(Validation[[#This Row],[Test Reading]]&gt;=Validation[[#This Row],[Range1_Low]],Validation[[#This Row],[Test Reading]]&lt;=Validation[[#This Row],[Range1_High]])</f>
        <v>1</v>
      </c>
      <c r="AE2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7">
        <f>Validation[[#This Row],[Range1_High]]-Validation[[#This Row],[Range1_Low]]</f>
        <v>180</v>
      </c>
      <c r="AG2647">
        <f>Validation[[#This Row],[Range2_High]]-Validation[[#This Row],[Range2_Low]]</f>
        <v>0</v>
      </c>
      <c r="AK2647"/>
    </row>
    <row r="2648" spans="1:37" x14ac:dyDescent="0.25">
      <c r="A2648" t="s">
        <v>66</v>
      </c>
      <c r="B2648" t="s">
        <v>77</v>
      </c>
      <c r="C2648">
        <v>-238</v>
      </c>
      <c r="D2648">
        <v>752</v>
      </c>
      <c r="E2648">
        <v>0.1</v>
      </c>
      <c r="F2648" t="s">
        <v>26</v>
      </c>
      <c r="G2648" t="s">
        <v>26</v>
      </c>
      <c r="H2648">
        <v>0</v>
      </c>
      <c r="I2648">
        <v>0</v>
      </c>
      <c r="J2648" t="s">
        <v>2643</v>
      </c>
      <c r="K2648">
        <v>1.919313317599</v>
      </c>
      <c r="L2648">
        <v>0</v>
      </c>
      <c r="M2648">
        <v>1.9156064313950001</v>
      </c>
      <c r="N2648">
        <v>0</v>
      </c>
      <c r="O2648" t="s">
        <v>167</v>
      </c>
      <c r="P2648" t="s">
        <v>2643</v>
      </c>
      <c r="Q2648" t="s">
        <v>163</v>
      </c>
      <c r="R2648" t="s">
        <v>1186</v>
      </c>
      <c r="S2648">
        <f ca="1">$AK$2*Validation[[#This Row],[Range1_Range]]+Validation[[#This Row],[Range1_Low]]</f>
        <v>94.721033795307733</v>
      </c>
      <c r="T2648">
        <f ca="1">$AK$2*Validation[[#This Row],[Range2_Range]]+Validation[[#This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1.9 °F</v>
      </c>
      <c r="V2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Row],[Res]]&gt;=Validation[[#This Row],[Range1_High]]-Validation[[#This Row],[Range1_Low]]</f>
        <v>0</v>
      </c>
      <c r="AA2648" t="b">
        <v>0</v>
      </c>
      <c r="AC2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8" t="b">
        <f ca="1">AND(Validation[[#This Row],[Test Reading]]&gt;=Validation[[#This Row],[Range1_Low]],Validation[[#This Row],[Test Reading]]&lt;=Validation[[#This Row],[Range1_High]])</f>
        <v>1</v>
      </c>
      <c r="AE2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8">
        <f>Validation[[#This Row],[Range1_High]]-Validation[[#This Row],[Range1_Low]]</f>
        <v>990</v>
      </c>
      <c r="AG2648">
        <f>Validation[[#This Row],[Range2_High]]-Validation[[#This Row],[Range2_Low]]</f>
        <v>0</v>
      </c>
      <c r="AK2648"/>
    </row>
    <row r="2649" spans="1:37" x14ac:dyDescent="0.25">
      <c r="A2649" t="s">
        <v>66</v>
      </c>
      <c r="B2649" t="s">
        <v>77</v>
      </c>
      <c r="C2649">
        <v>-250</v>
      </c>
      <c r="D2649">
        <v>-150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2643</v>
      </c>
      <c r="K2649">
        <v>2.291402844247</v>
      </c>
      <c r="L2649">
        <v>0</v>
      </c>
      <c r="M2649">
        <v>2.2867746750340001</v>
      </c>
      <c r="N2649">
        <v>0</v>
      </c>
      <c r="O2649" t="s">
        <v>167</v>
      </c>
      <c r="P2649" t="s">
        <v>2643</v>
      </c>
      <c r="Q2649" t="s">
        <v>163</v>
      </c>
      <c r="R2649" t="s">
        <v>1185</v>
      </c>
      <c r="S2649">
        <f ca="1">$AK$2*Validation[[#This Row],[Range1_Range]]+Validation[[#This Row],[Range1_Low]]</f>
        <v>-216.39181476815074</v>
      </c>
      <c r="T2649">
        <f ca="1">$AK$2*Validation[[#This Row],[Range2_Range]]+Validation[[#This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2.3 °C</v>
      </c>
      <c r="V2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9" t="b">
        <f ca="1">Validation[[#This Row],[Desired Result]]=Validation[[#This Row],[Result]]</f>
        <v>1</v>
      </c>
      <c r="X2649" t="b">
        <v>0</v>
      </c>
      <c r="Y2649" t="b">
        <f>Validation[[#This Row],[Range1_Low]]&gt;=Validation[[#This Row],[Range1_High]]</f>
        <v>0</v>
      </c>
      <c r="Z2649" t="b">
        <f>Validation[[#This Row],[Res]]&gt;=Validation[[#This Row],[Range1_High]]-Validation[[#This Row],[Range1_Low]]</f>
        <v>0</v>
      </c>
      <c r="AA2649" t="b">
        <v>0</v>
      </c>
      <c r="AC2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9" t="b">
        <f ca="1">AND(Validation[[#This Row],[Test Reading]]&gt;=Validation[[#This Row],[Range1_Low]],Validation[[#This Row],[Test Reading]]&lt;=Validation[[#This Row],[Range1_High]])</f>
        <v>1</v>
      </c>
      <c r="AE2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9">
        <f>Validation[[#This Row],[Range1_High]]-Validation[[#This Row],[Range1_Low]]</f>
        <v>100</v>
      </c>
      <c r="AG2649">
        <f>Validation[[#This Row],[Range2_High]]-Validation[[#This Row],[Range2_Low]]</f>
        <v>0</v>
      </c>
      <c r="AK2649"/>
    </row>
    <row r="2650" spans="1:37" x14ac:dyDescent="0.25">
      <c r="A2650" t="s">
        <v>66</v>
      </c>
      <c r="B2650" t="s">
        <v>77</v>
      </c>
      <c r="C2650">
        <v>-150</v>
      </c>
      <c r="D2650">
        <v>400</v>
      </c>
      <c r="E2650">
        <v>1</v>
      </c>
      <c r="F2650" t="s">
        <v>23</v>
      </c>
      <c r="G2650" t="s">
        <v>23</v>
      </c>
      <c r="H2650">
        <v>0</v>
      </c>
      <c r="I2650">
        <v>0</v>
      </c>
      <c r="J2650" t="s">
        <v>2643</v>
      </c>
      <c r="K2650">
        <v>1.2193670073</v>
      </c>
      <c r="L2650">
        <v>0</v>
      </c>
      <c r="M2650">
        <v>1.21214923228</v>
      </c>
      <c r="N2650">
        <v>0</v>
      </c>
      <c r="O2650" t="s">
        <v>167</v>
      </c>
      <c r="P2650" t="s">
        <v>2643</v>
      </c>
      <c r="Q2650" t="s">
        <v>163</v>
      </c>
      <c r="R2650" t="s">
        <v>1189</v>
      </c>
      <c r="S2650">
        <f ca="1">$AK$2*Validation[[#This Row],[Range1_Range]]+Validation[[#This Row],[Range1_Low]]</f>
        <v>34.845018775170956</v>
      </c>
      <c r="T2650">
        <f ca="1">$AK$2*Validation[[#This Row],[Range2_Range]]+Validation[[#This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1.2 °C</v>
      </c>
      <c r="V2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50" t="b">
        <f ca="1">Validation[[#This Row],[Desired Result]]=Validation[[#This Row],[Result]]</f>
        <v>1</v>
      </c>
      <c r="X2650" t="b">
        <v>1</v>
      </c>
      <c r="Y2650" t="b">
        <f>Validation[[#This Row],[Range1_Low]]&gt;=Validation[[#This Row],[Range1_High]]</f>
        <v>0</v>
      </c>
      <c r="Z2650" t="b">
        <f>Validation[[#This Row],[Res]]&gt;=Validation[[#This Row],[Range1_High]]-Validation[[#This Row],[Range1_Low]]</f>
        <v>0</v>
      </c>
      <c r="AA2650" t="b">
        <v>0</v>
      </c>
      <c r="AC2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0" t="b">
        <f ca="1">AND(Validation[[#This Row],[Test Reading]]&gt;=Validation[[#This Row],[Range1_Low]],Validation[[#This Row],[Test Reading]]&lt;=Validation[[#This Row],[Range1_High]])</f>
        <v>1</v>
      </c>
      <c r="AE2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0">
        <f>Validation[[#This Row],[Range1_High]]-Validation[[#This Row],[Range1_Low]]</f>
        <v>550</v>
      </c>
      <c r="AG2650">
        <f>Validation[[#This Row],[Range2_High]]-Validation[[#This Row],[Range2_Low]]</f>
        <v>0</v>
      </c>
      <c r="AK2650"/>
    </row>
    <row r="2651" spans="1:37" x14ac:dyDescent="0.25">
      <c r="A2651" t="s">
        <v>66</v>
      </c>
      <c r="B2651" t="s">
        <v>77</v>
      </c>
      <c r="C2651">
        <v>-418</v>
      </c>
      <c r="D2651">
        <v>-238</v>
      </c>
      <c r="E2651">
        <v>1</v>
      </c>
      <c r="F2651" t="s">
        <v>26</v>
      </c>
      <c r="G2651" t="s">
        <v>26</v>
      </c>
      <c r="H2651">
        <v>0</v>
      </c>
      <c r="I2651">
        <v>0</v>
      </c>
      <c r="J2651" t="s">
        <v>2643</v>
      </c>
      <c r="K2651">
        <v>4.0102597986989998</v>
      </c>
      <c r="L2651">
        <v>0</v>
      </c>
      <c r="M2651">
        <v>4.0016912241030003</v>
      </c>
      <c r="N2651">
        <v>0</v>
      </c>
      <c r="O2651" t="s">
        <v>167</v>
      </c>
      <c r="P2651" t="s">
        <v>2643</v>
      </c>
      <c r="Q2651" t="s">
        <v>163</v>
      </c>
      <c r="R2651" t="s">
        <v>1183</v>
      </c>
      <c r="S2651">
        <f ca="1">$AK$2*Validation[[#This Row],[Range1_Range]]+Validation[[#This Row],[Range1_Low]]</f>
        <v>-357.50526658267131</v>
      </c>
      <c r="T2651">
        <f ca="1">$AK$2*Validation[[#This Row],[Range2_Range]]+Validation[[#This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4 °F</v>
      </c>
      <c r="V2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Row],[Res]]&gt;=Validation[[#This Row],[Range1_High]]-Validation[[#This Row],[Range1_Low]]</f>
        <v>0</v>
      </c>
      <c r="AA2651" t="b">
        <v>0</v>
      </c>
      <c r="AC2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1" t="b">
        <f ca="1">AND(Validation[[#This Row],[Test Reading]]&gt;=Validation[[#This Row],[Range1_Low]],Validation[[#This Row],[Test Reading]]&lt;=Validation[[#This Row],[Range1_High]])</f>
        <v>1</v>
      </c>
      <c r="AE2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1">
        <f>Validation[[#This Row],[Range1_High]]-Validation[[#This Row],[Range1_Low]]</f>
        <v>180</v>
      </c>
      <c r="AG2651">
        <f>Validation[[#This Row],[Range2_High]]-Validation[[#This Row],[Range2_Low]]</f>
        <v>0</v>
      </c>
      <c r="AK2651"/>
    </row>
    <row r="2652" spans="1:37" x14ac:dyDescent="0.25">
      <c r="A2652" t="s">
        <v>66</v>
      </c>
      <c r="B2652" t="s">
        <v>77</v>
      </c>
      <c r="C2652">
        <v>-238</v>
      </c>
      <c r="D2652">
        <v>752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2643</v>
      </c>
      <c r="K2652">
        <v>2.014053237738</v>
      </c>
      <c r="L2652">
        <v>0</v>
      </c>
      <c r="M2652">
        <v>1.999886996808</v>
      </c>
      <c r="N2652">
        <v>0</v>
      </c>
      <c r="O2652" t="s">
        <v>167</v>
      </c>
      <c r="P2652" t="s">
        <v>2643</v>
      </c>
      <c r="Q2652" t="s">
        <v>163</v>
      </c>
      <c r="R2652" t="s">
        <v>5841</v>
      </c>
      <c r="S2652">
        <f ca="1">$AK$2*Validation[[#This Row],[Range1_Range]]+Validation[[#This Row],[Range1_Low]]</f>
        <v>94.721033795307733</v>
      </c>
      <c r="T2652">
        <f ca="1">$AK$2*Validation[[#This Row],[Range2_Range]]+Validation[[#This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2 °F</v>
      </c>
      <c r="V2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2" t="b">
        <f ca="1">Validation[[#This Row],[Desired Result]]=Validation[[#This Row],[Result]]</f>
        <v>1</v>
      </c>
      <c r="X2652" t="b">
        <v>1</v>
      </c>
      <c r="Y2652" t="b">
        <f>Validation[[#This Row],[Range1_Low]]&gt;=Validation[[#This Row],[Range1_High]]</f>
        <v>0</v>
      </c>
      <c r="Z2652" t="b">
        <f>Validation[[#This Row],[Res]]&gt;=Validation[[#This Row],[Range1_High]]-Validation[[#This Row],[Range1_Low]]</f>
        <v>0</v>
      </c>
      <c r="AA2652" t="b">
        <v>0</v>
      </c>
      <c r="AC2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2" t="b">
        <f ca="1">AND(Validation[[#This Row],[Test Reading]]&gt;=Validation[[#This Row],[Range1_Low]],Validation[[#This Row],[Test Reading]]&lt;=Validation[[#This Row],[Range1_High]])</f>
        <v>1</v>
      </c>
      <c r="AE2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2">
        <f>Validation[[#This Row],[Range1_High]]-Validation[[#This Row],[Range1_Low]]</f>
        <v>990</v>
      </c>
      <c r="AG2652">
        <f>Validation[[#This Row],[Range2_High]]-Validation[[#This Row],[Range2_Low]]</f>
        <v>0</v>
      </c>
      <c r="AK2652"/>
    </row>
    <row r="2653" spans="1:37" x14ac:dyDescent="0.25">
      <c r="AK2653"/>
    </row>
  </sheetData>
  <phoneticPr fontId="19" type="noConversion"/>
  <conditionalFormatting sqref="AB814:AD817 AB819:AD822 AB824:AD831 AB2533:AD2552 AB2625:AD2632 AB2634:AD2641 AB732:AD773 AB775:AD783 AB785:AD796 AB798:AD812 AB833:AD840 AB2554:AD2621 AB2:AD565 AB567:AD605 AB607:AD730 AB842:AD1410 AB1412:AD1966 AB1968:AD2014 AB2016:AD2278 AB2280:AD2531 AB2643:AD2652">
    <cfRule type="cellIs" dxfId="89" priority="18" operator="equal">
      <formula>"Validated"</formula>
    </cfRule>
  </conditionalFormatting>
  <conditionalFormatting sqref="X2:AA2652 AE1:AG1048576">
    <cfRule type="cellIs" dxfId="88" priority="17" operator="equal">
      <formula>TRUE</formula>
    </cfRule>
  </conditionalFormatting>
  <conditionalFormatting sqref="W2:W2652">
    <cfRule type="cellIs" dxfId="87" priority="16" operator="equal">
      <formula>FALSE</formula>
    </cfRule>
  </conditionalFormatting>
  <conditionalFormatting sqref="AB566:AD566 AB606:AD606 AB731:AD731 AB774:AD774 AB784:AD784 AB797:AD797 AB813:AD813 AB818:AD818 AB823:AD823 AB832:AD832 AB841:AD841 AB1967:AD1967 AB2015:AD2015 AB2532:AD2532 AB2553:AD2553">
    <cfRule type="cellIs" dxfId="86" priority="13" operator="equal">
      <formula>"Validated"</formula>
    </cfRule>
  </conditionalFormatting>
  <conditionalFormatting sqref="C2:C2652">
    <cfRule type="cellIs" dxfId="85" priority="10" operator="greaterThanOrEqual">
      <formula>D2</formula>
    </cfRule>
  </conditionalFormatting>
  <conditionalFormatting sqref="D2:D2652">
    <cfRule type="cellIs" dxfId="84" priority="9" operator="lessThanOrEqual">
      <formula>C2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5"/>
  <sheetViews>
    <sheetView workbookViewId="0">
      <selection activeCell="C6" sqref="C6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2651</v>
      </c>
      <c r="B1" s="49" t="s">
        <v>2652</v>
      </c>
      <c r="C1" s="49" t="s">
        <v>2654</v>
      </c>
    </row>
    <row r="2" spans="1:3" x14ac:dyDescent="0.25">
      <c r="A2" t="s">
        <v>2653</v>
      </c>
      <c r="B2" t="s">
        <v>6266</v>
      </c>
      <c r="C2" t="s">
        <v>6160</v>
      </c>
    </row>
    <row r="3" spans="1:3" x14ac:dyDescent="0.25">
      <c r="A3" t="s">
        <v>6003</v>
      </c>
      <c r="B3" t="s">
        <v>6157</v>
      </c>
      <c r="C3" t="s">
        <v>6158</v>
      </c>
    </row>
    <row r="4" spans="1:3" x14ac:dyDescent="0.25">
      <c r="A4" t="s">
        <v>6264</v>
      </c>
      <c r="B4" t="s">
        <v>6588</v>
      </c>
      <c r="C4" t="s">
        <v>6589</v>
      </c>
    </row>
    <row r="5" spans="1:3" x14ac:dyDescent="0.25">
      <c r="A5" t="s">
        <v>6587</v>
      </c>
      <c r="B5" t="s">
        <v>6601</v>
      </c>
      <c r="C5" t="s">
        <v>6602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M22" sqref="M22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  <col min="8" max="8" width="15.28515625" bestFit="1" customWidth="1"/>
  </cols>
  <sheetData>
    <row r="1" spans="1:8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2641</v>
      </c>
      <c r="H1" s="73" t="s">
        <v>6161</v>
      </c>
    </row>
    <row r="2" spans="1:8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">
        <v>103</v>
      </c>
    </row>
    <row r="3" spans="1:8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">
        <v>107</v>
      </c>
    </row>
    <row r="4" spans="1:8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">
        <v>107</v>
      </c>
    </row>
    <row r="5" spans="1:8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">
        <v>107</v>
      </c>
    </row>
    <row r="6" spans="1:8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">
        <v>107</v>
      </c>
    </row>
    <row r="7" spans="1:8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">
        <v>7</v>
      </c>
    </row>
    <row r="8" spans="1:8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">
        <v>102</v>
      </c>
    </row>
    <row r="9" spans="1:8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s="60" t="s">
        <v>17</v>
      </c>
    </row>
    <row r="10" spans="1:8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">
        <v>106</v>
      </c>
    </row>
    <row r="11" spans="1:8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">
        <v>106</v>
      </c>
    </row>
    <row r="12" spans="1:8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">
        <v>106</v>
      </c>
    </row>
    <row r="13" spans="1:8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">
        <v>106</v>
      </c>
    </row>
    <row r="14" spans="1:8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">
        <v>14</v>
      </c>
    </row>
    <row r="15" spans="1:8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">
        <v>108</v>
      </c>
    </row>
    <row r="16" spans="1:8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">
        <v>108</v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">
        <v>108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">
        <v>108</v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">
        <v>108</v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">
        <v>108</v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">
        <v>108</v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">
        <v>108</v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">
        <v>108</v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">
        <v>108</v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">
        <v>108</v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">
        <v>108</v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">
        <v>108</v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">
        <v>108</v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">
        <v>108</v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">
        <v>108</v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">
        <v>108</v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">
        <v>108</v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">
        <v>6357</v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">
        <v>6358</v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">
        <v>6360</v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">
        <v>151</v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">
        <v>6359</v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">
        <v>6361</v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">
        <v>6361</v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">
        <v>6361</v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">
        <v>6361</v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">
        <v>6361</v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">
        <v>6361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2"/>
  <sheetViews>
    <sheetView topLeftCell="A2624" zoomScaleNormal="100" workbookViewId="0">
      <selection activeCell="L2643" sqref="L2643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149" t="s">
        <v>54</v>
      </c>
      <c r="B2" s="150" t="s">
        <v>67</v>
      </c>
      <c r="C2" s="150">
        <v>0</v>
      </c>
      <c r="D2" s="150">
        <v>1E-3</v>
      </c>
      <c r="E2" s="150">
        <v>1E-8</v>
      </c>
      <c r="F2" s="150" t="s">
        <v>6</v>
      </c>
      <c r="G2" s="150" t="s">
        <v>5</v>
      </c>
      <c r="H2" s="150">
        <v>0</v>
      </c>
      <c r="I2" s="150">
        <v>0</v>
      </c>
      <c r="J2" s="150"/>
      <c r="K2" s="150">
        <v>0.62</v>
      </c>
      <c r="L2" s="150">
        <v>4.5</v>
      </c>
      <c r="M2" s="150">
        <v>2.7845000000000002E-2</v>
      </c>
      <c r="N2" s="150">
        <v>71.95</v>
      </c>
      <c r="O2" s="78" t="s">
        <v>201</v>
      </c>
    </row>
    <row r="3" spans="1:15" x14ac:dyDescent="0.25">
      <c r="A3" s="151" t="s">
        <v>54</v>
      </c>
      <c r="B3" s="77" t="s">
        <v>67</v>
      </c>
      <c r="C3" s="77">
        <v>1E-3</v>
      </c>
      <c r="D3" s="77">
        <v>0.01</v>
      </c>
      <c r="E3" s="77">
        <v>1E-8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6.0671999999999997E-2</v>
      </c>
      <c r="N3" s="77">
        <v>48.506</v>
      </c>
      <c r="O3" s="78" t="s">
        <v>207</v>
      </c>
    </row>
    <row r="4" spans="1:15" x14ac:dyDescent="0.25">
      <c r="A4" s="151" t="s">
        <v>54</v>
      </c>
      <c r="B4" s="77" t="s">
        <v>67</v>
      </c>
      <c r="C4" s="77">
        <v>0</v>
      </c>
      <c r="D4" s="77">
        <v>1E-3</v>
      </c>
      <c r="E4" s="77">
        <v>9.9999999999999995E-8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6.2206999999999998E-2</v>
      </c>
      <c r="N4" s="77">
        <v>53.073</v>
      </c>
      <c r="O4" s="78" t="s">
        <v>202</v>
      </c>
    </row>
    <row r="5" spans="1:15" x14ac:dyDescent="0.25">
      <c r="A5" s="151" t="s">
        <v>54</v>
      </c>
      <c r="B5" s="77" t="s">
        <v>67</v>
      </c>
      <c r="C5" s="77">
        <v>1E-3</v>
      </c>
      <c r="D5" s="77">
        <v>0.01</v>
      </c>
      <c r="E5" s="77">
        <v>9.9999999999999995E-8</v>
      </c>
      <c r="F5" s="77" t="s">
        <v>6</v>
      </c>
      <c r="G5" s="77" t="s">
        <v>5</v>
      </c>
      <c r="H5" s="77">
        <v>0</v>
      </c>
      <c r="I5" s="77">
        <v>0</v>
      </c>
      <c r="K5" s="77">
        <v>0.62</v>
      </c>
      <c r="L5" s="77">
        <v>4.5</v>
      </c>
      <c r="M5" s="77">
        <v>7.6235999999999998E-2</v>
      </c>
      <c r="N5" s="77">
        <v>47.253999999999998</v>
      </c>
      <c r="O5" s="78" t="s">
        <v>208</v>
      </c>
    </row>
    <row r="6" spans="1:15" x14ac:dyDescent="0.25">
      <c r="A6" s="151" t="s">
        <v>54</v>
      </c>
      <c r="B6" s="77" t="s">
        <v>67</v>
      </c>
      <c r="C6" s="77">
        <v>0.01</v>
      </c>
      <c r="D6" s="77">
        <v>0.1</v>
      </c>
      <c r="E6" s="77">
        <v>9.9999999999999995E-8</v>
      </c>
      <c r="F6" s="77" t="s">
        <v>6</v>
      </c>
      <c r="G6" s="77" t="s">
        <v>5</v>
      </c>
      <c r="H6" s="77">
        <v>0</v>
      </c>
      <c r="I6" s="77">
        <v>0</v>
      </c>
      <c r="K6" s="77">
        <v>0.48</v>
      </c>
      <c r="L6" s="77">
        <v>37</v>
      </c>
      <c r="M6" s="77">
        <v>0.47363</v>
      </c>
      <c r="N6" s="77">
        <v>36.624000000000002</v>
      </c>
      <c r="O6" s="78" t="s">
        <v>213</v>
      </c>
    </row>
    <row r="7" spans="1:15" x14ac:dyDescent="0.25">
      <c r="A7" s="151" t="s">
        <v>54</v>
      </c>
      <c r="B7" s="77" t="s">
        <v>67</v>
      </c>
      <c r="C7" s="77">
        <v>0</v>
      </c>
      <c r="D7" s="77">
        <v>1E-3</v>
      </c>
      <c r="E7" s="77">
        <v>9.9999999999999995E-7</v>
      </c>
      <c r="F7" s="77" t="s">
        <v>6</v>
      </c>
      <c r="G7" s="77" t="s">
        <v>5</v>
      </c>
      <c r="H7" s="77">
        <v>0</v>
      </c>
      <c r="I7" s="77">
        <v>0</v>
      </c>
      <c r="K7" s="77">
        <v>0.62</v>
      </c>
      <c r="L7" s="77">
        <v>4.5</v>
      </c>
      <c r="M7" s="77">
        <v>0.58020000000000005</v>
      </c>
      <c r="N7" s="77">
        <v>8.2951999999999995</v>
      </c>
      <c r="O7" s="78" t="s">
        <v>203</v>
      </c>
    </row>
    <row r="8" spans="1:15" x14ac:dyDescent="0.25">
      <c r="A8" s="151" t="s">
        <v>54</v>
      </c>
      <c r="B8" s="77" t="s">
        <v>67</v>
      </c>
      <c r="C8" s="77">
        <v>1E-3</v>
      </c>
      <c r="D8" s="77">
        <v>0.01</v>
      </c>
      <c r="E8" s="77">
        <v>9.9999999999999995E-7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19.155000000000001</v>
      </c>
      <c r="M8" s="77">
        <v>0.56725000000000003</v>
      </c>
      <c r="N8" s="77">
        <v>22.911999999999999</v>
      </c>
      <c r="O8" s="78" t="s">
        <v>209</v>
      </c>
    </row>
    <row r="9" spans="1:15" x14ac:dyDescent="0.25">
      <c r="A9" s="151" t="s">
        <v>54</v>
      </c>
      <c r="B9" s="77" t="s">
        <v>67</v>
      </c>
      <c r="C9" s="77">
        <v>0.01</v>
      </c>
      <c r="D9" s="77">
        <v>0.1</v>
      </c>
      <c r="E9" s="77">
        <v>9.9999999999999995E-7</v>
      </c>
      <c r="F9" s="77" t="s">
        <v>6</v>
      </c>
      <c r="G9" s="77" t="s">
        <v>5</v>
      </c>
      <c r="H9" s="77">
        <v>0</v>
      </c>
      <c r="I9" s="77">
        <v>0</v>
      </c>
      <c r="K9" s="77">
        <v>0.66959999999999997</v>
      </c>
      <c r="L9" s="77">
        <v>35.075000000000003</v>
      </c>
      <c r="M9" s="77">
        <v>0.66822999999999999</v>
      </c>
      <c r="N9" s="77">
        <v>35.079000000000001</v>
      </c>
      <c r="O9" s="78" t="s">
        <v>214</v>
      </c>
    </row>
    <row r="10" spans="1:15" x14ac:dyDescent="0.25">
      <c r="A10" s="151" t="s">
        <v>54</v>
      </c>
      <c r="B10" s="77" t="s">
        <v>67</v>
      </c>
      <c r="C10" s="77">
        <v>0.1</v>
      </c>
      <c r="D10" s="77">
        <v>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4.7</v>
      </c>
      <c r="L10" s="77">
        <v>41</v>
      </c>
      <c r="M10" s="77">
        <v>4.6517999999999997</v>
      </c>
      <c r="N10" s="77">
        <v>40.781999999999996</v>
      </c>
      <c r="O10" s="78" t="s">
        <v>219</v>
      </c>
    </row>
    <row r="11" spans="1:15" x14ac:dyDescent="0.25">
      <c r="A11" s="151" t="s">
        <v>54</v>
      </c>
      <c r="B11" s="77" t="s">
        <v>67</v>
      </c>
      <c r="C11" s="77">
        <v>0</v>
      </c>
      <c r="D11" s="77">
        <v>1E-3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5.8</v>
      </c>
      <c r="L11" s="77">
        <v>0.89276</v>
      </c>
      <c r="M11" s="77">
        <v>5.8</v>
      </c>
      <c r="N11" s="77">
        <v>0.83626</v>
      </c>
      <c r="O11" s="78" t="s">
        <v>204</v>
      </c>
    </row>
    <row r="12" spans="1:15" x14ac:dyDescent="0.25">
      <c r="A12" s="151" t="s">
        <v>54</v>
      </c>
      <c r="B12" s="77" t="s">
        <v>67</v>
      </c>
      <c r="C12" s="77">
        <v>1E-3</v>
      </c>
      <c r="D12" s="77">
        <v>0.01</v>
      </c>
      <c r="E12" s="77">
        <v>1.0000000000000001E-5</v>
      </c>
      <c r="F12" s="77" t="s">
        <v>6</v>
      </c>
      <c r="G12" s="77" t="s">
        <v>5</v>
      </c>
      <c r="H12" s="77">
        <v>0</v>
      </c>
      <c r="I12" s="77">
        <v>0</v>
      </c>
      <c r="K12" s="77">
        <v>5.7983000000000002</v>
      </c>
      <c r="L12" s="77">
        <v>2.7570000000000001</v>
      </c>
      <c r="M12" s="77">
        <v>5.7983000000000002</v>
      </c>
      <c r="N12" s="77">
        <v>2.7323</v>
      </c>
      <c r="O12" s="78" t="s">
        <v>210</v>
      </c>
    </row>
    <row r="13" spans="1:15" x14ac:dyDescent="0.25">
      <c r="A13" s="151" t="s">
        <v>54</v>
      </c>
      <c r="B13" s="77" t="s">
        <v>67</v>
      </c>
      <c r="C13" s="77">
        <v>0.01</v>
      </c>
      <c r="D13" s="77">
        <v>0.1</v>
      </c>
      <c r="E13" s="77">
        <v>1.0000000000000001E-5</v>
      </c>
      <c r="F13" s="77" t="s">
        <v>6</v>
      </c>
      <c r="G13" s="77" t="s">
        <v>5</v>
      </c>
      <c r="H13" s="77">
        <v>0</v>
      </c>
      <c r="I13" s="77">
        <v>0</v>
      </c>
      <c r="K13" s="77">
        <v>5.7206999999999999</v>
      </c>
      <c r="L13" s="77">
        <v>14.051</v>
      </c>
      <c r="M13" s="77">
        <v>5.7199</v>
      </c>
      <c r="N13" s="77">
        <v>14.036</v>
      </c>
      <c r="O13" s="78" t="s">
        <v>215</v>
      </c>
    </row>
    <row r="14" spans="1:15" x14ac:dyDescent="0.25">
      <c r="A14" s="151" t="s">
        <v>54</v>
      </c>
      <c r="B14" s="77" t="s">
        <v>67</v>
      </c>
      <c r="C14" s="77">
        <v>0.1</v>
      </c>
      <c r="D14" s="77">
        <v>1</v>
      </c>
      <c r="E14" s="77">
        <v>1.0000000000000001E-5</v>
      </c>
      <c r="F14" s="77" t="s">
        <v>6</v>
      </c>
      <c r="G14" s="77" t="s">
        <v>5</v>
      </c>
      <c r="H14" s="77">
        <v>0</v>
      </c>
      <c r="I14" s="77">
        <v>0</v>
      </c>
      <c r="K14" s="77">
        <v>6.5522999999999998</v>
      </c>
      <c r="L14" s="77">
        <v>39.255000000000003</v>
      </c>
      <c r="M14" s="77">
        <v>6.5388999999999999</v>
      </c>
      <c r="N14" s="77">
        <v>39.26</v>
      </c>
      <c r="O14" s="78" t="s">
        <v>220</v>
      </c>
    </row>
    <row r="15" spans="1:15" x14ac:dyDescent="0.25">
      <c r="A15" s="151" t="s">
        <v>54</v>
      </c>
      <c r="B15" s="77" t="s">
        <v>67</v>
      </c>
      <c r="C15" s="77">
        <v>1</v>
      </c>
      <c r="D15" s="77">
        <v>10</v>
      </c>
      <c r="E15" s="77">
        <v>1.0000000000000001E-5</v>
      </c>
      <c r="F15" s="77" t="s">
        <v>6</v>
      </c>
      <c r="G15" s="77" t="s">
        <v>5</v>
      </c>
      <c r="H15" s="77">
        <v>0</v>
      </c>
      <c r="I15" s="77">
        <v>0</v>
      </c>
      <c r="K15" s="77">
        <v>47</v>
      </c>
      <c r="L15" s="77">
        <v>35</v>
      </c>
      <c r="M15" s="77">
        <v>46.375999999999998</v>
      </c>
      <c r="N15" s="77">
        <v>34.813000000000002</v>
      </c>
      <c r="O15" s="78" t="s">
        <v>225</v>
      </c>
    </row>
    <row r="16" spans="1:15" x14ac:dyDescent="0.25">
      <c r="A16" s="151" t="s">
        <v>54</v>
      </c>
      <c r="B16" s="77" t="s">
        <v>67</v>
      </c>
      <c r="C16" s="77">
        <v>0</v>
      </c>
      <c r="D16" s="77">
        <v>1E-3</v>
      </c>
      <c r="E16" s="77">
        <v>1E-4</v>
      </c>
      <c r="F16" s="77" t="s">
        <v>6</v>
      </c>
      <c r="G16" s="77" t="s">
        <v>5</v>
      </c>
      <c r="H16" s="77">
        <v>0</v>
      </c>
      <c r="I16" s="77">
        <v>0</v>
      </c>
      <c r="K16" s="77">
        <v>58</v>
      </c>
      <c r="L16" s="77">
        <v>0.10624</v>
      </c>
      <c r="M16" s="77">
        <v>58</v>
      </c>
      <c r="N16" s="77">
        <v>8.3632999999999999E-2</v>
      </c>
      <c r="O16" s="78" t="s">
        <v>205</v>
      </c>
    </row>
    <row r="17" spans="1:15" x14ac:dyDescent="0.25">
      <c r="A17" s="151" t="s">
        <v>54</v>
      </c>
      <c r="B17" s="77" t="s">
        <v>67</v>
      </c>
      <c r="C17" s="77">
        <v>1E-3</v>
      </c>
      <c r="D17" s="77">
        <v>0.01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58</v>
      </c>
      <c r="L17" s="77">
        <v>0.2838</v>
      </c>
      <c r="M17" s="77">
        <v>58</v>
      </c>
      <c r="N17" s="77">
        <v>0.27384999999999998</v>
      </c>
      <c r="O17" s="78" t="s">
        <v>211</v>
      </c>
    </row>
    <row r="18" spans="1:15" x14ac:dyDescent="0.25">
      <c r="A18" s="151" t="s">
        <v>54</v>
      </c>
      <c r="B18" s="77" t="s">
        <v>67</v>
      </c>
      <c r="C18" s="77">
        <v>0.01</v>
      </c>
      <c r="D18" s="77">
        <v>0.1</v>
      </c>
      <c r="E18" s="77">
        <v>1E-4</v>
      </c>
      <c r="F18" s="77" t="s">
        <v>6</v>
      </c>
      <c r="G18" s="77" t="s">
        <v>5</v>
      </c>
      <c r="H18" s="77">
        <v>0</v>
      </c>
      <c r="I18" s="77">
        <v>0</v>
      </c>
      <c r="K18" s="77">
        <v>57.991</v>
      </c>
      <c r="L18" s="77">
        <v>1.5773999999999999</v>
      </c>
      <c r="M18" s="77">
        <v>57.99</v>
      </c>
      <c r="N18" s="77">
        <v>1.5689</v>
      </c>
      <c r="O18" s="78" t="s">
        <v>216</v>
      </c>
    </row>
    <row r="19" spans="1:15" x14ac:dyDescent="0.25">
      <c r="A19" s="151" t="s">
        <v>54</v>
      </c>
      <c r="B19" s="77" t="s">
        <v>67</v>
      </c>
      <c r="C19" s="77">
        <v>0.1</v>
      </c>
      <c r="D19" s="77">
        <v>1</v>
      </c>
      <c r="E19" s="77">
        <v>1E-4</v>
      </c>
      <c r="F19" s="77" t="s">
        <v>6</v>
      </c>
      <c r="G19" s="77" t="s">
        <v>5</v>
      </c>
      <c r="H19" s="77">
        <v>0</v>
      </c>
      <c r="I19" s="77">
        <v>0</v>
      </c>
      <c r="K19" s="77">
        <v>56.988999999999997</v>
      </c>
      <c r="L19" s="77">
        <v>16.704999999999998</v>
      </c>
      <c r="M19" s="77">
        <v>56.981000000000002</v>
      </c>
      <c r="N19" s="77">
        <v>16.693000000000001</v>
      </c>
      <c r="O19" s="78" t="s">
        <v>221</v>
      </c>
    </row>
    <row r="20" spans="1:15" x14ac:dyDescent="0.25">
      <c r="A20" s="151" t="s">
        <v>54</v>
      </c>
      <c r="B20" s="77" t="s">
        <v>67</v>
      </c>
      <c r="C20" s="77">
        <v>1</v>
      </c>
      <c r="D20" s="77">
        <v>10</v>
      </c>
      <c r="E20" s="77">
        <v>1E-4</v>
      </c>
      <c r="F20" s="77" t="s">
        <v>6</v>
      </c>
      <c r="G20" s="77" t="s">
        <v>5</v>
      </c>
      <c r="H20" s="77">
        <v>0</v>
      </c>
      <c r="I20" s="77">
        <v>0</v>
      </c>
      <c r="K20" s="77">
        <v>66.457999999999998</v>
      </c>
      <c r="L20" s="77">
        <v>33.231999999999999</v>
      </c>
      <c r="M20" s="77">
        <v>66.382000000000005</v>
      </c>
      <c r="N20" s="77">
        <v>33.231999999999999</v>
      </c>
      <c r="O20" s="78" t="s">
        <v>226</v>
      </c>
    </row>
    <row r="21" spans="1:15" x14ac:dyDescent="0.25">
      <c r="A21" s="151" t="s">
        <v>54</v>
      </c>
      <c r="B21" s="77" t="s">
        <v>67</v>
      </c>
      <c r="C21" s="77">
        <v>10</v>
      </c>
      <c r="D21" s="77">
        <v>100</v>
      </c>
      <c r="E21" s="77">
        <v>1E-4</v>
      </c>
      <c r="F21" s="77" t="s">
        <v>6</v>
      </c>
      <c r="G21" s="77" t="s">
        <v>4</v>
      </c>
      <c r="H21" s="77">
        <v>0</v>
      </c>
      <c r="I21" s="77">
        <v>0</v>
      </c>
      <c r="K21" s="77">
        <v>0.57999999999999996</v>
      </c>
      <c r="L21" s="77">
        <v>4.1000000000000002E-2</v>
      </c>
      <c r="M21" s="77">
        <v>0.57894999999999996</v>
      </c>
      <c r="N21" s="77">
        <v>4.0740999999999999E-2</v>
      </c>
      <c r="O21" s="78" t="s">
        <v>231</v>
      </c>
    </row>
    <row r="22" spans="1:15" x14ac:dyDescent="0.25">
      <c r="A22" s="151" t="s">
        <v>54</v>
      </c>
      <c r="B22" s="77" t="s">
        <v>67</v>
      </c>
      <c r="C22" s="77">
        <v>0</v>
      </c>
      <c r="D22" s="77">
        <v>1E-3</v>
      </c>
      <c r="E22" s="77">
        <v>1E-3</v>
      </c>
      <c r="F22" s="77" t="s">
        <v>6</v>
      </c>
      <c r="G22" s="77" t="s">
        <v>5</v>
      </c>
      <c r="H22" s="77">
        <v>0</v>
      </c>
      <c r="I22" s="77">
        <v>0</v>
      </c>
      <c r="K22" s="77">
        <v>580</v>
      </c>
      <c r="L22" s="77">
        <v>1.7406000000000001E-2</v>
      </c>
      <c r="M22" s="77">
        <v>580</v>
      </c>
      <c r="N22" s="77">
        <v>8.3633000000000006E-3</v>
      </c>
      <c r="O22" s="78" t="s">
        <v>206</v>
      </c>
    </row>
    <row r="23" spans="1:15" x14ac:dyDescent="0.25">
      <c r="A23" s="151" t="s">
        <v>54</v>
      </c>
      <c r="B23" s="77" t="s">
        <v>67</v>
      </c>
      <c r="C23" s="77">
        <v>1E-3</v>
      </c>
      <c r="D23" s="77">
        <v>0.01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580</v>
      </c>
      <c r="L23" s="77">
        <v>3.1364000000000003E-2</v>
      </c>
      <c r="M23" s="77">
        <v>580</v>
      </c>
      <c r="N23" s="77">
        <v>2.7386000000000001E-2</v>
      </c>
      <c r="O23" s="78" t="s">
        <v>212</v>
      </c>
    </row>
    <row r="24" spans="1:15" x14ac:dyDescent="0.25">
      <c r="A24" s="151" t="s">
        <v>54</v>
      </c>
      <c r="B24" s="77" t="s">
        <v>67</v>
      </c>
      <c r="C24" s="77">
        <v>0.01</v>
      </c>
      <c r="D24" s="77">
        <v>0.1</v>
      </c>
      <c r="E24" s="77">
        <v>1E-3</v>
      </c>
      <c r="F24" s="77" t="s">
        <v>6</v>
      </c>
      <c r="G24" s="77" t="s">
        <v>5</v>
      </c>
      <c r="H24" s="77">
        <v>0</v>
      </c>
      <c r="I24" s="77">
        <v>0</v>
      </c>
      <c r="K24" s="77">
        <v>580</v>
      </c>
      <c r="L24" s="77">
        <v>0.16048999999999999</v>
      </c>
      <c r="M24" s="77">
        <v>580</v>
      </c>
      <c r="N24" s="77">
        <v>0.15709999999999999</v>
      </c>
      <c r="O24" s="78" t="s">
        <v>217</v>
      </c>
    </row>
    <row r="25" spans="1:15" x14ac:dyDescent="0.25">
      <c r="A25" s="151" t="s">
        <v>54</v>
      </c>
      <c r="B25" s="77" t="s">
        <v>67</v>
      </c>
      <c r="C25" s="77">
        <v>0.1</v>
      </c>
      <c r="D25" s="77">
        <v>1</v>
      </c>
      <c r="E25" s="77">
        <v>1E-3</v>
      </c>
      <c r="F25" s="77" t="s">
        <v>6</v>
      </c>
      <c r="G25" s="77" t="s">
        <v>5</v>
      </c>
      <c r="H25" s="77">
        <v>0</v>
      </c>
      <c r="I25" s="77">
        <v>0</v>
      </c>
      <c r="K25" s="77">
        <v>579.88</v>
      </c>
      <c r="L25" s="77">
        <v>1.9084000000000001</v>
      </c>
      <c r="M25" s="77">
        <v>579.88</v>
      </c>
      <c r="N25" s="77">
        <v>1.9012</v>
      </c>
      <c r="O25" s="78" t="s">
        <v>222</v>
      </c>
    </row>
    <row r="26" spans="1:15" x14ac:dyDescent="0.25">
      <c r="A26" s="151" t="s">
        <v>54</v>
      </c>
      <c r="B26" s="77" t="s">
        <v>67</v>
      </c>
      <c r="C26" s="77">
        <v>1</v>
      </c>
      <c r="D26" s="77">
        <v>10</v>
      </c>
      <c r="E26" s="77">
        <v>1E-3</v>
      </c>
      <c r="F26" s="77" t="s">
        <v>6</v>
      </c>
      <c r="G26" s="77" t="s">
        <v>5</v>
      </c>
      <c r="H26" s="77">
        <v>0</v>
      </c>
      <c r="I26" s="77">
        <v>0</v>
      </c>
      <c r="K26" s="77">
        <v>572.80999999999995</v>
      </c>
      <c r="L26" s="77">
        <v>12.879</v>
      </c>
      <c r="M26" s="77">
        <v>572.76</v>
      </c>
      <c r="N26" s="77">
        <v>12.867000000000001</v>
      </c>
      <c r="O26" s="78" t="s">
        <v>227</v>
      </c>
    </row>
    <row r="27" spans="1:15" x14ac:dyDescent="0.25">
      <c r="A27" s="151" t="s">
        <v>54</v>
      </c>
      <c r="B27" s="77" t="s">
        <v>67</v>
      </c>
      <c r="C27" s="77">
        <v>10</v>
      </c>
      <c r="D27" s="77">
        <v>100</v>
      </c>
      <c r="E27" s="77">
        <v>1E-3</v>
      </c>
      <c r="F27" s="77" t="s">
        <v>6</v>
      </c>
      <c r="G27" s="77" t="s">
        <v>4</v>
      </c>
      <c r="H27" s="77">
        <v>0</v>
      </c>
      <c r="I27" s="77">
        <v>0</v>
      </c>
      <c r="K27" s="77">
        <v>0.74950000000000006</v>
      </c>
      <c r="L27" s="77">
        <v>3.9399000000000003E-2</v>
      </c>
      <c r="M27" s="77">
        <v>0.74878999999999996</v>
      </c>
      <c r="N27" s="77">
        <v>3.9399000000000003E-2</v>
      </c>
      <c r="O27" s="78" t="s">
        <v>232</v>
      </c>
    </row>
    <row r="28" spans="1:15" x14ac:dyDescent="0.25">
      <c r="A28" s="151" t="s">
        <v>54</v>
      </c>
      <c r="B28" s="77" t="s">
        <v>67</v>
      </c>
      <c r="C28" s="77">
        <v>0.01</v>
      </c>
      <c r="D28" s="77">
        <v>0.1</v>
      </c>
      <c r="E28" s="77">
        <v>0.01</v>
      </c>
      <c r="F28" s="77" t="s">
        <v>6</v>
      </c>
      <c r="G28" s="77" t="s">
        <v>5</v>
      </c>
      <c r="H28" s="77">
        <v>0</v>
      </c>
      <c r="I28" s="77">
        <v>0</v>
      </c>
      <c r="K28" s="77">
        <v>5800</v>
      </c>
      <c r="L28" s="77">
        <v>1.7066999999999999E-2</v>
      </c>
      <c r="M28" s="77">
        <v>5800</v>
      </c>
      <c r="N28" s="77">
        <v>1.5709999999999998E-2</v>
      </c>
      <c r="O28" s="78" t="s">
        <v>218</v>
      </c>
    </row>
    <row r="29" spans="1:15" x14ac:dyDescent="0.25">
      <c r="A29" s="151" t="s">
        <v>54</v>
      </c>
      <c r="B29" s="77" t="s">
        <v>67</v>
      </c>
      <c r="C29" s="77">
        <v>0.1</v>
      </c>
      <c r="D29" s="77">
        <v>1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5800</v>
      </c>
      <c r="L29" s="77">
        <v>0.19328999999999999</v>
      </c>
      <c r="M29" s="77">
        <v>5800</v>
      </c>
      <c r="N29" s="77">
        <v>0.19042000000000001</v>
      </c>
      <c r="O29" s="78" t="s">
        <v>223</v>
      </c>
    </row>
    <row r="30" spans="1:15" x14ac:dyDescent="0.25">
      <c r="A30" s="151" t="s">
        <v>54</v>
      </c>
      <c r="B30" s="77" t="s">
        <v>67</v>
      </c>
      <c r="C30" s="77">
        <v>1</v>
      </c>
      <c r="D30" s="77">
        <v>10</v>
      </c>
      <c r="E30" s="77">
        <v>0.01</v>
      </c>
      <c r="F30" s="77" t="s">
        <v>6</v>
      </c>
      <c r="G30" s="77" t="s">
        <v>5</v>
      </c>
      <c r="H30" s="77">
        <v>0</v>
      </c>
      <c r="I30" s="77">
        <v>0</v>
      </c>
      <c r="K30" s="77">
        <v>5799.2</v>
      </c>
      <c r="L30" s="77">
        <v>1.4325000000000001</v>
      </c>
      <c r="M30" s="77">
        <v>5799.1</v>
      </c>
      <c r="N30" s="77">
        <v>1.4258999999999999</v>
      </c>
      <c r="O30" s="78" t="s">
        <v>228</v>
      </c>
    </row>
    <row r="31" spans="1:15" x14ac:dyDescent="0.25">
      <c r="A31" s="151" t="s">
        <v>54</v>
      </c>
      <c r="B31" s="77" t="s">
        <v>67</v>
      </c>
      <c r="C31" s="77">
        <v>10</v>
      </c>
      <c r="D31" s="77">
        <v>100</v>
      </c>
      <c r="E31" s="77">
        <v>0.01</v>
      </c>
      <c r="F31" s="77" t="s">
        <v>6</v>
      </c>
      <c r="G31" s="77" t="s">
        <v>4</v>
      </c>
      <c r="H31" s="77">
        <v>0</v>
      </c>
      <c r="I31" s="77">
        <v>0</v>
      </c>
      <c r="K31" s="77">
        <v>5.7108999999999996</v>
      </c>
      <c r="L31" s="77">
        <v>1.7264000000000002E-2</v>
      </c>
      <c r="M31" s="77">
        <v>5.7104999999999997</v>
      </c>
      <c r="N31" s="77">
        <v>1.7250999999999999E-2</v>
      </c>
      <c r="O31" s="78" t="s">
        <v>233</v>
      </c>
    </row>
    <row r="32" spans="1:15" x14ac:dyDescent="0.25">
      <c r="A32" s="151" t="s">
        <v>54</v>
      </c>
      <c r="B32" s="77" t="s">
        <v>67</v>
      </c>
      <c r="C32" s="77">
        <v>0.1</v>
      </c>
      <c r="D32" s="77">
        <v>1</v>
      </c>
      <c r="E32" s="77">
        <v>0.1</v>
      </c>
      <c r="F32" s="77" t="s">
        <v>6</v>
      </c>
      <c r="G32" s="77" t="s">
        <v>5</v>
      </c>
      <c r="H32" s="77">
        <v>0</v>
      </c>
      <c r="I32" s="77">
        <v>0</v>
      </c>
      <c r="K32" s="77">
        <v>58000</v>
      </c>
      <c r="L32" s="77">
        <v>2.0188000000000001E-2</v>
      </c>
      <c r="M32" s="77">
        <v>58000</v>
      </c>
      <c r="N32" s="77">
        <v>1.9042E-2</v>
      </c>
      <c r="O32" s="78" t="s">
        <v>224</v>
      </c>
    </row>
    <row r="33" spans="1:15" x14ac:dyDescent="0.25">
      <c r="A33" s="151" t="s">
        <v>54</v>
      </c>
      <c r="B33" s="77" t="s">
        <v>67</v>
      </c>
      <c r="C33" s="77">
        <v>1</v>
      </c>
      <c r="D33" s="77">
        <v>10</v>
      </c>
      <c r="E33" s="77">
        <v>0.1</v>
      </c>
      <c r="F33" s="77" t="s">
        <v>6</v>
      </c>
      <c r="G33" s="77" t="s">
        <v>5</v>
      </c>
      <c r="H33" s="77">
        <v>0</v>
      </c>
      <c r="I33" s="77">
        <v>0</v>
      </c>
      <c r="K33" s="77">
        <v>58000</v>
      </c>
      <c r="L33" s="77">
        <v>0.1454</v>
      </c>
      <c r="M33" s="77">
        <v>58000</v>
      </c>
      <c r="N33" s="77">
        <v>0.14276</v>
      </c>
      <c r="O33" s="78" t="s">
        <v>229</v>
      </c>
    </row>
    <row r="34" spans="1:15" x14ac:dyDescent="0.25">
      <c r="A34" s="151" t="s">
        <v>54</v>
      </c>
      <c r="B34" s="77" t="s">
        <v>67</v>
      </c>
      <c r="C34" s="77">
        <v>10</v>
      </c>
      <c r="D34" s="77">
        <v>100</v>
      </c>
      <c r="E34" s="77">
        <v>0.1</v>
      </c>
      <c r="F34" s="77" t="s">
        <v>6</v>
      </c>
      <c r="G34" s="77" t="s">
        <v>4</v>
      </c>
      <c r="H34" s="77">
        <v>0</v>
      </c>
      <c r="I34" s="77">
        <v>0</v>
      </c>
      <c r="K34" s="77">
        <v>57.988999999999997</v>
      </c>
      <c r="L34" s="77">
        <v>1.9846E-3</v>
      </c>
      <c r="M34" s="77">
        <v>57.988999999999997</v>
      </c>
      <c r="N34" s="77">
        <v>1.9773E-3</v>
      </c>
      <c r="O34" s="78" t="s">
        <v>234</v>
      </c>
    </row>
    <row r="35" spans="1:15" x14ac:dyDescent="0.25">
      <c r="A35" s="151" t="s">
        <v>54</v>
      </c>
      <c r="B35" s="77" t="s">
        <v>67</v>
      </c>
      <c r="C35" s="77">
        <v>1</v>
      </c>
      <c r="D35" s="77">
        <v>10</v>
      </c>
      <c r="E35" s="77">
        <v>1</v>
      </c>
      <c r="F35" s="77" t="s">
        <v>6</v>
      </c>
      <c r="G35" s="77" t="s">
        <v>5</v>
      </c>
      <c r="H35" s="77">
        <v>0</v>
      </c>
      <c r="I35" s="77">
        <v>0</v>
      </c>
      <c r="K35" s="77">
        <v>580000</v>
      </c>
      <c r="L35" s="77">
        <v>1.5330999999999999E-2</v>
      </c>
      <c r="M35" s="77">
        <v>580000</v>
      </c>
      <c r="N35" s="77">
        <v>1.4276E-2</v>
      </c>
      <c r="O35" s="78" t="s">
        <v>230</v>
      </c>
    </row>
    <row r="36" spans="1:15" x14ac:dyDescent="0.25">
      <c r="A36" s="151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235</v>
      </c>
    </row>
    <row r="37" spans="1:15" x14ac:dyDescent="0.25">
      <c r="A37" s="151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47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6363</v>
      </c>
    </row>
    <row r="38" spans="1:15" x14ac:dyDescent="0.25">
      <c r="A38" s="151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47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6565</v>
      </c>
    </row>
    <row r="39" spans="1:15" x14ac:dyDescent="0.25">
      <c r="A39" s="151" t="s">
        <v>54</v>
      </c>
      <c r="B39" s="77" t="s">
        <v>7</v>
      </c>
      <c r="C39" s="77">
        <v>1000</v>
      </c>
      <c r="D39" s="77">
        <v>10000</v>
      </c>
      <c r="E39" s="77">
        <v>1.0000000000000001E-5</v>
      </c>
      <c r="F39" s="77" t="s">
        <v>47</v>
      </c>
      <c r="G39" s="77" t="s">
        <v>69</v>
      </c>
      <c r="H39" s="77">
        <v>0</v>
      </c>
      <c r="I39" s="77">
        <v>0</v>
      </c>
      <c r="K39" s="77">
        <v>24.035060000000001</v>
      </c>
      <c r="L39" s="77">
        <v>6.9213540000000004E-2</v>
      </c>
      <c r="M39" s="77">
        <v>23.295500000000001</v>
      </c>
      <c r="N39" s="77">
        <v>6.9264220000000001E-2</v>
      </c>
      <c r="O39" s="78" t="s">
        <v>6365</v>
      </c>
    </row>
    <row r="40" spans="1:15" x14ac:dyDescent="0.25">
      <c r="A40" s="151" t="s">
        <v>54</v>
      </c>
      <c r="B40" s="77" t="s">
        <v>7</v>
      </c>
      <c r="C40" s="77">
        <v>0</v>
      </c>
      <c r="D40" s="77">
        <v>1000</v>
      </c>
      <c r="E40" s="77">
        <v>1E-4</v>
      </c>
      <c r="F40" s="77" t="s">
        <v>47</v>
      </c>
      <c r="G40" s="77" t="s">
        <v>69</v>
      </c>
      <c r="H40" s="77">
        <v>0</v>
      </c>
      <c r="I40" s="77">
        <v>0</v>
      </c>
      <c r="K40" s="77">
        <v>63.692799999999998</v>
      </c>
      <c r="L40" s="77">
        <v>6.2659430000000002E-2</v>
      </c>
      <c r="M40" s="77">
        <v>54.207389999999997</v>
      </c>
      <c r="N40" s="77">
        <v>4.7163209999999997E-2</v>
      </c>
      <c r="O40" s="78" t="s">
        <v>6366</v>
      </c>
    </row>
    <row r="41" spans="1:15" x14ac:dyDescent="0.25">
      <c r="A41" s="151" t="s">
        <v>54</v>
      </c>
      <c r="B41" s="77" t="s">
        <v>7</v>
      </c>
      <c r="C41" s="77">
        <v>1000</v>
      </c>
      <c r="D41" s="77">
        <v>10000</v>
      </c>
      <c r="E41" s="77">
        <v>1E-4</v>
      </c>
      <c r="F41" s="77" t="s">
        <v>47</v>
      </c>
      <c r="G41" s="77" t="s">
        <v>69</v>
      </c>
      <c r="H41" s="77">
        <v>0</v>
      </c>
      <c r="I41" s="77">
        <v>0</v>
      </c>
      <c r="K41" s="77">
        <v>66.558580000000006</v>
      </c>
      <c r="L41" s="77">
        <v>6.6055710000000004E-2</v>
      </c>
      <c r="M41" s="77">
        <v>41.389360000000003</v>
      </c>
      <c r="N41" s="77">
        <v>6.7687049999999999E-2</v>
      </c>
      <c r="O41" s="78" t="s">
        <v>6367</v>
      </c>
    </row>
    <row r="42" spans="1:15" x14ac:dyDescent="0.25">
      <c r="A42" s="151" t="s">
        <v>54</v>
      </c>
      <c r="B42" s="77" t="s">
        <v>7</v>
      </c>
      <c r="C42" s="77">
        <v>10000</v>
      </c>
      <c r="D42" s="77">
        <v>100000</v>
      </c>
      <c r="E42" s="77">
        <v>1E-4</v>
      </c>
      <c r="F42" s="77" t="s">
        <v>47</v>
      </c>
      <c r="G42" s="77" t="s">
        <v>46</v>
      </c>
      <c r="H42" s="77">
        <v>0</v>
      </c>
      <c r="I42" s="77">
        <v>0</v>
      </c>
      <c r="K42" s="77">
        <v>0.24035100000000001</v>
      </c>
      <c r="L42" s="77">
        <v>6.9214000000000005E-5</v>
      </c>
      <c r="M42" s="77">
        <v>0.232955</v>
      </c>
      <c r="N42" s="77">
        <v>6.9264000000000006E-5</v>
      </c>
      <c r="O42" s="78" t="s">
        <v>6566</v>
      </c>
    </row>
    <row r="43" spans="1:15" x14ac:dyDescent="0.25">
      <c r="A43" s="151" t="s">
        <v>54</v>
      </c>
      <c r="B43" s="77" t="s">
        <v>7</v>
      </c>
      <c r="C43" s="77">
        <v>0</v>
      </c>
      <c r="D43" s="77">
        <v>1000</v>
      </c>
      <c r="E43" s="77">
        <v>1E-3</v>
      </c>
      <c r="F43" s="77" t="s">
        <v>47</v>
      </c>
      <c r="G43" s="77" t="s">
        <v>69</v>
      </c>
      <c r="H43" s="77">
        <v>0</v>
      </c>
      <c r="I43" s="77">
        <v>0</v>
      </c>
      <c r="K43" s="77">
        <v>600.322</v>
      </c>
      <c r="L43" s="77">
        <v>9.648081E-2</v>
      </c>
      <c r="M43" s="77">
        <v>579.44470000000001</v>
      </c>
      <c r="N43" s="77">
        <v>6.4835800000000001E-3</v>
      </c>
      <c r="O43" s="78" t="s">
        <v>6369</v>
      </c>
    </row>
    <row r="44" spans="1:15" x14ac:dyDescent="0.25">
      <c r="A44" s="151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47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6370</v>
      </c>
    </row>
    <row r="45" spans="1:15" x14ac:dyDescent="0.25">
      <c r="A45" s="151" t="s">
        <v>54</v>
      </c>
      <c r="B45" s="77" t="s">
        <v>7</v>
      </c>
      <c r="C45" s="77">
        <v>10000</v>
      </c>
      <c r="D45" s="77">
        <v>100000</v>
      </c>
      <c r="E45" s="77">
        <v>1E-3</v>
      </c>
      <c r="F45" s="77" t="s">
        <v>47</v>
      </c>
      <c r="G45" s="77" t="s">
        <v>46</v>
      </c>
      <c r="H45" s="77">
        <v>0</v>
      </c>
      <c r="I45" s="77">
        <v>0</v>
      </c>
      <c r="K45" s="77">
        <v>0.66558600000000001</v>
      </c>
      <c r="L45" s="77">
        <v>6.6056000000000006E-5</v>
      </c>
      <c r="M45" s="77">
        <v>0.41389399999999998</v>
      </c>
      <c r="N45" s="77">
        <v>6.7687000000000004E-5</v>
      </c>
      <c r="O45" s="78" t="s">
        <v>6371</v>
      </c>
    </row>
    <row r="46" spans="1:15" x14ac:dyDescent="0.25">
      <c r="A46" s="151" t="s">
        <v>54</v>
      </c>
      <c r="B46" s="77" t="s">
        <v>7</v>
      </c>
      <c r="C46" s="77">
        <v>0</v>
      </c>
      <c r="D46" s="77">
        <v>1000</v>
      </c>
      <c r="E46" s="77">
        <v>0.01</v>
      </c>
      <c r="F46" s="77" t="s">
        <v>47</v>
      </c>
      <c r="G46" s="77" t="s">
        <v>46</v>
      </c>
      <c r="H46" s="77">
        <v>0</v>
      </c>
      <c r="I46" s="77">
        <v>0</v>
      </c>
      <c r="K46" s="77">
        <v>5.8513330000000003</v>
      </c>
      <c r="L46" s="77">
        <v>2.4804960000000001E-4</v>
      </c>
      <c r="M46" s="77">
        <v>5.799944</v>
      </c>
      <c r="N46" s="77">
        <v>6.5168999999999998E-7</v>
      </c>
      <c r="O46" s="78" t="s">
        <v>6372</v>
      </c>
    </row>
    <row r="47" spans="1:15" x14ac:dyDescent="0.25">
      <c r="A47" s="151" t="s">
        <v>54</v>
      </c>
      <c r="B47" s="77" t="s">
        <v>7</v>
      </c>
      <c r="C47" s="77">
        <v>1000</v>
      </c>
      <c r="D47" s="77">
        <v>10000</v>
      </c>
      <c r="E47" s="77">
        <v>0.01</v>
      </c>
      <c r="F47" s="77" t="s">
        <v>47</v>
      </c>
      <c r="G47" s="77" t="s">
        <v>46</v>
      </c>
      <c r="H47" s="77">
        <v>0</v>
      </c>
      <c r="I47" s="77">
        <v>0</v>
      </c>
      <c r="K47" s="77">
        <v>6.0044399999999998</v>
      </c>
      <c r="L47" s="77">
        <v>9.5075639999999998E-5</v>
      </c>
      <c r="M47" s="77">
        <v>5.7959269999999998</v>
      </c>
      <c r="N47" s="77">
        <v>4.8090290000000002E-6</v>
      </c>
      <c r="O47" s="78" t="s">
        <v>6373</v>
      </c>
    </row>
    <row r="48" spans="1:15" x14ac:dyDescent="0.25">
      <c r="A48" s="151" t="s">
        <v>54</v>
      </c>
      <c r="B48" s="77" t="s">
        <v>7</v>
      </c>
      <c r="C48" s="77">
        <v>10000</v>
      </c>
      <c r="D48" s="77">
        <v>100000</v>
      </c>
      <c r="E48" s="77">
        <v>0.01</v>
      </c>
      <c r="F48" s="77" t="s">
        <v>47</v>
      </c>
      <c r="G48" s="77" t="s">
        <v>46</v>
      </c>
      <c r="H48" s="77">
        <v>0</v>
      </c>
      <c r="I48" s="77">
        <v>0</v>
      </c>
      <c r="K48" s="77">
        <v>6.4321469999999996</v>
      </c>
      <c r="L48" s="77">
        <v>5.4750999999999998E-5</v>
      </c>
      <c r="M48" s="77">
        <v>5.5019220000000004</v>
      </c>
      <c r="N48" s="77">
        <v>3.7117999999999999E-5</v>
      </c>
      <c r="O48" s="78" t="s">
        <v>6374</v>
      </c>
    </row>
    <row r="49" spans="1:15" x14ac:dyDescent="0.25">
      <c r="A49" s="151" t="s">
        <v>54</v>
      </c>
      <c r="B49" s="77" t="s">
        <v>7</v>
      </c>
      <c r="C49" s="77">
        <v>1000</v>
      </c>
      <c r="D49" s="77">
        <v>10000</v>
      </c>
      <c r="E49" s="77">
        <v>0.1</v>
      </c>
      <c r="F49" s="77" t="s">
        <v>47</v>
      </c>
      <c r="G49" s="77" t="s">
        <v>46</v>
      </c>
      <c r="H49" s="77">
        <v>0</v>
      </c>
      <c r="I49" s="77">
        <v>0</v>
      </c>
      <c r="K49" s="77">
        <v>58.513469999999998</v>
      </c>
      <c r="L49" s="77">
        <v>2.4788890000000002E-4</v>
      </c>
      <c r="M49" s="77">
        <v>57.999589999999998</v>
      </c>
      <c r="N49" s="77">
        <v>4.8273899999999997E-7</v>
      </c>
      <c r="O49" s="78" t="s">
        <v>6375</v>
      </c>
    </row>
    <row r="50" spans="1:15" x14ac:dyDescent="0.25">
      <c r="A50" s="151" t="s">
        <v>54</v>
      </c>
      <c r="B50" s="77" t="s">
        <v>7</v>
      </c>
      <c r="C50" s="77">
        <v>10000</v>
      </c>
      <c r="D50" s="77">
        <v>100000</v>
      </c>
      <c r="E50" s="77">
        <v>0.1</v>
      </c>
      <c r="F50" s="77" t="s">
        <v>47</v>
      </c>
      <c r="G50" s="77" t="s">
        <v>46</v>
      </c>
      <c r="H50" s="77">
        <v>0</v>
      </c>
      <c r="I50" s="77">
        <v>0</v>
      </c>
      <c r="K50" s="77">
        <v>60.044400000000003</v>
      </c>
      <c r="L50" s="77">
        <v>9.5075999999999996E-5</v>
      </c>
      <c r="M50" s="77">
        <v>57.959269999999997</v>
      </c>
      <c r="N50" s="77">
        <v>4.809E-6</v>
      </c>
      <c r="O50" s="78" t="s">
        <v>6376</v>
      </c>
    </row>
    <row r="51" spans="1:15" x14ac:dyDescent="0.25">
      <c r="A51" s="151" t="s">
        <v>54</v>
      </c>
      <c r="B51" s="77" t="s">
        <v>7</v>
      </c>
      <c r="C51" s="77">
        <v>10000</v>
      </c>
      <c r="D51" s="77">
        <v>100000</v>
      </c>
      <c r="E51" s="77">
        <v>1</v>
      </c>
      <c r="F51" s="77" t="s">
        <v>47</v>
      </c>
      <c r="G51" s="77" t="s">
        <v>46</v>
      </c>
      <c r="H51" s="77">
        <v>0</v>
      </c>
      <c r="I51" s="77">
        <v>0</v>
      </c>
      <c r="K51" s="77">
        <v>585.13469999999995</v>
      </c>
      <c r="L51" s="77">
        <v>2.47889E-4</v>
      </c>
      <c r="M51" s="77">
        <v>579.99590000000001</v>
      </c>
      <c r="N51" s="77">
        <v>4.8299999999999997E-7</v>
      </c>
      <c r="O51" s="78" t="s">
        <v>6567</v>
      </c>
    </row>
    <row r="52" spans="1:15" x14ac:dyDescent="0.25">
      <c r="A52" s="151" t="s">
        <v>54</v>
      </c>
      <c r="B52" s="77" t="s">
        <v>7</v>
      </c>
      <c r="C52" s="77">
        <v>100000</v>
      </c>
      <c r="D52" s="77">
        <v>1000</v>
      </c>
      <c r="E52" s="77">
        <v>1</v>
      </c>
      <c r="F52" s="77" t="s">
        <v>47</v>
      </c>
      <c r="G52" s="77" t="s">
        <v>46</v>
      </c>
      <c r="H52" s="77">
        <v>0</v>
      </c>
      <c r="I52" s="77">
        <v>0</v>
      </c>
      <c r="K52" s="77">
        <v>2.4035060000000001</v>
      </c>
      <c r="L52" s="77">
        <v>6.9214000000000005E-5</v>
      </c>
      <c r="M52" s="77">
        <v>2.3295499999999998</v>
      </c>
      <c r="N52" s="77">
        <v>6.9264000000000006E-5</v>
      </c>
      <c r="O52" s="78" t="s">
        <v>6378</v>
      </c>
    </row>
    <row r="53" spans="1:15" x14ac:dyDescent="0.25">
      <c r="A53" s="151" t="s">
        <v>54</v>
      </c>
      <c r="B53" s="77" t="s">
        <v>7</v>
      </c>
      <c r="C53" s="77">
        <v>1000</v>
      </c>
      <c r="D53" s="77">
        <v>10000</v>
      </c>
      <c r="E53" s="77">
        <v>10</v>
      </c>
      <c r="F53" s="77" t="s">
        <v>47</v>
      </c>
      <c r="G53" s="77" t="s">
        <v>46</v>
      </c>
      <c r="H53" s="77">
        <v>0</v>
      </c>
      <c r="I53" s="77">
        <v>0</v>
      </c>
      <c r="K53" s="77">
        <v>24.035060000000001</v>
      </c>
      <c r="L53" s="77">
        <v>6.9214000000000005E-5</v>
      </c>
      <c r="M53" s="77">
        <v>23.295500000000001</v>
      </c>
      <c r="N53" s="77">
        <v>6.9264000000000006E-5</v>
      </c>
      <c r="O53" s="78" t="s">
        <v>6568</v>
      </c>
    </row>
    <row r="54" spans="1:15" x14ac:dyDescent="0.25">
      <c r="A54" s="151" t="s">
        <v>54</v>
      </c>
      <c r="B54" s="77" t="s">
        <v>7</v>
      </c>
      <c r="C54" s="77">
        <v>100000</v>
      </c>
      <c r="D54" s="77">
        <v>1000</v>
      </c>
      <c r="E54" s="77">
        <v>10</v>
      </c>
      <c r="F54" s="77" t="s">
        <v>47</v>
      </c>
      <c r="G54" s="77" t="s">
        <v>46</v>
      </c>
      <c r="H54" s="77">
        <v>0</v>
      </c>
      <c r="I54" s="77">
        <v>0</v>
      </c>
      <c r="K54" s="77">
        <v>6.6558580000000003</v>
      </c>
      <c r="L54" s="77">
        <v>6.6056000000000006E-5</v>
      </c>
      <c r="M54" s="77">
        <v>4.1389360000000002</v>
      </c>
      <c r="N54" s="77">
        <v>6.7687000000000004E-5</v>
      </c>
      <c r="O54" s="78" t="s">
        <v>6380</v>
      </c>
    </row>
    <row r="55" spans="1:15" x14ac:dyDescent="0.25">
      <c r="A55" s="151" t="s">
        <v>54</v>
      </c>
      <c r="B55" s="77" t="s">
        <v>7</v>
      </c>
      <c r="C55" s="77">
        <v>1000</v>
      </c>
      <c r="D55" s="77">
        <v>10000</v>
      </c>
      <c r="E55" s="77">
        <v>100</v>
      </c>
      <c r="F55" s="77" t="s">
        <v>47</v>
      </c>
      <c r="G55" s="77" t="s">
        <v>46</v>
      </c>
      <c r="H55" s="77">
        <v>0</v>
      </c>
      <c r="I55" s="77">
        <v>0</v>
      </c>
      <c r="K55" s="77">
        <v>66.558580000000006</v>
      </c>
      <c r="L55" s="77">
        <v>6.6056000000000006E-5</v>
      </c>
      <c r="M55" s="77">
        <v>41.389360000000003</v>
      </c>
      <c r="N55" s="77">
        <v>6.7688000000000007E-5</v>
      </c>
      <c r="O55" s="78" t="s">
        <v>6381</v>
      </c>
    </row>
    <row r="56" spans="1:15" x14ac:dyDescent="0.25">
      <c r="A56" s="151" t="s">
        <v>54</v>
      </c>
      <c r="B56" s="77" t="s">
        <v>7</v>
      </c>
      <c r="C56" s="77">
        <v>10000</v>
      </c>
      <c r="D56" s="77">
        <v>100000</v>
      </c>
      <c r="E56" s="77">
        <v>100</v>
      </c>
      <c r="F56" s="77" t="s">
        <v>47</v>
      </c>
      <c r="G56" s="77" t="s">
        <v>47</v>
      </c>
      <c r="H56" s="77">
        <v>0</v>
      </c>
      <c r="I56" s="77">
        <v>0</v>
      </c>
      <c r="K56" s="77">
        <v>0.46937299999999998</v>
      </c>
      <c r="L56" s="77">
        <v>6.9199999999999998E-8</v>
      </c>
      <c r="M56" s="77">
        <v>0.46348800000000001</v>
      </c>
      <c r="N56" s="77">
        <v>6.9300000000000005E-8</v>
      </c>
      <c r="O56" s="78" t="s">
        <v>6382</v>
      </c>
    </row>
    <row r="57" spans="1:15" x14ac:dyDescent="0.25">
      <c r="A57" s="151" t="s">
        <v>54</v>
      </c>
      <c r="B57" s="77" t="s">
        <v>7</v>
      </c>
      <c r="C57" s="77">
        <v>100000</v>
      </c>
      <c r="D57" s="77">
        <v>1000</v>
      </c>
      <c r="E57" s="77">
        <v>100</v>
      </c>
      <c r="F57" s="77" t="s">
        <v>47</v>
      </c>
      <c r="G57" s="77" t="s">
        <v>46</v>
      </c>
      <c r="H57" s="77">
        <v>0</v>
      </c>
      <c r="I57" s="77">
        <v>0</v>
      </c>
      <c r="K57" s="77">
        <v>64.321470000000005</v>
      </c>
      <c r="L57" s="77">
        <v>5.4750999999999998E-5</v>
      </c>
      <c r="M57" s="77">
        <v>55.019219999999997</v>
      </c>
      <c r="N57" s="77">
        <v>3.7117999999999999E-5</v>
      </c>
      <c r="O57" s="78" t="s">
        <v>6383</v>
      </c>
    </row>
    <row r="58" spans="1:15" x14ac:dyDescent="0.25">
      <c r="A58" s="151" t="s">
        <v>54</v>
      </c>
      <c r="B58" s="77" t="s">
        <v>7</v>
      </c>
      <c r="C58" s="77">
        <v>1000</v>
      </c>
      <c r="D58" s="77">
        <v>10000</v>
      </c>
      <c r="E58" s="77">
        <v>1000</v>
      </c>
      <c r="F58" s="77" t="s">
        <v>47</v>
      </c>
      <c r="G58" s="77" t="s">
        <v>46</v>
      </c>
      <c r="H58" s="77">
        <v>0</v>
      </c>
      <c r="I58" s="77">
        <v>0</v>
      </c>
      <c r="K58" s="77">
        <v>643.21469999999999</v>
      </c>
      <c r="L58" s="77">
        <v>5.4750999999999998E-5</v>
      </c>
      <c r="M58" s="77">
        <v>550.19200000000001</v>
      </c>
      <c r="N58" s="77">
        <v>3.7117999999999999E-5</v>
      </c>
      <c r="O58" s="78" t="s">
        <v>6569</v>
      </c>
    </row>
    <row r="59" spans="1:15" x14ac:dyDescent="0.25">
      <c r="A59" s="151" t="s">
        <v>54</v>
      </c>
      <c r="B59" s="77" t="s">
        <v>7</v>
      </c>
      <c r="C59" s="77">
        <v>10000</v>
      </c>
      <c r="D59" s="77">
        <v>100000</v>
      </c>
      <c r="E59" s="77">
        <v>1000</v>
      </c>
      <c r="F59" s="77" t="s">
        <v>47</v>
      </c>
      <c r="G59" s="77" t="s">
        <v>47</v>
      </c>
      <c r="H59" s="77">
        <v>0</v>
      </c>
      <c r="I59" s="77">
        <v>0</v>
      </c>
      <c r="K59" s="77">
        <v>0.82927600000000001</v>
      </c>
      <c r="L59" s="77">
        <v>6.6699999999999995E-8</v>
      </c>
      <c r="M59" s="77">
        <v>0.61212599999999995</v>
      </c>
      <c r="N59" s="77">
        <v>6.8099999999999994E-8</v>
      </c>
      <c r="O59" s="78" t="s">
        <v>6385</v>
      </c>
    </row>
    <row r="60" spans="1:15" x14ac:dyDescent="0.25">
      <c r="A60" s="151" t="s">
        <v>54</v>
      </c>
      <c r="B60" s="77" t="s">
        <v>7</v>
      </c>
      <c r="C60" s="77">
        <v>100000</v>
      </c>
      <c r="D60" s="77">
        <v>1000</v>
      </c>
      <c r="E60" s="77">
        <v>1000</v>
      </c>
      <c r="F60" s="77" t="s">
        <v>47</v>
      </c>
      <c r="G60" s="77" t="s">
        <v>46</v>
      </c>
      <c r="H60" s="77">
        <v>0</v>
      </c>
      <c r="I60" s="77">
        <v>0</v>
      </c>
      <c r="K60" s="77">
        <v>600.44399999999996</v>
      </c>
      <c r="L60" s="77">
        <v>9.5075999999999996E-5</v>
      </c>
      <c r="M60" s="77">
        <v>579.59270000000004</v>
      </c>
      <c r="N60" s="77">
        <v>4.809E-6</v>
      </c>
      <c r="O60" s="78" t="s">
        <v>6386</v>
      </c>
    </row>
    <row r="61" spans="1:15" x14ac:dyDescent="0.25">
      <c r="A61" s="151" t="s">
        <v>54</v>
      </c>
      <c r="B61" s="77" t="s">
        <v>7</v>
      </c>
      <c r="C61" s="77">
        <v>1000</v>
      </c>
      <c r="D61" s="77">
        <v>10000</v>
      </c>
      <c r="E61" s="77">
        <v>10000</v>
      </c>
      <c r="F61" s="77" t="s">
        <v>47</v>
      </c>
      <c r="G61" s="77" t="s">
        <v>47</v>
      </c>
      <c r="H61" s="77">
        <v>0</v>
      </c>
      <c r="I61" s="77">
        <v>0</v>
      </c>
      <c r="K61" s="77">
        <v>6.0044399999999998</v>
      </c>
      <c r="L61" s="77">
        <v>9.5075999999999997E-8</v>
      </c>
      <c r="M61" s="77">
        <v>5.7959269999999998</v>
      </c>
      <c r="N61" s="77">
        <v>4.8090000000000002E-9</v>
      </c>
      <c r="O61" s="78" t="s">
        <v>6387</v>
      </c>
    </row>
    <row r="62" spans="1:15" x14ac:dyDescent="0.25">
      <c r="A62" s="151" t="s">
        <v>54</v>
      </c>
      <c r="B62" s="77" t="s">
        <v>7</v>
      </c>
      <c r="C62" s="77">
        <v>10000</v>
      </c>
      <c r="D62" s="77">
        <v>100000</v>
      </c>
      <c r="E62" s="77">
        <v>10000</v>
      </c>
      <c r="F62" s="77" t="s">
        <v>47</v>
      </c>
      <c r="G62" s="77" t="s">
        <v>47</v>
      </c>
      <c r="H62" s="77">
        <v>0</v>
      </c>
      <c r="I62" s="77">
        <v>0</v>
      </c>
      <c r="K62" s="77">
        <v>6.4546739999999998</v>
      </c>
      <c r="L62" s="77">
        <v>5.5899999999999998E-8</v>
      </c>
      <c r="M62" s="77">
        <v>5.527107</v>
      </c>
      <c r="N62" s="77">
        <v>3.8700000000000002E-8</v>
      </c>
      <c r="O62" s="78" t="s">
        <v>6388</v>
      </c>
    </row>
    <row r="63" spans="1:15" x14ac:dyDescent="0.25">
      <c r="A63" s="151" t="s">
        <v>54</v>
      </c>
      <c r="B63" s="77" t="s">
        <v>7</v>
      </c>
      <c r="C63" s="77">
        <v>100000</v>
      </c>
      <c r="D63" s="77">
        <v>1000</v>
      </c>
      <c r="E63" s="77">
        <v>10000</v>
      </c>
      <c r="F63" s="77" t="s">
        <v>47</v>
      </c>
      <c r="G63" s="77" t="s">
        <v>47</v>
      </c>
      <c r="H63" s="77">
        <v>0</v>
      </c>
      <c r="I63" s="77">
        <v>0</v>
      </c>
      <c r="K63" s="77">
        <v>5.8513470999999999</v>
      </c>
      <c r="L63" s="77">
        <v>2.47889E-7</v>
      </c>
      <c r="M63" s="77">
        <v>5.7999590999999997</v>
      </c>
      <c r="N63" s="77">
        <v>4.8299999999999999E-10</v>
      </c>
      <c r="O63" s="78" t="s">
        <v>6570</v>
      </c>
    </row>
    <row r="64" spans="1:15" x14ac:dyDescent="0.25">
      <c r="A64" s="151" t="s">
        <v>54</v>
      </c>
      <c r="B64" s="77" t="s">
        <v>7</v>
      </c>
      <c r="C64" s="77">
        <v>1000</v>
      </c>
      <c r="D64" s="77">
        <v>10000</v>
      </c>
      <c r="E64" s="77">
        <v>100000</v>
      </c>
      <c r="F64" s="77" t="s">
        <v>47</v>
      </c>
      <c r="G64" s="77" t="s">
        <v>47</v>
      </c>
      <c r="H64" s="77">
        <v>0</v>
      </c>
      <c r="I64" s="77">
        <v>0</v>
      </c>
      <c r="K64" s="77">
        <v>58.513469999999998</v>
      </c>
      <c r="L64" s="77">
        <v>2.47889E-7</v>
      </c>
      <c r="M64" s="77">
        <v>57.999589999999998</v>
      </c>
      <c r="N64" s="77">
        <v>4.8299999999999999E-10</v>
      </c>
      <c r="O64" s="78" t="s">
        <v>6390</v>
      </c>
    </row>
    <row r="65" spans="1:15" x14ac:dyDescent="0.25">
      <c r="A65" s="151" t="s">
        <v>54</v>
      </c>
      <c r="B65" s="77" t="s">
        <v>7</v>
      </c>
      <c r="C65" s="77">
        <v>10000</v>
      </c>
      <c r="D65" s="77">
        <v>100000</v>
      </c>
      <c r="E65" s="77">
        <v>100000</v>
      </c>
      <c r="F65" s="77" t="s">
        <v>47</v>
      </c>
      <c r="G65" s="77" t="s">
        <v>47</v>
      </c>
      <c r="H65" s="77">
        <v>0</v>
      </c>
      <c r="I65" s="77">
        <v>0</v>
      </c>
      <c r="K65" s="77">
        <v>60.046087</v>
      </c>
      <c r="L65" s="77">
        <v>9.53E-8</v>
      </c>
      <c r="M65" s="77">
        <v>57.96067</v>
      </c>
      <c r="N65" s="77">
        <v>5.0899999999999996E-9</v>
      </c>
      <c r="O65" s="78" t="s">
        <v>6391</v>
      </c>
    </row>
    <row r="66" spans="1:15" x14ac:dyDescent="0.25">
      <c r="A66" s="151" t="s">
        <v>54</v>
      </c>
      <c r="B66" s="77" t="s">
        <v>7</v>
      </c>
      <c r="C66" s="77">
        <v>10000</v>
      </c>
      <c r="D66" s="77">
        <v>100000</v>
      </c>
      <c r="E66" s="77">
        <v>1000000</v>
      </c>
      <c r="F66" s="77" t="s">
        <v>47</v>
      </c>
      <c r="G66" s="77" t="s">
        <v>47</v>
      </c>
      <c r="H66" s="77">
        <v>0</v>
      </c>
      <c r="I66" s="77">
        <v>0</v>
      </c>
      <c r="K66" s="77">
        <v>585.13490000000002</v>
      </c>
      <c r="L66" s="77">
        <v>2.48E-7</v>
      </c>
      <c r="M66" s="77">
        <v>579.99599999999998</v>
      </c>
      <c r="N66" s="77">
        <v>5.1E-10</v>
      </c>
      <c r="O66" s="78" t="s">
        <v>6571</v>
      </c>
    </row>
    <row r="67" spans="1:15" x14ac:dyDescent="0.25">
      <c r="A67" s="151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47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6572</v>
      </c>
    </row>
    <row r="68" spans="1:15" x14ac:dyDescent="0.25">
      <c r="A68" s="151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47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6394</v>
      </c>
    </row>
    <row r="69" spans="1:15" x14ac:dyDescent="0.25">
      <c r="A69" s="151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47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6395</v>
      </c>
    </row>
    <row r="70" spans="1:15" x14ac:dyDescent="0.25">
      <c r="A70" s="151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47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6396</v>
      </c>
    </row>
    <row r="71" spans="1:15" x14ac:dyDescent="0.25">
      <c r="A71" s="151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47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6397</v>
      </c>
    </row>
    <row r="72" spans="1:15" x14ac:dyDescent="0.25">
      <c r="A72" s="151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1E-3</v>
      </c>
      <c r="I72" s="77">
        <v>0.02</v>
      </c>
      <c r="J72" s="77" t="s">
        <v>10</v>
      </c>
      <c r="K72" s="77">
        <v>7.6999999999999999E-2</v>
      </c>
      <c r="L72" s="77">
        <v>4200</v>
      </c>
      <c r="M72" s="77">
        <v>7.6632000000000006E-2</v>
      </c>
      <c r="N72" s="77">
        <v>4198.8999999999996</v>
      </c>
      <c r="O72" s="78" t="s">
        <v>2448</v>
      </c>
    </row>
    <row r="73" spans="1:15" x14ac:dyDescent="0.25">
      <c r="A73" s="151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0.02</v>
      </c>
      <c r="I73" s="77">
        <v>4.4999999999999998E-2</v>
      </c>
      <c r="J73" s="77" t="s">
        <v>10</v>
      </c>
      <c r="K73" s="77">
        <v>3.7999999999999999E-2</v>
      </c>
      <c r="L73" s="77">
        <v>1700</v>
      </c>
      <c r="M73" s="77">
        <v>3.4644000000000001E-2</v>
      </c>
      <c r="N73" s="77">
        <v>1732.1</v>
      </c>
      <c r="O73" s="78" t="s">
        <v>1652</v>
      </c>
    </row>
    <row r="74" spans="1:15" x14ac:dyDescent="0.25">
      <c r="A74" s="151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4.4999999999999998E-2</v>
      </c>
      <c r="I74" s="77">
        <v>5</v>
      </c>
      <c r="J74" s="77" t="s">
        <v>10</v>
      </c>
      <c r="K74" s="77">
        <v>3.6999999999999998E-2</v>
      </c>
      <c r="L74" s="77">
        <v>700</v>
      </c>
      <c r="M74" s="77">
        <v>3.5478000000000003E-2</v>
      </c>
      <c r="N74" s="77">
        <v>705.46</v>
      </c>
      <c r="O74" s="78" t="s">
        <v>1653</v>
      </c>
    </row>
    <row r="75" spans="1:15" x14ac:dyDescent="0.25">
      <c r="A75" s="151" t="s">
        <v>53</v>
      </c>
      <c r="B75" s="77" t="s">
        <v>45</v>
      </c>
      <c r="C75" s="77">
        <v>1E-4</v>
      </c>
      <c r="D75" s="77">
        <v>1E-3</v>
      </c>
      <c r="E75" s="77">
        <v>1E-10</v>
      </c>
      <c r="F75" s="77" t="s">
        <v>13</v>
      </c>
      <c r="G75" s="77" t="s">
        <v>11</v>
      </c>
      <c r="H75" s="77">
        <v>1E-3</v>
      </c>
      <c r="I75" s="77">
        <v>0.02</v>
      </c>
      <c r="J75" s="77" t="s">
        <v>10</v>
      </c>
      <c r="K75" s="77">
        <v>0.25</v>
      </c>
      <c r="L75" s="77">
        <v>4600</v>
      </c>
      <c r="M75" s="77">
        <v>0.23094999999999999</v>
      </c>
      <c r="N75" s="77">
        <v>4618.8</v>
      </c>
      <c r="O75" s="78" t="s">
        <v>1678</v>
      </c>
    </row>
    <row r="76" spans="1:15" x14ac:dyDescent="0.25">
      <c r="A76" s="151" t="s">
        <v>53</v>
      </c>
      <c r="B76" s="77" t="s">
        <v>45</v>
      </c>
      <c r="C76" s="77">
        <v>1E-4</v>
      </c>
      <c r="D76" s="77">
        <v>1E-3</v>
      </c>
      <c r="E76" s="77">
        <v>1E-10</v>
      </c>
      <c r="F76" s="77" t="s">
        <v>13</v>
      </c>
      <c r="G76" s="77" t="s">
        <v>11</v>
      </c>
      <c r="H76" s="77">
        <v>0.02</v>
      </c>
      <c r="I76" s="77">
        <v>4.4999999999999998E-2</v>
      </c>
      <c r="J76" s="77" t="s">
        <v>10</v>
      </c>
      <c r="K76" s="77">
        <v>0.27</v>
      </c>
      <c r="L76" s="77">
        <v>1700</v>
      </c>
      <c r="M76" s="77">
        <v>0.23094000000000001</v>
      </c>
      <c r="N76" s="77">
        <v>1732.1</v>
      </c>
      <c r="O76" s="78" t="s">
        <v>1679</v>
      </c>
    </row>
    <row r="77" spans="1:15" x14ac:dyDescent="0.25">
      <c r="A77" s="151" t="s">
        <v>53</v>
      </c>
      <c r="B77" s="77" t="s">
        <v>45</v>
      </c>
      <c r="C77" s="77">
        <v>1E-4</v>
      </c>
      <c r="D77" s="77">
        <v>1E-3</v>
      </c>
      <c r="E77" s="77">
        <v>1E-10</v>
      </c>
      <c r="F77" s="77" t="s">
        <v>13</v>
      </c>
      <c r="G77" s="77" t="s">
        <v>11</v>
      </c>
      <c r="H77" s="77">
        <v>4.4999999999999998E-2</v>
      </c>
      <c r="I77" s="77">
        <v>0.1</v>
      </c>
      <c r="J77" s="77" t="s">
        <v>10</v>
      </c>
      <c r="K77" s="77">
        <v>0.24</v>
      </c>
      <c r="L77" s="77">
        <v>690</v>
      </c>
      <c r="M77" s="77">
        <v>0.23094000000000001</v>
      </c>
      <c r="N77" s="77">
        <v>693.02</v>
      </c>
      <c r="O77" s="78" t="s">
        <v>1681</v>
      </c>
    </row>
    <row r="78" spans="1:15" x14ac:dyDescent="0.25">
      <c r="A78" s="151" t="s">
        <v>53</v>
      </c>
      <c r="B78" s="77" t="s">
        <v>45</v>
      </c>
      <c r="C78" s="77">
        <v>1E-4</v>
      </c>
      <c r="D78" s="77">
        <v>1E-3</v>
      </c>
      <c r="E78" s="77">
        <v>1E-10</v>
      </c>
      <c r="F78" s="77" t="s">
        <v>13</v>
      </c>
      <c r="G78" s="77" t="s">
        <v>11</v>
      </c>
      <c r="H78" s="77">
        <v>0.1</v>
      </c>
      <c r="I78" s="77">
        <v>5</v>
      </c>
      <c r="J78" s="77" t="s">
        <v>10</v>
      </c>
      <c r="K78" s="77">
        <v>0.25</v>
      </c>
      <c r="L78" s="77">
        <v>350</v>
      </c>
      <c r="M78" s="77">
        <v>0.23000999999999999</v>
      </c>
      <c r="N78" s="77">
        <v>364.09</v>
      </c>
      <c r="O78" s="78" t="s">
        <v>1676</v>
      </c>
    </row>
    <row r="79" spans="1:15" x14ac:dyDescent="0.25">
      <c r="A79" s="151" t="s">
        <v>53</v>
      </c>
      <c r="B79" s="77" t="s">
        <v>45</v>
      </c>
      <c r="C79" s="77">
        <v>1E-4</v>
      </c>
      <c r="D79" s="77">
        <v>1E-3</v>
      </c>
      <c r="E79" s="77">
        <v>1E-10</v>
      </c>
      <c r="F79" s="77" t="s">
        <v>13</v>
      </c>
      <c r="G79" s="77" t="s">
        <v>11</v>
      </c>
      <c r="H79" s="77">
        <v>5</v>
      </c>
      <c r="I79" s="77">
        <v>20</v>
      </c>
      <c r="J79" s="77" t="s">
        <v>10</v>
      </c>
      <c r="K79" s="77">
        <v>0.25</v>
      </c>
      <c r="L79" s="77">
        <v>710</v>
      </c>
      <c r="M79" s="77">
        <v>0.23471</v>
      </c>
      <c r="N79" s="77">
        <v>715.83</v>
      </c>
      <c r="O79" s="78" t="s">
        <v>1677</v>
      </c>
    </row>
    <row r="80" spans="1:15" x14ac:dyDescent="0.25">
      <c r="A80" s="151" t="s">
        <v>53</v>
      </c>
      <c r="B80" s="77" t="s">
        <v>45</v>
      </c>
      <c r="C80" s="77">
        <v>1E-4</v>
      </c>
      <c r="D80" s="77">
        <v>1E-3</v>
      </c>
      <c r="E80" s="77">
        <v>1E-10</v>
      </c>
      <c r="F80" s="77" t="s">
        <v>13</v>
      </c>
      <c r="G80" s="77" t="s">
        <v>11</v>
      </c>
      <c r="H80" s="77">
        <v>20</v>
      </c>
      <c r="I80" s="77">
        <v>50</v>
      </c>
      <c r="J80" s="77" t="s">
        <v>10</v>
      </c>
      <c r="K80" s="77">
        <v>0.47</v>
      </c>
      <c r="L80" s="77">
        <v>4800</v>
      </c>
      <c r="M80" s="77">
        <v>0.46627000000000002</v>
      </c>
      <c r="N80" s="77">
        <v>4761.7</v>
      </c>
      <c r="O80" s="78" t="s">
        <v>1680</v>
      </c>
    </row>
    <row r="81" spans="1:15" x14ac:dyDescent="0.25">
      <c r="A81" s="151" t="s">
        <v>53</v>
      </c>
      <c r="B81" s="77" t="s">
        <v>45</v>
      </c>
      <c r="C81" s="77">
        <v>1E-4</v>
      </c>
      <c r="D81" s="77">
        <v>1E-3</v>
      </c>
      <c r="E81" s="77">
        <v>1E-10</v>
      </c>
      <c r="F81" s="77" t="s">
        <v>13</v>
      </c>
      <c r="G81" s="77" t="s">
        <v>11</v>
      </c>
      <c r="H81" s="77">
        <v>50</v>
      </c>
      <c r="I81" s="77">
        <v>100</v>
      </c>
      <c r="J81" s="77" t="s">
        <v>10</v>
      </c>
      <c r="K81" s="77">
        <v>1.9</v>
      </c>
      <c r="L81" s="77">
        <v>6500</v>
      </c>
      <c r="M81" s="77">
        <v>1.7592000000000001</v>
      </c>
      <c r="N81" s="77">
        <v>6558</v>
      </c>
      <c r="O81" s="78" t="s">
        <v>2457</v>
      </c>
    </row>
    <row r="82" spans="1:15" x14ac:dyDescent="0.25">
      <c r="A82" s="151" t="s">
        <v>53</v>
      </c>
      <c r="B82" s="77" t="s">
        <v>45</v>
      </c>
      <c r="C82" s="77">
        <v>0</v>
      </c>
      <c r="D82" s="77">
        <v>1E-4</v>
      </c>
      <c r="E82" s="77">
        <v>1.0000000000000001E-9</v>
      </c>
      <c r="F82" s="77" t="s">
        <v>13</v>
      </c>
      <c r="G82" s="77" t="s">
        <v>11</v>
      </c>
      <c r="H82" s="77">
        <v>1E-3</v>
      </c>
      <c r="I82" s="77">
        <v>0.02</v>
      </c>
      <c r="J82" s="77" t="s">
        <v>10</v>
      </c>
      <c r="K82" s="77">
        <v>7.6999999999999999E-2</v>
      </c>
      <c r="L82" s="77">
        <v>4200</v>
      </c>
      <c r="M82" s="77">
        <v>7.6633000000000007E-2</v>
      </c>
      <c r="N82" s="77">
        <v>4198.8999999999996</v>
      </c>
      <c r="O82" s="78" t="s">
        <v>1656</v>
      </c>
    </row>
    <row r="83" spans="1:15" x14ac:dyDescent="0.25">
      <c r="A83" s="151" t="s">
        <v>53</v>
      </c>
      <c r="B83" s="77" t="s">
        <v>45</v>
      </c>
      <c r="C83" s="77">
        <v>0</v>
      </c>
      <c r="D83" s="77">
        <v>1E-4</v>
      </c>
      <c r="E83" s="77">
        <v>1.0000000000000001E-9</v>
      </c>
      <c r="F83" s="77" t="s">
        <v>13</v>
      </c>
      <c r="G83" s="77" t="s">
        <v>11</v>
      </c>
      <c r="H83" s="77">
        <v>0.02</v>
      </c>
      <c r="I83" s="77">
        <v>4.4999999999999998E-2</v>
      </c>
      <c r="J83" s="77" t="s">
        <v>10</v>
      </c>
      <c r="K83" s="77">
        <v>3.7999999999999999E-2</v>
      </c>
      <c r="L83" s="77">
        <v>1700</v>
      </c>
      <c r="M83" s="77">
        <v>3.4647999999999998E-2</v>
      </c>
      <c r="N83" s="77">
        <v>1732.1</v>
      </c>
      <c r="O83" s="78" t="s">
        <v>1655</v>
      </c>
    </row>
    <row r="84" spans="1:15" x14ac:dyDescent="0.25">
      <c r="A84" s="151" t="s">
        <v>53</v>
      </c>
      <c r="B84" s="77" t="s">
        <v>45</v>
      </c>
      <c r="C84" s="77">
        <v>0</v>
      </c>
      <c r="D84" s="77">
        <v>1E-4</v>
      </c>
      <c r="E84" s="77">
        <v>1.0000000000000001E-9</v>
      </c>
      <c r="F84" s="77" t="s">
        <v>13</v>
      </c>
      <c r="G84" s="77" t="s">
        <v>11</v>
      </c>
      <c r="H84" s="77">
        <v>4.4999999999999998E-2</v>
      </c>
      <c r="I84" s="77">
        <v>5</v>
      </c>
      <c r="J84" s="77" t="s">
        <v>10</v>
      </c>
      <c r="K84" s="77">
        <v>3.6999999999999998E-2</v>
      </c>
      <c r="L84" s="77">
        <v>701.57</v>
      </c>
      <c r="M84" s="77">
        <v>3.5484000000000002E-2</v>
      </c>
      <c r="N84" s="77">
        <v>705.45</v>
      </c>
      <c r="O84" s="78" t="s">
        <v>1654</v>
      </c>
    </row>
    <row r="85" spans="1:15" x14ac:dyDescent="0.25">
      <c r="A85" s="151" t="s">
        <v>53</v>
      </c>
      <c r="B85" s="77" t="s">
        <v>45</v>
      </c>
      <c r="C85" s="77">
        <v>1E-4</v>
      </c>
      <c r="D85" s="77">
        <v>1E-3</v>
      </c>
      <c r="E85" s="77">
        <v>1.0000000000000001E-9</v>
      </c>
      <c r="F85" s="77" t="s">
        <v>13</v>
      </c>
      <c r="G85" s="77" t="s">
        <v>11</v>
      </c>
      <c r="H85" s="77">
        <v>1E-3</v>
      </c>
      <c r="I85" s="77">
        <v>0.02</v>
      </c>
      <c r="J85" s="77" t="s">
        <v>10</v>
      </c>
      <c r="K85" s="77">
        <v>0.25</v>
      </c>
      <c r="L85" s="77">
        <v>4600</v>
      </c>
      <c r="M85" s="77">
        <v>0.23097999999999999</v>
      </c>
      <c r="N85" s="77">
        <v>4618.8</v>
      </c>
      <c r="O85" s="78" t="s">
        <v>1687</v>
      </c>
    </row>
    <row r="86" spans="1:15" x14ac:dyDescent="0.25">
      <c r="A86" s="151" t="s">
        <v>53</v>
      </c>
      <c r="B86" s="77" t="s">
        <v>45</v>
      </c>
      <c r="C86" s="77">
        <v>1E-4</v>
      </c>
      <c r="D86" s="77">
        <v>1E-3</v>
      </c>
      <c r="E86" s="77">
        <v>1.0000000000000001E-9</v>
      </c>
      <c r="F86" s="77" t="s">
        <v>13</v>
      </c>
      <c r="G86" s="77" t="s">
        <v>11</v>
      </c>
      <c r="H86" s="77">
        <v>0.02</v>
      </c>
      <c r="I86" s="77">
        <v>4.4999999999999998E-2</v>
      </c>
      <c r="J86" s="77" t="s">
        <v>10</v>
      </c>
      <c r="K86" s="77">
        <v>0.27</v>
      </c>
      <c r="L86" s="77">
        <v>1700</v>
      </c>
      <c r="M86" s="77">
        <v>0.23100000000000001</v>
      </c>
      <c r="N86" s="77">
        <v>1732.1</v>
      </c>
      <c r="O86" s="78" t="s">
        <v>1686</v>
      </c>
    </row>
    <row r="87" spans="1:15" x14ac:dyDescent="0.25">
      <c r="A87" s="151" t="s">
        <v>53</v>
      </c>
      <c r="B87" s="77" t="s">
        <v>45</v>
      </c>
      <c r="C87" s="77">
        <v>1E-4</v>
      </c>
      <c r="D87" s="77">
        <v>1E-3</v>
      </c>
      <c r="E87" s="77">
        <v>1.0000000000000001E-9</v>
      </c>
      <c r="F87" s="77" t="s">
        <v>13</v>
      </c>
      <c r="G87" s="77" t="s">
        <v>11</v>
      </c>
      <c r="H87" s="77">
        <v>4.4999999999999998E-2</v>
      </c>
      <c r="I87" s="77">
        <v>0.1</v>
      </c>
      <c r="J87" s="77" t="s">
        <v>10</v>
      </c>
      <c r="K87" s="77">
        <v>0.24</v>
      </c>
      <c r="L87" s="77">
        <v>690</v>
      </c>
      <c r="M87" s="77">
        <v>0.23102</v>
      </c>
      <c r="N87" s="77">
        <v>692.99</v>
      </c>
      <c r="O87" s="78" t="s">
        <v>2458</v>
      </c>
    </row>
    <row r="88" spans="1:15" x14ac:dyDescent="0.25">
      <c r="A88" s="151" t="s">
        <v>53</v>
      </c>
      <c r="B88" s="77" t="s">
        <v>45</v>
      </c>
      <c r="C88" s="77">
        <v>1E-4</v>
      </c>
      <c r="D88" s="77">
        <v>1E-3</v>
      </c>
      <c r="E88" s="77">
        <v>1.0000000000000001E-9</v>
      </c>
      <c r="F88" s="77" t="s">
        <v>13</v>
      </c>
      <c r="G88" s="77" t="s">
        <v>11</v>
      </c>
      <c r="H88" s="77">
        <v>0.1</v>
      </c>
      <c r="I88" s="77">
        <v>5</v>
      </c>
      <c r="J88" s="77" t="s">
        <v>10</v>
      </c>
      <c r="K88" s="77">
        <v>0.25</v>
      </c>
      <c r="L88" s="77">
        <v>354.91</v>
      </c>
      <c r="M88" s="77">
        <v>0.23008999999999999</v>
      </c>
      <c r="N88" s="77">
        <v>364.09</v>
      </c>
      <c r="O88" s="78" t="s">
        <v>1682</v>
      </c>
    </row>
    <row r="89" spans="1:15" x14ac:dyDescent="0.25">
      <c r="A89" s="151" t="s">
        <v>53</v>
      </c>
      <c r="B89" s="77" t="s">
        <v>45</v>
      </c>
      <c r="C89" s="77">
        <v>1E-4</v>
      </c>
      <c r="D89" s="77">
        <v>1E-3</v>
      </c>
      <c r="E89" s="77">
        <v>1.0000000000000001E-9</v>
      </c>
      <c r="F89" s="77" t="s">
        <v>13</v>
      </c>
      <c r="G89" s="77" t="s">
        <v>11</v>
      </c>
      <c r="H89" s="77">
        <v>5</v>
      </c>
      <c r="I89" s="77">
        <v>20</v>
      </c>
      <c r="J89" s="77" t="s">
        <v>10</v>
      </c>
      <c r="K89" s="77">
        <v>0.25</v>
      </c>
      <c r="L89" s="77">
        <v>711.93</v>
      </c>
      <c r="M89" s="77">
        <v>0.23479</v>
      </c>
      <c r="N89" s="77">
        <v>715.8</v>
      </c>
      <c r="O89" s="78" t="s">
        <v>1684</v>
      </c>
    </row>
    <row r="90" spans="1:15" x14ac:dyDescent="0.25">
      <c r="A90" s="151" t="s">
        <v>53</v>
      </c>
      <c r="B90" s="77" t="s">
        <v>45</v>
      </c>
      <c r="C90" s="77">
        <v>1E-4</v>
      </c>
      <c r="D90" s="77">
        <v>1E-3</v>
      </c>
      <c r="E90" s="77">
        <v>1.0000000000000001E-9</v>
      </c>
      <c r="F90" s="77" t="s">
        <v>13</v>
      </c>
      <c r="G90" s="77" t="s">
        <v>11</v>
      </c>
      <c r="H90" s="77">
        <v>20</v>
      </c>
      <c r="I90" s="77">
        <v>50</v>
      </c>
      <c r="J90" s="77" t="s">
        <v>10</v>
      </c>
      <c r="K90" s="77">
        <v>0.47</v>
      </c>
      <c r="L90" s="77">
        <v>4761.6000000000004</v>
      </c>
      <c r="M90" s="77">
        <v>0.46636</v>
      </c>
      <c r="N90" s="77">
        <v>4761.6000000000004</v>
      </c>
      <c r="O90" s="78" t="s">
        <v>1685</v>
      </c>
    </row>
    <row r="91" spans="1:15" x14ac:dyDescent="0.25">
      <c r="A91" s="151" t="s">
        <v>53</v>
      </c>
      <c r="B91" s="77" t="s">
        <v>45</v>
      </c>
      <c r="C91" s="77">
        <v>1E-4</v>
      </c>
      <c r="D91" s="77">
        <v>1E-3</v>
      </c>
      <c r="E91" s="77">
        <v>1.0000000000000001E-9</v>
      </c>
      <c r="F91" s="77" t="s">
        <v>13</v>
      </c>
      <c r="G91" s="77" t="s">
        <v>11</v>
      </c>
      <c r="H91" s="77">
        <v>50</v>
      </c>
      <c r="I91" s="77">
        <v>100</v>
      </c>
      <c r="J91" s="77" t="s">
        <v>10</v>
      </c>
      <c r="K91" s="77">
        <v>1.9</v>
      </c>
      <c r="L91" s="77">
        <v>6531.9</v>
      </c>
      <c r="M91" s="77">
        <v>1.7594000000000001</v>
      </c>
      <c r="N91" s="77">
        <v>6558.1</v>
      </c>
      <c r="O91" s="78" t="s">
        <v>1683</v>
      </c>
    </row>
    <row r="92" spans="1:15" x14ac:dyDescent="0.25">
      <c r="A92" s="151" t="s">
        <v>53</v>
      </c>
      <c r="B92" s="77" t="s">
        <v>45</v>
      </c>
      <c r="C92" s="77">
        <v>0</v>
      </c>
      <c r="D92" s="77">
        <v>1E-4</v>
      </c>
      <c r="E92" s="77">
        <v>1E-8</v>
      </c>
      <c r="F92" s="77" t="s">
        <v>13</v>
      </c>
      <c r="G92" s="77" t="s">
        <v>11</v>
      </c>
      <c r="H92" s="77">
        <v>1E-3</v>
      </c>
      <c r="I92" s="77">
        <v>0.02</v>
      </c>
      <c r="J92" s="77" t="s">
        <v>10</v>
      </c>
      <c r="K92" s="77">
        <v>7.6999999999999999E-2</v>
      </c>
      <c r="L92" s="77">
        <v>4200</v>
      </c>
      <c r="M92" s="77">
        <v>7.6839000000000005E-2</v>
      </c>
      <c r="N92" s="77">
        <v>4197.2</v>
      </c>
      <c r="O92" s="78" t="s">
        <v>1657</v>
      </c>
    </row>
    <row r="93" spans="1:15" x14ac:dyDescent="0.25">
      <c r="A93" s="151" t="s">
        <v>53</v>
      </c>
      <c r="B93" s="77" t="s">
        <v>45</v>
      </c>
      <c r="C93" s="77">
        <v>0</v>
      </c>
      <c r="D93" s="77">
        <v>1E-4</v>
      </c>
      <c r="E93" s="77">
        <v>1E-8</v>
      </c>
      <c r="F93" s="77" t="s">
        <v>13</v>
      </c>
      <c r="G93" s="77" t="s">
        <v>11</v>
      </c>
      <c r="H93" s="77">
        <v>0.02</v>
      </c>
      <c r="I93" s="77">
        <v>4.4999999999999998E-2</v>
      </c>
      <c r="J93" s="77" t="s">
        <v>10</v>
      </c>
      <c r="K93" s="77">
        <v>3.7999999999999999E-2</v>
      </c>
      <c r="L93" s="77">
        <v>1700</v>
      </c>
      <c r="M93" s="77">
        <v>3.4998000000000001E-2</v>
      </c>
      <c r="N93" s="77">
        <v>1729.4</v>
      </c>
      <c r="O93" s="78" t="s">
        <v>2449</v>
      </c>
    </row>
    <row r="94" spans="1:15" x14ac:dyDescent="0.25">
      <c r="A94" s="151" t="s">
        <v>53</v>
      </c>
      <c r="B94" s="77" t="s">
        <v>45</v>
      </c>
      <c r="C94" s="77">
        <v>0</v>
      </c>
      <c r="D94" s="77">
        <v>1E-4</v>
      </c>
      <c r="E94" s="77">
        <v>1E-8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3.6999999999999998E-2</v>
      </c>
      <c r="L94" s="77">
        <v>703.27</v>
      </c>
      <c r="M94" s="77">
        <v>3.5899E-2</v>
      </c>
      <c r="N94" s="77">
        <v>702.95</v>
      </c>
      <c r="O94" s="78" t="s">
        <v>1658</v>
      </c>
    </row>
    <row r="95" spans="1:15" x14ac:dyDescent="0.25">
      <c r="A95" s="151" t="s">
        <v>53</v>
      </c>
      <c r="B95" s="77" t="s">
        <v>45</v>
      </c>
      <c r="C95" s="77">
        <v>1E-4</v>
      </c>
      <c r="D95" s="77">
        <v>1E-3</v>
      </c>
      <c r="E95" s="77">
        <v>1E-8</v>
      </c>
      <c r="F95" s="77" t="s">
        <v>13</v>
      </c>
      <c r="G95" s="77" t="s">
        <v>11</v>
      </c>
      <c r="H95" s="77">
        <v>1E-3</v>
      </c>
      <c r="I95" s="77">
        <v>0.02</v>
      </c>
      <c r="J95" s="77" t="s">
        <v>10</v>
      </c>
      <c r="K95" s="77">
        <v>0.25</v>
      </c>
      <c r="L95" s="77">
        <v>4600.3</v>
      </c>
      <c r="M95" s="77">
        <v>0.23363</v>
      </c>
      <c r="N95" s="77">
        <v>4616.5</v>
      </c>
      <c r="O95" s="78" t="s">
        <v>1692</v>
      </c>
    </row>
    <row r="96" spans="1:15" x14ac:dyDescent="0.25">
      <c r="A96" s="151" t="s">
        <v>53</v>
      </c>
      <c r="B96" s="77" t="s">
        <v>45</v>
      </c>
      <c r="C96" s="77">
        <v>1E-4</v>
      </c>
      <c r="D96" s="77">
        <v>1E-3</v>
      </c>
      <c r="E96" s="77">
        <v>1E-8</v>
      </c>
      <c r="F96" s="77" t="s">
        <v>13</v>
      </c>
      <c r="G96" s="77" t="s">
        <v>11</v>
      </c>
      <c r="H96" s="77">
        <v>0.02</v>
      </c>
      <c r="I96" s="77">
        <v>4.4999999999999998E-2</v>
      </c>
      <c r="J96" s="77" t="s">
        <v>10</v>
      </c>
      <c r="K96" s="77">
        <v>0.27</v>
      </c>
      <c r="L96" s="77">
        <v>1700</v>
      </c>
      <c r="M96" s="77">
        <v>0.23546</v>
      </c>
      <c r="N96" s="77">
        <v>1728.5</v>
      </c>
      <c r="O96" s="78" t="s">
        <v>1693</v>
      </c>
    </row>
    <row r="97" spans="1:15" x14ac:dyDescent="0.25">
      <c r="A97" s="151" t="s">
        <v>53</v>
      </c>
      <c r="B97" s="77" t="s">
        <v>45</v>
      </c>
      <c r="C97" s="77">
        <v>1E-4</v>
      </c>
      <c r="D97" s="77">
        <v>1E-3</v>
      </c>
      <c r="E97" s="77">
        <v>1E-8</v>
      </c>
      <c r="F97" s="77" t="s">
        <v>13</v>
      </c>
      <c r="G97" s="77" t="s">
        <v>11</v>
      </c>
      <c r="H97" s="77">
        <v>4.4999999999999998E-2</v>
      </c>
      <c r="I97" s="77">
        <v>0.1</v>
      </c>
      <c r="J97" s="77" t="s">
        <v>10</v>
      </c>
      <c r="K97" s="77">
        <v>0.24</v>
      </c>
      <c r="L97" s="77">
        <v>690</v>
      </c>
      <c r="M97" s="77">
        <v>0.23691000000000001</v>
      </c>
      <c r="N97" s="77">
        <v>689</v>
      </c>
      <c r="O97" s="78" t="s">
        <v>1689</v>
      </c>
    </row>
    <row r="98" spans="1:15" x14ac:dyDescent="0.25">
      <c r="A98" s="151" t="s">
        <v>53</v>
      </c>
      <c r="B98" s="77" t="s">
        <v>45</v>
      </c>
      <c r="C98" s="77">
        <v>1E-4</v>
      </c>
      <c r="D98" s="77">
        <v>1E-3</v>
      </c>
      <c r="E98" s="77">
        <v>1E-8</v>
      </c>
      <c r="F98" s="77" t="s">
        <v>13</v>
      </c>
      <c r="G98" s="77" t="s">
        <v>11</v>
      </c>
      <c r="H98" s="77">
        <v>0.1</v>
      </c>
      <c r="I98" s="77">
        <v>5</v>
      </c>
      <c r="J98" s="77" t="s">
        <v>10</v>
      </c>
      <c r="K98" s="77">
        <v>0.25</v>
      </c>
      <c r="L98" s="77">
        <v>359.01</v>
      </c>
      <c r="M98" s="77">
        <v>0.23663000000000001</v>
      </c>
      <c r="N98" s="77">
        <v>360.5</v>
      </c>
      <c r="O98" s="78" t="s">
        <v>1690</v>
      </c>
    </row>
    <row r="99" spans="1:15" x14ac:dyDescent="0.25">
      <c r="A99" s="151" t="s">
        <v>53</v>
      </c>
      <c r="B99" s="77" t="s">
        <v>45</v>
      </c>
      <c r="C99" s="77">
        <v>1E-4</v>
      </c>
      <c r="D99" s="77">
        <v>1E-3</v>
      </c>
      <c r="E99" s="77">
        <v>1E-8</v>
      </c>
      <c r="F99" s="77" t="s">
        <v>13</v>
      </c>
      <c r="G99" s="77" t="s">
        <v>11</v>
      </c>
      <c r="H99" s="77">
        <v>5</v>
      </c>
      <c r="I99" s="77">
        <v>20</v>
      </c>
      <c r="J99" s="77" t="s">
        <v>10</v>
      </c>
      <c r="K99" s="77">
        <v>0.25</v>
      </c>
      <c r="L99" s="77">
        <v>712.22</v>
      </c>
      <c r="M99" s="77">
        <v>0.24057999999999999</v>
      </c>
      <c r="N99" s="77">
        <v>711.87</v>
      </c>
      <c r="O99" s="78" t="s">
        <v>1694</v>
      </c>
    </row>
    <row r="100" spans="1:15" x14ac:dyDescent="0.25">
      <c r="A100" s="151" t="s">
        <v>53</v>
      </c>
      <c r="B100" s="77" t="s">
        <v>45</v>
      </c>
      <c r="C100" s="77">
        <v>1E-4</v>
      </c>
      <c r="D100" s="77">
        <v>1E-3</v>
      </c>
      <c r="E100" s="77">
        <v>1E-8</v>
      </c>
      <c r="F100" s="77" t="s">
        <v>13</v>
      </c>
      <c r="G100" s="77" t="s">
        <v>11</v>
      </c>
      <c r="H100" s="77">
        <v>20</v>
      </c>
      <c r="I100" s="77">
        <v>50</v>
      </c>
      <c r="J100" s="77" t="s">
        <v>10</v>
      </c>
      <c r="K100" s="77">
        <v>0.47</v>
      </c>
      <c r="L100" s="77">
        <v>4759.8999999999996</v>
      </c>
      <c r="M100" s="77">
        <v>0.46837000000000001</v>
      </c>
      <c r="N100" s="77">
        <v>4760</v>
      </c>
      <c r="O100" s="78" t="s">
        <v>1688</v>
      </c>
    </row>
    <row r="101" spans="1:15" x14ac:dyDescent="0.25">
      <c r="A101" s="151" t="s">
        <v>53</v>
      </c>
      <c r="B101" s="77" t="s">
        <v>45</v>
      </c>
      <c r="C101" s="77">
        <v>1E-4</v>
      </c>
      <c r="D101" s="77">
        <v>1E-3</v>
      </c>
      <c r="E101" s="77">
        <v>1E-8</v>
      </c>
      <c r="F101" s="77" t="s">
        <v>13</v>
      </c>
      <c r="G101" s="77" t="s">
        <v>11</v>
      </c>
      <c r="H101" s="77">
        <v>50</v>
      </c>
      <c r="I101" s="77">
        <v>100</v>
      </c>
      <c r="J101" s="77" t="s">
        <v>10</v>
      </c>
      <c r="K101" s="77">
        <v>1.9</v>
      </c>
      <c r="L101" s="77">
        <v>6537.4</v>
      </c>
      <c r="M101" s="77">
        <v>1.7606999999999999</v>
      </c>
      <c r="N101" s="77">
        <v>6558</v>
      </c>
      <c r="O101" s="78" t="s">
        <v>1691</v>
      </c>
    </row>
    <row r="102" spans="1:15" x14ac:dyDescent="0.25">
      <c r="A102" s="151" t="s">
        <v>53</v>
      </c>
      <c r="B102" s="77" t="s">
        <v>45</v>
      </c>
      <c r="C102" s="77">
        <v>1E-3</v>
      </c>
      <c r="D102" s="77">
        <v>0.01</v>
      </c>
      <c r="E102" s="77">
        <v>1E-8</v>
      </c>
      <c r="F102" s="77" t="s">
        <v>13</v>
      </c>
      <c r="G102" s="77" t="s">
        <v>11</v>
      </c>
      <c r="H102" s="77">
        <v>1E-3</v>
      </c>
      <c r="I102" s="77">
        <v>0.02</v>
      </c>
      <c r="J102" s="77" t="s">
        <v>10</v>
      </c>
      <c r="K102" s="77">
        <v>2.5</v>
      </c>
      <c r="L102" s="77">
        <v>4600</v>
      </c>
      <c r="M102" s="77">
        <v>2.3096000000000001</v>
      </c>
      <c r="N102" s="77">
        <v>4618.8</v>
      </c>
      <c r="O102" s="78" t="s">
        <v>1710</v>
      </c>
    </row>
    <row r="103" spans="1:15" x14ac:dyDescent="0.25">
      <c r="A103" s="151" t="s">
        <v>53</v>
      </c>
      <c r="B103" s="77" t="s">
        <v>45</v>
      </c>
      <c r="C103" s="77">
        <v>1E-3</v>
      </c>
      <c r="D103" s="77">
        <v>0.01</v>
      </c>
      <c r="E103" s="77">
        <v>1E-8</v>
      </c>
      <c r="F103" s="77" t="s">
        <v>13</v>
      </c>
      <c r="G103" s="77" t="s">
        <v>11</v>
      </c>
      <c r="H103" s="77">
        <v>0.02</v>
      </c>
      <c r="I103" s="77">
        <v>4.4999999999999998E-2</v>
      </c>
      <c r="J103" s="77" t="s">
        <v>10</v>
      </c>
      <c r="K103" s="77">
        <v>2.7</v>
      </c>
      <c r="L103" s="77">
        <v>1700</v>
      </c>
      <c r="M103" s="77">
        <v>2.3094999999999999</v>
      </c>
      <c r="N103" s="77">
        <v>1732.1</v>
      </c>
      <c r="O103" s="78" t="s">
        <v>1713</v>
      </c>
    </row>
    <row r="104" spans="1:15" x14ac:dyDescent="0.25">
      <c r="A104" s="151" t="s">
        <v>53</v>
      </c>
      <c r="B104" s="77" t="s">
        <v>45</v>
      </c>
      <c r="C104" s="77">
        <v>1E-3</v>
      </c>
      <c r="D104" s="77">
        <v>0.01</v>
      </c>
      <c r="E104" s="77">
        <v>1E-8</v>
      </c>
      <c r="F104" s="77" t="s">
        <v>13</v>
      </c>
      <c r="G104" s="77" t="s">
        <v>11</v>
      </c>
      <c r="H104" s="77">
        <v>4.4999999999999998E-2</v>
      </c>
      <c r="I104" s="77">
        <v>0.1</v>
      </c>
      <c r="J104" s="77" t="s">
        <v>10</v>
      </c>
      <c r="K104" s="77">
        <v>2.4</v>
      </c>
      <c r="L104" s="77">
        <v>690</v>
      </c>
      <c r="M104" s="77">
        <v>2.3094999999999999</v>
      </c>
      <c r="N104" s="77">
        <v>693.04</v>
      </c>
      <c r="O104" s="78" t="s">
        <v>2459</v>
      </c>
    </row>
    <row r="105" spans="1:15" x14ac:dyDescent="0.25">
      <c r="A105" s="151" t="s">
        <v>53</v>
      </c>
      <c r="B105" s="77" t="s">
        <v>45</v>
      </c>
      <c r="C105" s="77">
        <v>1E-3</v>
      </c>
      <c r="D105" s="77">
        <v>0.01</v>
      </c>
      <c r="E105" s="77">
        <v>1E-8</v>
      </c>
      <c r="F105" s="77" t="s">
        <v>13</v>
      </c>
      <c r="G105" s="77" t="s">
        <v>11</v>
      </c>
      <c r="H105" s="77">
        <v>0.1</v>
      </c>
      <c r="I105" s="77">
        <v>5</v>
      </c>
      <c r="J105" s="77" t="s">
        <v>10</v>
      </c>
      <c r="K105" s="77">
        <v>2.5</v>
      </c>
      <c r="L105" s="77">
        <v>350</v>
      </c>
      <c r="M105" s="77">
        <v>2.2951999999999999</v>
      </c>
      <c r="N105" s="77">
        <v>364.62</v>
      </c>
      <c r="O105" s="78" t="s">
        <v>1709</v>
      </c>
    </row>
    <row r="106" spans="1:15" x14ac:dyDescent="0.25">
      <c r="A106" s="151" t="s">
        <v>53</v>
      </c>
      <c r="B106" s="77" t="s">
        <v>45</v>
      </c>
      <c r="C106" s="77">
        <v>1E-3</v>
      </c>
      <c r="D106" s="77">
        <v>0.01</v>
      </c>
      <c r="E106" s="77">
        <v>1E-8</v>
      </c>
      <c r="F106" s="77" t="s">
        <v>13</v>
      </c>
      <c r="G106" s="77" t="s">
        <v>11</v>
      </c>
      <c r="H106" s="77">
        <v>5</v>
      </c>
      <c r="I106" s="77">
        <v>20</v>
      </c>
      <c r="J106" s="77" t="s">
        <v>10</v>
      </c>
      <c r="K106" s="77">
        <v>2.5</v>
      </c>
      <c r="L106" s="77">
        <v>710</v>
      </c>
      <c r="M106" s="77">
        <v>2.2890999999999999</v>
      </c>
      <c r="N106" s="77">
        <v>721.65</v>
      </c>
      <c r="O106" s="78" t="s">
        <v>1711</v>
      </c>
    </row>
    <row r="107" spans="1:15" x14ac:dyDescent="0.25">
      <c r="A107" s="151" t="s">
        <v>53</v>
      </c>
      <c r="B107" s="77" t="s">
        <v>45</v>
      </c>
      <c r="C107" s="77">
        <v>1E-3</v>
      </c>
      <c r="D107" s="77">
        <v>0.01</v>
      </c>
      <c r="E107" s="77">
        <v>1E-8</v>
      </c>
      <c r="F107" s="77" t="s">
        <v>13</v>
      </c>
      <c r="G107" s="77" t="s">
        <v>11</v>
      </c>
      <c r="H107" s="77">
        <v>20</v>
      </c>
      <c r="I107" s="77">
        <v>50</v>
      </c>
      <c r="J107" s="77" t="s">
        <v>10</v>
      </c>
      <c r="K107" s="77">
        <v>5.0999999999999996</v>
      </c>
      <c r="L107" s="77">
        <v>4700</v>
      </c>
      <c r="M107" s="77">
        <v>4.5719000000000003</v>
      </c>
      <c r="N107" s="77">
        <v>4747.8999999999996</v>
      </c>
      <c r="O107" s="78" t="s">
        <v>1712</v>
      </c>
    </row>
    <row r="108" spans="1:15" x14ac:dyDescent="0.25">
      <c r="A108" s="151" t="s">
        <v>53</v>
      </c>
      <c r="B108" s="77" t="s">
        <v>45</v>
      </c>
      <c r="C108" s="77">
        <v>1E-3</v>
      </c>
      <c r="D108" s="77">
        <v>0.01</v>
      </c>
      <c r="E108" s="77">
        <v>1E-8</v>
      </c>
      <c r="F108" s="77" t="s">
        <v>13</v>
      </c>
      <c r="G108" s="77" t="s">
        <v>11</v>
      </c>
      <c r="H108" s="77">
        <v>50</v>
      </c>
      <c r="I108" s="77">
        <v>100</v>
      </c>
      <c r="J108" s="77" t="s">
        <v>10</v>
      </c>
      <c r="K108" s="77">
        <v>19</v>
      </c>
      <c r="L108" s="77">
        <v>6500</v>
      </c>
      <c r="M108" s="77">
        <v>17.151</v>
      </c>
      <c r="N108" s="77">
        <v>6602.1</v>
      </c>
      <c r="O108" s="78" t="s">
        <v>1714</v>
      </c>
    </row>
    <row r="109" spans="1:15" x14ac:dyDescent="0.25">
      <c r="A109" s="151" t="s">
        <v>53</v>
      </c>
      <c r="B109" s="77" t="s">
        <v>45</v>
      </c>
      <c r="C109" s="77">
        <v>0</v>
      </c>
      <c r="D109" s="77">
        <v>1E-4</v>
      </c>
      <c r="E109" s="77">
        <v>9.9999999999999995E-8</v>
      </c>
      <c r="F109" s="77" t="s">
        <v>13</v>
      </c>
      <c r="G109" s="77" t="s">
        <v>11</v>
      </c>
      <c r="H109" s="77">
        <v>1E-3</v>
      </c>
      <c r="I109" s="77">
        <v>0.02</v>
      </c>
      <c r="J109" s="77" t="s">
        <v>10</v>
      </c>
      <c r="K109" s="77">
        <v>9.5325999999999994E-2</v>
      </c>
      <c r="L109" s="77">
        <v>4045.9</v>
      </c>
      <c r="M109" s="77">
        <v>9.5287999999999998E-2</v>
      </c>
      <c r="N109" s="77">
        <v>4045.8</v>
      </c>
      <c r="O109" s="78" t="s">
        <v>2450</v>
      </c>
    </row>
    <row r="110" spans="1:15" x14ac:dyDescent="0.25">
      <c r="A110" s="151" t="s">
        <v>53</v>
      </c>
      <c r="B110" s="77" t="s">
        <v>45</v>
      </c>
      <c r="C110" s="77">
        <v>0</v>
      </c>
      <c r="D110" s="77">
        <v>1E-4</v>
      </c>
      <c r="E110" s="77">
        <v>9.9999999999999995E-8</v>
      </c>
      <c r="F110" s="77" t="s">
        <v>13</v>
      </c>
      <c r="G110" s="77" t="s">
        <v>11</v>
      </c>
      <c r="H110" s="77">
        <v>0.02</v>
      </c>
      <c r="I110" s="77">
        <v>4.4999999999999998E-2</v>
      </c>
      <c r="J110" s="77" t="s">
        <v>10</v>
      </c>
      <c r="K110" s="77">
        <v>6.2399000000000003E-2</v>
      </c>
      <c r="L110" s="77">
        <v>1534.5</v>
      </c>
      <c r="M110" s="77">
        <v>6.2349000000000002E-2</v>
      </c>
      <c r="N110" s="77">
        <v>1534</v>
      </c>
      <c r="O110" s="78" t="s">
        <v>1660</v>
      </c>
    </row>
    <row r="111" spans="1:15" x14ac:dyDescent="0.25">
      <c r="A111" s="151" t="s">
        <v>53</v>
      </c>
      <c r="B111" s="77" t="s">
        <v>45</v>
      </c>
      <c r="C111" s="77">
        <v>0</v>
      </c>
      <c r="D111" s="77">
        <v>1E-4</v>
      </c>
      <c r="E111" s="77">
        <v>9.9999999999999995E-8</v>
      </c>
      <c r="F111" s="77" t="s">
        <v>13</v>
      </c>
      <c r="G111" s="77" t="s">
        <v>11</v>
      </c>
      <c r="H111" s="77">
        <v>4.4999999999999998E-2</v>
      </c>
      <c r="I111" s="77">
        <v>5</v>
      </c>
      <c r="J111" s="77" t="s">
        <v>10</v>
      </c>
      <c r="K111" s="77">
        <v>6.6314999999999999E-2</v>
      </c>
      <c r="L111" s="77">
        <v>546.37</v>
      </c>
      <c r="M111" s="77">
        <v>6.6275000000000001E-2</v>
      </c>
      <c r="N111" s="77">
        <v>544.96</v>
      </c>
      <c r="O111" s="78" t="s">
        <v>1659</v>
      </c>
    </row>
    <row r="112" spans="1:15" x14ac:dyDescent="0.25">
      <c r="A112" s="151" t="s">
        <v>53</v>
      </c>
      <c r="B112" s="77" t="s">
        <v>45</v>
      </c>
      <c r="C112" s="77">
        <v>1E-4</v>
      </c>
      <c r="D112" s="77">
        <v>1E-3</v>
      </c>
      <c r="E112" s="77">
        <v>9.9999999999999995E-8</v>
      </c>
      <c r="F112" s="77" t="s">
        <v>13</v>
      </c>
      <c r="G112" s="77" t="s">
        <v>11</v>
      </c>
      <c r="H112" s="77">
        <v>1E-3</v>
      </c>
      <c r="I112" s="77">
        <v>0.02</v>
      </c>
      <c r="J112" s="77" t="s">
        <v>10</v>
      </c>
      <c r="K112" s="77">
        <v>0.45989999999999998</v>
      </c>
      <c r="L112" s="77">
        <v>4424.7</v>
      </c>
      <c r="M112" s="77">
        <v>0.45951999999999998</v>
      </c>
      <c r="N112" s="77">
        <v>4424.6000000000004</v>
      </c>
      <c r="O112" s="78" t="s">
        <v>1698</v>
      </c>
    </row>
    <row r="113" spans="1:15" x14ac:dyDescent="0.25">
      <c r="A113" s="151" t="s">
        <v>53</v>
      </c>
      <c r="B113" s="77" t="s">
        <v>45</v>
      </c>
      <c r="C113" s="77">
        <v>1E-4</v>
      </c>
      <c r="D113" s="77">
        <v>1E-3</v>
      </c>
      <c r="E113" s="77">
        <v>9.9999999999999995E-8</v>
      </c>
      <c r="F113" s="77" t="s">
        <v>13</v>
      </c>
      <c r="G113" s="77" t="s">
        <v>11</v>
      </c>
      <c r="H113" s="77">
        <v>0.02</v>
      </c>
      <c r="I113" s="77">
        <v>4.4999999999999998E-2</v>
      </c>
      <c r="J113" s="77" t="s">
        <v>10</v>
      </c>
      <c r="K113" s="77">
        <v>0.55630000000000002</v>
      </c>
      <c r="L113" s="77">
        <v>1491.3</v>
      </c>
      <c r="M113" s="77">
        <v>0.55586000000000002</v>
      </c>
      <c r="N113" s="77">
        <v>1490.6</v>
      </c>
      <c r="O113" s="78" t="s">
        <v>1695</v>
      </c>
    </row>
    <row r="114" spans="1:15" x14ac:dyDescent="0.25">
      <c r="A114" s="151" t="s">
        <v>53</v>
      </c>
      <c r="B114" s="77" t="s">
        <v>45</v>
      </c>
      <c r="C114" s="77">
        <v>1E-4</v>
      </c>
      <c r="D114" s="77">
        <v>1E-3</v>
      </c>
      <c r="E114" s="77">
        <v>9.9999999999999995E-8</v>
      </c>
      <c r="F114" s="77" t="s">
        <v>13</v>
      </c>
      <c r="G114" s="77" t="s">
        <v>11</v>
      </c>
      <c r="H114" s="77">
        <v>4.4999999999999998E-2</v>
      </c>
      <c r="I114" s="77">
        <v>0.1</v>
      </c>
      <c r="J114" s="77" t="s">
        <v>10</v>
      </c>
      <c r="K114" s="77">
        <v>0.60248999999999997</v>
      </c>
      <c r="L114" s="77">
        <v>489.7</v>
      </c>
      <c r="M114" s="77">
        <v>0.60209999999999997</v>
      </c>
      <c r="N114" s="77">
        <v>487.94</v>
      </c>
      <c r="O114" s="78" t="s">
        <v>1700</v>
      </c>
    </row>
    <row r="115" spans="1:15" x14ac:dyDescent="0.25">
      <c r="A115" s="151" t="s">
        <v>53</v>
      </c>
      <c r="B115" s="77" t="s">
        <v>45</v>
      </c>
      <c r="C115" s="77">
        <v>1E-4</v>
      </c>
      <c r="D115" s="77">
        <v>1E-3</v>
      </c>
      <c r="E115" s="77">
        <v>9.9999999999999995E-8</v>
      </c>
      <c r="F115" s="77" t="s">
        <v>13</v>
      </c>
      <c r="G115" s="77" t="s">
        <v>11</v>
      </c>
      <c r="H115" s="77">
        <v>0.1</v>
      </c>
      <c r="I115" s="77">
        <v>5</v>
      </c>
      <c r="J115" s="77" t="s">
        <v>10</v>
      </c>
      <c r="K115" s="77">
        <v>0.61485999999999996</v>
      </c>
      <c r="L115" s="77">
        <v>217.08</v>
      </c>
      <c r="M115" s="77">
        <v>0.61453999999999998</v>
      </c>
      <c r="N115" s="77">
        <v>214.58</v>
      </c>
      <c r="O115" s="78" t="s">
        <v>1697</v>
      </c>
    </row>
    <row r="116" spans="1:15" x14ac:dyDescent="0.25">
      <c r="A116" s="151" t="s">
        <v>53</v>
      </c>
      <c r="B116" s="77" t="s">
        <v>45</v>
      </c>
      <c r="C116" s="77">
        <v>1E-4</v>
      </c>
      <c r="D116" s="77">
        <v>1E-3</v>
      </c>
      <c r="E116" s="77">
        <v>9.9999999999999995E-8</v>
      </c>
      <c r="F116" s="77" t="s">
        <v>13</v>
      </c>
      <c r="G116" s="77" t="s">
        <v>11</v>
      </c>
      <c r="H116" s="77">
        <v>5</v>
      </c>
      <c r="I116" s="77">
        <v>20</v>
      </c>
      <c r="J116" s="77" t="s">
        <v>10</v>
      </c>
      <c r="K116" s="77">
        <v>0.60309999999999997</v>
      </c>
      <c r="L116" s="77">
        <v>511.67</v>
      </c>
      <c r="M116" s="77">
        <v>0.60272000000000003</v>
      </c>
      <c r="N116" s="77">
        <v>509.95</v>
      </c>
      <c r="O116" s="78" t="s">
        <v>1701</v>
      </c>
    </row>
    <row r="117" spans="1:15" x14ac:dyDescent="0.25">
      <c r="A117" s="151" t="s">
        <v>53</v>
      </c>
      <c r="B117" s="77" t="s">
        <v>45</v>
      </c>
      <c r="C117" s="77">
        <v>1E-4</v>
      </c>
      <c r="D117" s="77">
        <v>1E-3</v>
      </c>
      <c r="E117" s="77">
        <v>9.9999999999999995E-8</v>
      </c>
      <c r="F117" s="77" t="s">
        <v>13</v>
      </c>
      <c r="G117" s="77" t="s">
        <v>11</v>
      </c>
      <c r="H117" s="77">
        <v>20</v>
      </c>
      <c r="I117" s="77">
        <v>50</v>
      </c>
      <c r="J117" s="77" t="s">
        <v>10</v>
      </c>
      <c r="K117" s="77">
        <v>0.64627000000000001</v>
      </c>
      <c r="L117" s="77">
        <v>4616</v>
      </c>
      <c r="M117" s="77">
        <v>0.64414000000000005</v>
      </c>
      <c r="N117" s="77">
        <v>4616.1000000000004</v>
      </c>
      <c r="O117" s="78" t="s">
        <v>1699</v>
      </c>
    </row>
    <row r="118" spans="1:15" x14ac:dyDescent="0.25">
      <c r="A118" s="151" t="s">
        <v>53</v>
      </c>
      <c r="B118" s="77" t="s">
        <v>45</v>
      </c>
      <c r="C118" s="77">
        <v>1E-4</v>
      </c>
      <c r="D118" s="77">
        <v>1E-3</v>
      </c>
      <c r="E118" s="77">
        <v>9.9999999999999995E-8</v>
      </c>
      <c r="F118" s="77" t="s">
        <v>13</v>
      </c>
      <c r="G118" s="77" t="s">
        <v>11</v>
      </c>
      <c r="H118" s="77">
        <v>50</v>
      </c>
      <c r="I118" s="77">
        <v>100</v>
      </c>
      <c r="J118" s="77" t="s">
        <v>10</v>
      </c>
      <c r="K118" s="77">
        <v>1.9</v>
      </c>
      <c r="L118" s="77">
        <v>6516.3</v>
      </c>
      <c r="M118" s="77">
        <v>1.8353999999999999</v>
      </c>
      <c r="N118" s="77">
        <v>6506.9</v>
      </c>
      <c r="O118" s="78" t="s">
        <v>1696</v>
      </c>
    </row>
    <row r="119" spans="1:15" x14ac:dyDescent="0.25">
      <c r="A119" s="151" t="s">
        <v>53</v>
      </c>
      <c r="B119" s="77" t="s">
        <v>45</v>
      </c>
      <c r="C119" s="77">
        <v>1E-3</v>
      </c>
      <c r="D119" s="77">
        <v>0.01</v>
      </c>
      <c r="E119" s="77">
        <v>9.9999999999999995E-8</v>
      </c>
      <c r="F119" s="77" t="s">
        <v>13</v>
      </c>
      <c r="G119" s="77" t="s">
        <v>11</v>
      </c>
      <c r="H119" s="77">
        <v>1E-3</v>
      </c>
      <c r="I119" s="77">
        <v>0.02</v>
      </c>
      <c r="J119" s="77" t="s">
        <v>10</v>
      </c>
      <c r="K119" s="77">
        <v>2.5</v>
      </c>
      <c r="L119" s="77">
        <v>4600</v>
      </c>
      <c r="M119" s="77">
        <v>2.3100999999999998</v>
      </c>
      <c r="N119" s="77">
        <v>4618.8</v>
      </c>
      <c r="O119" s="78" t="s">
        <v>1718</v>
      </c>
    </row>
    <row r="120" spans="1:15" x14ac:dyDescent="0.25">
      <c r="A120" s="151" t="s">
        <v>53</v>
      </c>
      <c r="B120" s="77" t="s">
        <v>45</v>
      </c>
      <c r="C120" s="77">
        <v>1E-3</v>
      </c>
      <c r="D120" s="77">
        <v>0.01</v>
      </c>
      <c r="E120" s="77">
        <v>9.9999999999999995E-8</v>
      </c>
      <c r="F120" s="77" t="s">
        <v>13</v>
      </c>
      <c r="G120" s="77" t="s">
        <v>11</v>
      </c>
      <c r="H120" s="77">
        <v>0.02</v>
      </c>
      <c r="I120" s="77">
        <v>4.4999999999999998E-2</v>
      </c>
      <c r="J120" s="77" t="s">
        <v>10</v>
      </c>
      <c r="K120" s="77">
        <v>2.7</v>
      </c>
      <c r="L120" s="77">
        <v>1700</v>
      </c>
      <c r="M120" s="77">
        <v>2.3109999999999999</v>
      </c>
      <c r="N120" s="77">
        <v>1732</v>
      </c>
      <c r="O120" s="78" t="s">
        <v>2460</v>
      </c>
    </row>
    <row r="121" spans="1:15" x14ac:dyDescent="0.25">
      <c r="A121" s="151" t="s">
        <v>53</v>
      </c>
      <c r="B121" s="77" t="s">
        <v>45</v>
      </c>
      <c r="C121" s="77">
        <v>1E-3</v>
      </c>
      <c r="D121" s="77">
        <v>0.01</v>
      </c>
      <c r="E121" s="77">
        <v>9.9999999999999995E-8</v>
      </c>
      <c r="F121" s="77" t="s">
        <v>13</v>
      </c>
      <c r="G121" s="77" t="s">
        <v>11</v>
      </c>
      <c r="H121" s="77">
        <v>4.4999999999999998E-2</v>
      </c>
      <c r="I121" s="77">
        <v>0.1</v>
      </c>
      <c r="J121" s="77" t="s">
        <v>10</v>
      </c>
      <c r="K121" s="77">
        <v>2.4</v>
      </c>
      <c r="L121" s="77">
        <v>690</v>
      </c>
      <c r="M121" s="77">
        <v>2.3107000000000002</v>
      </c>
      <c r="N121" s="77">
        <v>693.04</v>
      </c>
      <c r="O121" s="78" t="s">
        <v>1719</v>
      </c>
    </row>
    <row r="122" spans="1:15" x14ac:dyDescent="0.25">
      <c r="A122" s="151" t="s">
        <v>53</v>
      </c>
      <c r="B122" s="77" t="s">
        <v>45</v>
      </c>
      <c r="C122" s="77">
        <v>1E-3</v>
      </c>
      <c r="D122" s="77">
        <v>0.01</v>
      </c>
      <c r="E122" s="77">
        <v>9.9999999999999995E-8</v>
      </c>
      <c r="F122" s="77" t="s">
        <v>13</v>
      </c>
      <c r="G122" s="77" t="s">
        <v>11</v>
      </c>
      <c r="H122" s="77">
        <v>0.1</v>
      </c>
      <c r="I122" s="77">
        <v>5</v>
      </c>
      <c r="J122" s="77" t="s">
        <v>10</v>
      </c>
      <c r="K122" s="77">
        <v>2.5</v>
      </c>
      <c r="L122" s="77">
        <v>355.75</v>
      </c>
      <c r="M122" s="77">
        <v>2.2965</v>
      </c>
      <c r="N122" s="77">
        <v>364.68</v>
      </c>
      <c r="O122" s="78" t="s">
        <v>1715</v>
      </c>
    </row>
    <row r="123" spans="1:15" x14ac:dyDescent="0.25">
      <c r="A123" s="151" t="s">
        <v>53</v>
      </c>
      <c r="B123" s="77" t="s">
        <v>45</v>
      </c>
      <c r="C123" s="77">
        <v>1E-3</v>
      </c>
      <c r="D123" s="77">
        <v>0.01</v>
      </c>
      <c r="E123" s="77">
        <v>9.9999999999999995E-8</v>
      </c>
      <c r="F123" s="77" t="s">
        <v>13</v>
      </c>
      <c r="G123" s="77" t="s">
        <v>11</v>
      </c>
      <c r="H123" s="77">
        <v>5</v>
      </c>
      <c r="I123" s="77">
        <v>20</v>
      </c>
      <c r="J123" s="77" t="s">
        <v>10</v>
      </c>
      <c r="K123" s="77">
        <v>2.5</v>
      </c>
      <c r="L123" s="77">
        <v>712.46</v>
      </c>
      <c r="M123" s="77">
        <v>2.2904</v>
      </c>
      <c r="N123" s="77">
        <v>721.65</v>
      </c>
      <c r="O123" s="78" t="s">
        <v>1720</v>
      </c>
    </row>
    <row r="124" spans="1:15" x14ac:dyDescent="0.25">
      <c r="A124" s="151" t="s">
        <v>53</v>
      </c>
      <c r="B124" s="77" t="s">
        <v>45</v>
      </c>
      <c r="C124" s="77">
        <v>1E-3</v>
      </c>
      <c r="D124" s="77">
        <v>0.01</v>
      </c>
      <c r="E124" s="77">
        <v>9.9999999999999995E-8</v>
      </c>
      <c r="F124" s="77" t="s">
        <v>13</v>
      </c>
      <c r="G124" s="77" t="s">
        <v>11</v>
      </c>
      <c r="H124" s="77">
        <v>20</v>
      </c>
      <c r="I124" s="77">
        <v>50</v>
      </c>
      <c r="J124" s="77" t="s">
        <v>10</v>
      </c>
      <c r="K124" s="77">
        <v>5.0999999999999996</v>
      </c>
      <c r="L124" s="77">
        <v>4739.1000000000004</v>
      </c>
      <c r="M124" s="77">
        <v>4.5721999999999996</v>
      </c>
      <c r="N124" s="77">
        <v>4747.8999999999996</v>
      </c>
      <c r="O124" s="78" t="s">
        <v>1716</v>
      </c>
    </row>
    <row r="125" spans="1:15" x14ac:dyDescent="0.25">
      <c r="A125" s="151" t="s">
        <v>53</v>
      </c>
      <c r="B125" s="77" t="s">
        <v>45</v>
      </c>
      <c r="C125" s="77">
        <v>1E-3</v>
      </c>
      <c r="D125" s="77">
        <v>0.01</v>
      </c>
      <c r="E125" s="77">
        <v>9.9999999999999995E-8</v>
      </c>
      <c r="F125" s="77" t="s">
        <v>13</v>
      </c>
      <c r="G125" s="77" t="s">
        <v>11</v>
      </c>
      <c r="H125" s="77">
        <v>50</v>
      </c>
      <c r="I125" s="77">
        <v>100</v>
      </c>
      <c r="J125" s="77" t="s">
        <v>10</v>
      </c>
      <c r="K125" s="77">
        <v>19</v>
      </c>
      <c r="L125" s="77">
        <v>6531.1</v>
      </c>
      <c r="M125" s="77">
        <v>17.152999999999999</v>
      </c>
      <c r="N125" s="77">
        <v>6602.1</v>
      </c>
      <c r="O125" s="78" t="s">
        <v>1717</v>
      </c>
    </row>
    <row r="126" spans="1:15" x14ac:dyDescent="0.25">
      <c r="A126" s="151" t="s">
        <v>53</v>
      </c>
      <c r="B126" s="77" t="s">
        <v>45</v>
      </c>
      <c r="C126" s="77">
        <v>0.01</v>
      </c>
      <c r="D126" s="77">
        <v>0.1</v>
      </c>
      <c r="E126" s="77">
        <v>9.9999999999999995E-8</v>
      </c>
      <c r="F126" s="77" t="s">
        <v>13</v>
      </c>
      <c r="G126" s="77" t="s">
        <v>11</v>
      </c>
      <c r="H126" s="77">
        <v>1E-3</v>
      </c>
      <c r="I126" s="77">
        <v>0.02</v>
      </c>
      <c r="J126" s="77" t="s">
        <v>10</v>
      </c>
      <c r="K126" s="77">
        <v>25</v>
      </c>
      <c r="L126" s="77">
        <v>4600</v>
      </c>
      <c r="M126" s="77">
        <v>23.094999999999999</v>
      </c>
      <c r="N126" s="77">
        <v>4618.8</v>
      </c>
      <c r="O126" s="78" t="s">
        <v>1742</v>
      </c>
    </row>
    <row r="127" spans="1:15" x14ac:dyDescent="0.25">
      <c r="A127" s="151" t="s">
        <v>53</v>
      </c>
      <c r="B127" s="77" t="s">
        <v>45</v>
      </c>
      <c r="C127" s="77">
        <v>0.01</v>
      </c>
      <c r="D127" s="77">
        <v>0.1</v>
      </c>
      <c r="E127" s="77">
        <v>9.9999999999999995E-8</v>
      </c>
      <c r="F127" s="77" t="s">
        <v>13</v>
      </c>
      <c r="G127" s="77" t="s">
        <v>11</v>
      </c>
      <c r="H127" s="77">
        <v>0.02</v>
      </c>
      <c r="I127" s="77">
        <v>4.4999999999999998E-2</v>
      </c>
      <c r="J127" s="77" t="s">
        <v>10</v>
      </c>
      <c r="K127" s="77">
        <v>27</v>
      </c>
      <c r="L127" s="77">
        <v>1700</v>
      </c>
      <c r="M127" s="77">
        <v>23.094999999999999</v>
      </c>
      <c r="N127" s="77">
        <v>1732.1</v>
      </c>
      <c r="O127" s="78" t="s">
        <v>1741</v>
      </c>
    </row>
    <row r="128" spans="1:15" x14ac:dyDescent="0.25">
      <c r="A128" s="151" t="s">
        <v>53</v>
      </c>
      <c r="B128" s="77" t="s">
        <v>45</v>
      </c>
      <c r="C128" s="77">
        <v>0.01</v>
      </c>
      <c r="D128" s="77">
        <v>0.1</v>
      </c>
      <c r="E128" s="77">
        <v>9.9999999999999995E-8</v>
      </c>
      <c r="F128" s="77" t="s">
        <v>13</v>
      </c>
      <c r="G128" s="77" t="s">
        <v>11</v>
      </c>
      <c r="H128" s="77">
        <v>4.4999999999999998E-2</v>
      </c>
      <c r="I128" s="77">
        <v>0.1</v>
      </c>
      <c r="J128" s="77" t="s">
        <v>10</v>
      </c>
      <c r="K128" s="77">
        <v>24</v>
      </c>
      <c r="L128" s="77">
        <v>690</v>
      </c>
      <c r="M128" s="77">
        <v>23.094000000000001</v>
      </c>
      <c r="N128" s="77">
        <v>693.05</v>
      </c>
      <c r="O128" s="78" t="s">
        <v>1740</v>
      </c>
    </row>
    <row r="129" spans="1:15" x14ac:dyDescent="0.25">
      <c r="A129" s="151" t="s">
        <v>53</v>
      </c>
      <c r="B129" s="77" t="s">
        <v>45</v>
      </c>
      <c r="C129" s="77">
        <v>0.01</v>
      </c>
      <c r="D129" s="77">
        <v>0.1</v>
      </c>
      <c r="E129" s="77">
        <v>9.9999999999999995E-8</v>
      </c>
      <c r="F129" s="77" t="s">
        <v>13</v>
      </c>
      <c r="G129" s="77" t="s">
        <v>11</v>
      </c>
      <c r="H129" s="77">
        <v>0.1</v>
      </c>
      <c r="I129" s="77">
        <v>5</v>
      </c>
      <c r="J129" s="77" t="s">
        <v>10</v>
      </c>
      <c r="K129" s="77">
        <v>25</v>
      </c>
      <c r="L129" s="77">
        <v>350</v>
      </c>
      <c r="M129" s="77">
        <v>22.95</v>
      </c>
      <c r="N129" s="77">
        <v>364.61</v>
      </c>
      <c r="O129" s="78" t="s">
        <v>1738</v>
      </c>
    </row>
    <row r="130" spans="1:15" x14ac:dyDescent="0.25">
      <c r="A130" s="151" t="s">
        <v>53</v>
      </c>
      <c r="B130" s="77" t="s">
        <v>45</v>
      </c>
      <c r="C130" s="77">
        <v>0.01</v>
      </c>
      <c r="D130" s="77">
        <v>0.1</v>
      </c>
      <c r="E130" s="77">
        <v>9.9999999999999995E-8</v>
      </c>
      <c r="F130" s="77" t="s">
        <v>13</v>
      </c>
      <c r="G130" s="77" t="s">
        <v>11</v>
      </c>
      <c r="H130" s="77">
        <v>5</v>
      </c>
      <c r="I130" s="77">
        <v>20</v>
      </c>
      <c r="J130" s="77" t="s">
        <v>10</v>
      </c>
      <c r="K130" s="77">
        <v>25</v>
      </c>
      <c r="L130" s="77">
        <v>710</v>
      </c>
      <c r="M130" s="77">
        <v>22.890999999999998</v>
      </c>
      <c r="N130" s="77">
        <v>721.64</v>
      </c>
      <c r="O130" s="78" t="s">
        <v>1739</v>
      </c>
    </row>
    <row r="131" spans="1:15" x14ac:dyDescent="0.25">
      <c r="A131" s="151" t="s">
        <v>53</v>
      </c>
      <c r="B131" s="77" t="s">
        <v>45</v>
      </c>
      <c r="C131" s="77">
        <v>0.01</v>
      </c>
      <c r="D131" s="77">
        <v>0.1</v>
      </c>
      <c r="E131" s="77">
        <v>9.9999999999999995E-8</v>
      </c>
      <c r="F131" s="77" t="s">
        <v>13</v>
      </c>
      <c r="G131" s="77" t="s">
        <v>11</v>
      </c>
      <c r="H131" s="77">
        <v>20</v>
      </c>
      <c r="I131" s="77">
        <v>50</v>
      </c>
      <c r="J131" s="77" t="s">
        <v>10</v>
      </c>
      <c r="K131" s="77">
        <v>51</v>
      </c>
      <c r="L131" s="77">
        <v>4700</v>
      </c>
      <c r="M131" s="77">
        <v>45.601999999999997</v>
      </c>
      <c r="N131" s="77">
        <v>4746.8999999999996</v>
      </c>
      <c r="O131" s="78" t="s">
        <v>1743</v>
      </c>
    </row>
    <row r="132" spans="1:15" x14ac:dyDescent="0.25">
      <c r="A132" s="151" t="s">
        <v>53</v>
      </c>
      <c r="B132" s="77" t="s">
        <v>45</v>
      </c>
      <c r="C132" s="77">
        <v>0.01</v>
      </c>
      <c r="D132" s="77">
        <v>0.1</v>
      </c>
      <c r="E132" s="77">
        <v>9.9999999999999995E-8</v>
      </c>
      <c r="F132" s="77" t="s">
        <v>13</v>
      </c>
      <c r="G132" s="77" t="s">
        <v>11</v>
      </c>
      <c r="H132" s="77">
        <v>50</v>
      </c>
      <c r="I132" s="77">
        <v>100</v>
      </c>
      <c r="J132" s="77" t="s">
        <v>10</v>
      </c>
      <c r="K132" s="77">
        <v>190</v>
      </c>
      <c r="L132" s="77">
        <v>6500</v>
      </c>
      <c r="M132" s="77">
        <v>171.51</v>
      </c>
      <c r="N132" s="77">
        <v>6602.2</v>
      </c>
      <c r="O132" s="78" t="s">
        <v>1737</v>
      </c>
    </row>
    <row r="133" spans="1:15" x14ac:dyDescent="0.25">
      <c r="A133" s="151" t="s">
        <v>53</v>
      </c>
      <c r="B133" s="77" t="s">
        <v>45</v>
      </c>
      <c r="C133" s="77">
        <v>0</v>
      </c>
      <c r="D133" s="77">
        <v>1E-4</v>
      </c>
      <c r="E133" s="77">
        <v>9.9999999999999995E-7</v>
      </c>
      <c r="F133" s="77" t="s">
        <v>13</v>
      </c>
      <c r="G133" s="77" t="s">
        <v>11</v>
      </c>
      <c r="H133" s="77">
        <v>1E-3</v>
      </c>
      <c r="I133" s="77">
        <v>0.02</v>
      </c>
      <c r="J133" s="77" t="s">
        <v>10</v>
      </c>
      <c r="K133" s="77">
        <v>0.58121</v>
      </c>
      <c r="L133" s="77">
        <v>1804</v>
      </c>
      <c r="M133" s="77">
        <v>0.58118999999999998</v>
      </c>
      <c r="N133" s="77">
        <v>1803.1</v>
      </c>
      <c r="O133" s="78" t="s">
        <v>2451</v>
      </c>
    </row>
    <row r="134" spans="1:15" x14ac:dyDescent="0.25">
      <c r="A134" s="151" t="s">
        <v>53</v>
      </c>
      <c r="B134" s="77" t="s">
        <v>45</v>
      </c>
      <c r="C134" s="77">
        <v>0</v>
      </c>
      <c r="D134" s="77">
        <v>1E-4</v>
      </c>
      <c r="E134" s="77">
        <v>9.9999999999999995E-7</v>
      </c>
      <c r="F134" s="77" t="s">
        <v>13</v>
      </c>
      <c r="G134" s="77" t="s">
        <v>11</v>
      </c>
      <c r="H134" s="77">
        <v>0.02</v>
      </c>
      <c r="I134" s="77">
        <v>4.4999999999999998E-2</v>
      </c>
      <c r="J134" s="77" t="s">
        <v>10</v>
      </c>
      <c r="K134" s="77">
        <v>0.57594000000000001</v>
      </c>
      <c r="L134" s="77">
        <v>378.74</v>
      </c>
      <c r="M134" s="77">
        <v>0.57591999999999999</v>
      </c>
      <c r="N134" s="77">
        <v>377.44</v>
      </c>
      <c r="O134" s="78" t="s">
        <v>1661</v>
      </c>
    </row>
    <row r="135" spans="1:15" x14ac:dyDescent="0.25">
      <c r="A135" s="151" t="s">
        <v>53</v>
      </c>
      <c r="B135" s="77" t="s">
        <v>45</v>
      </c>
      <c r="C135" s="77">
        <v>0</v>
      </c>
      <c r="D135" s="77">
        <v>1E-4</v>
      </c>
      <c r="E135" s="77">
        <v>9.9999999999999995E-7</v>
      </c>
      <c r="F135" s="77" t="s">
        <v>13</v>
      </c>
      <c r="G135" s="77" t="s">
        <v>11</v>
      </c>
      <c r="H135" s="77">
        <v>4.4999999999999998E-2</v>
      </c>
      <c r="I135" s="77">
        <v>5</v>
      </c>
      <c r="J135" s="77" t="s">
        <v>10</v>
      </c>
      <c r="K135" s="77">
        <v>0.57804</v>
      </c>
      <c r="L135" s="77">
        <v>91.593000000000004</v>
      </c>
      <c r="M135" s="77">
        <v>0.57801999999999998</v>
      </c>
      <c r="N135" s="77">
        <v>90.227999999999994</v>
      </c>
      <c r="O135" s="78" t="s">
        <v>1662</v>
      </c>
    </row>
    <row r="136" spans="1:15" x14ac:dyDescent="0.25">
      <c r="A136" s="151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1E-3</v>
      </c>
      <c r="I136" s="77">
        <v>0.02</v>
      </c>
      <c r="J136" s="77" t="s">
        <v>10</v>
      </c>
      <c r="K136" s="77">
        <v>5.6234999999999999</v>
      </c>
      <c r="L136" s="77">
        <v>1918.3</v>
      </c>
      <c r="M136" s="77">
        <v>5.6233000000000004</v>
      </c>
      <c r="N136" s="77">
        <v>1917.2</v>
      </c>
      <c r="O136" s="78" t="s">
        <v>1703</v>
      </c>
    </row>
    <row r="137" spans="1:15" x14ac:dyDescent="0.25">
      <c r="A137" s="151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0.02</v>
      </c>
      <c r="I137" s="77">
        <v>4.4999999999999998E-2</v>
      </c>
      <c r="J137" s="77" t="s">
        <v>10</v>
      </c>
      <c r="K137" s="77">
        <v>5.7533000000000003</v>
      </c>
      <c r="L137" s="77">
        <v>346.75</v>
      </c>
      <c r="M137" s="77">
        <v>5.7531999999999996</v>
      </c>
      <c r="N137" s="77">
        <v>345.32</v>
      </c>
      <c r="O137" s="78" t="s">
        <v>1707</v>
      </c>
    </row>
    <row r="138" spans="1:15" x14ac:dyDescent="0.25">
      <c r="A138" s="151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4.4999999999999998E-2</v>
      </c>
      <c r="I138" s="77">
        <v>0.1</v>
      </c>
      <c r="J138" s="77" t="s">
        <v>10</v>
      </c>
      <c r="K138" s="77">
        <v>5.7742000000000004</v>
      </c>
      <c r="L138" s="77">
        <v>74.831999999999994</v>
      </c>
      <c r="M138" s="77">
        <v>5.7740999999999998</v>
      </c>
      <c r="N138" s="77">
        <v>73.332999999999998</v>
      </c>
      <c r="O138" s="78" t="s">
        <v>1706</v>
      </c>
    </row>
    <row r="139" spans="1:15" x14ac:dyDescent="0.25">
      <c r="A139" s="151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0.1</v>
      </c>
      <c r="I139" s="77">
        <v>5</v>
      </c>
      <c r="J139" s="77" t="s">
        <v>10</v>
      </c>
      <c r="K139" s="77">
        <v>5.7770999999999999</v>
      </c>
      <c r="L139" s="77">
        <v>28.936</v>
      </c>
      <c r="M139" s="77">
        <v>5.7770000000000001</v>
      </c>
      <c r="N139" s="77">
        <v>27.423999999999999</v>
      </c>
      <c r="O139" s="78" t="s">
        <v>1708</v>
      </c>
    </row>
    <row r="140" spans="1:15" x14ac:dyDescent="0.25">
      <c r="A140" s="151" t="s">
        <v>53</v>
      </c>
      <c r="B140" s="77" t="s">
        <v>45</v>
      </c>
      <c r="C140" s="77">
        <v>1E-4</v>
      </c>
      <c r="D140" s="77">
        <v>1E-3</v>
      </c>
      <c r="E140" s="77">
        <v>9.9999999999999995E-7</v>
      </c>
      <c r="F140" s="77" t="s">
        <v>13</v>
      </c>
      <c r="G140" s="77" t="s">
        <v>11</v>
      </c>
      <c r="H140" s="77">
        <v>5</v>
      </c>
      <c r="I140" s="77">
        <v>20</v>
      </c>
      <c r="J140" s="77" t="s">
        <v>10</v>
      </c>
      <c r="K140" s="77">
        <v>5.7740999999999998</v>
      </c>
      <c r="L140" s="77">
        <v>79.209999999999994</v>
      </c>
      <c r="M140" s="77">
        <v>5.774</v>
      </c>
      <c r="N140" s="77">
        <v>77.712999999999994</v>
      </c>
      <c r="O140" s="78" t="s">
        <v>1702</v>
      </c>
    </row>
    <row r="141" spans="1:15" x14ac:dyDescent="0.25">
      <c r="A141" s="151" t="s">
        <v>53</v>
      </c>
      <c r="B141" s="77" t="s">
        <v>45</v>
      </c>
      <c r="C141" s="77">
        <v>1E-4</v>
      </c>
      <c r="D141" s="77">
        <v>1E-3</v>
      </c>
      <c r="E141" s="77">
        <v>9.9999999999999995E-7</v>
      </c>
      <c r="F141" s="77" t="s">
        <v>13</v>
      </c>
      <c r="G141" s="77" t="s">
        <v>11</v>
      </c>
      <c r="H141" s="77">
        <v>20</v>
      </c>
      <c r="I141" s="77">
        <v>50</v>
      </c>
      <c r="J141" s="77" t="s">
        <v>10</v>
      </c>
      <c r="K141" s="77">
        <v>5.6360000000000001</v>
      </c>
      <c r="L141" s="77">
        <v>2159.6999999999998</v>
      </c>
      <c r="M141" s="77">
        <v>5.6349</v>
      </c>
      <c r="N141" s="77">
        <v>2155.3000000000002</v>
      </c>
      <c r="O141" s="78" t="s">
        <v>1704</v>
      </c>
    </row>
    <row r="142" spans="1:15" x14ac:dyDescent="0.25">
      <c r="A142" s="151" t="s">
        <v>53</v>
      </c>
      <c r="B142" s="77" t="s">
        <v>45</v>
      </c>
      <c r="C142" s="77">
        <v>1E-4</v>
      </c>
      <c r="D142" s="77">
        <v>1E-3</v>
      </c>
      <c r="E142" s="77">
        <v>9.9999999999999995E-7</v>
      </c>
      <c r="F142" s="77" t="s">
        <v>13</v>
      </c>
      <c r="G142" s="77" t="s">
        <v>11</v>
      </c>
      <c r="H142" s="77">
        <v>50</v>
      </c>
      <c r="I142" s="77">
        <v>100</v>
      </c>
      <c r="J142" s="77" t="s">
        <v>10</v>
      </c>
      <c r="K142" s="77">
        <v>5.8456000000000001</v>
      </c>
      <c r="L142" s="77">
        <v>4362.3</v>
      </c>
      <c r="M142" s="77">
        <v>5.8320999999999996</v>
      </c>
      <c r="N142" s="77">
        <v>4309.3</v>
      </c>
      <c r="O142" s="78" t="s">
        <v>1705</v>
      </c>
    </row>
    <row r="143" spans="1:15" x14ac:dyDescent="0.25">
      <c r="A143" s="151" t="s">
        <v>53</v>
      </c>
      <c r="B143" s="77" t="s">
        <v>45</v>
      </c>
      <c r="C143" s="77">
        <v>1E-3</v>
      </c>
      <c r="D143" s="77">
        <v>0.01</v>
      </c>
      <c r="E143" s="77">
        <v>9.9999999999999995E-7</v>
      </c>
      <c r="F143" s="77" t="s">
        <v>13</v>
      </c>
      <c r="G143" s="77" t="s">
        <v>11</v>
      </c>
      <c r="H143" s="77">
        <v>1E-3</v>
      </c>
      <c r="I143" s="77">
        <v>0.02</v>
      </c>
      <c r="J143" s="77" t="s">
        <v>10</v>
      </c>
      <c r="K143" s="77">
        <v>2.5</v>
      </c>
      <c r="L143" s="77">
        <v>4600.7</v>
      </c>
      <c r="M143" s="77">
        <v>2.3372999999999999</v>
      </c>
      <c r="N143" s="77">
        <v>4616.5</v>
      </c>
      <c r="O143" s="78" t="s">
        <v>2461</v>
      </c>
    </row>
    <row r="144" spans="1:15" x14ac:dyDescent="0.25">
      <c r="A144" s="151" t="s">
        <v>53</v>
      </c>
      <c r="B144" s="77" t="s">
        <v>45</v>
      </c>
      <c r="C144" s="77">
        <v>1E-3</v>
      </c>
      <c r="D144" s="77">
        <v>0.01</v>
      </c>
      <c r="E144" s="77">
        <v>9.9999999999999995E-7</v>
      </c>
      <c r="F144" s="77" t="s">
        <v>13</v>
      </c>
      <c r="G144" s="77" t="s">
        <v>11</v>
      </c>
      <c r="H144" s="77">
        <v>0.02</v>
      </c>
      <c r="I144" s="77">
        <v>4.4999999999999998E-2</v>
      </c>
      <c r="J144" s="77" t="s">
        <v>10</v>
      </c>
      <c r="K144" s="77">
        <v>2.7</v>
      </c>
      <c r="L144" s="77">
        <v>1700</v>
      </c>
      <c r="M144" s="77">
        <v>2.3565999999999998</v>
      </c>
      <c r="N144" s="77">
        <v>1728.5</v>
      </c>
      <c r="O144" s="78" t="s">
        <v>2462</v>
      </c>
    </row>
    <row r="145" spans="1:15" x14ac:dyDescent="0.25">
      <c r="A145" s="151" t="s">
        <v>53</v>
      </c>
      <c r="B145" s="77" t="s">
        <v>45</v>
      </c>
      <c r="C145" s="77">
        <v>1E-3</v>
      </c>
      <c r="D145" s="77">
        <v>0.01</v>
      </c>
      <c r="E145" s="77">
        <v>9.9999999999999995E-7</v>
      </c>
      <c r="F145" s="77" t="s">
        <v>13</v>
      </c>
      <c r="G145" s="77" t="s">
        <v>11</v>
      </c>
      <c r="H145" s="77">
        <v>4.4999999999999998E-2</v>
      </c>
      <c r="I145" s="77">
        <v>0.1</v>
      </c>
      <c r="J145" s="77" t="s">
        <v>10</v>
      </c>
      <c r="K145" s="77">
        <v>2.4</v>
      </c>
      <c r="L145" s="77">
        <v>690</v>
      </c>
      <c r="M145" s="77">
        <v>2.3717000000000001</v>
      </c>
      <c r="N145" s="77">
        <v>689.14</v>
      </c>
      <c r="O145" s="78" t="s">
        <v>2464</v>
      </c>
    </row>
    <row r="146" spans="1:15" x14ac:dyDescent="0.25">
      <c r="A146" s="151" t="s">
        <v>53</v>
      </c>
      <c r="B146" s="77" t="s">
        <v>45</v>
      </c>
      <c r="C146" s="77">
        <v>1E-3</v>
      </c>
      <c r="D146" s="77">
        <v>0.01</v>
      </c>
      <c r="E146" s="77">
        <v>9.9999999999999995E-7</v>
      </c>
      <c r="F146" s="77" t="s">
        <v>13</v>
      </c>
      <c r="G146" s="77" t="s">
        <v>11</v>
      </c>
      <c r="H146" s="77">
        <v>0.1</v>
      </c>
      <c r="I146" s="77">
        <v>5</v>
      </c>
      <c r="J146" s="77" t="s">
        <v>10</v>
      </c>
      <c r="K146" s="77">
        <v>2.5</v>
      </c>
      <c r="L146" s="77">
        <v>362.33</v>
      </c>
      <c r="M146" s="77">
        <v>2.3641000000000001</v>
      </c>
      <c r="N146" s="77">
        <v>361.33</v>
      </c>
      <c r="O146" s="78" t="s">
        <v>1723</v>
      </c>
    </row>
    <row r="147" spans="1:15" x14ac:dyDescent="0.25">
      <c r="A147" s="151" t="s">
        <v>53</v>
      </c>
      <c r="B147" s="77" t="s">
        <v>45</v>
      </c>
      <c r="C147" s="77">
        <v>1E-3</v>
      </c>
      <c r="D147" s="77">
        <v>0.01</v>
      </c>
      <c r="E147" s="77">
        <v>9.9999999999999995E-7</v>
      </c>
      <c r="F147" s="77" t="s">
        <v>13</v>
      </c>
      <c r="G147" s="77" t="s">
        <v>11</v>
      </c>
      <c r="H147" s="77">
        <v>5</v>
      </c>
      <c r="I147" s="77">
        <v>20</v>
      </c>
      <c r="J147" s="77" t="s">
        <v>10</v>
      </c>
      <c r="K147" s="77">
        <v>2.5</v>
      </c>
      <c r="L147" s="77">
        <v>716.59</v>
      </c>
      <c r="M147" s="77">
        <v>2.3512</v>
      </c>
      <c r="N147" s="77">
        <v>717.7</v>
      </c>
      <c r="O147" s="78" t="s">
        <v>1721</v>
      </c>
    </row>
    <row r="148" spans="1:15" x14ac:dyDescent="0.25">
      <c r="A148" s="151" t="s">
        <v>53</v>
      </c>
      <c r="B148" s="77" t="s">
        <v>45</v>
      </c>
      <c r="C148" s="77">
        <v>1E-3</v>
      </c>
      <c r="D148" s="77">
        <v>0.01</v>
      </c>
      <c r="E148" s="77">
        <v>9.9999999999999995E-7</v>
      </c>
      <c r="F148" s="77" t="s">
        <v>13</v>
      </c>
      <c r="G148" s="77" t="s">
        <v>11</v>
      </c>
      <c r="H148" s="77">
        <v>20</v>
      </c>
      <c r="I148" s="77">
        <v>50</v>
      </c>
      <c r="J148" s="77" t="s">
        <v>10</v>
      </c>
      <c r="K148" s="77">
        <v>5.0999999999999996</v>
      </c>
      <c r="L148" s="77">
        <v>4739.8999999999996</v>
      </c>
      <c r="M148" s="77">
        <v>4.5921000000000003</v>
      </c>
      <c r="N148" s="77">
        <v>4746.3</v>
      </c>
      <c r="O148" s="78" t="s">
        <v>2463</v>
      </c>
    </row>
    <row r="149" spans="1:15" x14ac:dyDescent="0.25">
      <c r="A149" s="151" t="s">
        <v>53</v>
      </c>
      <c r="B149" s="77" t="s">
        <v>45</v>
      </c>
      <c r="C149" s="77">
        <v>1E-3</v>
      </c>
      <c r="D149" s="77">
        <v>0.01</v>
      </c>
      <c r="E149" s="77">
        <v>9.9999999999999995E-7</v>
      </c>
      <c r="F149" s="77" t="s">
        <v>13</v>
      </c>
      <c r="G149" s="77" t="s">
        <v>11</v>
      </c>
      <c r="H149" s="77">
        <v>50</v>
      </c>
      <c r="I149" s="77">
        <v>100</v>
      </c>
      <c r="J149" s="77" t="s">
        <v>10</v>
      </c>
      <c r="K149" s="77">
        <v>19</v>
      </c>
      <c r="L149" s="77">
        <v>6534.1</v>
      </c>
      <c r="M149" s="77">
        <v>17.164000000000001</v>
      </c>
      <c r="N149" s="77">
        <v>6601.7</v>
      </c>
      <c r="O149" s="78" t="s">
        <v>1722</v>
      </c>
    </row>
    <row r="150" spans="1:15" x14ac:dyDescent="0.25">
      <c r="A150" s="151" t="s">
        <v>53</v>
      </c>
      <c r="B150" s="77" t="s">
        <v>45</v>
      </c>
      <c r="C150" s="77">
        <v>0.01</v>
      </c>
      <c r="D150" s="77">
        <v>0.1</v>
      </c>
      <c r="E150" s="77">
        <v>9.9999999999999995E-7</v>
      </c>
      <c r="F150" s="77" t="s">
        <v>13</v>
      </c>
      <c r="G150" s="77" t="s">
        <v>11</v>
      </c>
      <c r="H150" s="77">
        <v>1E-3</v>
      </c>
      <c r="I150" s="77">
        <v>0.02</v>
      </c>
      <c r="J150" s="77" t="s">
        <v>10</v>
      </c>
      <c r="K150" s="77">
        <v>25</v>
      </c>
      <c r="L150" s="77">
        <v>4600</v>
      </c>
      <c r="M150" s="77">
        <v>23.099</v>
      </c>
      <c r="N150" s="77">
        <v>4618.8</v>
      </c>
      <c r="O150" s="78" t="s">
        <v>2466</v>
      </c>
    </row>
    <row r="151" spans="1:15" x14ac:dyDescent="0.25">
      <c r="A151" s="151" t="s">
        <v>53</v>
      </c>
      <c r="B151" s="77" t="s">
        <v>45</v>
      </c>
      <c r="C151" s="77">
        <v>0.01</v>
      </c>
      <c r="D151" s="77">
        <v>0.1</v>
      </c>
      <c r="E151" s="77">
        <v>9.9999999999999995E-7</v>
      </c>
      <c r="F151" s="77" t="s">
        <v>13</v>
      </c>
      <c r="G151" s="77" t="s">
        <v>11</v>
      </c>
      <c r="H151" s="77">
        <v>0.02</v>
      </c>
      <c r="I151" s="77">
        <v>4.4999999999999998E-2</v>
      </c>
      <c r="J151" s="77" t="s">
        <v>10</v>
      </c>
      <c r="K151" s="77">
        <v>27</v>
      </c>
      <c r="L151" s="77">
        <v>1700</v>
      </c>
      <c r="M151" s="77">
        <v>23.102</v>
      </c>
      <c r="N151" s="77">
        <v>1732.1</v>
      </c>
      <c r="O151" s="78" t="s">
        <v>1744</v>
      </c>
    </row>
    <row r="152" spans="1:15" x14ac:dyDescent="0.25">
      <c r="A152" s="151" t="s">
        <v>53</v>
      </c>
      <c r="B152" s="77" t="s">
        <v>45</v>
      </c>
      <c r="C152" s="77">
        <v>0.01</v>
      </c>
      <c r="D152" s="77">
        <v>0.1</v>
      </c>
      <c r="E152" s="77">
        <v>9.9999999999999995E-7</v>
      </c>
      <c r="F152" s="77" t="s">
        <v>13</v>
      </c>
      <c r="G152" s="77" t="s">
        <v>11</v>
      </c>
      <c r="H152" s="77">
        <v>4.4999999999999998E-2</v>
      </c>
      <c r="I152" s="77">
        <v>0.1</v>
      </c>
      <c r="J152" s="77" t="s">
        <v>10</v>
      </c>
      <c r="K152" s="77">
        <v>24</v>
      </c>
      <c r="L152" s="77">
        <v>690</v>
      </c>
      <c r="M152" s="77">
        <v>23.103000000000002</v>
      </c>
      <c r="N152" s="77">
        <v>693.03</v>
      </c>
      <c r="O152" s="78" t="s">
        <v>1747</v>
      </c>
    </row>
    <row r="153" spans="1:15" x14ac:dyDescent="0.25">
      <c r="A153" s="151" t="s">
        <v>53</v>
      </c>
      <c r="B153" s="77" t="s">
        <v>45</v>
      </c>
      <c r="C153" s="77">
        <v>0.01</v>
      </c>
      <c r="D153" s="77">
        <v>0.1</v>
      </c>
      <c r="E153" s="77">
        <v>9.9999999999999995E-7</v>
      </c>
      <c r="F153" s="77" t="s">
        <v>13</v>
      </c>
      <c r="G153" s="77" t="s">
        <v>11</v>
      </c>
      <c r="H153" s="77">
        <v>0.1</v>
      </c>
      <c r="I153" s="77">
        <v>5</v>
      </c>
      <c r="J153" s="77" t="s">
        <v>10</v>
      </c>
      <c r="K153" s="77">
        <v>25</v>
      </c>
      <c r="L153" s="77">
        <v>355.17</v>
      </c>
      <c r="M153" s="77">
        <v>22.960999999999999</v>
      </c>
      <c r="N153" s="77">
        <v>364.62</v>
      </c>
      <c r="O153" s="78" t="s">
        <v>2467</v>
      </c>
    </row>
    <row r="154" spans="1:15" x14ac:dyDescent="0.25">
      <c r="A154" s="151" t="s">
        <v>53</v>
      </c>
      <c r="B154" s="77" t="s">
        <v>45</v>
      </c>
      <c r="C154" s="77">
        <v>0.01</v>
      </c>
      <c r="D154" s="77">
        <v>0.1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25</v>
      </c>
      <c r="L154" s="77">
        <v>712.1</v>
      </c>
      <c r="M154" s="77">
        <v>22.9</v>
      </c>
      <c r="N154" s="77">
        <v>721.62</v>
      </c>
      <c r="O154" s="78" t="s">
        <v>1746</v>
      </c>
    </row>
    <row r="155" spans="1:15" x14ac:dyDescent="0.25">
      <c r="A155" s="151" t="s">
        <v>53</v>
      </c>
      <c r="B155" s="77" t="s">
        <v>45</v>
      </c>
      <c r="C155" s="77">
        <v>0.01</v>
      </c>
      <c r="D155" s="77">
        <v>0.1</v>
      </c>
      <c r="E155" s="77">
        <v>9.9999999999999995E-7</v>
      </c>
      <c r="F155" s="77" t="s">
        <v>13</v>
      </c>
      <c r="G155" s="77" t="s">
        <v>11</v>
      </c>
      <c r="H155" s="77">
        <v>20</v>
      </c>
      <c r="I155" s="77">
        <v>50</v>
      </c>
      <c r="J155" s="77" t="s">
        <v>10</v>
      </c>
      <c r="K155" s="77">
        <v>51</v>
      </c>
      <c r="L155" s="77">
        <v>4736.8</v>
      </c>
      <c r="M155" s="77">
        <v>45.606000000000002</v>
      </c>
      <c r="N155" s="77">
        <v>4746.8999999999996</v>
      </c>
      <c r="O155" s="78" t="s">
        <v>1745</v>
      </c>
    </row>
    <row r="156" spans="1:15" x14ac:dyDescent="0.25">
      <c r="A156" s="151" t="s">
        <v>53</v>
      </c>
      <c r="B156" s="77" t="s">
        <v>45</v>
      </c>
      <c r="C156" s="77">
        <v>0.01</v>
      </c>
      <c r="D156" s="77">
        <v>0.1</v>
      </c>
      <c r="E156" s="77">
        <v>9.9999999999999995E-7</v>
      </c>
      <c r="F156" s="77" t="s">
        <v>13</v>
      </c>
      <c r="G156" s="77" t="s">
        <v>11</v>
      </c>
      <c r="H156" s="77">
        <v>50</v>
      </c>
      <c r="I156" s="77">
        <v>100</v>
      </c>
      <c r="J156" s="77" t="s">
        <v>10</v>
      </c>
      <c r="K156" s="77">
        <v>190</v>
      </c>
      <c r="L156" s="77">
        <v>6538.1</v>
      </c>
      <c r="M156" s="77">
        <v>171.63</v>
      </c>
      <c r="N156" s="77">
        <v>6602.5</v>
      </c>
      <c r="O156" s="78" t="s">
        <v>1748</v>
      </c>
    </row>
    <row r="157" spans="1:15" x14ac:dyDescent="0.25">
      <c r="A157" s="151" t="s">
        <v>53</v>
      </c>
      <c r="B157" s="77" t="s">
        <v>45</v>
      </c>
      <c r="C157" s="77">
        <v>0.1</v>
      </c>
      <c r="D157" s="77">
        <v>1</v>
      </c>
      <c r="E157" s="77">
        <v>9.9999999999999995E-7</v>
      </c>
      <c r="F157" s="77" t="s">
        <v>13</v>
      </c>
      <c r="G157" s="77" t="s">
        <v>12</v>
      </c>
      <c r="H157" s="77">
        <v>1E-3</v>
      </c>
      <c r="I157" s="77">
        <v>0.02</v>
      </c>
      <c r="J157" s="77" t="s">
        <v>10</v>
      </c>
      <c r="K157" s="77">
        <v>0.25</v>
      </c>
      <c r="L157" s="77">
        <v>4.5999999999999996</v>
      </c>
      <c r="M157" s="77">
        <v>0.23096</v>
      </c>
      <c r="N157" s="77">
        <v>4.6188000000000002</v>
      </c>
      <c r="O157" s="78" t="s">
        <v>1765</v>
      </c>
    </row>
    <row r="158" spans="1:15" x14ac:dyDescent="0.25">
      <c r="A158" s="151" t="s">
        <v>53</v>
      </c>
      <c r="B158" s="77" t="s">
        <v>45</v>
      </c>
      <c r="C158" s="77">
        <v>0.1</v>
      </c>
      <c r="D158" s="77">
        <v>1</v>
      </c>
      <c r="E158" s="77">
        <v>9.9999999999999995E-7</v>
      </c>
      <c r="F158" s="77" t="s">
        <v>13</v>
      </c>
      <c r="G158" s="77" t="s">
        <v>12</v>
      </c>
      <c r="H158" s="77">
        <v>0.02</v>
      </c>
      <c r="I158" s="77">
        <v>4.4999999999999998E-2</v>
      </c>
      <c r="J158" s="77" t="s">
        <v>10</v>
      </c>
      <c r="K158" s="77">
        <v>0.28000000000000003</v>
      </c>
      <c r="L158" s="77">
        <v>1.8</v>
      </c>
      <c r="M158" s="77">
        <v>0.23096</v>
      </c>
      <c r="N158" s="77">
        <v>1.8475999999999999</v>
      </c>
      <c r="O158" s="78" t="s">
        <v>1768</v>
      </c>
    </row>
    <row r="159" spans="1:15" x14ac:dyDescent="0.25">
      <c r="A159" s="151" t="s">
        <v>53</v>
      </c>
      <c r="B159" s="77" t="s">
        <v>45</v>
      </c>
      <c r="C159" s="77">
        <v>0.1</v>
      </c>
      <c r="D159" s="77">
        <v>1</v>
      </c>
      <c r="E159" s="77">
        <v>9.9999999999999995E-7</v>
      </c>
      <c r="F159" s="77" t="s">
        <v>13</v>
      </c>
      <c r="G159" s="77" t="s">
        <v>12</v>
      </c>
      <c r="H159" s="77">
        <v>4.4999999999999998E-2</v>
      </c>
      <c r="I159" s="77">
        <v>0.1</v>
      </c>
      <c r="J159" s="77" t="s">
        <v>10</v>
      </c>
      <c r="K159" s="77">
        <v>0.24</v>
      </c>
      <c r="L159" s="77">
        <v>0.92</v>
      </c>
      <c r="M159" s="77">
        <v>0.23091</v>
      </c>
      <c r="N159" s="77">
        <v>0.92432000000000003</v>
      </c>
      <c r="O159" s="78" t="s">
        <v>1766</v>
      </c>
    </row>
    <row r="160" spans="1:15" x14ac:dyDescent="0.25">
      <c r="A160" s="151" t="s">
        <v>53</v>
      </c>
      <c r="B160" s="77" t="s">
        <v>45</v>
      </c>
      <c r="C160" s="77">
        <v>0.1</v>
      </c>
      <c r="D160" s="77">
        <v>1</v>
      </c>
      <c r="E160" s="77">
        <v>9.9999999999999995E-7</v>
      </c>
      <c r="F160" s="77" t="s">
        <v>13</v>
      </c>
      <c r="G160" s="77" t="s">
        <v>12</v>
      </c>
      <c r="H160" s="77">
        <v>0.1</v>
      </c>
      <c r="I160" s="77">
        <v>5</v>
      </c>
      <c r="J160" s="77" t="s">
        <v>10</v>
      </c>
      <c r="K160" s="77">
        <v>0.24</v>
      </c>
      <c r="L160" s="77">
        <v>1.2</v>
      </c>
      <c r="M160" s="77">
        <v>0.22816</v>
      </c>
      <c r="N160" s="77">
        <v>1.1855</v>
      </c>
      <c r="O160" s="78" t="s">
        <v>1769</v>
      </c>
    </row>
    <row r="161" spans="1:15" x14ac:dyDescent="0.25">
      <c r="A161" s="151" t="s">
        <v>53</v>
      </c>
      <c r="B161" s="77" t="s">
        <v>45</v>
      </c>
      <c r="C161" s="77">
        <v>0.1</v>
      </c>
      <c r="D161" s="77">
        <v>1</v>
      </c>
      <c r="E161" s="77">
        <v>9.9999999999999995E-7</v>
      </c>
      <c r="F161" s="77" t="s">
        <v>13</v>
      </c>
      <c r="G161" s="77" t="s">
        <v>12</v>
      </c>
      <c r="H161" s="77">
        <v>5</v>
      </c>
      <c r="I161" s="77">
        <v>20</v>
      </c>
      <c r="J161" s="77" t="s">
        <v>10</v>
      </c>
      <c r="K161" s="77">
        <v>0.27</v>
      </c>
      <c r="L161" s="77">
        <v>3.5</v>
      </c>
      <c r="M161" s="77">
        <v>0.22313</v>
      </c>
      <c r="N161" s="77">
        <v>3.5466000000000002</v>
      </c>
      <c r="O161" s="78" t="s">
        <v>1767</v>
      </c>
    </row>
    <row r="162" spans="1:15" x14ac:dyDescent="0.25">
      <c r="A162" s="151" t="s">
        <v>53</v>
      </c>
      <c r="B162" s="77" t="s">
        <v>45</v>
      </c>
      <c r="C162" s="77">
        <v>0.1</v>
      </c>
      <c r="D162" s="77">
        <v>1</v>
      </c>
      <c r="E162" s="77">
        <v>9.9999999999999995E-7</v>
      </c>
      <c r="F162" s="77" t="s">
        <v>13</v>
      </c>
      <c r="G162" s="77" t="s">
        <v>12</v>
      </c>
      <c r="H162" s="77">
        <v>20</v>
      </c>
      <c r="I162" s="77">
        <v>50</v>
      </c>
      <c r="J162" s="77" t="s">
        <v>10</v>
      </c>
      <c r="K162" s="77">
        <v>0.47</v>
      </c>
      <c r="L162" s="77">
        <v>12</v>
      </c>
      <c r="M162" s="77">
        <v>0.44152000000000002</v>
      </c>
      <c r="N162" s="77">
        <v>11.792</v>
      </c>
      <c r="O162" s="78" t="s">
        <v>1770</v>
      </c>
    </row>
    <row r="163" spans="1:15" x14ac:dyDescent="0.25">
      <c r="A163" s="151" t="s">
        <v>53</v>
      </c>
      <c r="B163" s="77" t="s">
        <v>45</v>
      </c>
      <c r="C163" s="77">
        <v>0</v>
      </c>
      <c r="D163" s="77">
        <v>1E-4</v>
      </c>
      <c r="E163" s="77">
        <v>1.0000000000000001E-5</v>
      </c>
      <c r="F163" s="77" t="s">
        <v>13</v>
      </c>
      <c r="G163" s="77" t="s">
        <v>11</v>
      </c>
      <c r="H163" s="77">
        <v>1E-3</v>
      </c>
      <c r="I163" s="77">
        <v>0.02</v>
      </c>
      <c r="J163" s="77" t="s">
        <v>10</v>
      </c>
      <c r="K163" s="77">
        <v>5.7739000000000003</v>
      </c>
      <c r="L163" s="77">
        <v>210.05</v>
      </c>
      <c r="M163" s="77">
        <v>5.7723000000000004</v>
      </c>
      <c r="N163" s="77">
        <v>209.55</v>
      </c>
      <c r="O163" s="78" t="s">
        <v>1663</v>
      </c>
    </row>
    <row r="164" spans="1:15" x14ac:dyDescent="0.25">
      <c r="A164" s="151" t="s">
        <v>53</v>
      </c>
      <c r="B164" s="77" t="s">
        <v>45</v>
      </c>
      <c r="C164" s="77">
        <v>0</v>
      </c>
      <c r="D164" s="77">
        <v>1E-4</v>
      </c>
      <c r="E164" s="77">
        <v>1.0000000000000001E-5</v>
      </c>
      <c r="F164" s="77" t="s">
        <v>13</v>
      </c>
      <c r="G164" s="77" t="s">
        <v>11</v>
      </c>
      <c r="H164" s="77">
        <v>0.02</v>
      </c>
      <c r="I164" s="77">
        <v>4.4999999999999998E-2</v>
      </c>
      <c r="J164" s="77" t="s">
        <v>10</v>
      </c>
      <c r="K164" s="77">
        <v>5.7733999999999996</v>
      </c>
      <c r="L164" s="77">
        <v>39.655999999999999</v>
      </c>
      <c r="M164" s="77">
        <v>5.77</v>
      </c>
      <c r="N164" s="77">
        <v>39.098999999999997</v>
      </c>
      <c r="O164" s="78" t="s">
        <v>2452</v>
      </c>
    </row>
    <row r="165" spans="1:15" x14ac:dyDescent="0.25">
      <c r="A165" s="151" t="s">
        <v>53</v>
      </c>
      <c r="B165" s="77" t="s">
        <v>45</v>
      </c>
      <c r="C165" s="77">
        <v>0</v>
      </c>
      <c r="D165" s="77">
        <v>1E-4</v>
      </c>
      <c r="E165" s="77">
        <v>1.0000000000000001E-5</v>
      </c>
      <c r="F165" s="77" t="s">
        <v>13</v>
      </c>
      <c r="G165" s="77" t="s">
        <v>11</v>
      </c>
      <c r="H165" s="77">
        <v>4.4999999999999998E-2</v>
      </c>
      <c r="I165" s="77">
        <v>5</v>
      </c>
      <c r="J165" s="77" t="s">
        <v>10</v>
      </c>
      <c r="K165" s="77">
        <v>5.7736000000000001</v>
      </c>
      <c r="L165" s="77">
        <v>9.7714999999999996</v>
      </c>
      <c r="M165" s="77">
        <v>5.7728000000000002</v>
      </c>
      <c r="N165" s="77">
        <v>9.2142999999999997</v>
      </c>
      <c r="O165" s="78" t="s">
        <v>2453</v>
      </c>
    </row>
    <row r="166" spans="1:15" x14ac:dyDescent="0.25">
      <c r="A166" s="151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1E-3</v>
      </c>
      <c r="I166" s="77">
        <v>0.02</v>
      </c>
      <c r="J166" s="77" t="s">
        <v>10</v>
      </c>
      <c r="K166" s="77">
        <v>4.6177000000000001</v>
      </c>
      <c r="L166" s="77">
        <v>4424.3</v>
      </c>
      <c r="M166" s="77">
        <v>4.5991</v>
      </c>
      <c r="N166" s="77">
        <v>4424.5</v>
      </c>
      <c r="O166" s="78" t="s">
        <v>1724</v>
      </c>
    </row>
    <row r="167" spans="1:15" x14ac:dyDescent="0.25">
      <c r="A167" s="151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0.02</v>
      </c>
      <c r="I167" s="77">
        <v>4.4999999999999998E-2</v>
      </c>
      <c r="J167" s="77" t="s">
        <v>10</v>
      </c>
      <c r="K167" s="77">
        <v>5.585</v>
      </c>
      <c r="L167" s="77">
        <v>1492.6</v>
      </c>
      <c r="M167" s="77">
        <v>5.5625999999999998</v>
      </c>
      <c r="N167" s="77">
        <v>1490.9</v>
      </c>
      <c r="O167" s="78" t="s">
        <v>1729</v>
      </c>
    </row>
    <row r="168" spans="1:15" x14ac:dyDescent="0.25">
      <c r="A168" s="151" t="s">
        <v>53</v>
      </c>
      <c r="B168" s="77" t="s">
        <v>45</v>
      </c>
      <c r="C168" s="77">
        <v>1E-3</v>
      </c>
      <c r="D168" s="77">
        <v>0.01</v>
      </c>
      <c r="E168" s="77">
        <v>1.0000000000000001E-5</v>
      </c>
      <c r="F168" s="77" t="s">
        <v>13</v>
      </c>
      <c r="G168" s="77" t="s">
        <v>11</v>
      </c>
      <c r="H168" s="77">
        <v>4.4999999999999998E-2</v>
      </c>
      <c r="I168" s="77">
        <v>0.1</v>
      </c>
      <c r="J168" s="77" t="s">
        <v>10</v>
      </c>
      <c r="K168" s="77">
        <v>6.0457999999999998</v>
      </c>
      <c r="L168" s="77">
        <v>494.17</v>
      </c>
      <c r="M168" s="77">
        <v>6.0251999999999999</v>
      </c>
      <c r="N168" s="77">
        <v>488.84</v>
      </c>
      <c r="O168" s="78" t="s">
        <v>1727</v>
      </c>
    </row>
    <row r="169" spans="1:15" x14ac:dyDescent="0.25">
      <c r="A169" s="151" t="s">
        <v>53</v>
      </c>
      <c r="B169" s="77" t="s">
        <v>45</v>
      </c>
      <c r="C169" s="77">
        <v>1E-3</v>
      </c>
      <c r="D169" s="77">
        <v>0.01</v>
      </c>
      <c r="E169" s="77">
        <v>1.0000000000000001E-5</v>
      </c>
      <c r="F169" s="77" t="s">
        <v>13</v>
      </c>
      <c r="G169" s="77" t="s">
        <v>11</v>
      </c>
      <c r="H169" s="77">
        <v>0.1</v>
      </c>
      <c r="I169" s="77">
        <v>5</v>
      </c>
      <c r="J169" s="77" t="s">
        <v>10</v>
      </c>
      <c r="K169" s="77">
        <v>6.1658999999999997</v>
      </c>
      <c r="L169" s="77">
        <v>223.94</v>
      </c>
      <c r="M169" s="77">
        <v>6.1471999999999998</v>
      </c>
      <c r="N169" s="77">
        <v>216.14</v>
      </c>
      <c r="O169" s="78" t="s">
        <v>1728</v>
      </c>
    </row>
    <row r="170" spans="1:15" x14ac:dyDescent="0.25">
      <c r="A170" s="151" t="s">
        <v>53</v>
      </c>
      <c r="B170" s="77" t="s">
        <v>45</v>
      </c>
      <c r="C170" s="77">
        <v>1E-3</v>
      </c>
      <c r="D170" s="77">
        <v>0.01</v>
      </c>
      <c r="E170" s="77">
        <v>1.0000000000000001E-5</v>
      </c>
      <c r="F170" s="77" t="s">
        <v>13</v>
      </c>
      <c r="G170" s="77" t="s">
        <v>11</v>
      </c>
      <c r="H170" s="77">
        <v>5</v>
      </c>
      <c r="I170" s="77">
        <v>20</v>
      </c>
      <c r="J170" s="77" t="s">
        <v>10</v>
      </c>
      <c r="K170" s="77">
        <v>6.0251000000000001</v>
      </c>
      <c r="L170" s="77">
        <v>518.67999999999995</v>
      </c>
      <c r="M170" s="77">
        <v>6.0044000000000004</v>
      </c>
      <c r="N170" s="77">
        <v>513.52</v>
      </c>
      <c r="O170" s="78" t="s">
        <v>1730</v>
      </c>
    </row>
    <row r="171" spans="1:15" x14ac:dyDescent="0.25">
      <c r="A171" s="151" t="s">
        <v>53</v>
      </c>
      <c r="B171" s="77" t="s">
        <v>45</v>
      </c>
      <c r="C171" s="77">
        <v>1E-3</v>
      </c>
      <c r="D171" s="77">
        <v>0.01</v>
      </c>
      <c r="E171" s="77">
        <v>1.0000000000000001E-5</v>
      </c>
      <c r="F171" s="77" t="s">
        <v>13</v>
      </c>
      <c r="G171" s="77" t="s">
        <v>11</v>
      </c>
      <c r="H171" s="77">
        <v>20</v>
      </c>
      <c r="I171" s="77">
        <v>50</v>
      </c>
      <c r="J171" s="77" t="s">
        <v>10</v>
      </c>
      <c r="K171" s="77">
        <v>6.3814000000000002</v>
      </c>
      <c r="L171" s="77">
        <v>4600.8</v>
      </c>
      <c r="M171" s="77">
        <v>6.3659999999999997</v>
      </c>
      <c r="N171" s="77">
        <v>4600.8</v>
      </c>
      <c r="O171" s="78" t="s">
        <v>1725</v>
      </c>
    </row>
    <row r="172" spans="1:15" x14ac:dyDescent="0.25">
      <c r="A172" s="151" t="s">
        <v>53</v>
      </c>
      <c r="B172" s="77" t="s">
        <v>45</v>
      </c>
      <c r="C172" s="77">
        <v>1E-3</v>
      </c>
      <c r="D172" s="77">
        <v>0.01</v>
      </c>
      <c r="E172" s="77">
        <v>1.0000000000000001E-5</v>
      </c>
      <c r="F172" s="77" t="s">
        <v>13</v>
      </c>
      <c r="G172" s="77" t="s">
        <v>11</v>
      </c>
      <c r="H172" s="77">
        <v>50</v>
      </c>
      <c r="I172" s="77">
        <v>100</v>
      </c>
      <c r="J172" s="77" t="s">
        <v>10</v>
      </c>
      <c r="K172" s="77">
        <v>19</v>
      </c>
      <c r="L172" s="77">
        <v>6550</v>
      </c>
      <c r="M172" s="77">
        <v>17.919</v>
      </c>
      <c r="N172" s="77">
        <v>6548</v>
      </c>
      <c r="O172" s="78" t="s">
        <v>1726</v>
      </c>
    </row>
    <row r="173" spans="1:15" x14ac:dyDescent="0.25">
      <c r="A173" s="151" t="s">
        <v>53</v>
      </c>
      <c r="B173" s="77" t="s">
        <v>45</v>
      </c>
      <c r="C173" s="77">
        <v>0.01</v>
      </c>
      <c r="D173" s="77">
        <v>0.1</v>
      </c>
      <c r="E173" s="77">
        <v>1.0000000000000001E-5</v>
      </c>
      <c r="F173" s="77" t="s">
        <v>13</v>
      </c>
      <c r="G173" s="77" t="s">
        <v>11</v>
      </c>
      <c r="H173" s="77">
        <v>1E-3</v>
      </c>
      <c r="I173" s="77">
        <v>0.02</v>
      </c>
      <c r="J173" s="77" t="s">
        <v>10</v>
      </c>
      <c r="K173" s="77">
        <v>25</v>
      </c>
      <c r="L173" s="77">
        <v>4600.3999999999996</v>
      </c>
      <c r="M173" s="77">
        <v>23.366</v>
      </c>
      <c r="N173" s="77">
        <v>4616.5</v>
      </c>
      <c r="O173" s="78" t="s">
        <v>2468</v>
      </c>
    </row>
    <row r="174" spans="1:15" x14ac:dyDescent="0.25">
      <c r="A174" s="151" t="s">
        <v>53</v>
      </c>
      <c r="B174" s="77" t="s">
        <v>45</v>
      </c>
      <c r="C174" s="77">
        <v>0.01</v>
      </c>
      <c r="D174" s="77">
        <v>0.1</v>
      </c>
      <c r="E174" s="77">
        <v>1.0000000000000001E-5</v>
      </c>
      <c r="F174" s="77" t="s">
        <v>13</v>
      </c>
      <c r="G174" s="77" t="s">
        <v>11</v>
      </c>
      <c r="H174" s="77">
        <v>0.02</v>
      </c>
      <c r="I174" s="77">
        <v>4.4999999999999998E-2</v>
      </c>
      <c r="J174" s="77" t="s">
        <v>10</v>
      </c>
      <c r="K174" s="77">
        <v>27</v>
      </c>
      <c r="L174" s="77">
        <v>1700</v>
      </c>
      <c r="M174" s="77">
        <v>23.553999999999998</v>
      </c>
      <c r="N174" s="77">
        <v>1728.5</v>
      </c>
      <c r="O174" s="78" t="s">
        <v>1749</v>
      </c>
    </row>
    <row r="175" spans="1:15" x14ac:dyDescent="0.25">
      <c r="A175" s="151" t="s">
        <v>53</v>
      </c>
      <c r="B175" s="77" t="s">
        <v>45</v>
      </c>
      <c r="C175" s="77">
        <v>0.01</v>
      </c>
      <c r="D175" s="77">
        <v>0.1</v>
      </c>
      <c r="E175" s="77">
        <v>1.0000000000000001E-5</v>
      </c>
      <c r="F175" s="77" t="s">
        <v>13</v>
      </c>
      <c r="G175" s="77" t="s">
        <v>11</v>
      </c>
      <c r="H175" s="77">
        <v>4.4999999999999998E-2</v>
      </c>
      <c r="I175" s="77">
        <v>0.1</v>
      </c>
      <c r="J175" s="77" t="s">
        <v>10</v>
      </c>
      <c r="K175" s="77">
        <v>24</v>
      </c>
      <c r="L175" s="77">
        <v>690</v>
      </c>
      <c r="M175" s="77">
        <v>23.701000000000001</v>
      </c>
      <c r="N175" s="77">
        <v>689.05</v>
      </c>
      <c r="O175" s="78" t="s">
        <v>1753</v>
      </c>
    </row>
    <row r="176" spans="1:15" x14ac:dyDescent="0.25">
      <c r="A176" s="151" t="s">
        <v>53</v>
      </c>
      <c r="B176" s="77" t="s">
        <v>45</v>
      </c>
      <c r="C176" s="77">
        <v>0.01</v>
      </c>
      <c r="D176" s="77">
        <v>0.1</v>
      </c>
      <c r="E176" s="77">
        <v>1.0000000000000001E-5</v>
      </c>
      <c r="F176" s="77" t="s">
        <v>13</v>
      </c>
      <c r="G176" s="77" t="s">
        <v>11</v>
      </c>
      <c r="H176" s="77">
        <v>0.1</v>
      </c>
      <c r="I176" s="77">
        <v>5</v>
      </c>
      <c r="J176" s="77" t="s">
        <v>10</v>
      </c>
      <c r="K176" s="77">
        <v>25</v>
      </c>
      <c r="L176" s="77">
        <v>360.06</v>
      </c>
      <c r="M176" s="77">
        <v>23.625</v>
      </c>
      <c r="N176" s="77">
        <v>361.08</v>
      </c>
      <c r="O176" s="78" t="s">
        <v>1752</v>
      </c>
    </row>
    <row r="177" spans="1:15" x14ac:dyDescent="0.25">
      <c r="A177" s="151" t="s">
        <v>53</v>
      </c>
      <c r="B177" s="77" t="s">
        <v>45</v>
      </c>
      <c r="C177" s="77">
        <v>0.01</v>
      </c>
      <c r="D177" s="77">
        <v>0.1</v>
      </c>
      <c r="E177" s="77">
        <v>1.0000000000000001E-5</v>
      </c>
      <c r="F177" s="77" t="s">
        <v>13</v>
      </c>
      <c r="G177" s="77" t="s">
        <v>11</v>
      </c>
      <c r="H177" s="77">
        <v>5</v>
      </c>
      <c r="I177" s="77">
        <v>20</v>
      </c>
      <c r="J177" s="77" t="s">
        <v>10</v>
      </c>
      <c r="K177" s="77">
        <v>25</v>
      </c>
      <c r="L177" s="77">
        <v>715.16</v>
      </c>
      <c r="M177" s="77">
        <v>23.497</v>
      </c>
      <c r="N177" s="77">
        <v>717.59</v>
      </c>
      <c r="O177" s="78" t="s">
        <v>2469</v>
      </c>
    </row>
    <row r="178" spans="1:15" x14ac:dyDescent="0.25">
      <c r="A178" s="151" t="s">
        <v>53</v>
      </c>
      <c r="B178" s="77" t="s">
        <v>45</v>
      </c>
      <c r="C178" s="77">
        <v>0.01</v>
      </c>
      <c r="D178" s="77">
        <v>0.1</v>
      </c>
      <c r="E178" s="77">
        <v>1.0000000000000001E-5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4738</v>
      </c>
      <c r="M178" s="77">
        <v>45.823</v>
      </c>
      <c r="N178" s="77">
        <v>4745.2</v>
      </c>
      <c r="O178" s="78" t="s">
        <v>1751</v>
      </c>
    </row>
    <row r="179" spans="1:15" x14ac:dyDescent="0.25">
      <c r="A179" s="151" t="s">
        <v>53</v>
      </c>
      <c r="B179" s="77" t="s">
        <v>45</v>
      </c>
      <c r="C179" s="77">
        <v>0.01</v>
      </c>
      <c r="D179" s="77">
        <v>0.1</v>
      </c>
      <c r="E179" s="77">
        <v>1.0000000000000001E-5</v>
      </c>
      <c r="F179" s="77" t="s">
        <v>13</v>
      </c>
      <c r="G179" s="77" t="s">
        <v>11</v>
      </c>
      <c r="H179" s="77">
        <v>50</v>
      </c>
      <c r="I179" s="77">
        <v>100</v>
      </c>
      <c r="J179" s="77" t="s">
        <v>10</v>
      </c>
      <c r="K179" s="77">
        <v>190</v>
      </c>
      <c r="L179" s="77">
        <v>6565.8</v>
      </c>
      <c r="M179" s="77">
        <v>179.15</v>
      </c>
      <c r="N179" s="77">
        <v>6551.2</v>
      </c>
      <c r="O179" s="78" t="s">
        <v>1750</v>
      </c>
    </row>
    <row r="180" spans="1:15" x14ac:dyDescent="0.25">
      <c r="A180" s="151" t="s">
        <v>53</v>
      </c>
      <c r="B180" s="77" t="s">
        <v>45</v>
      </c>
      <c r="C180" s="77">
        <v>0.1</v>
      </c>
      <c r="D180" s="77">
        <v>1</v>
      </c>
      <c r="E180" s="77">
        <v>1.0000000000000001E-5</v>
      </c>
      <c r="F180" s="77" t="s">
        <v>13</v>
      </c>
      <c r="G180" s="77" t="s">
        <v>12</v>
      </c>
      <c r="H180" s="77">
        <v>1E-3</v>
      </c>
      <c r="I180" s="77">
        <v>0.02</v>
      </c>
      <c r="J180" s="77" t="s">
        <v>10</v>
      </c>
      <c r="K180" s="77">
        <v>0.25</v>
      </c>
      <c r="L180" s="77">
        <v>4.5999999999999996</v>
      </c>
      <c r="M180" s="77">
        <v>0.23100000000000001</v>
      </c>
      <c r="N180" s="77">
        <v>4.6188000000000002</v>
      </c>
      <c r="O180" s="78" t="s">
        <v>1773</v>
      </c>
    </row>
    <row r="181" spans="1:15" x14ac:dyDescent="0.25">
      <c r="A181" s="151" t="s">
        <v>53</v>
      </c>
      <c r="B181" s="77" t="s">
        <v>45</v>
      </c>
      <c r="C181" s="77">
        <v>0.1</v>
      </c>
      <c r="D181" s="77">
        <v>1</v>
      </c>
      <c r="E181" s="77">
        <v>1.0000000000000001E-5</v>
      </c>
      <c r="F181" s="77" t="s">
        <v>13</v>
      </c>
      <c r="G181" s="77" t="s">
        <v>12</v>
      </c>
      <c r="H181" s="77">
        <v>0.02</v>
      </c>
      <c r="I181" s="77">
        <v>4.4999999999999998E-2</v>
      </c>
      <c r="J181" s="77" t="s">
        <v>10</v>
      </c>
      <c r="K181" s="77">
        <v>0.28000000000000003</v>
      </c>
      <c r="L181" s="77">
        <v>1.8</v>
      </c>
      <c r="M181" s="77">
        <v>0.23102</v>
      </c>
      <c r="N181" s="77">
        <v>1.8475999999999999</v>
      </c>
      <c r="O181" s="78" t="s">
        <v>1772</v>
      </c>
    </row>
    <row r="182" spans="1:15" x14ac:dyDescent="0.25">
      <c r="A182" s="151" t="s">
        <v>53</v>
      </c>
      <c r="B182" s="77" t="s">
        <v>45</v>
      </c>
      <c r="C182" s="77">
        <v>0.1</v>
      </c>
      <c r="D182" s="77">
        <v>1</v>
      </c>
      <c r="E182" s="77">
        <v>1.0000000000000001E-5</v>
      </c>
      <c r="F182" s="77" t="s">
        <v>13</v>
      </c>
      <c r="G182" s="77" t="s">
        <v>12</v>
      </c>
      <c r="H182" s="77">
        <v>4.4999999999999998E-2</v>
      </c>
      <c r="I182" s="77">
        <v>0.1</v>
      </c>
      <c r="J182" s="77" t="s">
        <v>10</v>
      </c>
      <c r="K182" s="77">
        <v>0.24</v>
      </c>
      <c r="L182" s="77">
        <v>0.92</v>
      </c>
      <c r="M182" s="77">
        <v>0.23100999999999999</v>
      </c>
      <c r="N182" s="77">
        <v>0.92427000000000004</v>
      </c>
      <c r="O182" s="78" t="s">
        <v>1771</v>
      </c>
    </row>
    <row r="183" spans="1:15" x14ac:dyDescent="0.25">
      <c r="A183" s="151" t="s">
        <v>53</v>
      </c>
      <c r="B183" s="77" t="s">
        <v>45</v>
      </c>
      <c r="C183" s="77">
        <v>0.1</v>
      </c>
      <c r="D183" s="77">
        <v>1</v>
      </c>
      <c r="E183" s="77">
        <v>1.0000000000000001E-5</v>
      </c>
      <c r="F183" s="77" t="s">
        <v>13</v>
      </c>
      <c r="G183" s="77" t="s">
        <v>12</v>
      </c>
      <c r="H183" s="77">
        <v>0.1</v>
      </c>
      <c r="I183" s="77">
        <v>5</v>
      </c>
      <c r="J183" s="77" t="s">
        <v>10</v>
      </c>
      <c r="K183" s="77">
        <v>0.24</v>
      </c>
      <c r="L183" s="77">
        <v>1.2</v>
      </c>
      <c r="M183" s="77">
        <v>0.2283</v>
      </c>
      <c r="N183" s="77">
        <v>1.1854</v>
      </c>
      <c r="O183" s="78" t="s">
        <v>2473</v>
      </c>
    </row>
    <row r="184" spans="1:15" x14ac:dyDescent="0.25">
      <c r="A184" s="151" t="s">
        <v>53</v>
      </c>
      <c r="B184" s="77" t="s">
        <v>45</v>
      </c>
      <c r="C184" s="77">
        <v>0.1</v>
      </c>
      <c r="D184" s="77">
        <v>1</v>
      </c>
      <c r="E184" s="77">
        <v>1.0000000000000001E-5</v>
      </c>
      <c r="F184" s="77" t="s">
        <v>13</v>
      </c>
      <c r="G184" s="77" t="s">
        <v>12</v>
      </c>
      <c r="H184" s="77">
        <v>5</v>
      </c>
      <c r="I184" s="77">
        <v>20</v>
      </c>
      <c r="J184" s="77" t="s">
        <v>10</v>
      </c>
      <c r="K184" s="77">
        <v>0.27</v>
      </c>
      <c r="L184" s="77">
        <v>3.5331000000000001</v>
      </c>
      <c r="M184" s="77">
        <v>0.22319</v>
      </c>
      <c r="N184" s="77">
        <v>3.5466000000000002</v>
      </c>
      <c r="O184" s="78" t="s">
        <v>1774</v>
      </c>
    </row>
    <row r="185" spans="1:15" x14ac:dyDescent="0.25">
      <c r="A185" s="151" t="s">
        <v>53</v>
      </c>
      <c r="B185" s="77" t="s">
        <v>45</v>
      </c>
      <c r="C185" s="77">
        <v>0.1</v>
      </c>
      <c r="D185" s="77">
        <v>1</v>
      </c>
      <c r="E185" s="77">
        <v>1.0000000000000001E-5</v>
      </c>
      <c r="F185" s="77" t="s">
        <v>13</v>
      </c>
      <c r="G185" s="77" t="s">
        <v>12</v>
      </c>
      <c r="H185" s="77">
        <v>20</v>
      </c>
      <c r="I185" s="77">
        <v>50</v>
      </c>
      <c r="J185" s="77" t="s">
        <v>10</v>
      </c>
      <c r="K185" s="77">
        <v>0.47</v>
      </c>
      <c r="L185" s="77">
        <v>12</v>
      </c>
      <c r="M185" s="77">
        <v>0.44162000000000001</v>
      </c>
      <c r="N185" s="77">
        <v>11.792</v>
      </c>
      <c r="O185" s="78" t="s">
        <v>1775</v>
      </c>
    </row>
    <row r="186" spans="1:15" x14ac:dyDescent="0.25">
      <c r="A186" s="151" t="s">
        <v>53</v>
      </c>
      <c r="B186" s="77" t="s">
        <v>45</v>
      </c>
      <c r="C186" s="77">
        <v>1</v>
      </c>
      <c r="D186" s="77">
        <v>10</v>
      </c>
      <c r="E186" s="77">
        <v>1.0000000000000001E-5</v>
      </c>
      <c r="F186" s="77" t="s">
        <v>13</v>
      </c>
      <c r="G186" s="77" t="s">
        <v>12</v>
      </c>
      <c r="H186" s="77">
        <v>1E-3</v>
      </c>
      <c r="I186" s="77">
        <v>0.05</v>
      </c>
      <c r="J186" s="77" t="s">
        <v>10</v>
      </c>
      <c r="K186" s="77">
        <v>0.55000000000000004</v>
      </c>
      <c r="L186" s="77">
        <v>0.12</v>
      </c>
      <c r="M186" s="77">
        <v>0.51998999999999995</v>
      </c>
      <c r="N186" s="77">
        <v>9.3087000000000003E-2</v>
      </c>
      <c r="O186" s="78" t="s">
        <v>2479</v>
      </c>
    </row>
    <row r="187" spans="1:15" x14ac:dyDescent="0.25">
      <c r="A187" s="151" t="s">
        <v>53</v>
      </c>
      <c r="B187" s="77" t="s">
        <v>45</v>
      </c>
      <c r="C187" s="77">
        <v>1</v>
      </c>
      <c r="D187" s="77">
        <v>10</v>
      </c>
      <c r="E187" s="77">
        <v>1.0000000000000001E-5</v>
      </c>
      <c r="F187" s="77" t="s">
        <v>13</v>
      </c>
      <c r="G187" s="77" t="s">
        <v>12</v>
      </c>
      <c r="H187" s="77">
        <v>0.05</v>
      </c>
      <c r="I187" s="77">
        <v>1</v>
      </c>
      <c r="J187" s="77" t="s">
        <v>10</v>
      </c>
      <c r="K187" s="77">
        <v>0.46</v>
      </c>
      <c r="L187" s="77">
        <v>0.17</v>
      </c>
      <c r="M187" s="77">
        <v>0.49897000000000002</v>
      </c>
      <c r="N187" s="77">
        <v>0.12063</v>
      </c>
      <c r="O187" s="78" t="s">
        <v>1790</v>
      </c>
    </row>
    <row r="188" spans="1:15" x14ac:dyDescent="0.25">
      <c r="A188" s="151" t="s">
        <v>53</v>
      </c>
      <c r="B188" s="77" t="s">
        <v>45</v>
      </c>
      <c r="C188" s="77">
        <v>1</v>
      </c>
      <c r="D188" s="77">
        <v>10</v>
      </c>
      <c r="E188" s="77">
        <v>1.0000000000000001E-5</v>
      </c>
      <c r="F188" s="77" t="s">
        <v>13</v>
      </c>
      <c r="G188" s="77" t="s">
        <v>12</v>
      </c>
      <c r="H188" s="77">
        <v>1</v>
      </c>
      <c r="I188" s="77">
        <v>5</v>
      </c>
      <c r="J188" s="77" t="s">
        <v>10</v>
      </c>
      <c r="K188" s="77">
        <v>1.4</v>
      </c>
      <c r="L188" s="77">
        <v>0.66</v>
      </c>
      <c r="M188" s="77">
        <v>1.3260000000000001</v>
      </c>
      <c r="N188" s="77">
        <v>0.66217999999999999</v>
      </c>
      <c r="O188" s="78" t="s">
        <v>1789</v>
      </c>
    </row>
    <row r="189" spans="1:15" x14ac:dyDescent="0.25">
      <c r="A189" s="151" t="s">
        <v>53</v>
      </c>
      <c r="B189" s="77" t="s">
        <v>45</v>
      </c>
      <c r="C189" s="77">
        <v>10</v>
      </c>
      <c r="D189" s="77">
        <v>20</v>
      </c>
      <c r="E189" s="77">
        <v>1.0000000000000001E-5</v>
      </c>
      <c r="F189" s="77" t="s">
        <v>13</v>
      </c>
      <c r="G189" s="77" t="s">
        <v>12</v>
      </c>
      <c r="H189" s="77">
        <v>1E-3</v>
      </c>
      <c r="I189" s="77">
        <v>0.05</v>
      </c>
      <c r="J189" s="77" t="s">
        <v>10</v>
      </c>
      <c r="K189" s="77">
        <v>0.92</v>
      </c>
      <c r="L189" s="77">
        <v>0.49</v>
      </c>
      <c r="M189" s="77">
        <v>4.6374000000000004</v>
      </c>
      <c r="N189" s="77">
        <v>8.1764000000000003E-2</v>
      </c>
      <c r="O189" s="78" t="s">
        <v>1800</v>
      </c>
    </row>
    <row r="190" spans="1:15" x14ac:dyDescent="0.25">
      <c r="A190" s="151" t="s">
        <v>53</v>
      </c>
      <c r="B190" s="77" t="s">
        <v>45</v>
      </c>
      <c r="C190" s="77">
        <v>10</v>
      </c>
      <c r="D190" s="77">
        <v>20</v>
      </c>
      <c r="E190" s="77">
        <v>1.0000000000000001E-5</v>
      </c>
      <c r="F190" s="77" t="s">
        <v>13</v>
      </c>
      <c r="G190" s="77" t="s">
        <v>12</v>
      </c>
      <c r="H190" s="77">
        <v>0.05</v>
      </c>
      <c r="I190" s="77">
        <v>1</v>
      </c>
      <c r="J190" s="77" t="s">
        <v>10</v>
      </c>
      <c r="K190" s="77">
        <v>0</v>
      </c>
      <c r="L190" s="77">
        <v>0.5</v>
      </c>
      <c r="M190" s="77">
        <v>2.1831999999999998</v>
      </c>
      <c r="N190" s="77">
        <v>0.11355999999999999</v>
      </c>
      <c r="O190" s="78" t="s">
        <v>1801</v>
      </c>
    </row>
    <row r="191" spans="1:15" x14ac:dyDescent="0.25">
      <c r="A191" s="151" t="s">
        <v>53</v>
      </c>
      <c r="B191" s="77" t="s">
        <v>45</v>
      </c>
      <c r="C191" s="77">
        <v>10</v>
      </c>
      <c r="D191" s="77">
        <v>20</v>
      </c>
      <c r="E191" s="77">
        <v>1.0000000000000001E-5</v>
      </c>
      <c r="F191" s="77" t="s">
        <v>13</v>
      </c>
      <c r="G191" s="77" t="s">
        <v>12</v>
      </c>
      <c r="H191" s="77">
        <v>1</v>
      </c>
      <c r="I191" s="77">
        <v>5</v>
      </c>
      <c r="J191" s="77" t="s">
        <v>10</v>
      </c>
      <c r="K191" s="77">
        <v>0</v>
      </c>
      <c r="L191" s="77">
        <v>0.95</v>
      </c>
      <c r="M191" s="77">
        <v>1.0702</v>
      </c>
      <c r="N191" s="77">
        <v>0.65986999999999996</v>
      </c>
      <c r="O191" s="78" t="s">
        <v>1802</v>
      </c>
    </row>
    <row r="192" spans="1:15" x14ac:dyDescent="0.25">
      <c r="A192" s="151" t="s">
        <v>53</v>
      </c>
      <c r="B192" s="77" t="s">
        <v>45</v>
      </c>
      <c r="C192" s="77">
        <v>0</v>
      </c>
      <c r="D192" s="77">
        <v>1E-4</v>
      </c>
      <c r="E192" s="77">
        <v>1E-4</v>
      </c>
      <c r="F192" s="77" t="s">
        <v>13</v>
      </c>
      <c r="G192" s="77" t="s">
        <v>11</v>
      </c>
      <c r="H192" s="77">
        <v>1E-3</v>
      </c>
      <c r="I192" s="77">
        <v>0.02</v>
      </c>
      <c r="J192" s="77" t="s">
        <v>10</v>
      </c>
      <c r="K192" s="77">
        <v>57.735999999999997</v>
      </c>
      <c r="L192" s="77">
        <v>21.196999999999999</v>
      </c>
      <c r="M192" s="77">
        <v>57.734000000000002</v>
      </c>
      <c r="N192" s="77">
        <v>20.994</v>
      </c>
      <c r="O192" s="78" t="s">
        <v>1664</v>
      </c>
    </row>
    <row r="193" spans="1:15" x14ac:dyDescent="0.25">
      <c r="A193" s="151" t="s">
        <v>53</v>
      </c>
      <c r="B193" s="77" t="s">
        <v>45</v>
      </c>
      <c r="C193" s="77">
        <v>0</v>
      </c>
      <c r="D193" s="77">
        <v>1E-4</v>
      </c>
      <c r="E193" s="77">
        <v>1E-4</v>
      </c>
      <c r="F193" s="77" t="s">
        <v>13</v>
      </c>
      <c r="G193" s="77" t="s">
        <v>11</v>
      </c>
      <c r="H193" s="77">
        <v>0.02</v>
      </c>
      <c r="I193" s="77">
        <v>4.4999999999999998E-2</v>
      </c>
      <c r="J193" s="77" t="s">
        <v>10</v>
      </c>
      <c r="K193" s="77">
        <v>57.735999999999997</v>
      </c>
      <c r="L193" s="77">
        <v>4.1759000000000004</v>
      </c>
      <c r="M193" s="77">
        <v>57.731999999999999</v>
      </c>
      <c r="N193" s="77">
        <v>3.9529999999999998</v>
      </c>
      <c r="O193" s="78" t="s">
        <v>2454</v>
      </c>
    </row>
    <row r="194" spans="1:15" x14ac:dyDescent="0.25">
      <c r="A194" s="151" t="s">
        <v>53</v>
      </c>
      <c r="B194" s="77" t="s">
        <v>45</v>
      </c>
      <c r="C194" s="77">
        <v>0</v>
      </c>
      <c r="D194" s="77">
        <v>1E-4</v>
      </c>
      <c r="E194" s="77">
        <v>1E-4</v>
      </c>
      <c r="F194" s="77" t="s">
        <v>13</v>
      </c>
      <c r="G194" s="77" t="s">
        <v>11</v>
      </c>
      <c r="H194" s="77">
        <v>4.4999999999999998E-2</v>
      </c>
      <c r="I194" s="77">
        <v>5</v>
      </c>
      <c r="J194" s="77" t="s">
        <v>10</v>
      </c>
      <c r="K194" s="77">
        <v>57.735999999999997</v>
      </c>
      <c r="L194" s="77">
        <v>1.1861999999999999</v>
      </c>
      <c r="M194" s="77">
        <v>57.734999999999999</v>
      </c>
      <c r="N194" s="77">
        <v>0.96331999999999995</v>
      </c>
      <c r="O194" s="78" t="s">
        <v>1665</v>
      </c>
    </row>
    <row r="195" spans="1:15" x14ac:dyDescent="0.25">
      <c r="A195" s="151" t="s">
        <v>53</v>
      </c>
      <c r="B195" s="77" t="s">
        <v>45</v>
      </c>
      <c r="C195" s="77">
        <v>1E-3</v>
      </c>
      <c r="D195" s="77">
        <v>0.01</v>
      </c>
      <c r="E195" s="77">
        <v>1E-4</v>
      </c>
      <c r="F195" s="77" t="s">
        <v>13</v>
      </c>
      <c r="G195" s="77" t="s">
        <v>11</v>
      </c>
      <c r="H195" s="77">
        <v>1E-3</v>
      </c>
      <c r="I195" s="77">
        <v>0.02</v>
      </c>
      <c r="J195" s="77" t="s">
        <v>10</v>
      </c>
      <c r="K195" s="77">
        <v>56.243000000000002</v>
      </c>
      <c r="L195" s="77">
        <v>1921.2</v>
      </c>
      <c r="M195" s="77">
        <v>56.234999999999999</v>
      </c>
      <c r="N195" s="77">
        <v>1917.8</v>
      </c>
      <c r="O195" s="78" t="s">
        <v>2465</v>
      </c>
    </row>
    <row r="196" spans="1:15" x14ac:dyDescent="0.25">
      <c r="A196" s="151" t="s">
        <v>53</v>
      </c>
      <c r="B196" s="77" t="s">
        <v>45</v>
      </c>
      <c r="C196" s="77">
        <v>1E-3</v>
      </c>
      <c r="D196" s="77">
        <v>0.01</v>
      </c>
      <c r="E196" s="77">
        <v>1E-4</v>
      </c>
      <c r="F196" s="77" t="s">
        <v>13</v>
      </c>
      <c r="G196" s="77" t="s">
        <v>11</v>
      </c>
      <c r="H196" s="77">
        <v>0.02</v>
      </c>
      <c r="I196" s="77">
        <v>4.4999999999999998E-2</v>
      </c>
      <c r="J196" s="77" t="s">
        <v>10</v>
      </c>
      <c r="K196" s="77">
        <v>57.540999999999997</v>
      </c>
      <c r="L196" s="77">
        <v>350.7</v>
      </c>
      <c r="M196" s="77">
        <v>57.533999999999999</v>
      </c>
      <c r="N196" s="77">
        <v>346.11</v>
      </c>
      <c r="O196" s="78" t="s">
        <v>1733</v>
      </c>
    </row>
    <row r="197" spans="1:15" x14ac:dyDescent="0.25">
      <c r="A197" s="151" t="s">
        <v>53</v>
      </c>
      <c r="B197" s="77" t="s">
        <v>45</v>
      </c>
      <c r="C197" s="77">
        <v>1E-3</v>
      </c>
      <c r="D197" s="77">
        <v>0.01</v>
      </c>
      <c r="E197" s="77">
        <v>1E-4</v>
      </c>
      <c r="F197" s="77" t="s">
        <v>13</v>
      </c>
      <c r="G197" s="77" t="s">
        <v>11</v>
      </c>
      <c r="H197" s="77">
        <v>4.4999999999999998E-2</v>
      </c>
      <c r="I197" s="77">
        <v>0.1</v>
      </c>
      <c r="J197" s="77" t="s">
        <v>10</v>
      </c>
      <c r="K197" s="77">
        <v>57.749000000000002</v>
      </c>
      <c r="L197" s="77">
        <v>79.009</v>
      </c>
      <c r="M197" s="77">
        <v>57.741999999999997</v>
      </c>
      <c r="N197" s="77">
        <v>74.17</v>
      </c>
      <c r="O197" s="78" t="s">
        <v>1732</v>
      </c>
    </row>
    <row r="198" spans="1:15" x14ac:dyDescent="0.25">
      <c r="A198" s="151" t="s">
        <v>53</v>
      </c>
      <c r="B198" s="77" t="s">
        <v>45</v>
      </c>
      <c r="C198" s="77">
        <v>1E-3</v>
      </c>
      <c r="D198" s="77">
        <v>0.01</v>
      </c>
      <c r="E198" s="77">
        <v>1E-4</v>
      </c>
      <c r="F198" s="77" t="s">
        <v>13</v>
      </c>
      <c r="G198" s="77" t="s">
        <v>11</v>
      </c>
      <c r="H198" s="77">
        <v>0.1</v>
      </c>
      <c r="I198" s="77">
        <v>5</v>
      </c>
      <c r="J198" s="77" t="s">
        <v>10</v>
      </c>
      <c r="K198" s="77">
        <v>57.777999999999999</v>
      </c>
      <c r="L198" s="77">
        <v>33.176000000000002</v>
      </c>
      <c r="M198" s="77">
        <v>57.771000000000001</v>
      </c>
      <c r="N198" s="77">
        <v>28.291</v>
      </c>
      <c r="O198" s="78" t="s">
        <v>1734</v>
      </c>
    </row>
    <row r="199" spans="1:15" x14ac:dyDescent="0.25">
      <c r="A199" s="151" t="s">
        <v>53</v>
      </c>
      <c r="B199" s="77" t="s">
        <v>45</v>
      </c>
      <c r="C199" s="77">
        <v>1E-3</v>
      </c>
      <c r="D199" s="77">
        <v>0.01</v>
      </c>
      <c r="E199" s="77">
        <v>1E-4</v>
      </c>
      <c r="F199" s="77" t="s">
        <v>13</v>
      </c>
      <c r="G199" s="77" t="s">
        <v>11</v>
      </c>
      <c r="H199" s="77">
        <v>5</v>
      </c>
      <c r="I199" s="77">
        <v>20</v>
      </c>
      <c r="J199" s="77" t="s">
        <v>10</v>
      </c>
      <c r="K199" s="77">
        <v>57.744999999999997</v>
      </c>
      <c r="L199" s="77">
        <v>83.688999999999993</v>
      </c>
      <c r="M199" s="77">
        <v>57.738</v>
      </c>
      <c r="N199" s="77">
        <v>78.852999999999994</v>
      </c>
      <c r="O199" s="78" t="s">
        <v>1731</v>
      </c>
    </row>
    <row r="200" spans="1:15" x14ac:dyDescent="0.25">
      <c r="A200" s="151" t="s">
        <v>53</v>
      </c>
      <c r="B200" s="77" t="s">
        <v>45</v>
      </c>
      <c r="C200" s="77">
        <v>1E-3</v>
      </c>
      <c r="D200" s="77">
        <v>0.01</v>
      </c>
      <c r="E200" s="77">
        <v>1E-4</v>
      </c>
      <c r="F200" s="77" t="s">
        <v>13</v>
      </c>
      <c r="G200" s="77" t="s">
        <v>11</v>
      </c>
      <c r="H200" s="77">
        <v>20</v>
      </c>
      <c r="I200" s="77">
        <v>50</v>
      </c>
      <c r="J200" s="77" t="s">
        <v>10</v>
      </c>
      <c r="K200" s="77">
        <v>56.353999999999999</v>
      </c>
      <c r="L200" s="77">
        <v>2143.3000000000002</v>
      </c>
      <c r="M200" s="77">
        <v>56.345999999999997</v>
      </c>
      <c r="N200" s="77">
        <v>2139.9</v>
      </c>
      <c r="O200" s="78" t="s">
        <v>1736</v>
      </c>
    </row>
    <row r="201" spans="1:15" x14ac:dyDescent="0.25">
      <c r="A201" s="151" t="s">
        <v>53</v>
      </c>
      <c r="B201" s="77" t="s">
        <v>45</v>
      </c>
      <c r="C201" s="77">
        <v>1E-3</v>
      </c>
      <c r="D201" s="77">
        <v>0.01</v>
      </c>
      <c r="E201" s="77">
        <v>1E-4</v>
      </c>
      <c r="F201" s="77" t="s">
        <v>13</v>
      </c>
      <c r="G201" s="77" t="s">
        <v>11</v>
      </c>
      <c r="H201" s="77">
        <v>50</v>
      </c>
      <c r="I201" s="77">
        <v>100</v>
      </c>
      <c r="J201" s="77" t="s">
        <v>10</v>
      </c>
      <c r="K201" s="77">
        <v>58.261000000000003</v>
      </c>
      <c r="L201" s="77">
        <v>4342.2</v>
      </c>
      <c r="M201" s="77">
        <v>58.146000000000001</v>
      </c>
      <c r="N201" s="77">
        <v>4318.8</v>
      </c>
      <c r="O201" s="78" t="s">
        <v>1735</v>
      </c>
    </row>
    <row r="202" spans="1:15" x14ac:dyDescent="0.25">
      <c r="A202" s="151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1E-3</v>
      </c>
      <c r="I202" s="77">
        <v>0.02</v>
      </c>
      <c r="J202" s="77" t="s">
        <v>10</v>
      </c>
      <c r="K202" s="77">
        <v>46.067</v>
      </c>
      <c r="L202" s="77">
        <v>4424.3999999999996</v>
      </c>
      <c r="M202" s="77">
        <v>45.963999999999999</v>
      </c>
      <c r="N202" s="77">
        <v>4424.6000000000004</v>
      </c>
      <c r="O202" s="78" t="s">
        <v>1757</v>
      </c>
    </row>
    <row r="203" spans="1:15" x14ac:dyDescent="0.25">
      <c r="A203" s="151" t="s">
        <v>53</v>
      </c>
      <c r="B203" s="77" t="s">
        <v>45</v>
      </c>
      <c r="C203" s="77">
        <v>0.01</v>
      </c>
      <c r="D203" s="77">
        <v>0.1</v>
      </c>
      <c r="E203" s="77">
        <v>1E-4</v>
      </c>
      <c r="F203" s="77" t="s">
        <v>13</v>
      </c>
      <c r="G203" s="77" t="s">
        <v>11</v>
      </c>
      <c r="H203" s="77">
        <v>0.02</v>
      </c>
      <c r="I203" s="77">
        <v>4.4999999999999998E-2</v>
      </c>
      <c r="J203" s="77" t="s">
        <v>10</v>
      </c>
      <c r="K203" s="77">
        <v>55.716000000000001</v>
      </c>
      <c r="L203" s="77">
        <v>1491.6</v>
      </c>
      <c r="M203" s="77">
        <v>55.6</v>
      </c>
      <c r="N203" s="77">
        <v>1490.7</v>
      </c>
      <c r="O203" s="78" t="s">
        <v>2471</v>
      </c>
    </row>
    <row r="204" spans="1:15" x14ac:dyDescent="0.25">
      <c r="A204" s="151" t="s">
        <v>53</v>
      </c>
      <c r="B204" s="77" t="s">
        <v>45</v>
      </c>
      <c r="C204" s="77">
        <v>0.01</v>
      </c>
      <c r="D204" s="77">
        <v>0.1</v>
      </c>
      <c r="E204" s="77">
        <v>1E-4</v>
      </c>
      <c r="F204" s="77" t="s">
        <v>13</v>
      </c>
      <c r="G204" s="77" t="s">
        <v>11</v>
      </c>
      <c r="H204" s="77">
        <v>4.4999999999999998E-2</v>
      </c>
      <c r="I204" s="77">
        <v>0.1</v>
      </c>
      <c r="J204" s="77" t="s">
        <v>10</v>
      </c>
      <c r="K204" s="77">
        <v>60.335999999999999</v>
      </c>
      <c r="L204" s="77">
        <v>490.93</v>
      </c>
      <c r="M204" s="77">
        <v>60.226999999999997</v>
      </c>
      <c r="N204" s="77">
        <v>488.21</v>
      </c>
      <c r="O204" s="78" t="s">
        <v>2470</v>
      </c>
    </row>
    <row r="205" spans="1:15" x14ac:dyDescent="0.25">
      <c r="A205" s="151" t="s">
        <v>53</v>
      </c>
      <c r="B205" s="77" t="s">
        <v>45</v>
      </c>
      <c r="C205" s="77">
        <v>0.01</v>
      </c>
      <c r="D205" s="77">
        <v>0.1</v>
      </c>
      <c r="E205" s="77">
        <v>1E-4</v>
      </c>
      <c r="F205" s="77" t="s">
        <v>13</v>
      </c>
      <c r="G205" s="77" t="s">
        <v>11</v>
      </c>
      <c r="H205" s="77">
        <v>0.1</v>
      </c>
      <c r="I205" s="77">
        <v>5</v>
      </c>
      <c r="J205" s="77" t="s">
        <v>10</v>
      </c>
      <c r="K205" s="77">
        <v>61.548000000000002</v>
      </c>
      <c r="L205" s="77">
        <v>219.19</v>
      </c>
      <c r="M205" s="77">
        <v>61.448999999999998</v>
      </c>
      <c r="N205" s="77">
        <v>215.18</v>
      </c>
      <c r="O205" s="78" t="s">
        <v>1756</v>
      </c>
    </row>
    <row r="206" spans="1:15" x14ac:dyDescent="0.25">
      <c r="A206" s="151" t="s">
        <v>53</v>
      </c>
      <c r="B206" s="77" t="s">
        <v>45</v>
      </c>
      <c r="C206" s="77">
        <v>0.01</v>
      </c>
      <c r="D206" s="77">
        <v>0.1</v>
      </c>
      <c r="E206" s="77">
        <v>1E-4</v>
      </c>
      <c r="F206" s="77" t="s">
        <v>13</v>
      </c>
      <c r="G206" s="77" t="s">
        <v>11</v>
      </c>
      <c r="H206" s="77">
        <v>5</v>
      </c>
      <c r="I206" s="77">
        <v>20</v>
      </c>
      <c r="J206" s="77" t="s">
        <v>10</v>
      </c>
      <c r="K206" s="77">
        <v>60.128</v>
      </c>
      <c r="L206" s="77">
        <v>515.53</v>
      </c>
      <c r="M206" s="77">
        <v>60.018000000000001</v>
      </c>
      <c r="N206" s="77">
        <v>512.89</v>
      </c>
      <c r="O206" s="78" t="s">
        <v>1754</v>
      </c>
    </row>
    <row r="207" spans="1:15" x14ac:dyDescent="0.25">
      <c r="A207" s="151" t="s">
        <v>53</v>
      </c>
      <c r="B207" s="77" t="s">
        <v>45</v>
      </c>
      <c r="C207" s="77">
        <v>0.01</v>
      </c>
      <c r="D207" s="77">
        <v>0.1</v>
      </c>
      <c r="E207" s="77">
        <v>1E-4</v>
      </c>
      <c r="F207" s="77" t="s">
        <v>13</v>
      </c>
      <c r="G207" s="77" t="s">
        <v>11</v>
      </c>
      <c r="H207" s="77">
        <v>20</v>
      </c>
      <c r="I207" s="77">
        <v>50</v>
      </c>
      <c r="J207" s="77" t="s">
        <v>10</v>
      </c>
      <c r="K207" s="77">
        <v>64.007999999999996</v>
      </c>
      <c r="L207" s="77">
        <v>4598.6000000000004</v>
      </c>
      <c r="M207" s="77">
        <v>63.621000000000002</v>
      </c>
      <c r="N207" s="77">
        <v>4599.3999999999996</v>
      </c>
      <c r="O207" s="78" t="s">
        <v>2472</v>
      </c>
    </row>
    <row r="208" spans="1:15" x14ac:dyDescent="0.25">
      <c r="A208" s="151" t="s">
        <v>53</v>
      </c>
      <c r="B208" s="77" t="s">
        <v>45</v>
      </c>
      <c r="C208" s="77">
        <v>0.01</v>
      </c>
      <c r="D208" s="77">
        <v>0.1</v>
      </c>
      <c r="E208" s="77">
        <v>1E-4</v>
      </c>
      <c r="F208" s="77" t="s">
        <v>13</v>
      </c>
      <c r="G208" s="77" t="s">
        <v>11</v>
      </c>
      <c r="H208" s="77">
        <v>50</v>
      </c>
      <c r="I208" s="77">
        <v>100</v>
      </c>
      <c r="J208" s="77" t="s">
        <v>10</v>
      </c>
      <c r="K208" s="77">
        <v>582.09</v>
      </c>
      <c r="L208" s="77">
        <v>4394.2</v>
      </c>
      <c r="M208" s="77">
        <v>581.36</v>
      </c>
      <c r="N208" s="77">
        <v>4329.2</v>
      </c>
      <c r="O208" s="78" t="s">
        <v>1755</v>
      </c>
    </row>
    <row r="209" spans="1:15" x14ac:dyDescent="0.25">
      <c r="A209" s="151" t="s">
        <v>53</v>
      </c>
      <c r="B209" s="77" t="s">
        <v>45</v>
      </c>
      <c r="C209" s="77">
        <v>0.1</v>
      </c>
      <c r="D209" s="77">
        <v>1</v>
      </c>
      <c r="E209" s="77">
        <v>1E-4</v>
      </c>
      <c r="F209" s="77" t="s">
        <v>13</v>
      </c>
      <c r="G209" s="77" t="s">
        <v>12</v>
      </c>
      <c r="H209" s="77">
        <v>1E-3</v>
      </c>
      <c r="I209" s="77">
        <v>0.02</v>
      </c>
      <c r="J209" s="77" t="s">
        <v>10</v>
      </c>
      <c r="K209" s="77">
        <v>0.25</v>
      </c>
      <c r="L209" s="77">
        <v>4.6002999999999998</v>
      </c>
      <c r="M209" s="77">
        <v>0.23368</v>
      </c>
      <c r="N209" s="77">
        <v>4.6165000000000003</v>
      </c>
      <c r="O209" s="78" t="s">
        <v>2474</v>
      </c>
    </row>
    <row r="210" spans="1:15" x14ac:dyDescent="0.25">
      <c r="A210" s="151" t="s">
        <v>53</v>
      </c>
      <c r="B210" s="77" t="s">
        <v>45</v>
      </c>
      <c r="C210" s="77">
        <v>0.1</v>
      </c>
      <c r="D210" s="77">
        <v>1</v>
      </c>
      <c r="E210" s="77">
        <v>1E-4</v>
      </c>
      <c r="F210" s="77" t="s">
        <v>13</v>
      </c>
      <c r="G210" s="77" t="s">
        <v>12</v>
      </c>
      <c r="H210" s="77">
        <v>0.02</v>
      </c>
      <c r="I210" s="77">
        <v>4.4999999999999998E-2</v>
      </c>
      <c r="J210" s="77" t="s">
        <v>10</v>
      </c>
      <c r="K210" s="77">
        <v>0.28000000000000003</v>
      </c>
      <c r="L210" s="77">
        <v>1.8</v>
      </c>
      <c r="M210" s="77">
        <v>0.23544999999999999</v>
      </c>
      <c r="N210" s="77">
        <v>1.8440000000000001</v>
      </c>
      <c r="O210" s="78" t="s">
        <v>1780</v>
      </c>
    </row>
    <row r="211" spans="1:15" x14ac:dyDescent="0.25">
      <c r="A211" s="151" t="s">
        <v>53</v>
      </c>
      <c r="B211" s="77" t="s">
        <v>45</v>
      </c>
      <c r="C211" s="77">
        <v>0.1</v>
      </c>
      <c r="D211" s="77">
        <v>1</v>
      </c>
      <c r="E211" s="77">
        <v>1E-4</v>
      </c>
      <c r="F211" s="77" t="s">
        <v>13</v>
      </c>
      <c r="G211" s="77" t="s">
        <v>12</v>
      </c>
      <c r="H211" s="77">
        <v>4.4999999999999998E-2</v>
      </c>
      <c r="I211" s="77">
        <v>0.1</v>
      </c>
      <c r="J211" s="77" t="s">
        <v>10</v>
      </c>
      <c r="K211" s="77">
        <v>0.24</v>
      </c>
      <c r="L211" s="77">
        <v>0.92</v>
      </c>
      <c r="M211" s="77">
        <v>0.23663999999999999</v>
      </c>
      <c r="N211" s="77">
        <v>0.92018</v>
      </c>
      <c r="O211" s="78" t="s">
        <v>1777</v>
      </c>
    </row>
    <row r="212" spans="1:15" x14ac:dyDescent="0.25">
      <c r="A212" s="151" t="s">
        <v>53</v>
      </c>
      <c r="B212" s="77" t="s">
        <v>45</v>
      </c>
      <c r="C212" s="77">
        <v>0.1</v>
      </c>
      <c r="D212" s="77">
        <v>1</v>
      </c>
      <c r="E212" s="77">
        <v>1E-4</v>
      </c>
      <c r="F212" s="77" t="s">
        <v>13</v>
      </c>
      <c r="G212" s="77" t="s">
        <v>12</v>
      </c>
      <c r="H212" s="77">
        <v>0.1</v>
      </c>
      <c r="I212" s="77">
        <v>5</v>
      </c>
      <c r="J212" s="77" t="s">
        <v>10</v>
      </c>
      <c r="K212" s="77">
        <v>0.24</v>
      </c>
      <c r="L212" s="77">
        <v>1.2</v>
      </c>
      <c r="M212" s="77">
        <v>0.23355999999999999</v>
      </c>
      <c r="N212" s="77">
        <v>1.1814</v>
      </c>
      <c r="O212" s="78" t="s">
        <v>1778</v>
      </c>
    </row>
    <row r="213" spans="1:15" x14ac:dyDescent="0.25">
      <c r="A213" s="151" t="s">
        <v>53</v>
      </c>
      <c r="B213" s="77" t="s">
        <v>45</v>
      </c>
      <c r="C213" s="77">
        <v>0.1</v>
      </c>
      <c r="D213" s="77">
        <v>1</v>
      </c>
      <c r="E213" s="77">
        <v>1E-4</v>
      </c>
      <c r="F213" s="77" t="s">
        <v>13</v>
      </c>
      <c r="G213" s="77" t="s">
        <v>12</v>
      </c>
      <c r="H213" s="77">
        <v>5</v>
      </c>
      <c r="I213" s="77">
        <v>20</v>
      </c>
      <c r="J213" s="77" t="s">
        <v>10</v>
      </c>
      <c r="K213" s="77">
        <v>0.27</v>
      </c>
      <c r="L213" s="77">
        <v>3.5337999999999998</v>
      </c>
      <c r="M213" s="77">
        <v>0.22642000000000001</v>
      </c>
      <c r="N213" s="77">
        <v>3.5438000000000001</v>
      </c>
      <c r="O213" s="78" t="s">
        <v>1776</v>
      </c>
    </row>
    <row r="214" spans="1:15" x14ac:dyDescent="0.25">
      <c r="A214" s="151" t="s">
        <v>53</v>
      </c>
      <c r="B214" s="77" t="s">
        <v>45</v>
      </c>
      <c r="C214" s="77">
        <v>0.1</v>
      </c>
      <c r="D214" s="77">
        <v>1</v>
      </c>
      <c r="E214" s="77">
        <v>1E-4</v>
      </c>
      <c r="F214" s="77" t="s">
        <v>13</v>
      </c>
      <c r="G214" s="77" t="s">
        <v>12</v>
      </c>
      <c r="H214" s="77">
        <v>20</v>
      </c>
      <c r="I214" s="77">
        <v>50</v>
      </c>
      <c r="J214" s="77" t="s">
        <v>10</v>
      </c>
      <c r="K214" s="77">
        <v>0.47</v>
      </c>
      <c r="L214" s="77">
        <v>12</v>
      </c>
      <c r="M214" s="77">
        <v>0.44312000000000001</v>
      </c>
      <c r="N214" s="77">
        <v>11.791</v>
      </c>
      <c r="O214" s="78" t="s">
        <v>1779</v>
      </c>
    </row>
    <row r="215" spans="1:15" x14ac:dyDescent="0.25">
      <c r="A215" s="151" t="s">
        <v>53</v>
      </c>
      <c r="B215" s="77" t="s">
        <v>45</v>
      </c>
      <c r="C215" s="77">
        <v>1</v>
      </c>
      <c r="D215" s="77">
        <v>10</v>
      </c>
      <c r="E215" s="77">
        <v>1E-4</v>
      </c>
      <c r="F215" s="77" t="s">
        <v>13</v>
      </c>
      <c r="G215" s="77" t="s">
        <v>12</v>
      </c>
      <c r="H215" s="77">
        <v>1E-3</v>
      </c>
      <c r="I215" s="77">
        <v>0.05</v>
      </c>
      <c r="J215" s="77" t="s">
        <v>10</v>
      </c>
      <c r="K215" s="77">
        <v>0.55000000000000004</v>
      </c>
      <c r="L215" s="77">
        <v>0.12</v>
      </c>
      <c r="M215" s="77">
        <v>0.52375000000000005</v>
      </c>
      <c r="N215" s="77">
        <v>9.2860999999999999E-2</v>
      </c>
      <c r="O215" s="78" t="s">
        <v>1793</v>
      </c>
    </row>
    <row r="216" spans="1:15" x14ac:dyDescent="0.25">
      <c r="A216" s="151" t="s">
        <v>53</v>
      </c>
      <c r="B216" s="77" t="s">
        <v>45</v>
      </c>
      <c r="C216" s="77">
        <v>1</v>
      </c>
      <c r="D216" s="77">
        <v>10</v>
      </c>
      <c r="E216" s="77">
        <v>1E-4</v>
      </c>
      <c r="F216" s="77" t="s">
        <v>13</v>
      </c>
      <c r="G216" s="77" t="s">
        <v>12</v>
      </c>
      <c r="H216" s="77">
        <v>0.05</v>
      </c>
      <c r="I216" s="77">
        <v>1</v>
      </c>
      <c r="J216" s="77" t="s">
        <v>10</v>
      </c>
      <c r="K216" s="77">
        <v>0.46</v>
      </c>
      <c r="L216" s="77">
        <v>0.16805999999999999</v>
      </c>
      <c r="M216" s="77">
        <v>0.50268999999999997</v>
      </c>
      <c r="N216" s="77">
        <v>0.12039</v>
      </c>
      <c r="O216" s="78" t="s">
        <v>1792</v>
      </c>
    </row>
    <row r="217" spans="1:15" x14ac:dyDescent="0.25">
      <c r="A217" s="151" t="s">
        <v>53</v>
      </c>
      <c r="B217" s="77" t="s">
        <v>45</v>
      </c>
      <c r="C217" s="77">
        <v>1</v>
      </c>
      <c r="D217" s="77">
        <v>10</v>
      </c>
      <c r="E217" s="77">
        <v>1E-4</v>
      </c>
      <c r="F217" s="77" t="s">
        <v>13</v>
      </c>
      <c r="G217" s="77" t="s">
        <v>12</v>
      </c>
      <c r="H217" s="77">
        <v>1</v>
      </c>
      <c r="I217" s="77">
        <v>5</v>
      </c>
      <c r="J217" s="77" t="s">
        <v>10</v>
      </c>
      <c r="K217" s="77">
        <v>1.4</v>
      </c>
      <c r="L217" s="77">
        <v>0.66168000000000005</v>
      </c>
      <c r="M217" s="77">
        <v>1.3279000000000001</v>
      </c>
      <c r="N217" s="77">
        <v>0.66195999999999999</v>
      </c>
      <c r="O217" s="78" t="s">
        <v>1791</v>
      </c>
    </row>
    <row r="218" spans="1:15" x14ac:dyDescent="0.25">
      <c r="A218" s="151" t="s">
        <v>53</v>
      </c>
      <c r="B218" s="77" t="s">
        <v>45</v>
      </c>
      <c r="C218" s="77">
        <v>10</v>
      </c>
      <c r="D218" s="77">
        <v>20</v>
      </c>
      <c r="E218" s="77">
        <v>1E-4</v>
      </c>
      <c r="F218" s="77" t="s">
        <v>13</v>
      </c>
      <c r="G218" s="77" t="s">
        <v>12</v>
      </c>
      <c r="H218" s="77">
        <v>1E-3</v>
      </c>
      <c r="I218" s="77">
        <v>0.05</v>
      </c>
      <c r="J218" s="77" t="s">
        <v>10</v>
      </c>
      <c r="K218" s="77">
        <v>0.92</v>
      </c>
      <c r="L218" s="77">
        <v>0.49</v>
      </c>
      <c r="M218" s="77">
        <v>4.6379000000000001</v>
      </c>
      <c r="N218" s="77">
        <v>8.1758999999999998E-2</v>
      </c>
      <c r="O218" s="78" t="s">
        <v>1805</v>
      </c>
    </row>
    <row r="219" spans="1:15" x14ac:dyDescent="0.25">
      <c r="A219" s="151" t="s">
        <v>53</v>
      </c>
      <c r="B219" s="77" t="s">
        <v>45</v>
      </c>
      <c r="C219" s="77">
        <v>10</v>
      </c>
      <c r="D219" s="77">
        <v>20</v>
      </c>
      <c r="E219" s="77">
        <v>1E-4</v>
      </c>
      <c r="F219" s="77" t="s">
        <v>13</v>
      </c>
      <c r="G219" s="77" t="s">
        <v>12</v>
      </c>
      <c r="H219" s="77">
        <v>0.05</v>
      </c>
      <c r="I219" s="77">
        <v>1</v>
      </c>
      <c r="J219" s="77" t="s">
        <v>10</v>
      </c>
      <c r="K219" s="77">
        <v>0</v>
      </c>
      <c r="L219" s="77">
        <v>0.5</v>
      </c>
      <c r="M219" s="77">
        <v>2.1840999999999999</v>
      </c>
      <c r="N219" s="77">
        <v>0.11354</v>
      </c>
      <c r="O219" s="78" t="s">
        <v>1803</v>
      </c>
    </row>
    <row r="220" spans="1:15" x14ac:dyDescent="0.25">
      <c r="A220" s="151" t="s">
        <v>53</v>
      </c>
      <c r="B220" s="77" t="s">
        <v>45</v>
      </c>
      <c r="C220" s="77">
        <v>10</v>
      </c>
      <c r="D220" s="77">
        <v>20</v>
      </c>
      <c r="E220" s="77">
        <v>1E-4</v>
      </c>
      <c r="F220" s="77" t="s">
        <v>13</v>
      </c>
      <c r="G220" s="77" t="s">
        <v>12</v>
      </c>
      <c r="H220" s="77">
        <v>1</v>
      </c>
      <c r="I220" s="77">
        <v>5</v>
      </c>
      <c r="J220" s="77" t="s">
        <v>10</v>
      </c>
      <c r="K220" s="77">
        <v>0</v>
      </c>
      <c r="L220" s="77">
        <v>0.95</v>
      </c>
      <c r="M220" s="77">
        <v>1.0706</v>
      </c>
      <c r="N220" s="77">
        <v>0.65986</v>
      </c>
      <c r="O220" s="78" t="s">
        <v>1804</v>
      </c>
    </row>
    <row r="221" spans="1:15" x14ac:dyDescent="0.25">
      <c r="A221" s="151" t="s">
        <v>53</v>
      </c>
      <c r="B221" s="77" t="s">
        <v>45</v>
      </c>
      <c r="C221" s="77">
        <v>0</v>
      </c>
      <c r="D221" s="77">
        <v>1E-4</v>
      </c>
      <c r="E221" s="77">
        <v>1E-3</v>
      </c>
      <c r="F221" s="77" t="s">
        <v>13</v>
      </c>
      <c r="G221" s="77" t="s">
        <v>11</v>
      </c>
      <c r="H221" s="77">
        <v>1E-3</v>
      </c>
      <c r="I221" s="77">
        <v>0.02</v>
      </c>
      <c r="J221" s="77" t="s">
        <v>10</v>
      </c>
      <c r="K221" s="77">
        <v>577.36</v>
      </c>
      <c r="L221" s="77">
        <v>2.1804999999999999</v>
      </c>
      <c r="M221" s="77">
        <v>577.35</v>
      </c>
      <c r="N221" s="77">
        <v>2.0994999999999999</v>
      </c>
      <c r="O221" s="78" t="s">
        <v>2455</v>
      </c>
    </row>
    <row r="222" spans="1:15" x14ac:dyDescent="0.25">
      <c r="A222" s="151" t="s">
        <v>53</v>
      </c>
      <c r="B222" s="77" t="s">
        <v>45</v>
      </c>
      <c r="C222" s="77">
        <v>0</v>
      </c>
      <c r="D222" s="77">
        <v>1E-4</v>
      </c>
      <c r="E222" s="77">
        <v>1E-3</v>
      </c>
      <c r="F222" s="77" t="s">
        <v>13</v>
      </c>
      <c r="G222" s="77" t="s">
        <v>11</v>
      </c>
      <c r="H222" s="77">
        <v>0.02</v>
      </c>
      <c r="I222" s="77">
        <v>4.4999999999999998E-2</v>
      </c>
      <c r="J222" s="77" t="s">
        <v>10</v>
      </c>
      <c r="K222" s="77">
        <v>577.36</v>
      </c>
      <c r="L222" s="77">
        <v>0.50117999999999996</v>
      </c>
      <c r="M222" s="77">
        <v>577.35</v>
      </c>
      <c r="N222" s="77">
        <v>0.41202</v>
      </c>
      <c r="O222" s="78" t="s">
        <v>1667</v>
      </c>
    </row>
    <row r="223" spans="1:15" x14ac:dyDescent="0.25">
      <c r="A223" s="151" t="s">
        <v>53</v>
      </c>
      <c r="B223" s="77" t="s">
        <v>45</v>
      </c>
      <c r="C223" s="77">
        <v>0</v>
      </c>
      <c r="D223" s="77">
        <v>1E-4</v>
      </c>
      <c r="E223" s="77">
        <v>1E-3</v>
      </c>
      <c r="F223" s="77" t="s">
        <v>13</v>
      </c>
      <c r="G223" s="77" t="s">
        <v>11</v>
      </c>
      <c r="H223" s="77">
        <v>4.4999999999999998E-2</v>
      </c>
      <c r="I223" s="77">
        <v>5</v>
      </c>
      <c r="J223" s="77" t="s">
        <v>10</v>
      </c>
      <c r="K223" s="77">
        <v>577.36</v>
      </c>
      <c r="L223" s="77">
        <v>0.20221</v>
      </c>
      <c r="M223" s="77">
        <v>577.35</v>
      </c>
      <c r="N223" s="77">
        <v>0.11305</v>
      </c>
      <c r="O223" s="78" t="s">
        <v>1666</v>
      </c>
    </row>
    <row r="224" spans="1:15" x14ac:dyDescent="0.25">
      <c r="A224" s="151" t="s">
        <v>53</v>
      </c>
      <c r="B224" s="77" t="s">
        <v>45</v>
      </c>
      <c r="C224" s="77">
        <v>0.01</v>
      </c>
      <c r="D224" s="77">
        <v>0.1</v>
      </c>
      <c r="E224" s="77">
        <v>1E-3</v>
      </c>
      <c r="F224" s="77" t="s">
        <v>13</v>
      </c>
      <c r="G224" s="77" t="s">
        <v>11</v>
      </c>
      <c r="H224" s="77">
        <v>1E-3</v>
      </c>
      <c r="I224" s="77">
        <v>0.02</v>
      </c>
      <c r="J224" s="77" t="s">
        <v>10</v>
      </c>
      <c r="K224" s="77">
        <v>562.38</v>
      </c>
      <c r="L224" s="77">
        <v>1919.1</v>
      </c>
      <c r="M224" s="77">
        <v>562.34</v>
      </c>
      <c r="N224" s="77">
        <v>1917.3</v>
      </c>
      <c r="O224" s="78" t="s">
        <v>1763</v>
      </c>
    </row>
    <row r="225" spans="1:15" x14ac:dyDescent="0.25">
      <c r="A225" s="151" t="s">
        <v>53</v>
      </c>
      <c r="B225" s="77" t="s">
        <v>45</v>
      </c>
      <c r="C225" s="77">
        <v>0.01</v>
      </c>
      <c r="D225" s="77">
        <v>0.1</v>
      </c>
      <c r="E225" s="77">
        <v>1E-3</v>
      </c>
      <c r="F225" s="77" t="s">
        <v>13</v>
      </c>
      <c r="G225" s="77" t="s">
        <v>11</v>
      </c>
      <c r="H225" s="77">
        <v>0.02</v>
      </c>
      <c r="I225" s="77">
        <v>4.4999999999999998E-2</v>
      </c>
      <c r="J225" s="77" t="s">
        <v>10</v>
      </c>
      <c r="K225" s="77">
        <v>575.37</v>
      </c>
      <c r="L225" s="77">
        <v>347.9</v>
      </c>
      <c r="M225" s="77">
        <v>575.33000000000004</v>
      </c>
      <c r="N225" s="77">
        <v>345.55</v>
      </c>
      <c r="O225" s="78" t="s">
        <v>1762</v>
      </c>
    </row>
    <row r="226" spans="1:15" x14ac:dyDescent="0.25">
      <c r="A226" s="151" t="s">
        <v>53</v>
      </c>
      <c r="B226" s="77" t="s">
        <v>45</v>
      </c>
      <c r="C226" s="77">
        <v>0.01</v>
      </c>
      <c r="D226" s="77">
        <v>0.1</v>
      </c>
      <c r="E226" s="77">
        <v>1E-3</v>
      </c>
      <c r="F226" s="77" t="s">
        <v>13</v>
      </c>
      <c r="G226" s="77" t="s">
        <v>11</v>
      </c>
      <c r="H226" s="77">
        <v>4.4999999999999998E-2</v>
      </c>
      <c r="I226" s="77">
        <v>0.1</v>
      </c>
      <c r="J226" s="77" t="s">
        <v>10</v>
      </c>
      <c r="K226" s="77">
        <v>577.45000000000005</v>
      </c>
      <c r="L226" s="77">
        <v>76.063000000000002</v>
      </c>
      <c r="M226" s="77">
        <v>577.41</v>
      </c>
      <c r="N226" s="77">
        <v>73.581999999999994</v>
      </c>
      <c r="O226" s="78" t="s">
        <v>1759</v>
      </c>
    </row>
    <row r="227" spans="1:15" x14ac:dyDescent="0.25">
      <c r="A227" s="151" t="s">
        <v>53</v>
      </c>
      <c r="B227" s="77" t="s">
        <v>45</v>
      </c>
      <c r="C227" s="77">
        <v>0.01</v>
      </c>
      <c r="D227" s="77">
        <v>0.1</v>
      </c>
      <c r="E227" s="77">
        <v>1E-3</v>
      </c>
      <c r="F227" s="77" t="s">
        <v>13</v>
      </c>
      <c r="G227" s="77" t="s">
        <v>11</v>
      </c>
      <c r="H227" s="77">
        <v>0.1</v>
      </c>
      <c r="I227" s="77">
        <v>5</v>
      </c>
      <c r="J227" s="77" t="s">
        <v>10</v>
      </c>
      <c r="K227" s="77">
        <v>577.74</v>
      </c>
      <c r="L227" s="77">
        <v>30.199000000000002</v>
      </c>
      <c r="M227" s="77">
        <v>577.71</v>
      </c>
      <c r="N227" s="77">
        <v>27.695</v>
      </c>
      <c r="O227" s="78" t="s">
        <v>1764</v>
      </c>
    </row>
    <row r="228" spans="1:15" x14ac:dyDescent="0.25">
      <c r="A228" s="151" t="s">
        <v>53</v>
      </c>
      <c r="B228" s="77" t="s">
        <v>45</v>
      </c>
      <c r="C228" s="77">
        <v>0.01</v>
      </c>
      <c r="D228" s="77">
        <v>0.1</v>
      </c>
      <c r="E228" s="77">
        <v>1E-3</v>
      </c>
      <c r="F228" s="77" t="s">
        <v>13</v>
      </c>
      <c r="G228" s="77" t="s">
        <v>11</v>
      </c>
      <c r="H228" s="77">
        <v>5</v>
      </c>
      <c r="I228" s="77">
        <v>20</v>
      </c>
      <c r="J228" s="77" t="s">
        <v>10</v>
      </c>
      <c r="K228" s="77">
        <v>577.41</v>
      </c>
      <c r="L228" s="77">
        <v>80.741</v>
      </c>
      <c r="M228" s="77">
        <v>577.37</v>
      </c>
      <c r="N228" s="77">
        <v>78.263000000000005</v>
      </c>
      <c r="O228" s="78" t="s">
        <v>1758</v>
      </c>
    </row>
    <row r="229" spans="1:15" x14ac:dyDescent="0.25">
      <c r="A229" s="151" t="s">
        <v>53</v>
      </c>
      <c r="B229" s="77" t="s">
        <v>45</v>
      </c>
      <c r="C229" s="77">
        <v>0.01</v>
      </c>
      <c r="D229" s="77">
        <v>0.1</v>
      </c>
      <c r="E229" s="77">
        <v>1E-3</v>
      </c>
      <c r="F229" s="77" t="s">
        <v>13</v>
      </c>
      <c r="G229" s="77" t="s">
        <v>11</v>
      </c>
      <c r="H229" s="77">
        <v>20</v>
      </c>
      <c r="I229" s="77">
        <v>50</v>
      </c>
      <c r="J229" s="77" t="s">
        <v>10</v>
      </c>
      <c r="K229" s="77">
        <v>563.71</v>
      </c>
      <c r="L229" s="77">
        <v>2145.1999999999998</v>
      </c>
      <c r="M229" s="77">
        <v>563.49</v>
      </c>
      <c r="N229" s="77">
        <v>2139.1999999999998</v>
      </c>
      <c r="O229" s="78" t="s">
        <v>1760</v>
      </c>
    </row>
    <row r="230" spans="1:15" x14ac:dyDescent="0.25">
      <c r="A230" s="151" t="s">
        <v>53</v>
      </c>
      <c r="B230" s="77" t="s">
        <v>45</v>
      </c>
      <c r="C230" s="77">
        <v>0.01</v>
      </c>
      <c r="D230" s="77">
        <v>0.1</v>
      </c>
      <c r="E230" s="77">
        <v>1E-3</v>
      </c>
      <c r="F230" s="77" t="s">
        <v>13</v>
      </c>
      <c r="G230" s="77" t="s">
        <v>11</v>
      </c>
      <c r="H230" s="77">
        <v>50</v>
      </c>
      <c r="I230" s="77">
        <v>100</v>
      </c>
      <c r="J230" s="77" t="s">
        <v>10</v>
      </c>
      <c r="K230" s="77">
        <v>5772.5</v>
      </c>
      <c r="L230" s="77">
        <v>669.65</v>
      </c>
      <c r="M230" s="77">
        <v>5772.4</v>
      </c>
      <c r="N230" s="77">
        <v>620.29999999999995</v>
      </c>
      <c r="O230" s="78" t="s">
        <v>1761</v>
      </c>
    </row>
    <row r="231" spans="1:15" x14ac:dyDescent="0.25">
      <c r="A231" s="151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1E-3</v>
      </c>
      <c r="I231" s="77">
        <v>0.02</v>
      </c>
      <c r="J231" s="77" t="s">
        <v>10</v>
      </c>
      <c r="K231" s="77">
        <v>0.46103</v>
      </c>
      <c r="L231" s="77">
        <v>4.4237000000000002</v>
      </c>
      <c r="M231" s="77">
        <v>0.45974999999999999</v>
      </c>
      <c r="N231" s="77">
        <v>4.4244000000000003</v>
      </c>
      <c r="O231" s="78" t="s">
        <v>2475</v>
      </c>
    </row>
    <row r="232" spans="1:15" x14ac:dyDescent="0.25">
      <c r="A232" s="151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0.02</v>
      </c>
      <c r="I232" s="77">
        <v>4.4999999999999998E-2</v>
      </c>
      <c r="J232" s="77" t="s">
        <v>10</v>
      </c>
      <c r="K232" s="77">
        <v>0.55279</v>
      </c>
      <c r="L232" s="77">
        <v>1.6061000000000001</v>
      </c>
      <c r="M232" s="77">
        <v>0.55118</v>
      </c>
      <c r="N232" s="77">
        <v>1.6064000000000001</v>
      </c>
      <c r="O232" s="78" t="s">
        <v>1781</v>
      </c>
    </row>
    <row r="233" spans="1:15" x14ac:dyDescent="0.25">
      <c r="A233" s="151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4.4999999999999998E-2</v>
      </c>
      <c r="I233" s="77">
        <v>0.1</v>
      </c>
      <c r="J233" s="77" t="s">
        <v>10</v>
      </c>
      <c r="K233" s="77">
        <v>0.59375999999999995</v>
      </c>
      <c r="L233" s="77">
        <v>0.70043999999999995</v>
      </c>
      <c r="M233" s="77">
        <v>0.59214999999999995</v>
      </c>
      <c r="N233" s="77">
        <v>0.69986000000000004</v>
      </c>
      <c r="O233" s="78" t="s">
        <v>1784</v>
      </c>
    </row>
    <row r="234" spans="1:15" x14ac:dyDescent="0.25">
      <c r="A234" s="151" t="s">
        <v>53</v>
      </c>
      <c r="B234" s="77" t="s">
        <v>45</v>
      </c>
      <c r="C234" s="77">
        <v>0.1</v>
      </c>
      <c r="D234" s="77">
        <v>1</v>
      </c>
      <c r="E234" s="77">
        <v>1E-3</v>
      </c>
      <c r="F234" s="77" t="s">
        <v>13</v>
      </c>
      <c r="G234" s="77" t="s">
        <v>12</v>
      </c>
      <c r="H234" s="77">
        <v>0.1</v>
      </c>
      <c r="I234" s="77">
        <v>5</v>
      </c>
      <c r="J234" s="77" t="s">
        <v>10</v>
      </c>
      <c r="K234" s="77">
        <v>0.58062000000000002</v>
      </c>
      <c r="L234" s="77">
        <v>0.94869999999999999</v>
      </c>
      <c r="M234" s="77">
        <v>0.57901000000000002</v>
      </c>
      <c r="N234" s="77">
        <v>0.94845999999999997</v>
      </c>
      <c r="O234" s="78" t="s">
        <v>1783</v>
      </c>
    </row>
    <row r="235" spans="1:15" x14ac:dyDescent="0.25">
      <c r="A235" s="151" t="s">
        <v>53</v>
      </c>
      <c r="B235" s="77" t="s">
        <v>45</v>
      </c>
      <c r="C235" s="77">
        <v>0.1</v>
      </c>
      <c r="D235" s="77">
        <v>1</v>
      </c>
      <c r="E235" s="77">
        <v>1E-3</v>
      </c>
      <c r="F235" s="77" t="s">
        <v>13</v>
      </c>
      <c r="G235" s="77" t="s">
        <v>12</v>
      </c>
      <c r="H235" s="77">
        <v>5</v>
      </c>
      <c r="I235" s="77">
        <v>20</v>
      </c>
      <c r="J235" s="77" t="s">
        <v>10</v>
      </c>
      <c r="K235" s="77">
        <v>0.48562</v>
      </c>
      <c r="L235" s="77">
        <v>3.3290000000000002</v>
      </c>
      <c r="M235" s="77">
        <v>0.48418</v>
      </c>
      <c r="N235" s="77">
        <v>3.3296999999999999</v>
      </c>
      <c r="O235" s="78" t="s">
        <v>2476</v>
      </c>
    </row>
    <row r="236" spans="1:15" x14ac:dyDescent="0.25">
      <c r="A236" s="151" t="s">
        <v>53</v>
      </c>
      <c r="B236" s="77" t="s">
        <v>45</v>
      </c>
      <c r="C236" s="77">
        <v>0.1</v>
      </c>
      <c r="D236" s="77">
        <v>1</v>
      </c>
      <c r="E236" s="77">
        <v>1E-3</v>
      </c>
      <c r="F236" s="77" t="s">
        <v>13</v>
      </c>
      <c r="G236" s="77" t="s">
        <v>12</v>
      </c>
      <c r="H236" s="77">
        <v>20</v>
      </c>
      <c r="I236" s="77">
        <v>50</v>
      </c>
      <c r="J236" s="77" t="s">
        <v>10</v>
      </c>
      <c r="K236" s="77">
        <v>0.53612000000000004</v>
      </c>
      <c r="L236" s="77">
        <v>11.933999999999999</v>
      </c>
      <c r="M236" s="77">
        <v>0.5524</v>
      </c>
      <c r="N236" s="77">
        <v>11.696999999999999</v>
      </c>
      <c r="O236" s="78" t="s">
        <v>1782</v>
      </c>
    </row>
    <row r="237" spans="1:15" x14ac:dyDescent="0.25">
      <c r="A237" s="151" t="s">
        <v>53</v>
      </c>
      <c r="B237" s="77" t="s">
        <v>45</v>
      </c>
      <c r="C237" s="77">
        <v>1</v>
      </c>
      <c r="D237" s="77">
        <v>10</v>
      </c>
      <c r="E237" s="77">
        <v>1E-3</v>
      </c>
      <c r="F237" s="77" t="s">
        <v>13</v>
      </c>
      <c r="G237" s="77" t="s">
        <v>12</v>
      </c>
      <c r="H237" s="77">
        <v>1E-3</v>
      </c>
      <c r="I237" s="77">
        <v>0.05</v>
      </c>
      <c r="J237" s="77" t="s">
        <v>10</v>
      </c>
      <c r="K237" s="77">
        <v>0.75909000000000004</v>
      </c>
      <c r="L237" s="77">
        <v>9.9090999999999999E-2</v>
      </c>
      <c r="M237" s="77">
        <v>0.76541999999999999</v>
      </c>
      <c r="N237" s="77">
        <v>7.9774999999999999E-2</v>
      </c>
      <c r="O237" s="78" t="s">
        <v>2481</v>
      </c>
    </row>
    <row r="238" spans="1:15" x14ac:dyDescent="0.25">
      <c r="A238" s="151" t="s">
        <v>53</v>
      </c>
      <c r="B238" s="77" t="s">
        <v>45</v>
      </c>
      <c r="C238" s="77">
        <v>1</v>
      </c>
      <c r="D238" s="77">
        <v>10</v>
      </c>
      <c r="E238" s="77">
        <v>1E-3</v>
      </c>
      <c r="F238" s="77" t="s">
        <v>13</v>
      </c>
      <c r="G238" s="77" t="s">
        <v>12</v>
      </c>
      <c r="H238" s="77">
        <v>0.05</v>
      </c>
      <c r="I238" s="77">
        <v>1</v>
      </c>
      <c r="J238" s="77" t="s">
        <v>10</v>
      </c>
      <c r="K238" s="77">
        <v>0.72094000000000003</v>
      </c>
      <c r="L238" s="77">
        <v>0.14191000000000001</v>
      </c>
      <c r="M238" s="77">
        <v>0.74419000000000002</v>
      </c>
      <c r="N238" s="77">
        <v>0.10576000000000001</v>
      </c>
      <c r="O238" s="78" t="s">
        <v>2480</v>
      </c>
    </row>
    <row r="239" spans="1:15" x14ac:dyDescent="0.25">
      <c r="A239" s="151" t="s">
        <v>53</v>
      </c>
      <c r="B239" s="77" t="s">
        <v>45</v>
      </c>
      <c r="C239" s="77">
        <v>1</v>
      </c>
      <c r="D239" s="77">
        <v>10</v>
      </c>
      <c r="E239" s="77">
        <v>1E-3</v>
      </c>
      <c r="F239" s="77" t="s">
        <v>13</v>
      </c>
      <c r="G239" s="77" t="s">
        <v>12</v>
      </c>
      <c r="H239" s="77">
        <v>1</v>
      </c>
      <c r="I239" s="77">
        <v>5</v>
      </c>
      <c r="J239" s="77" t="s">
        <v>10</v>
      </c>
      <c r="K239" s="77">
        <v>1.4676</v>
      </c>
      <c r="L239" s="77">
        <v>0.64571999999999996</v>
      </c>
      <c r="M239" s="77">
        <v>1.4594</v>
      </c>
      <c r="N239" s="77">
        <v>0.64664999999999995</v>
      </c>
      <c r="O239" s="78" t="s">
        <v>1794</v>
      </c>
    </row>
    <row r="240" spans="1:15" x14ac:dyDescent="0.25">
      <c r="A240" s="151" t="s">
        <v>53</v>
      </c>
      <c r="B240" s="77" t="s">
        <v>45</v>
      </c>
      <c r="C240" s="77">
        <v>10</v>
      </c>
      <c r="D240" s="77">
        <v>20</v>
      </c>
      <c r="E240" s="77">
        <v>1E-3</v>
      </c>
      <c r="F240" s="77" t="s">
        <v>13</v>
      </c>
      <c r="G240" s="77" t="s">
        <v>12</v>
      </c>
      <c r="H240" s="77">
        <v>1E-3</v>
      </c>
      <c r="I240" s="77">
        <v>0.05</v>
      </c>
      <c r="J240" s="77" t="s">
        <v>10</v>
      </c>
      <c r="K240" s="77">
        <v>0.92</v>
      </c>
      <c r="L240" s="77">
        <v>0.49</v>
      </c>
      <c r="M240" s="77">
        <v>4.6723999999999997</v>
      </c>
      <c r="N240" s="77">
        <v>8.1363000000000005E-2</v>
      </c>
      <c r="O240" s="78" t="s">
        <v>1807</v>
      </c>
    </row>
    <row r="241" spans="1:15" x14ac:dyDescent="0.25">
      <c r="A241" s="151" t="s">
        <v>53</v>
      </c>
      <c r="B241" s="77" t="s">
        <v>45</v>
      </c>
      <c r="C241" s="77">
        <v>10</v>
      </c>
      <c r="D241" s="77">
        <v>20</v>
      </c>
      <c r="E241" s="77">
        <v>1E-3</v>
      </c>
      <c r="F241" s="77" t="s">
        <v>13</v>
      </c>
      <c r="G241" s="77" t="s">
        <v>12</v>
      </c>
      <c r="H241" s="77">
        <v>0.05</v>
      </c>
      <c r="I241" s="77">
        <v>1</v>
      </c>
      <c r="J241" s="77" t="s">
        <v>10</v>
      </c>
      <c r="K241" s="77">
        <v>0</v>
      </c>
      <c r="L241" s="77">
        <v>0.5</v>
      </c>
      <c r="M241" s="77">
        <v>2.2467000000000001</v>
      </c>
      <c r="N241" s="77">
        <v>0.11228</v>
      </c>
      <c r="O241" s="78" t="s">
        <v>1806</v>
      </c>
    </row>
    <row r="242" spans="1:15" x14ac:dyDescent="0.25">
      <c r="A242" s="151" t="s">
        <v>53</v>
      </c>
      <c r="B242" s="77" t="s">
        <v>45</v>
      </c>
      <c r="C242" s="77">
        <v>10</v>
      </c>
      <c r="D242" s="77">
        <v>20</v>
      </c>
      <c r="E242" s="77">
        <v>1E-3</v>
      </c>
      <c r="F242" s="77" t="s">
        <v>13</v>
      </c>
      <c r="G242" s="77" t="s">
        <v>12</v>
      </c>
      <c r="H242" s="77">
        <v>1</v>
      </c>
      <c r="I242" s="77">
        <v>5</v>
      </c>
      <c r="J242" s="77" t="s">
        <v>10</v>
      </c>
      <c r="K242" s="77">
        <v>0</v>
      </c>
      <c r="L242" s="77">
        <v>0.95</v>
      </c>
      <c r="M242" s="77">
        <v>1.1025</v>
      </c>
      <c r="N242" s="77">
        <v>0.65885000000000005</v>
      </c>
      <c r="O242" s="78" t="s">
        <v>1808</v>
      </c>
    </row>
    <row r="243" spans="1:15" x14ac:dyDescent="0.25">
      <c r="A243" s="151" t="s">
        <v>53</v>
      </c>
      <c r="B243" s="77" t="s">
        <v>45</v>
      </c>
      <c r="C243" s="77">
        <v>0</v>
      </c>
      <c r="D243" s="77">
        <v>1E-4</v>
      </c>
      <c r="E243" s="77">
        <v>0.01</v>
      </c>
      <c r="F243" s="77" t="s">
        <v>13</v>
      </c>
      <c r="G243" s="77" t="s">
        <v>11</v>
      </c>
      <c r="H243" s="77">
        <v>1E-3</v>
      </c>
      <c r="I243" s="77">
        <v>0.02</v>
      </c>
      <c r="J243" s="77" t="s">
        <v>10</v>
      </c>
      <c r="K243" s="77">
        <v>5773.6</v>
      </c>
      <c r="L243" s="77">
        <v>0.24237</v>
      </c>
      <c r="M243" s="77">
        <v>5773.6</v>
      </c>
      <c r="N243" s="77">
        <v>0.20995</v>
      </c>
      <c r="O243" s="78" t="s">
        <v>1670</v>
      </c>
    </row>
    <row r="244" spans="1:15" x14ac:dyDescent="0.25">
      <c r="A244" s="151" t="s">
        <v>53</v>
      </c>
      <c r="B244" s="77" t="s">
        <v>45</v>
      </c>
      <c r="C244" s="77">
        <v>0</v>
      </c>
      <c r="D244" s="77">
        <v>1E-4</v>
      </c>
      <c r="E244" s="77">
        <v>0.01</v>
      </c>
      <c r="F244" s="77" t="s">
        <v>13</v>
      </c>
      <c r="G244" s="77" t="s">
        <v>11</v>
      </c>
      <c r="H244" s="77">
        <v>0.02</v>
      </c>
      <c r="I244" s="77">
        <v>4.4999999999999998E-2</v>
      </c>
      <c r="J244" s="77" t="s">
        <v>10</v>
      </c>
      <c r="K244" s="77">
        <v>5773.6</v>
      </c>
      <c r="L244" s="77">
        <v>8.3554000000000003E-2</v>
      </c>
      <c r="M244" s="77">
        <v>5773.5</v>
      </c>
      <c r="N244" s="77">
        <v>4.7889000000000001E-2</v>
      </c>
      <c r="O244" s="78" t="s">
        <v>1668</v>
      </c>
    </row>
    <row r="245" spans="1:15" x14ac:dyDescent="0.25">
      <c r="A245" s="151" t="s">
        <v>53</v>
      </c>
      <c r="B245" s="77" t="s">
        <v>45</v>
      </c>
      <c r="C245" s="77">
        <v>0</v>
      </c>
      <c r="D245" s="77">
        <v>1E-4</v>
      </c>
      <c r="E245" s="77">
        <v>0.01</v>
      </c>
      <c r="F245" s="77" t="s">
        <v>13</v>
      </c>
      <c r="G245" s="77" t="s">
        <v>11</v>
      </c>
      <c r="H245" s="77">
        <v>4.4999999999999998E-2</v>
      </c>
      <c r="I245" s="77">
        <v>5</v>
      </c>
      <c r="J245" s="77" t="s">
        <v>10</v>
      </c>
      <c r="K245" s="77">
        <v>5773.6</v>
      </c>
      <c r="L245" s="77">
        <v>5.3657000000000003E-2</v>
      </c>
      <c r="M245" s="77">
        <v>5773.6</v>
      </c>
      <c r="N245" s="77">
        <v>1.7992000000000001E-2</v>
      </c>
      <c r="O245" s="78" t="s">
        <v>1669</v>
      </c>
    </row>
    <row r="246" spans="1:15" x14ac:dyDescent="0.25">
      <c r="A246" s="151" t="s">
        <v>53</v>
      </c>
      <c r="B246" s="77" t="s">
        <v>45</v>
      </c>
      <c r="C246" s="77">
        <v>0.1</v>
      </c>
      <c r="D246" s="77">
        <v>1</v>
      </c>
      <c r="E246" s="77">
        <v>0.01</v>
      </c>
      <c r="F246" s="77" t="s">
        <v>13</v>
      </c>
      <c r="G246" s="77" t="s">
        <v>12</v>
      </c>
      <c r="H246" s="77">
        <v>1E-3</v>
      </c>
      <c r="I246" s="77">
        <v>0.02</v>
      </c>
      <c r="J246" s="77" t="s">
        <v>10</v>
      </c>
      <c r="K246" s="77">
        <v>5.6242000000000001</v>
      </c>
      <c r="L246" s="77">
        <v>1.9178999999999999</v>
      </c>
      <c r="M246" s="77">
        <v>5.6234999999999999</v>
      </c>
      <c r="N246" s="77">
        <v>1.9171</v>
      </c>
      <c r="O246" s="78" t="s">
        <v>2478</v>
      </c>
    </row>
    <row r="247" spans="1:15" x14ac:dyDescent="0.25">
      <c r="A247" s="151" t="s">
        <v>53</v>
      </c>
      <c r="B247" s="77" t="s">
        <v>45</v>
      </c>
      <c r="C247" s="77">
        <v>0.1</v>
      </c>
      <c r="D247" s="77">
        <v>1</v>
      </c>
      <c r="E247" s="77">
        <v>0.01</v>
      </c>
      <c r="F247" s="77" t="s">
        <v>13</v>
      </c>
      <c r="G247" s="77" t="s">
        <v>12</v>
      </c>
      <c r="H247" s="77">
        <v>0.02</v>
      </c>
      <c r="I247" s="77">
        <v>4.4999999999999998E-2</v>
      </c>
      <c r="J247" s="77" t="s">
        <v>10</v>
      </c>
      <c r="K247" s="77">
        <v>5.7507000000000001</v>
      </c>
      <c r="L247" s="77">
        <v>0.38796999999999998</v>
      </c>
      <c r="M247" s="77">
        <v>5.75</v>
      </c>
      <c r="N247" s="77">
        <v>0.38675999999999999</v>
      </c>
      <c r="O247" s="78" t="s">
        <v>1787</v>
      </c>
    </row>
    <row r="248" spans="1:15" x14ac:dyDescent="0.25">
      <c r="A248" s="151" t="s">
        <v>53</v>
      </c>
      <c r="B248" s="77" t="s">
        <v>45</v>
      </c>
      <c r="C248" s="77">
        <v>0.1</v>
      </c>
      <c r="D248" s="77">
        <v>1</v>
      </c>
      <c r="E248" s="77">
        <v>0.01</v>
      </c>
      <c r="F248" s="77" t="s">
        <v>13</v>
      </c>
      <c r="G248" s="77" t="s">
        <v>12</v>
      </c>
      <c r="H248" s="77">
        <v>4.4999999999999998E-2</v>
      </c>
      <c r="I248" s="77">
        <v>0.1</v>
      </c>
      <c r="J248" s="77" t="s">
        <v>10</v>
      </c>
      <c r="K248" s="77">
        <v>5.7717000000000001</v>
      </c>
      <c r="L248" s="77">
        <v>0.11872000000000001</v>
      </c>
      <c r="M248" s="77">
        <v>5.7709999999999999</v>
      </c>
      <c r="N248" s="77">
        <v>0.11743000000000001</v>
      </c>
      <c r="O248" s="78" t="s">
        <v>1786</v>
      </c>
    </row>
    <row r="249" spans="1:15" x14ac:dyDescent="0.25">
      <c r="A249" s="151" t="s">
        <v>53</v>
      </c>
      <c r="B249" s="77" t="s">
        <v>45</v>
      </c>
      <c r="C249" s="77">
        <v>0.1</v>
      </c>
      <c r="D249" s="77">
        <v>1</v>
      </c>
      <c r="E249" s="77">
        <v>0.01</v>
      </c>
      <c r="F249" s="77" t="s">
        <v>13</v>
      </c>
      <c r="G249" s="77" t="s">
        <v>12</v>
      </c>
      <c r="H249" s="77">
        <v>0.1</v>
      </c>
      <c r="I249" s="77">
        <v>5</v>
      </c>
      <c r="J249" s="77" t="s">
        <v>10</v>
      </c>
      <c r="K249" s="77">
        <v>5.7670000000000003</v>
      </c>
      <c r="L249" s="77">
        <v>0.17953</v>
      </c>
      <c r="M249" s="77">
        <v>5.7663000000000002</v>
      </c>
      <c r="N249" s="77">
        <v>0.17826</v>
      </c>
      <c r="O249" s="78" t="s">
        <v>1785</v>
      </c>
    </row>
    <row r="250" spans="1:15" x14ac:dyDescent="0.25">
      <c r="A250" s="151" t="s">
        <v>53</v>
      </c>
      <c r="B250" s="77" t="s">
        <v>45</v>
      </c>
      <c r="C250" s="77">
        <v>0.1</v>
      </c>
      <c r="D250" s="77">
        <v>1</v>
      </c>
      <c r="E250" s="77">
        <v>0.01</v>
      </c>
      <c r="F250" s="77" t="s">
        <v>13</v>
      </c>
      <c r="G250" s="77" t="s">
        <v>12</v>
      </c>
      <c r="H250" s="77">
        <v>5</v>
      </c>
      <c r="I250" s="77">
        <v>20</v>
      </c>
      <c r="J250" s="77" t="s">
        <v>10</v>
      </c>
      <c r="K250" s="77">
        <v>5.6818</v>
      </c>
      <c r="L250" s="77">
        <v>1.2155</v>
      </c>
      <c r="M250" s="77">
        <v>5.6810999999999998</v>
      </c>
      <c r="N250" s="77">
        <v>1.2145999999999999</v>
      </c>
      <c r="O250" s="78" t="s">
        <v>2477</v>
      </c>
    </row>
    <row r="251" spans="1:15" x14ac:dyDescent="0.25">
      <c r="A251" s="151" t="s">
        <v>53</v>
      </c>
      <c r="B251" s="77" t="s">
        <v>45</v>
      </c>
      <c r="C251" s="77">
        <v>0.1</v>
      </c>
      <c r="D251" s="77">
        <v>1</v>
      </c>
      <c r="E251" s="77">
        <v>0.01</v>
      </c>
      <c r="F251" s="77" t="s">
        <v>13</v>
      </c>
      <c r="G251" s="77" t="s">
        <v>12</v>
      </c>
      <c r="H251" s="77">
        <v>20</v>
      </c>
      <c r="I251" s="77">
        <v>50</v>
      </c>
      <c r="J251" s="77" t="s">
        <v>10</v>
      </c>
      <c r="K251" s="77">
        <v>5.1677999999999997</v>
      </c>
      <c r="L251" s="77">
        <v>8.3948999999999998</v>
      </c>
      <c r="M251" s="77">
        <v>5.1615000000000002</v>
      </c>
      <c r="N251" s="77">
        <v>8.3731000000000009</v>
      </c>
      <c r="O251" s="78" t="s">
        <v>1788</v>
      </c>
    </row>
    <row r="252" spans="1:15" x14ac:dyDescent="0.25">
      <c r="A252" s="151" t="s">
        <v>53</v>
      </c>
      <c r="B252" s="77" t="s">
        <v>45</v>
      </c>
      <c r="C252" s="77">
        <v>1</v>
      </c>
      <c r="D252" s="77">
        <v>10</v>
      </c>
      <c r="E252" s="77">
        <v>0.01</v>
      </c>
      <c r="F252" s="77" t="s">
        <v>13</v>
      </c>
      <c r="G252" s="77" t="s">
        <v>12</v>
      </c>
      <c r="H252" s="77">
        <v>1E-3</v>
      </c>
      <c r="I252" s="77">
        <v>0.05</v>
      </c>
      <c r="J252" s="77" t="s">
        <v>10</v>
      </c>
      <c r="K252" s="77">
        <v>5.7991999999999999</v>
      </c>
      <c r="L252" s="77">
        <v>1.6313000000000001E-2</v>
      </c>
      <c r="M252" s="77">
        <v>5.7915999999999999</v>
      </c>
      <c r="N252" s="77">
        <v>1.6333E-2</v>
      </c>
      <c r="O252" s="78" t="s">
        <v>1795</v>
      </c>
    </row>
    <row r="253" spans="1:15" x14ac:dyDescent="0.25">
      <c r="A253" s="151" t="s">
        <v>53</v>
      </c>
      <c r="B253" s="77" t="s">
        <v>45</v>
      </c>
      <c r="C253" s="77">
        <v>1</v>
      </c>
      <c r="D253" s="77">
        <v>10</v>
      </c>
      <c r="E253" s="77">
        <v>0.01</v>
      </c>
      <c r="F253" s="77" t="s">
        <v>13</v>
      </c>
      <c r="G253" s="77" t="s">
        <v>12</v>
      </c>
      <c r="H253" s="77">
        <v>0.05</v>
      </c>
      <c r="I253" s="77">
        <v>1</v>
      </c>
      <c r="J253" s="77" t="s">
        <v>10</v>
      </c>
      <c r="K253" s="77">
        <v>5.7925000000000004</v>
      </c>
      <c r="L253" s="77">
        <v>2.3675999999999999E-2</v>
      </c>
      <c r="M253" s="77">
        <v>5.7849000000000004</v>
      </c>
      <c r="N253" s="77">
        <v>2.3706000000000001E-2</v>
      </c>
      <c r="O253" s="78" t="s">
        <v>1797</v>
      </c>
    </row>
    <row r="254" spans="1:15" x14ac:dyDescent="0.25">
      <c r="A254" s="151" t="s">
        <v>53</v>
      </c>
      <c r="B254" s="77" t="s">
        <v>45</v>
      </c>
      <c r="C254" s="77">
        <v>1</v>
      </c>
      <c r="D254" s="77">
        <v>10</v>
      </c>
      <c r="E254" s="77">
        <v>0.01</v>
      </c>
      <c r="F254" s="77" t="s">
        <v>13</v>
      </c>
      <c r="G254" s="77" t="s">
        <v>12</v>
      </c>
      <c r="H254" s="77">
        <v>1</v>
      </c>
      <c r="I254" s="77">
        <v>5</v>
      </c>
      <c r="J254" s="77" t="s">
        <v>10</v>
      </c>
      <c r="K254" s="77">
        <v>5.82</v>
      </c>
      <c r="L254" s="77">
        <v>0.34986</v>
      </c>
      <c r="M254" s="77">
        <v>5.8127000000000004</v>
      </c>
      <c r="N254" s="77">
        <v>0.35015000000000002</v>
      </c>
      <c r="O254" s="78" t="s">
        <v>1796</v>
      </c>
    </row>
    <row r="255" spans="1:15" x14ac:dyDescent="0.25">
      <c r="A255" s="151" t="s">
        <v>53</v>
      </c>
      <c r="B255" s="77" t="s">
        <v>45</v>
      </c>
      <c r="C255" s="77">
        <v>10</v>
      </c>
      <c r="D255" s="77">
        <v>20</v>
      </c>
      <c r="E255" s="77">
        <v>0.01</v>
      </c>
      <c r="F255" s="77" t="s">
        <v>13</v>
      </c>
      <c r="G255" s="77" t="s">
        <v>12</v>
      </c>
      <c r="H255" s="77">
        <v>1E-3</v>
      </c>
      <c r="I255" s="77">
        <v>0.05</v>
      </c>
      <c r="J255" s="77" t="s">
        <v>10</v>
      </c>
      <c r="K255" s="77">
        <v>5.1798999999999999</v>
      </c>
      <c r="L255" s="77">
        <v>0.27700999999999998</v>
      </c>
      <c r="M255" s="77">
        <v>7.3621999999999996</v>
      </c>
      <c r="N255" s="77">
        <v>5.8217999999999999E-2</v>
      </c>
      <c r="O255" s="78" t="s">
        <v>1810</v>
      </c>
    </row>
    <row r="256" spans="1:15" x14ac:dyDescent="0.25">
      <c r="A256" s="151" t="s">
        <v>53</v>
      </c>
      <c r="B256" s="77" t="s">
        <v>45</v>
      </c>
      <c r="C256" s="77">
        <v>10</v>
      </c>
      <c r="D256" s="77">
        <v>20</v>
      </c>
      <c r="E256" s="77">
        <v>0.01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3.3353999999999999</v>
      </c>
      <c r="L256" s="77">
        <v>0.33323000000000003</v>
      </c>
      <c r="M256" s="77">
        <v>6.0285000000000002</v>
      </c>
      <c r="N256" s="77">
        <v>6.3256000000000007E-2</v>
      </c>
      <c r="O256" s="78" t="s">
        <v>2483</v>
      </c>
    </row>
    <row r="257" spans="1:15" x14ac:dyDescent="0.25">
      <c r="A257" s="151" t="s">
        <v>53</v>
      </c>
      <c r="B257" s="77" t="s">
        <v>45</v>
      </c>
      <c r="C257" s="77">
        <v>10</v>
      </c>
      <c r="D257" s="77">
        <v>20</v>
      </c>
      <c r="E257" s="77">
        <v>0.01</v>
      </c>
      <c r="F257" s="77" t="s">
        <v>13</v>
      </c>
      <c r="G257" s="77" t="s">
        <v>12</v>
      </c>
      <c r="H257" s="77">
        <v>1</v>
      </c>
      <c r="I257" s="77">
        <v>5</v>
      </c>
      <c r="J257" s="77" t="s">
        <v>10</v>
      </c>
      <c r="K257" s="77">
        <v>0.20999000000000001</v>
      </c>
      <c r="L257" s="77">
        <v>0.9395</v>
      </c>
      <c r="M257" s="77">
        <v>3.8087</v>
      </c>
      <c r="N257" s="77">
        <v>0.57918000000000003</v>
      </c>
      <c r="O257" s="78" t="s">
        <v>1809</v>
      </c>
    </row>
    <row r="258" spans="1:15" x14ac:dyDescent="0.25">
      <c r="A258" s="151" t="s">
        <v>53</v>
      </c>
      <c r="B258" s="77" t="s">
        <v>45</v>
      </c>
      <c r="C258" s="77">
        <v>0</v>
      </c>
      <c r="D258" s="77">
        <v>1E-4</v>
      </c>
      <c r="E258" s="77">
        <v>0.1</v>
      </c>
      <c r="F258" s="77" t="s">
        <v>13</v>
      </c>
      <c r="G258" s="77" t="s">
        <v>11</v>
      </c>
      <c r="H258" s="77">
        <v>1E-3</v>
      </c>
      <c r="I258" s="77">
        <v>0.02</v>
      </c>
      <c r="J258" s="77" t="s">
        <v>10</v>
      </c>
      <c r="K258" s="77">
        <v>57736</v>
      </c>
      <c r="L258" s="77">
        <v>3.3964000000000001E-2</v>
      </c>
      <c r="M258" s="77">
        <v>57736</v>
      </c>
      <c r="N258" s="77">
        <v>2.0995E-2</v>
      </c>
      <c r="O258" s="78" t="s">
        <v>1671</v>
      </c>
    </row>
    <row r="259" spans="1:15" x14ac:dyDescent="0.25">
      <c r="A259" s="151" t="s">
        <v>53</v>
      </c>
      <c r="B259" s="77" t="s">
        <v>45</v>
      </c>
      <c r="C259" s="77">
        <v>0</v>
      </c>
      <c r="D259" s="77">
        <v>1E-4</v>
      </c>
      <c r="E259" s="77">
        <v>0.1</v>
      </c>
      <c r="F259" s="77" t="s">
        <v>13</v>
      </c>
      <c r="G259" s="77" t="s">
        <v>11</v>
      </c>
      <c r="H259" s="77">
        <v>0.02</v>
      </c>
      <c r="I259" s="77">
        <v>4.4999999999999998E-2</v>
      </c>
      <c r="J259" s="77" t="s">
        <v>10</v>
      </c>
      <c r="K259" s="77">
        <v>57736</v>
      </c>
      <c r="L259" s="77">
        <v>2.1729999999999999E-2</v>
      </c>
      <c r="M259" s="77">
        <v>57736</v>
      </c>
      <c r="N259" s="77">
        <v>7.4637999999999996E-3</v>
      </c>
      <c r="O259" s="78" t="s">
        <v>1672</v>
      </c>
    </row>
    <row r="260" spans="1:15" x14ac:dyDescent="0.25">
      <c r="A260" s="151" t="s">
        <v>53</v>
      </c>
      <c r="B260" s="77" t="s">
        <v>45</v>
      </c>
      <c r="C260" s="77">
        <v>0</v>
      </c>
      <c r="D260" s="77">
        <v>1E-4</v>
      </c>
      <c r="E260" s="77">
        <v>0.1</v>
      </c>
      <c r="F260" s="77" t="s">
        <v>13</v>
      </c>
      <c r="G260" s="77" t="s">
        <v>11</v>
      </c>
      <c r="H260" s="77">
        <v>4.4999999999999998E-2</v>
      </c>
      <c r="I260" s="77">
        <v>5</v>
      </c>
      <c r="J260" s="77" t="s">
        <v>10</v>
      </c>
      <c r="K260" s="77">
        <v>57736</v>
      </c>
      <c r="L260" s="77">
        <v>1.874E-2</v>
      </c>
      <c r="M260" s="77">
        <v>57736</v>
      </c>
      <c r="N260" s="77">
        <v>4.4741E-3</v>
      </c>
      <c r="O260" s="78" t="s">
        <v>2456</v>
      </c>
    </row>
    <row r="261" spans="1:15" x14ac:dyDescent="0.25">
      <c r="A261" s="151" t="s">
        <v>53</v>
      </c>
      <c r="B261" s="77" t="s">
        <v>45</v>
      </c>
      <c r="C261" s="77">
        <v>1</v>
      </c>
      <c r="D261" s="77">
        <v>10</v>
      </c>
      <c r="E261" s="77">
        <v>0.1</v>
      </c>
      <c r="F261" s="77" t="s">
        <v>13</v>
      </c>
      <c r="G261" s="77" t="s">
        <v>12</v>
      </c>
      <c r="H261" s="77">
        <v>1E-3</v>
      </c>
      <c r="I261" s="77">
        <v>0.05</v>
      </c>
      <c r="J261" s="77" t="s">
        <v>10</v>
      </c>
      <c r="K261" s="77">
        <v>57.741</v>
      </c>
      <c r="L261" s="77">
        <v>1.6634E-3</v>
      </c>
      <c r="M261" s="77">
        <v>57.738</v>
      </c>
      <c r="N261" s="77">
        <v>1.6635E-3</v>
      </c>
      <c r="O261" s="78" t="s">
        <v>2482</v>
      </c>
    </row>
    <row r="262" spans="1:15" x14ac:dyDescent="0.25">
      <c r="A262" s="151" t="s">
        <v>53</v>
      </c>
      <c r="B262" s="77" t="s">
        <v>45</v>
      </c>
      <c r="C262" s="77">
        <v>1</v>
      </c>
      <c r="D262" s="77">
        <v>10</v>
      </c>
      <c r="E262" s="77">
        <v>0.1</v>
      </c>
      <c r="F262" s="77" t="s">
        <v>13</v>
      </c>
      <c r="G262" s="77" t="s">
        <v>12</v>
      </c>
      <c r="H262" s="77">
        <v>0.05</v>
      </c>
      <c r="I262" s="77">
        <v>1</v>
      </c>
      <c r="J262" s="77" t="s">
        <v>10</v>
      </c>
      <c r="K262" s="77">
        <v>57.74</v>
      </c>
      <c r="L262" s="77">
        <v>2.428E-3</v>
      </c>
      <c r="M262" s="77">
        <v>57.737000000000002</v>
      </c>
      <c r="N262" s="77">
        <v>2.4282000000000001E-3</v>
      </c>
      <c r="O262" s="78" t="s">
        <v>1798</v>
      </c>
    </row>
    <row r="263" spans="1:15" x14ac:dyDescent="0.25">
      <c r="A263" s="151" t="s">
        <v>53</v>
      </c>
      <c r="B263" s="77" t="s">
        <v>45</v>
      </c>
      <c r="C263" s="77">
        <v>1</v>
      </c>
      <c r="D263" s="77">
        <v>10</v>
      </c>
      <c r="E263" s="77">
        <v>0.1</v>
      </c>
      <c r="F263" s="77" t="s">
        <v>13</v>
      </c>
      <c r="G263" s="77" t="s">
        <v>12</v>
      </c>
      <c r="H263" s="77">
        <v>1</v>
      </c>
      <c r="I263" s="77">
        <v>5</v>
      </c>
      <c r="J263" s="77" t="s">
        <v>10</v>
      </c>
      <c r="K263" s="77">
        <v>57.725000000000001</v>
      </c>
      <c r="L263" s="77">
        <v>4.4886000000000002E-2</v>
      </c>
      <c r="M263" s="77">
        <v>57.722000000000001</v>
      </c>
      <c r="N263" s="77">
        <v>4.4888999999999998E-2</v>
      </c>
      <c r="O263" s="78" t="s">
        <v>1799</v>
      </c>
    </row>
    <row r="264" spans="1:15" x14ac:dyDescent="0.25">
      <c r="A264" s="151" t="s">
        <v>53</v>
      </c>
      <c r="B264" s="77" t="s">
        <v>45</v>
      </c>
      <c r="C264" s="77">
        <v>10</v>
      </c>
      <c r="D264" s="77">
        <v>20</v>
      </c>
      <c r="E264" s="77">
        <v>0.1</v>
      </c>
      <c r="F264" s="77" t="s">
        <v>13</v>
      </c>
      <c r="G264" s="77" t="s">
        <v>12</v>
      </c>
      <c r="H264" s="77">
        <v>1E-3</v>
      </c>
      <c r="I264" s="77">
        <v>0.05</v>
      </c>
      <c r="J264" s="77" t="s">
        <v>10</v>
      </c>
      <c r="K264" s="77">
        <v>57.914000000000001</v>
      </c>
      <c r="L264" s="77">
        <v>8.2611000000000004E-3</v>
      </c>
      <c r="M264" s="77">
        <v>57.911000000000001</v>
      </c>
      <c r="N264" s="77">
        <v>8.2615999999999992E-3</v>
      </c>
      <c r="O264" s="78" t="s">
        <v>1811</v>
      </c>
    </row>
    <row r="265" spans="1:15" x14ac:dyDescent="0.25">
      <c r="A265" s="151" t="s">
        <v>53</v>
      </c>
      <c r="B265" s="77" t="s">
        <v>45</v>
      </c>
      <c r="C265" s="77">
        <v>10</v>
      </c>
      <c r="D265" s="77">
        <v>20</v>
      </c>
      <c r="E265" s="77">
        <v>0.1</v>
      </c>
      <c r="F265" s="77" t="s">
        <v>13</v>
      </c>
      <c r="G265" s="77" t="s">
        <v>12</v>
      </c>
      <c r="H265" s="77">
        <v>0.05</v>
      </c>
      <c r="I265" s="77">
        <v>1</v>
      </c>
      <c r="J265" s="77" t="s">
        <v>10</v>
      </c>
      <c r="K265" s="77">
        <v>57.758000000000003</v>
      </c>
      <c r="L265" s="77">
        <v>7.6264000000000002E-3</v>
      </c>
      <c r="M265" s="77">
        <v>57.755000000000003</v>
      </c>
      <c r="N265" s="77">
        <v>7.6268000000000004E-3</v>
      </c>
      <c r="O265" s="78" t="s">
        <v>1813</v>
      </c>
    </row>
    <row r="266" spans="1:15" x14ac:dyDescent="0.25">
      <c r="A266" s="151" t="s">
        <v>53</v>
      </c>
      <c r="B266" s="77" t="s">
        <v>45</v>
      </c>
      <c r="C266" s="77">
        <v>10</v>
      </c>
      <c r="D266" s="77">
        <v>20</v>
      </c>
      <c r="E266" s="77">
        <v>0.1</v>
      </c>
      <c r="F266" s="77" t="s">
        <v>13</v>
      </c>
      <c r="G266" s="77" t="s">
        <v>12</v>
      </c>
      <c r="H266" s="77">
        <v>1</v>
      </c>
      <c r="I266" s="77">
        <v>5</v>
      </c>
      <c r="J266" s="77" t="s">
        <v>10</v>
      </c>
      <c r="K266" s="77">
        <v>57.017000000000003</v>
      </c>
      <c r="L266" s="77">
        <v>0.12296</v>
      </c>
      <c r="M266" s="77">
        <v>57.014000000000003</v>
      </c>
      <c r="N266" s="77">
        <v>0.12297</v>
      </c>
      <c r="O266" s="78" t="s">
        <v>1812</v>
      </c>
    </row>
    <row r="267" spans="1:15" x14ac:dyDescent="0.25">
      <c r="A267" s="151" t="s">
        <v>53</v>
      </c>
      <c r="B267" s="77" t="s">
        <v>45</v>
      </c>
      <c r="C267" s="77">
        <v>0</v>
      </c>
      <c r="D267" s="77">
        <v>1E-4</v>
      </c>
      <c r="E267" s="77">
        <v>1</v>
      </c>
      <c r="F267" s="77" t="s">
        <v>13</v>
      </c>
      <c r="G267" s="77" t="s">
        <v>11</v>
      </c>
      <c r="H267" s="77">
        <v>1E-3</v>
      </c>
      <c r="I267" s="77">
        <v>0.02</v>
      </c>
      <c r="J267" s="77" t="s">
        <v>10</v>
      </c>
      <c r="K267" s="77">
        <v>577360</v>
      </c>
      <c r="L267" s="77">
        <v>7.2871000000000003E-3</v>
      </c>
      <c r="M267" s="77">
        <v>577360</v>
      </c>
      <c r="N267" s="77">
        <v>2.0990000000000002E-3</v>
      </c>
      <c r="O267" s="78" t="s">
        <v>1673</v>
      </c>
    </row>
    <row r="268" spans="1:15" x14ac:dyDescent="0.25">
      <c r="A268" s="151" t="s">
        <v>53</v>
      </c>
      <c r="B268" s="77" t="s">
        <v>45</v>
      </c>
      <c r="C268" s="77">
        <v>0</v>
      </c>
      <c r="D268" s="77">
        <v>1E-4</v>
      </c>
      <c r="E268" s="77">
        <v>1</v>
      </c>
      <c r="F268" s="77" t="s">
        <v>13</v>
      </c>
      <c r="G268" s="77" t="s">
        <v>11</v>
      </c>
      <c r="H268" s="77">
        <v>0.02</v>
      </c>
      <c r="I268" s="77">
        <v>4.4999999999999998E-2</v>
      </c>
      <c r="J268" s="77" t="s">
        <v>10</v>
      </c>
      <c r="K268" s="77">
        <v>577360</v>
      </c>
      <c r="L268" s="77">
        <v>7.5230000000000002E-3</v>
      </c>
      <c r="M268" s="77">
        <v>577360</v>
      </c>
      <c r="N268" s="77">
        <v>1.8174E-3</v>
      </c>
      <c r="O268" s="78" t="s">
        <v>1675</v>
      </c>
    </row>
    <row r="269" spans="1:15" x14ac:dyDescent="0.25">
      <c r="A269" s="151" t="s">
        <v>53</v>
      </c>
      <c r="B269" s="77" t="s">
        <v>45</v>
      </c>
      <c r="C269" s="77">
        <v>0</v>
      </c>
      <c r="D269" s="77">
        <v>1E-4</v>
      </c>
      <c r="E269" s="77">
        <v>1</v>
      </c>
      <c r="F269" s="77" t="s">
        <v>13</v>
      </c>
      <c r="G269" s="77" t="s">
        <v>11</v>
      </c>
      <c r="H269" s="77">
        <v>4.4999999999999998E-2</v>
      </c>
      <c r="I269" s="77">
        <v>5</v>
      </c>
      <c r="J269" s="77" t="s">
        <v>10</v>
      </c>
      <c r="K269" s="77">
        <v>577360</v>
      </c>
      <c r="L269" s="77">
        <v>7.2242000000000001E-3</v>
      </c>
      <c r="M269" s="77">
        <v>577360</v>
      </c>
      <c r="N269" s="77">
        <v>1.5173000000000001E-3</v>
      </c>
      <c r="O269" s="78" t="s">
        <v>1674</v>
      </c>
    </row>
    <row r="270" spans="1:15" x14ac:dyDescent="0.25">
      <c r="A270" s="151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1E-3</v>
      </c>
      <c r="I270" s="77">
        <v>0.04</v>
      </c>
      <c r="J270" s="77" t="s">
        <v>10</v>
      </c>
      <c r="K270" s="77">
        <v>4.5</v>
      </c>
      <c r="L270" s="77">
        <v>310</v>
      </c>
      <c r="M270" s="77">
        <v>4.3849</v>
      </c>
      <c r="N270" s="77">
        <v>312.12</v>
      </c>
      <c r="O270" s="78" t="s">
        <v>1359</v>
      </c>
    </row>
    <row r="271" spans="1:15" x14ac:dyDescent="0.25">
      <c r="A271" s="151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0.04</v>
      </c>
      <c r="I271" s="77">
        <v>1</v>
      </c>
      <c r="J271" s="77" t="s">
        <v>10</v>
      </c>
      <c r="K271" s="77">
        <v>3</v>
      </c>
      <c r="L271" s="77">
        <v>160</v>
      </c>
      <c r="M271" s="77">
        <v>2.9725000000000001</v>
      </c>
      <c r="N271" s="77">
        <v>162.69</v>
      </c>
      <c r="O271" s="78" t="s">
        <v>1361</v>
      </c>
    </row>
    <row r="272" spans="1:15" x14ac:dyDescent="0.25">
      <c r="A272" s="151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1</v>
      </c>
      <c r="I272" s="77">
        <v>20</v>
      </c>
      <c r="J272" s="77" t="s">
        <v>10</v>
      </c>
      <c r="K272" s="77">
        <v>3.1</v>
      </c>
      <c r="L272" s="77">
        <v>254.16</v>
      </c>
      <c r="M272" s="77">
        <v>3.0562999999999998</v>
      </c>
      <c r="N272" s="77">
        <v>254.09</v>
      </c>
      <c r="O272" s="78" t="s">
        <v>2349</v>
      </c>
    </row>
    <row r="273" spans="1:15" x14ac:dyDescent="0.25">
      <c r="A273" s="151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20</v>
      </c>
      <c r="I273" s="77">
        <v>50</v>
      </c>
      <c r="J273" s="77" t="s">
        <v>10</v>
      </c>
      <c r="K273" s="77">
        <v>5.6</v>
      </c>
      <c r="L273" s="77">
        <v>840</v>
      </c>
      <c r="M273" s="77">
        <v>5.5358000000000001</v>
      </c>
      <c r="N273" s="77">
        <v>839.05</v>
      </c>
      <c r="O273" s="78" t="s">
        <v>1362</v>
      </c>
    </row>
    <row r="274" spans="1:15" x14ac:dyDescent="0.25">
      <c r="A274" s="151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50</v>
      </c>
      <c r="I274" s="77">
        <v>100</v>
      </c>
      <c r="J274" s="77" t="s">
        <v>10</v>
      </c>
      <c r="K274" s="77">
        <v>8.8000000000000007</v>
      </c>
      <c r="L274" s="77">
        <v>5100</v>
      </c>
      <c r="M274" s="77">
        <v>8.3102999999999998</v>
      </c>
      <c r="N274" s="77">
        <v>5147.5</v>
      </c>
      <c r="O274" s="78" t="s">
        <v>1360</v>
      </c>
    </row>
    <row r="275" spans="1:15" x14ac:dyDescent="0.25">
      <c r="A275" s="151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100</v>
      </c>
      <c r="I275" s="77">
        <v>300</v>
      </c>
      <c r="J275" s="77" t="s">
        <v>10</v>
      </c>
      <c r="K275" s="77">
        <v>4.2</v>
      </c>
      <c r="L275" s="77">
        <v>46000</v>
      </c>
      <c r="M275" s="77">
        <v>2.8932000000000002</v>
      </c>
      <c r="N275" s="77">
        <v>46131</v>
      </c>
      <c r="O275" s="78" t="s">
        <v>2348</v>
      </c>
    </row>
    <row r="276" spans="1:15" x14ac:dyDescent="0.25">
      <c r="A276" s="151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300</v>
      </c>
      <c r="I276" s="77">
        <v>1000</v>
      </c>
      <c r="J276" s="77" t="s">
        <v>10</v>
      </c>
      <c r="K276" s="77">
        <v>18</v>
      </c>
      <c r="L276" s="77">
        <v>45000</v>
      </c>
      <c r="M276" s="77">
        <v>12.904</v>
      </c>
      <c r="N276" s="77">
        <v>45496</v>
      </c>
      <c r="O276" s="78" t="s">
        <v>1357</v>
      </c>
    </row>
    <row r="277" spans="1:15" x14ac:dyDescent="0.25">
      <c r="A277" s="151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1000</v>
      </c>
      <c r="I277" s="77">
        <v>4000</v>
      </c>
      <c r="J277" s="77" t="s">
        <v>10</v>
      </c>
      <c r="K277" s="77">
        <v>23</v>
      </c>
      <c r="L277" s="77">
        <v>80000</v>
      </c>
      <c r="M277" s="77">
        <v>22.678999999999998</v>
      </c>
      <c r="N277" s="77">
        <v>79411</v>
      </c>
      <c r="O277" s="78" t="s">
        <v>1356</v>
      </c>
    </row>
    <row r="278" spans="1:15" x14ac:dyDescent="0.25">
      <c r="A278" s="151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4000</v>
      </c>
      <c r="I278" s="77">
        <v>8000</v>
      </c>
      <c r="J278" s="77" t="s">
        <v>10</v>
      </c>
      <c r="K278" s="77">
        <v>31</v>
      </c>
      <c r="L278" s="77">
        <v>230000</v>
      </c>
      <c r="M278" s="77">
        <v>30.119</v>
      </c>
      <c r="N278" s="77">
        <v>228890</v>
      </c>
      <c r="O278" s="78" t="s">
        <v>1358</v>
      </c>
    </row>
    <row r="279" spans="1:15" x14ac:dyDescent="0.25">
      <c r="A279" s="151" t="s">
        <v>53</v>
      </c>
      <c r="B279" s="77" t="s">
        <v>8</v>
      </c>
      <c r="C279" s="77">
        <v>0.01</v>
      </c>
      <c r="D279" s="77">
        <v>0.1</v>
      </c>
      <c r="E279" s="77">
        <v>1E-8</v>
      </c>
      <c r="F279" s="77" t="s">
        <v>6</v>
      </c>
      <c r="G279" s="77" t="s">
        <v>5</v>
      </c>
      <c r="H279" s="77">
        <v>1E-3</v>
      </c>
      <c r="I279" s="77">
        <v>0.04</v>
      </c>
      <c r="J279" s="77" t="s">
        <v>10</v>
      </c>
      <c r="K279" s="77">
        <v>5.4</v>
      </c>
      <c r="L279" s="77">
        <v>83</v>
      </c>
      <c r="M279" s="77">
        <v>5.3159999999999998</v>
      </c>
      <c r="N279" s="77">
        <v>83.165000000000006</v>
      </c>
      <c r="O279" s="78" t="s">
        <v>1405</v>
      </c>
    </row>
    <row r="280" spans="1:15" x14ac:dyDescent="0.25">
      <c r="A280" s="151" t="s">
        <v>53</v>
      </c>
      <c r="B280" s="77" t="s">
        <v>8</v>
      </c>
      <c r="C280" s="77">
        <v>0.01</v>
      </c>
      <c r="D280" s="77">
        <v>0.1</v>
      </c>
      <c r="E280" s="77">
        <v>1E-8</v>
      </c>
      <c r="F280" s="77" t="s">
        <v>6</v>
      </c>
      <c r="G280" s="77" t="s">
        <v>5</v>
      </c>
      <c r="H280" s="77">
        <v>0.04</v>
      </c>
      <c r="I280" s="77">
        <v>1</v>
      </c>
      <c r="J280" s="77" t="s">
        <v>10</v>
      </c>
      <c r="K280" s="77">
        <v>3.5</v>
      </c>
      <c r="L280" s="77">
        <v>81</v>
      </c>
      <c r="M280" s="77">
        <v>3.4428999999999998</v>
      </c>
      <c r="N280" s="77">
        <v>80.683999999999997</v>
      </c>
      <c r="O280" s="78" t="s">
        <v>2362</v>
      </c>
    </row>
    <row r="281" spans="1:15" x14ac:dyDescent="0.25">
      <c r="A281" s="151" t="s">
        <v>53</v>
      </c>
      <c r="B281" s="77" t="s">
        <v>8</v>
      </c>
      <c r="C281" s="77">
        <v>0.01</v>
      </c>
      <c r="D281" s="77">
        <v>0.1</v>
      </c>
      <c r="E281" s="77">
        <v>1E-8</v>
      </c>
      <c r="F281" s="77" t="s">
        <v>6</v>
      </c>
      <c r="G281" s="77" t="s">
        <v>5</v>
      </c>
      <c r="H281" s="77">
        <v>1</v>
      </c>
      <c r="I281" s="77">
        <v>20</v>
      </c>
      <c r="J281" s="77" t="s">
        <v>10</v>
      </c>
      <c r="K281" s="77">
        <v>3.4</v>
      </c>
      <c r="L281" s="77">
        <v>160</v>
      </c>
      <c r="M281" s="77">
        <v>3.3551000000000002</v>
      </c>
      <c r="N281" s="77">
        <v>157.72</v>
      </c>
      <c r="O281" s="78" t="s">
        <v>2363</v>
      </c>
    </row>
    <row r="282" spans="1:15" x14ac:dyDescent="0.25">
      <c r="A282" s="151" t="s">
        <v>53</v>
      </c>
      <c r="B282" s="77" t="s">
        <v>8</v>
      </c>
      <c r="C282" s="77">
        <v>0.01</v>
      </c>
      <c r="D282" s="77">
        <v>0.1</v>
      </c>
      <c r="E282" s="77">
        <v>1E-8</v>
      </c>
      <c r="F282" s="77" t="s">
        <v>6</v>
      </c>
      <c r="G282" s="77" t="s">
        <v>5</v>
      </c>
      <c r="H282" s="77">
        <v>20</v>
      </c>
      <c r="I282" s="77">
        <v>50</v>
      </c>
      <c r="J282" s="77" t="s">
        <v>10</v>
      </c>
      <c r="K282" s="77">
        <v>4.7</v>
      </c>
      <c r="L282" s="77">
        <v>330</v>
      </c>
      <c r="M282" s="77">
        <v>4.6688000000000001</v>
      </c>
      <c r="N282" s="77">
        <v>326.81</v>
      </c>
      <c r="O282" s="78" t="s">
        <v>1410</v>
      </c>
    </row>
    <row r="283" spans="1:15" x14ac:dyDescent="0.25">
      <c r="A283" s="151" t="s">
        <v>53</v>
      </c>
      <c r="B283" s="77" t="s">
        <v>8</v>
      </c>
      <c r="C283" s="77">
        <v>0.01</v>
      </c>
      <c r="D283" s="77">
        <v>0.1</v>
      </c>
      <c r="E283" s="77">
        <v>1E-8</v>
      </c>
      <c r="F283" s="77" t="s">
        <v>6</v>
      </c>
      <c r="G283" s="77" t="s">
        <v>5</v>
      </c>
      <c r="H283" s="77">
        <v>50</v>
      </c>
      <c r="I283" s="77">
        <v>100</v>
      </c>
      <c r="J283" s="77" t="s">
        <v>10</v>
      </c>
      <c r="K283" s="77">
        <v>6</v>
      </c>
      <c r="L283" s="77">
        <v>910</v>
      </c>
      <c r="M283" s="77">
        <v>5.9729000000000001</v>
      </c>
      <c r="N283" s="77">
        <v>906.03</v>
      </c>
      <c r="O283" s="78" t="s">
        <v>1407</v>
      </c>
    </row>
    <row r="284" spans="1:15" x14ac:dyDescent="0.25">
      <c r="A284" s="151" t="s">
        <v>53</v>
      </c>
      <c r="B284" s="77" t="s">
        <v>8</v>
      </c>
      <c r="C284" s="77">
        <v>0.01</v>
      </c>
      <c r="D284" s="77">
        <v>0.1</v>
      </c>
      <c r="E284" s="77">
        <v>1E-8</v>
      </c>
      <c r="F284" s="77" t="s">
        <v>6</v>
      </c>
      <c r="G284" s="77" t="s">
        <v>5</v>
      </c>
      <c r="H284" s="77">
        <v>100</v>
      </c>
      <c r="I284" s="77">
        <v>300</v>
      </c>
      <c r="J284" s="77" t="s">
        <v>10</v>
      </c>
      <c r="K284" s="77">
        <v>12</v>
      </c>
      <c r="L284" s="77">
        <v>3500</v>
      </c>
      <c r="M284" s="77">
        <v>11.521000000000001</v>
      </c>
      <c r="N284" s="77">
        <v>3476.1</v>
      </c>
      <c r="O284" s="78" t="s">
        <v>2361</v>
      </c>
    </row>
    <row r="285" spans="1:15" x14ac:dyDescent="0.25">
      <c r="A285" s="151" t="s">
        <v>53</v>
      </c>
      <c r="B285" s="77" t="s">
        <v>8</v>
      </c>
      <c r="C285" s="77">
        <v>0.01</v>
      </c>
      <c r="D285" s="77">
        <v>0.1</v>
      </c>
      <c r="E285" s="77">
        <v>1E-8</v>
      </c>
      <c r="F285" s="77" t="s">
        <v>6</v>
      </c>
      <c r="G285" s="77" t="s">
        <v>5</v>
      </c>
      <c r="H285" s="77">
        <v>300</v>
      </c>
      <c r="I285" s="77">
        <v>1000</v>
      </c>
      <c r="J285" s="77" t="s">
        <v>10</v>
      </c>
      <c r="K285" s="77">
        <v>12</v>
      </c>
      <c r="L285" s="77">
        <v>12000</v>
      </c>
      <c r="M285" s="77">
        <v>11.521000000000001</v>
      </c>
      <c r="N285" s="77">
        <v>11631</v>
      </c>
      <c r="O285" s="78" t="s">
        <v>1408</v>
      </c>
    </row>
    <row r="286" spans="1:15" x14ac:dyDescent="0.25">
      <c r="A286" s="151" t="s">
        <v>53</v>
      </c>
      <c r="B286" s="77" t="s">
        <v>8</v>
      </c>
      <c r="C286" s="77">
        <v>0.01</v>
      </c>
      <c r="D286" s="77">
        <v>0.1</v>
      </c>
      <c r="E286" s="77">
        <v>1E-8</v>
      </c>
      <c r="F286" s="77" t="s">
        <v>6</v>
      </c>
      <c r="G286" s="77" t="s">
        <v>5</v>
      </c>
      <c r="H286" s="77">
        <v>1000</v>
      </c>
      <c r="I286" s="77">
        <v>2000</v>
      </c>
      <c r="J286" s="77" t="s">
        <v>10</v>
      </c>
      <c r="K286" s="77">
        <v>53</v>
      </c>
      <c r="L286" s="77">
        <v>17000</v>
      </c>
      <c r="M286" s="77">
        <v>11.488</v>
      </c>
      <c r="N286" s="77">
        <v>17414</v>
      </c>
      <c r="O286" s="78" t="s">
        <v>1409</v>
      </c>
    </row>
    <row r="287" spans="1:15" x14ac:dyDescent="0.25">
      <c r="A287" s="151" t="s">
        <v>53</v>
      </c>
      <c r="B287" s="77" t="s">
        <v>8</v>
      </c>
      <c r="C287" s="77">
        <v>0.01</v>
      </c>
      <c r="D287" s="77">
        <v>0.1</v>
      </c>
      <c r="E287" s="77">
        <v>1E-8</v>
      </c>
      <c r="F287" s="77" t="s">
        <v>6</v>
      </c>
      <c r="G287" s="77" t="s">
        <v>5</v>
      </c>
      <c r="H287" s="77">
        <v>2000</v>
      </c>
      <c r="I287" s="77">
        <v>4000</v>
      </c>
      <c r="J287" s="77" t="s">
        <v>10</v>
      </c>
      <c r="K287" s="77">
        <v>110</v>
      </c>
      <c r="L287" s="77">
        <v>46000</v>
      </c>
      <c r="M287" s="77">
        <v>80.778000000000006</v>
      </c>
      <c r="N287" s="77">
        <v>46223</v>
      </c>
      <c r="O287" s="78" t="s">
        <v>1404</v>
      </c>
    </row>
    <row r="288" spans="1:15" x14ac:dyDescent="0.25">
      <c r="A288" s="151" t="s">
        <v>53</v>
      </c>
      <c r="B288" s="77" t="s">
        <v>8</v>
      </c>
      <c r="C288" s="77">
        <v>0.01</v>
      </c>
      <c r="D288" s="77">
        <v>0.1</v>
      </c>
      <c r="E288" s="77">
        <v>1E-8</v>
      </c>
      <c r="F288" s="77" t="s">
        <v>6</v>
      </c>
      <c r="G288" s="77" t="s">
        <v>5</v>
      </c>
      <c r="H288" s="77">
        <v>4000</v>
      </c>
      <c r="I288" s="77">
        <v>8000</v>
      </c>
      <c r="J288" s="77" t="s">
        <v>10</v>
      </c>
      <c r="K288" s="77">
        <v>120</v>
      </c>
      <c r="L288" s="77">
        <v>46000</v>
      </c>
      <c r="M288" s="77">
        <v>92.256</v>
      </c>
      <c r="N288" s="77">
        <v>46261</v>
      </c>
      <c r="O288" s="78" t="s">
        <v>1403</v>
      </c>
    </row>
    <row r="289" spans="1:15" x14ac:dyDescent="0.25">
      <c r="A289" s="151" t="s">
        <v>53</v>
      </c>
      <c r="B289" s="77" t="s">
        <v>8</v>
      </c>
      <c r="C289" s="77">
        <v>0.01</v>
      </c>
      <c r="D289" s="77">
        <v>0.1</v>
      </c>
      <c r="E289" s="77">
        <v>1E-8</v>
      </c>
      <c r="F289" s="77" t="s">
        <v>6</v>
      </c>
      <c r="G289" s="77" t="s">
        <v>5</v>
      </c>
      <c r="H289" s="77">
        <v>8000</v>
      </c>
      <c r="I289" s="77">
        <v>10000</v>
      </c>
      <c r="J289" s="77" t="s">
        <v>10</v>
      </c>
      <c r="K289" s="77">
        <v>450</v>
      </c>
      <c r="L289" s="77">
        <v>170000</v>
      </c>
      <c r="M289" s="77">
        <v>115.4</v>
      </c>
      <c r="N289" s="77">
        <v>173280</v>
      </c>
      <c r="O289" s="78" t="s">
        <v>1406</v>
      </c>
    </row>
    <row r="290" spans="1:15" x14ac:dyDescent="0.25">
      <c r="A290" s="151" t="s">
        <v>53</v>
      </c>
      <c r="B290" s="77" t="s">
        <v>8</v>
      </c>
      <c r="C290" s="77">
        <v>0</v>
      </c>
      <c r="D290" s="77">
        <v>0.01</v>
      </c>
      <c r="E290" s="77">
        <v>9.9999999999999995E-8</v>
      </c>
      <c r="F290" s="77" t="s">
        <v>6</v>
      </c>
      <c r="G290" s="77" t="s">
        <v>5</v>
      </c>
      <c r="H290" s="77">
        <v>1E-3</v>
      </c>
      <c r="I290" s="77">
        <v>0.04</v>
      </c>
      <c r="J290" s="77" t="s">
        <v>10</v>
      </c>
      <c r="K290" s="77">
        <v>4.5</v>
      </c>
      <c r="L290" s="77">
        <v>312.16000000000003</v>
      </c>
      <c r="M290" s="77">
        <v>4.3853</v>
      </c>
      <c r="N290" s="77">
        <v>312.11</v>
      </c>
      <c r="O290" s="78" t="s">
        <v>1365</v>
      </c>
    </row>
    <row r="291" spans="1:15" x14ac:dyDescent="0.25">
      <c r="A291" s="151" t="s">
        <v>53</v>
      </c>
      <c r="B291" s="77" t="s">
        <v>8</v>
      </c>
      <c r="C291" s="77">
        <v>0</v>
      </c>
      <c r="D291" s="77">
        <v>0.01</v>
      </c>
      <c r="E291" s="77">
        <v>9.9999999999999995E-8</v>
      </c>
      <c r="F291" s="77" t="s">
        <v>6</v>
      </c>
      <c r="G291" s="77" t="s">
        <v>5</v>
      </c>
      <c r="H291" s="77">
        <v>0.04</v>
      </c>
      <c r="I291" s="77">
        <v>1</v>
      </c>
      <c r="J291" s="77" t="s">
        <v>10</v>
      </c>
      <c r="K291" s="77">
        <v>3</v>
      </c>
      <c r="L291" s="77">
        <v>162.76</v>
      </c>
      <c r="M291" s="77">
        <v>2.9731000000000001</v>
      </c>
      <c r="N291" s="77">
        <v>162.66999999999999</v>
      </c>
      <c r="O291" s="78" t="s">
        <v>1370</v>
      </c>
    </row>
    <row r="292" spans="1:15" x14ac:dyDescent="0.25">
      <c r="A292" s="151" t="s">
        <v>53</v>
      </c>
      <c r="B292" s="77" t="s">
        <v>8</v>
      </c>
      <c r="C292" s="77">
        <v>0</v>
      </c>
      <c r="D292" s="77">
        <v>0.01</v>
      </c>
      <c r="E292" s="77">
        <v>9.9999999999999995E-8</v>
      </c>
      <c r="F292" s="77" t="s">
        <v>6</v>
      </c>
      <c r="G292" s="77" t="s">
        <v>5</v>
      </c>
      <c r="H292" s="77">
        <v>1</v>
      </c>
      <c r="I292" s="77">
        <v>20</v>
      </c>
      <c r="J292" s="77" t="s">
        <v>10</v>
      </c>
      <c r="K292" s="77">
        <v>3.1</v>
      </c>
      <c r="L292" s="77">
        <v>250</v>
      </c>
      <c r="M292" s="77">
        <v>3.0556000000000001</v>
      </c>
      <c r="N292" s="77">
        <v>254.12</v>
      </c>
      <c r="O292" s="78" t="s">
        <v>1367</v>
      </c>
    </row>
    <row r="293" spans="1:15" x14ac:dyDescent="0.25">
      <c r="A293" s="151" t="s">
        <v>53</v>
      </c>
      <c r="B293" s="77" t="s">
        <v>8</v>
      </c>
      <c r="C293" s="77">
        <v>0</v>
      </c>
      <c r="D293" s="77">
        <v>0.01</v>
      </c>
      <c r="E293" s="77">
        <v>9.9999999999999995E-8</v>
      </c>
      <c r="F293" s="77" t="s">
        <v>6</v>
      </c>
      <c r="G293" s="77" t="s">
        <v>5</v>
      </c>
      <c r="H293" s="77">
        <v>20</v>
      </c>
      <c r="I293" s="77">
        <v>50</v>
      </c>
      <c r="J293" s="77" t="s">
        <v>10</v>
      </c>
      <c r="K293" s="77">
        <v>5.6</v>
      </c>
      <c r="L293" s="77">
        <v>839.02</v>
      </c>
      <c r="M293" s="77">
        <v>5.5362</v>
      </c>
      <c r="N293" s="77">
        <v>839.03</v>
      </c>
      <c r="O293" s="78" t="s">
        <v>1369</v>
      </c>
    </row>
    <row r="294" spans="1:15" x14ac:dyDescent="0.25">
      <c r="A294" s="151" t="s">
        <v>53</v>
      </c>
      <c r="B294" s="77" t="s">
        <v>8</v>
      </c>
      <c r="C294" s="77">
        <v>0</v>
      </c>
      <c r="D294" s="77">
        <v>0.01</v>
      </c>
      <c r="E294" s="77">
        <v>9.9999999999999995E-8</v>
      </c>
      <c r="F294" s="77" t="s">
        <v>6</v>
      </c>
      <c r="G294" s="77" t="s">
        <v>5</v>
      </c>
      <c r="H294" s="77">
        <v>50</v>
      </c>
      <c r="I294" s="77">
        <v>100</v>
      </c>
      <c r="J294" s="77" t="s">
        <v>10</v>
      </c>
      <c r="K294" s="77">
        <v>8.8000000000000007</v>
      </c>
      <c r="L294" s="77">
        <v>5147.5</v>
      </c>
      <c r="M294" s="77">
        <v>8.3102999999999998</v>
      </c>
      <c r="N294" s="77">
        <v>5147.5</v>
      </c>
      <c r="O294" s="78" t="s">
        <v>1368</v>
      </c>
    </row>
    <row r="295" spans="1:15" x14ac:dyDescent="0.25">
      <c r="A295" s="151" t="s">
        <v>53</v>
      </c>
      <c r="B295" s="77" t="s">
        <v>8</v>
      </c>
      <c r="C295" s="77">
        <v>0</v>
      </c>
      <c r="D295" s="77">
        <v>0.01</v>
      </c>
      <c r="E295" s="77">
        <v>9.9999999999999995E-8</v>
      </c>
      <c r="F295" s="77" t="s">
        <v>6</v>
      </c>
      <c r="G295" s="77" t="s">
        <v>5</v>
      </c>
      <c r="H295" s="77">
        <v>100</v>
      </c>
      <c r="I295" s="77">
        <v>300</v>
      </c>
      <c r="J295" s="77" t="s">
        <v>10</v>
      </c>
      <c r="K295" s="77">
        <v>4.2</v>
      </c>
      <c r="L295" s="77">
        <v>46000</v>
      </c>
      <c r="M295" s="77">
        <v>2.8935</v>
      </c>
      <c r="N295" s="77">
        <v>46131</v>
      </c>
      <c r="O295" s="78" t="s">
        <v>1363</v>
      </c>
    </row>
    <row r="296" spans="1:15" x14ac:dyDescent="0.25">
      <c r="A296" s="151" t="s">
        <v>53</v>
      </c>
      <c r="B296" s="77" t="s">
        <v>8</v>
      </c>
      <c r="C296" s="77">
        <v>0</v>
      </c>
      <c r="D296" s="77">
        <v>0.01</v>
      </c>
      <c r="E296" s="77">
        <v>9.9999999999999995E-8</v>
      </c>
      <c r="F296" s="77" t="s">
        <v>6</v>
      </c>
      <c r="G296" s="77" t="s">
        <v>5</v>
      </c>
      <c r="H296" s="77">
        <v>300</v>
      </c>
      <c r="I296" s="77">
        <v>1000</v>
      </c>
      <c r="J296" s="77" t="s">
        <v>10</v>
      </c>
      <c r="K296" s="77">
        <v>18</v>
      </c>
      <c r="L296" s="77">
        <v>45496</v>
      </c>
      <c r="M296" s="77">
        <v>12.904</v>
      </c>
      <c r="N296" s="77">
        <v>45496</v>
      </c>
      <c r="O296" s="78" t="s">
        <v>1366</v>
      </c>
    </row>
    <row r="297" spans="1:15" x14ac:dyDescent="0.25">
      <c r="A297" s="151" t="s">
        <v>53</v>
      </c>
      <c r="B297" s="77" t="s">
        <v>8</v>
      </c>
      <c r="C297" s="77">
        <v>0</v>
      </c>
      <c r="D297" s="77">
        <v>0.01</v>
      </c>
      <c r="E297" s="77">
        <v>9.9999999999999995E-8</v>
      </c>
      <c r="F297" s="77" t="s">
        <v>6</v>
      </c>
      <c r="G297" s="77" t="s">
        <v>5</v>
      </c>
      <c r="H297" s="77">
        <v>1000</v>
      </c>
      <c r="I297" s="77">
        <v>4000</v>
      </c>
      <c r="J297" s="77" t="s">
        <v>10</v>
      </c>
      <c r="K297" s="77">
        <v>23</v>
      </c>
      <c r="L297" s="77">
        <v>79583</v>
      </c>
      <c r="M297" s="77">
        <v>22.678999999999998</v>
      </c>
      <c r="N297" s="77">
        <v>79411</v>
      </c>
      <c r="O297" s="78" t="s">
        <v>1371</v>
      </c>
    </row>
    <row r="298" spans="1:15" x14ac:dyDescent="0.25">
      <c r="A298" s="151" t="s">
        <v>53</v>
      </c>
      <c r="B298" s="77" t="s">
        <v>8</v>
      </c>
      <c r="C298" s="77">
        <v>0</v>
      </c>
      <c r="D298" s="77">
        <v>0.01</v>
      </c>
      <c r="E298" s="77">
        <v>9.9999999999999995E-8</v>
      </c>
      <c r="F298" s="77" t="s">
        <v>6</v>
      </c>
      <c r="G298" s="77" t="s">
        <v>5</v>
      </c>
      <c r="H298" s="77">
        <v>4000</v>
      </c>
      <c r="I298" s="77">
        <v>8000</v>
      </c>
      <c r="J298" s="77" t="s">
        <v>10</v>
      </c>
      <c r="K298" s="77">
        <v>31</v>
      </c>
      <c r="L298" s="77">
        <v>228990</v>
      </c>
      <c r="M298" s="77">
        <v>30.12</v>
      </c>
      <c r="N298" s="77">
        <v>228890</v>
      </c>
      <c r="O298" s="78" t="s">
        <v>1364</v>
      </c>
    </row>
    <row r="299" spans="1:15" x14ac:dyDescent="0.25">
      <c r="A299" s="151" t="s">
        <v>53</v>
      </c>
      <c r="B299" s="77" t="s">
        <v>8</v>
      </c>
      <c r="C299" s="77">
        <v>0.01</v>
      </c>
      <c r="D299" s="77">
        <v>0.1</v>
      </c>
      <c r="E299" s="77">
        <v>9.9999999999999995E-8</v>
      </c>
      <c r="F299" s="77" t="s">
        <v>6</v>
      </c>
      <c r="G299" s="77" t="s">
        <v>5</v>
      </c>
      <c r="H299" s="77">
        <v>1E-3</v>
      </c>
      <c r="I299" s="77">
        <v>0.04</v>
      </c>
      <c r="J299" s="77" t="s">
        <v>10</v>
      </c>
      <c r="K299" s="77">
        <v>5.4</v>
      </c>
      <c r="L299" s="77">
        <v>83.165999999999997</v>
      </c>
      <c r="M299" s="77">
        <v>5.3163</v>
      </c>
      <c r="N299" s="77">
        <v>83.162999999999997</v>
      </c>
      <c r="O299" s="78" t="s">
        <v>1411</v>
      </c>
    </row>
    <row r="300" spans="1:15" x14ac:dyDescent="0.25">
      <c r="A300" s="151" t="s">
        <v>53</v>
      </c>
      <c r="B300" s="77" t="s">
        <v>8</v>
      </c>
      <c r="C300" s="77">
        <v>0.01</v>
      </c>
      <c r="D300" s="77">
        <v>0.1</v>
      </c>
      <c r="E300" s="77">
        <v>9.9999999999999995E-8</v>
      </c>
      <c r="F300" s="77" t="s">
        <v>6</v>
      </c>
      <c r="G300" s="77" t="s">
        <v>5</v>
      </c>
      <c r="H300" s="77">
        <v>0.04</v>
      </c>
      <c r="I300" s="77">
        <v>1</v>
      </c>
      <c r="J300" s="77" t="s">
        <v>10</v>
      </c>
      <c r="K300" s="77">
        <v>3.5</v>
      </c>
      <c r="L300" s="77">
        <v>80.683999999999997</v>
      </c>
      <c r="M300" s="77">
        <v>3.4434</v>
      </c>
      <c r="N300" s="77">
        <v>80.682000000000002</v>
      </c>
      <c r="O300" s="78" t="s">
        <v>1413</v>
      </c>
    </row>
    <row r="301" spans="1:15" x14ac:dyDescent="0.25">
      <c r="A301" s="151" t="s">
        <v>53</v>
      </c>
      <c r="B301" s="77" t="s">
        <v>8</v>
      </c>
      <c r="C301" s="77">
        <v>0.01</v>
      </c>
      <c r="D301" s="77">
        <v>0.1</v>
      </c>
      <c r="E301" s="77">
        <v>9.9999999999999995E-8</v>
      </c>
      <c r="F301" s="77" t="s">
        <v>6</v>
      </c>
      <c r="G301" s="77" t="s">
        <v>5</v>
      </c>
      <c r="H301" s="77">
        <v>1</v>
      </c>
      <c r="I301" s="77">
        <v>20</v>
      </c>
      <c r="J301" s="77" t="s">
        <v>10</v>
      </c>
      <c r="K301" s="77">
        <v>3.4</v>
      </c>
      <c r="L301" s="77">
        <v>157.72</v>
      </c>
      <c r="M301" s="77">
        <v>3.3552</v>
      </c>
      <c r="N301" s="77">
        <v>157.72</v>
      </c>
      <c r="O301" s="78" t="s">
        <v>1415</v>
      </c>
    </row>
    <row r="302" spans="1:15" x14ac:dyDescent="0.25">
      <c r="A302" s="151" t="s">
        <v>53</v>
      </c>
      <c r="B302" s="77" t="s">
        <v>8</v>
      </c>
      <c r="C302" s="77">
        <v>0.01</v>
      </c>
      <c r="D302" s="77">
        <v>0.1</v>
      </c>
      <c r="E302" s="77">
        <v>9.9999999999999995E-8</v>
      </c>
      <c r="F302" s="77" t="s">
        <v>6</v>
      </c>
      <c r="G302" s="77" t="s">
        <v>5</v>
      </c>
      <c r="H302" s="77">
        <v>20</v>
      </c>
      <c r="I302" s="77">
        <v>50</v>
      </c>
      <c r="J302" s="77" t="s">
        <v>10</v>
      </c>
      <c r="K302" s="77">
        <v>4.7</v>
      </c>
      <c r="L302" s="77">
        <v>327.36</v>
      </c>
      <c r="M302" s="77">
        <v>4.6691000000000003</v>
      </c>
      <c r="N302" s="77">
        <v>326.81</v>
      </c>
      <c r="O302" s="78" t="s">
        <v>1412</v>
      </c>
    </row>
    <row r="303" spans="1:15" x14ac:dyDescent="0.25">
      <c r="A303" s="151" t="s">
        <v>53</v>
      </c>
      <c r="B303" s="77" t="s">
        <v>8</v>
      </c>
      <c r="C303" s="77">
        <v>0.01</v>
      </c>
      <c r="D303" s="77">
        <v>0.1</v>
      </c>
      <c r="E303" s="77">
        <v>9.9999999999999995E-8</v>
      </c>
      <c r="F303" s="77" t="s">
        <v>6</v>
      </c>
      <c r="G303" s="77" t="s">
        <v>5</v>
      </c>
      <c r="H303" s="77">
        <v>50</v>
      </c>
      <c r="I303" s="77">
        <v>100</v>
      </c>
      <c r="J303" s="77" t="s">
        <v>10</v>
      </c>
      <c r="K303" s="77">
        <v>6</v>
      </c>
      <c r="L303" s="77">
        <v>906.02</v>
      </c>
      <c r="M303" s="77">
        <v>5.9729999999999999</v>
      </c>
      <c r="N303" s="77">
        <v>906.03</v>
      </c>
      <c r="O303" s="78" t="s">
        <v>1417</v>
      </c>
    </row>
    <row r="304" spans="1:15" x14ac:dyDescent="0.25">
      <c r="A304" s="151" t="s">
        <v>53</v>
      </c>
      <c r="B304" s="77" t="s">
        <v>8</v>
      </c>
      <c r="C304" s="77">
        <v>0.01</v>
      </c>
      <c r="D304" s="77">
        <v>0.1</v>
      </c>
      <c r="E304" s="77">
        <v>9.9999999999999995E-8</v>
      </c>
      <c r="F304" s="77" t="s">
        <v>6</v>
      </c>
      <c r="G304" s="77" t="s">
        <v>5</v>
      </c>
      <c r="H304" s="77">
        <v>100</v>
      </c>
      <c r="I304" s="77">
        <v>300</v>
      </c>
      <c r="J304" s="77" t="s">
        <v>10</v>
      </c>
      <c r="K304" s="77">
        <v>12</v>
      </c>
      <c r="L304" s="77">
        <v>3500</v>
      </c>
      <c r="M304" s="77">
        <v>11.521000000000001</v>
      </c>
      <c r="N304" s="77">
        <v>3476.1</v>
      </c>
      <c r="O304" s="78" t="s">
        <v>2364</v>
      </c>
    </row>
    <row r="305" spans="1:15" x14ac:dyDescent="0.25">
      <c r="A305" s="151" t="s">
        <v>53</v>
      </c>
      <c r="B305" s="77" t="s">
        <v>8</v>
      </c>
      <c r="C305" s="77">
        <v>0.01</v>
      </c>
      <c r="D305" s="77">
        <v>0.1</v>
      </c>
      <c r="E305" s="77">
        <v>9.9999999999999995E-8</v>
      </c>
      <c r="F305" s="77" t="s">
        <v>6</v>
      </c>
      <c r="G305" s="77" t="s">
        <v>5</v>
      </c>
      <c r="H305" s="77">
        <v>300</v>
      </c>
      <c r="I305" s="77">
        <v>1000</v>
      </c>
      <c r="J305" s="77" t="s">
        <v>10</v>
      </c>
      <c r="K305" s="77">
        <v>12</v>
      </c>
      <c r="L305" s="77">
        <v>12000</v>
      </c>
      <c r="M305" s="77">
        <v>11.521000000000001</v>
      </c>
      <c r="N305" s="77">
        <v>11631</v>
      </c>
      <c r="O305" s="78" t="s">
        <v>1418</v>
      </c>
    </row>
    <row r="306" spans="1:15" x14ac:dyDescent="0.25">
      <c r="A306" s="151" t="s">
        <v>53</v>
      </c>
      <c r="B306" s="77" t="s">
        <v>8</v>
      </c>
      <c r="C306" s="77">
        <v>0.01</v>
      </c>
      <c r="D306" s="77">
        <v>0.1</v>
      </c>
      <c r="E306" s="77">
        <v>9.9999999999999995E-8</v>
      </c>
      <c r="F306" s="77" t="s">
        <v>6</v>
      </c>
      <c r="G306" s="77" t="s">
        <v>5</v>
      </c>
      <c r="H306" s="77">
        <v>1000</v>
      </c>
      <c r="I306" s="77">
        <v>2000</v>
      </c>
      <c r="J306" s="77" t="s">
        <v>10</v>
      </c>
      <c r="K306" s="77">
        <v>53</v>
      </c>
      <c r="L306" s="77">
        <v>17054</v>
      </c>
      <c r="M306" s="77">
        <v>11.488</v>
      </c>
      <c r="N306" s="77">
        <v>17414</v>
      </c>
      <c r="O306" s="78" t="s">
        <v>1420</v>
      </c>
    </row>
    <row r="307" spans="1:15" x14ac:dyDescent="0.25">
      <c r="A307" s="151" t="s">
        <v>53</v>
      </c>
      <c r="B307" s="77" t="s">
        <v>8</v>
      </c>
      <c r="C307" s="77">
        <v>0.01</v>
      </c>
      <c r="D307" s="77">
        <v>0.1</v>
      </c>
      <c r="E307" s="77">
        <v>9.9999999999999995E-8</v>
      </c>
      <c r="F307" s="77" t="s">
        <v>6</v>
      </c>
      <c r="G307" s="77" t="s">
        <v>5</v>
      </c>
      <c r="H307" s="77">
        <v>2000</v>
      </c>
      <c r="I307" s="77">
        <v>4000</v>
      </c>
      <c r="J307" s="77" t="s">
        <v>10</v>
      </c>
      <c r="K307" s="77">
        <v>110</v>
      </c>
      <c r="L307" s="77">
        <v>46000</v>
      </c>
      <c r="M307" s="77">
        <v>80.778000000000006</v>
      </c>
      <c r="N307" s="77">
        <v>46223</v>
      </c>
      <c r="O307" s="78" t="s">
        <v>1414</v>
      </c>
    </row>
    <row r="308" spans="1:15" x14ac:dyDescent="0.25">
      <c r="A308" s="151" t="s">
        <v>53</v>
      </c>
      <c r="B308" s="77" t="s">
        <v>8</v>
      </c>
      <c r="C308" s="77">
        <v>0.01</v>
      </c>
      <c r="D308" s="77">
        <v>0.1</v>
      </c>
      <c r="E308" s="77">
        <v>9.9999999999999995E-8</v>
      </c>
      <c r="F308" s="77" t="s">
        <v>6</v>
      </c>
      <c r="G308" s="77" t="s">
        <v>5</v>
      </c>
      <c r="H308" s="77">
        <v>4000</v>
      </c>
      <c r="I308" s="77">
        <v>8000</v>
      </c>
      <c r="J308" s="77" t="s">
        <v>10</v>
      </c>
      <c r="K308" s="77">
        <v>120</v>
      </c>
      <c r="L308" s="77">
        <v>46000</v>
      </c>
      <c r="M308" s="77">
        <v>92.256</v>
      </c>
      <c r="N308" s="77">
        <v>46261</v>
      </c>
      <c r="O308" s="78" t="s">
        <v>1419</v>
      </c>
    </row>
    <row r="309" spans="1:15" x14ac:dyDescent="0.25">
      <c r="A309" s="151" t="s">
        <v>53</v>
      </c>
      <c r="B309" s="77" t="s">
        <v>8</v>
      </c>
      <c r="C309" s="77">
        <v>0.01</v>
      </c>
      <c r="D309" s="77">
        <v>0.1</v>
      </c>
      <c r="E309" s="77">
        <v>9.9999999999999995E-8</v>
      </c>
      <c r="F309" s="77" t="s">
        <v>6</v>
      </c>
      <c r="G309" s="77" t="s">
        <v>5</v>
      </c>
      <c r="H309" s="77">
        <v>8000</v>
      </c>
      <c r="I309" s="77">
        <v>10000</v>
      </c>
      <c r="J309" s="77" t="s">
        <v>10</v>
      </c>
      <c r="K309" s="77">
        <v>450</v>
      </c>
      <c r="L309" s="77">
        <v>170030</v>
      </c>
      <c r="M309" s="77">
        <v>115.4</v>
      </c>
      <c r="N309" s="77">
        <v>173280</v>
      </c>
      <c r="O309" s="78" t="s">
        <v>1416</v>
      </c>
    </row>
    <row r="310" spans="1:15" x14ac:dyDescent="0.25">
      <c r="A310" s="151" t="s">
        <v>53</v>
      </c>
      <c r="B310" s="77" t="s">
        <v>8</v>
      </c>
      <c r="C310" s="77">
        <v>0.1</v>
      </c>
      <c r="D310" s="77">
        <v>1</v>
      </c>
      <c r="E310" s="77">
        <v>9.9999999999999995E-8</v>
      </c>
      <c r="F310" s="77" t="s">
        <v>6</v>
      </c>
      <c r="G310" s="77" t="s">
        <v>5</v>
      </c>
      <c r="H310" s="77">
        <v>1E-3</v>
      </c>
      <c r="I310" s="77">
        <v>0.04</v>
      </c>
      <c r="J310" s="77" t="s">
        <v>10</v>
      </c>
      <c r="K310" s="77">
        <v>47</v>
      </c>
      <c r="L310" s="77">
        <v>82</v>
      </c>
      <c r="M310" s="77">
        <v>80.62</v>
      </c>
      <c r="N310" s="77">
        <v>80.62</v>
      </c>
      <c r="O310" s="78" t="s">
        <v>2379</v>
      </c>
    </row>
    <row r="311" spans="1:15" x14ac:dyDescent="0.25">
      <c r="A311" s="151" t="s">
        <v>53</v>
      </c>
      <c r="B311" s="77" t="s">
        <v>8</v>
      </c>
      <c r="C311" s="77">
        <v>0.1</v>
      </c>
      <c r="D311" s="77">
        <v>1</v>
      </c>
      <c r="E311" s="77">
        <v>9.9999999999999995E-8</v>
      </c>
      <c r="F311" s="77" t="s">
        <v>6</v>
      </c>
      <c r="G311" s="77" t="s">
        <v>5</v>
      </c>
      <c r="H311" s="77">
        <v>0.04</v>
      </c>
      <c r="I311" s="77">
        <v>1</v>
      </c>
      <c r="J311" s="77" t="s">
        <v>10</v>
      </c>
      <c r="K311" s="77">
        <v>24</v>
      </c>
      <c r="L311" s="77">
        <v>82</v>
      </c>
      <c r="M311" s="77">
        <v>23.524000000000001</v>
      </c>
      <c r="N311" s="77">
        <v>80.444999999999993</v>
      </c>
      <c r="O311" s="78" t="s">
        <v>1459</v>
      </c>
    </row>
    <row r="312" spans="1:15" x14ac:dyDescent="0.25">
      <c r="A312" s="151" t="s">
        <v>53</v>
      </c>
      <c r="B312" s="77" t="s">
        <v>8</v>
      </c>
      <c r="C312" s="77">
        <v>0.1</v>
      </c>
      <c r="D312" s="77">
        <v>1</v>
      </c>
      <c r="E312" s="77">
        <v>9.9999999999999995E-8</v>
      </c>
      <c r="F312" s="77" t="s">
        <v>6</v>
      </c>
      <c r="G312" s="77" t="s">
        <v>5</v>
      </c>
      <c r="H312" s="77">
        <v>1</v>
      </c>
      <c r="I312" s="77">
        <v>20</v>
      </c>
      <c r="J312" s="77" t="s">
        <v>10</v>
      </c>
      <c r="K312" s="77">
        <v>26</v>
      </c>
      <c r="L312" s="77">
        <v>160</v>
      </c>
      <c r="M312" s="77">
        <v>23.437999999999999</v>
      </c>
      <c r="N312" s="77">
        <v>161.34</v>
      </c>
      <c r="O312" s="78" t="s">
        <v>1453</v>
      </c>
    </row>
    <row r="313" spans="1:15" x14ac:dyDescent="0.25">
      <c r="A313" s="151" t="s">
        <v>53</v>
      </c>
      <c r="B313" s="77" t="s">
        <v>8</v>
      </c>
      <c r="C313" s="77">
        <v>0.1</v>
      </c>
      <c r="D313" s="77">
        <v>1</v>
      </c>
      <c r="E313" s="77">
        <v>9.9999999999999995E-8</v>
      </c>
      <c r="F313" s="77" t="s">
        <v>6</v>
      </c>
      <c r="G313" s="77" t="s">
        <v>5</v>
      </c>
      <c r="H313" s="77">
        <v>20</v>
      </c>
      <c r="I313" s="77">
        <v>50</v>
      </c>
      <c r="J313" s="77" t="s">
        <v>10</v>
      </c>
      <c r="K313" s="77">
        <v>24</v>
      </c>
      <c r="L313" s="77">
        <v>350</v>
      </c>
      <c r="M313" s="77">
        <v>23.379000000000001</v>
      </c>
      <c r="N313" s="77">
        <v>346.14</v>
      </c>
      <c r="O313" s="78" t="s">
        <v>1455</v>
      </c>
    </row>
    <row r="314" spans="1:15" x14ac:dyDescent="0.25">
      <c r="A314" s="151" t="s">
        <v>53</v>
      </c>
      <c r="B314" s="77" t="s">
        <v>8</v>
      </c>
      <c r="C314" s="77">
        <v>0.1</v>
      </c>
      <c r="D314" s="77">
        <v>1</v>
      </c>
      <c r="E314" s="77">
        <v>9.9999999999999995E-8</v>
      </c>
      <c r="F314" s="77" t="s">
        <v>6</v>
      </c>
      <c r="G314" s="77" t="s">
        <v>5</v>
      </c>
      <c r="H314" s="77">
        <v>50</v>
      </c>
      <c r="I314" s="77">
        <v>100</v>
      </c>
      <c r="J314" s="77" t="s">
        <v>10</v>
      </c>
      <c r="K314" s="77">
        <v>27</v>
      </c>
      <c r="L314" s="77">
        <v>940</v>
      </c>
      <c r="M314" s="77">
        <v>23.140999999999998</v>
      </c>
      <c r="N314" s="77">
        <v>938.86</v>
      </c>
      <c r="O314" s="78" t="s">
        <v>2378</v>
      </c>
    </row>
    <row r="315" spans="1:15" x14ac:dyDescent="0.25">
      <c r="A315" s="151" t="s">
        <v>53</v>
      </c>
      <c r="B315" s="77" t="s">
        <v>8</v>
      </c>
      <c r="C315" s="77">
        <v>0.1</v>
      </c>
      <c r="D315" s="77">
        <v>1</v>
      </c>
      <c r="E315" s="77">
        <v>9.9999999999999995E-8</v>
      </c>
      <c r="F315" s="77" t="s">
        <v>6</v>
      </c>
      <c r="G315" s="77" t="s">
        <v>5</v>
      </c>
      <c r="H315" s="77">
        <v>100</v>
      </c>
      <c r="I315" s="77">
        <v>300</v>
      </c>
      <c r="J315" s="77" t="s">
        <v>10</v>
      </c>
      <c r="K315" s="77">
        <v>120</v>
      </c>
      <c r="L315" s="77">
        <v>3500</v>
      </c>
      <c r="M315" s="77">
        <v>116.46</v>
      </c>
      <c r="N315" s="77">
        <v>3463.3</v>
      </c>
      <c r="O315" s="78" t="s">
        <v>1456</v>
      </c>
    </row>
    <row r="316" spans="1:15" x14ac:dyDescent="0.25">
      <c r="A316" s="151" t="s">
        <v>53</v>
      </c>
      <c r="B316" s="77" t="s">
        <v>8</v>
      </c>
      <c r="C316" s="77">
        <v>0.1</v>
      </c>
      <c r="D316" s="77">
        <v>1</v>
      </c>
      <c r="E316" s="77">
        <v>9.9999999999999995E-8</v>
      </c>
      <c r="F316" s="77" t="s">
        <v>6</v>
      </c>
      <c r="G316" s="77" t="s">
        <v>5</v>
      </c>
      <c r="H316" s="77">
        <v>1000</v>
      </c>
      <c r="I316" s="77">
        <v>2000</v>
      </c>
      <c r="J316" s="77" t="s">
        <v>10</v>
      </c>
      <c r="K316" s="77">
        <v>590</v>
      </c>
      <c r="L316" s="77">
        <v>17000</v>
      </c>
      <c r="M316" s="77">
        <v>108.37</v>
      </c>
      <c r="N316" s="77">
        <v>17479</v>
      </c>
      <c r="O316" s="78" t="s">
        <v>1452</v>
      </c>
    </row>
    <row r="317" spans="1:15" x14ac:dyDescent="0.25">
      <c r="A317" s="151" t="s">
        <v>53</v>
      </c>
      <c r="B317" s="77" t="s">
        <v>8</v>
      </c>
      <c r="C317" s="77">
        <v>0.1</v>
      </c>
      <c r="D317" s="77">
        <v>1</v>
      </c>
      <c r="E317" s="77">
        <v>9.9999999999999995E-8</v>
      </c>
      <c r="F317" s="77" t="s">
        <v>6</v>
      </c>
      <c r="G317" s="77" t="s">
        <v>4</v>
      </c>
      <c r="H317" s="77">
        <v>2000</v>
      </c>
      <c r="I317" s="77">
        <v>4000</v>
      </c>
      <c r="J317" s="77" t="s">
        <v>10</v>
      </c>
      <c r="K317" s="77">
        <v>1.2</v>
      </c>
      <c r="L317" s="77">
        <v>46</v>
      </c>
      <c r="M317" s="77">
        <v>0.80071999999999999</v>
      </c>
      <c r="N317" s="77">
        <v>46.326000000000001</v>
      </c>
      <c r="O317" s="78" t="s">
        <v>1458</v>
      </c>
    </row>
    <row r="318" spans="1:15" x14ac:dyDescent="0.25">
      <c r="A318" s="151" t="s">
        <v>53</v>
      </c>
      <c r="B318" s="77" t="s">
        <v>8</v>
      </c>
      <c r="C318" s="77">
        <v>0.1</v>
      </c>
      <c r="D318" s="77">
        <v>1</v>
      </c>
      <c r="E318" s="77">
        <v>9.9999999999999995E-8</v>
      </c>
      <c r="F318" s="77" t="s">
        <v>6</v>
      </c>
      <c r="G318" s="77" t="s">
        <v>4</v>
      </c>
      <c r="H318" s="77">
        <v>4000</v>
      </c>
      <c r="I318" s="77">
        <v>8000</v>
      </c>
      <c r="J318" s="77" t="s">
        <v>10</v>
      </c>
      <c r="K318" s="77">
        <v>1.3</v>
      </c>
      <c r="L318" s="77">
        <v>46</v>
      </c>
      <c r="M318" s="77">
        <v>0.91605999999999999</v>
      </c>
      <c r="N318" s="77">
        <v>46.326000000000001</v>
      </c>
      <c r="O318" s="78" t="s">
        <v>1454</v>
      </c>
    </row>
    <row r="319" spans="1:15" x14ac:dyDescent="0.25">
      <c r="A319" s="151" t="s">
        <v>53</v>
      </c>
      <c r="B319" s="77" t="s">
        <v>8</v>
      </c>
      <c r="C319" s="77">
        <v>0.1</v>
      </c>
      <c r="D319" s="77">
        <v>1</v>
      </c>
      <c r="E319" s="77">
        <v>9.9999999999999995E-8</v>
      </c>
      <c r="F319" s="77" t="s">
        <v>6</v>
      </c>
      <c r="G319" s="77" t="s">
        <v>4</v>
      </c>
      <c r="H319" s="77">
        <v>8000</v>
      </c>
      <c r="I319" s="77">
        <v>10000</v>
      </c>
      <c r="J319" s="77" t="s">
        <v>10</v>
      </c>
      <c r="K319" s="77">
        <v>4.5999999999999996</v>
      </c>
      <c r="L319" s="77">
        <v>170</v>
      </c>
      <c r="M319" s="77">
        <v>1.1459999999999999</v>
      </c>
      <c r="N319" s="77">
        <v>173.36</v>
      </c>
      <c r="O319" s="78" t="s">
        <v>1457</v>
      </c>
    </row>
    <row r="320" spans="1:15" x14ac:dyDescent="0.25">
      <c r="A320" s="151" t="s">
        <v>53</v>
      </c>
      <c r="B320" s="77" t="s">
        <v>8</v>
      </c>
      <c r="C320" s="77">
        <v>0</v>
      </c>
      <c r="D320" s="77">
        <v>0.01</v>
      </c>
      <c r="E320" s="77">
        <v>9.9999999999999995E-7</v>
      </c>
      <c r="F320" s="77" t="s">
        <v>6</v>
      </c>
      <c r="G320" s="77" t="s">
        <v>5</v>
      </c>
      <c r="H320" s="77">
        <v>1E-3</v>
      </c>
      <c r="I320" s="77">
        <v>0.04</v>
      </c>
      <c r="J320" s="77" t="s">
        <v>10</v>
      </c>
      <c r="K320" s="77">
        <v>4.5</v>
      </c>
      <c r="L320" s="77">
        <v>310.77</v>
      </c>
      <c r="M320" s="77">
        <v>4.4226000000000001</v>
      </c>
      <c r="N320" s="77">
        <v>310.57</v>
      </c>
      <c r="O320" s="78" t="s">
        <v>1375</v>
      </c>
    </row>
    <row r="321" spans="1:15" x14ac:dyDescent="0.25">
      <c r="A321" s="151" t="s">
        <v>53</v>
      </c>
      <c r="B321" s="77" t="s">
        <v>8</v>
      </c>
      <c r="C321" s="77">
        <v>0</v>
      </c>
      <c r="D321" s="77">
        <v>0.01</v>
      </c>
      <c r="E321" s="77">
        <v>9.9999999999999995E-7</v>
      </c>
      <c r="F321" s="77" t="s">
        <v>6</v>
      </c>
      <c r="G321" s="77" t="s">
        <v>5</v>
      </c>
      <c r="H321" s="77">
        <v>0.04</v>
      </c>
      <c r="I321" s="77">
        <v>1</v>
      </c>
      <c r="J321" s="77" t="s">
        <v>10</v>
      </c>
      <c r="K321" s="77">
        <v>3.0304000000000002</v>
      </c>
      <c r="L321" s="77">
        <v>161.11000000000001</v>
      </c>
      <c r="M321" s="77">
        <v>3.028</v>
      </c>
      <c r="N321" s="77">
        <v>160.75</v>
      </c>
      <c r="O321" s="78" t="s">
        <v>2352</v>
      </c>
    </row>
    <row r="322" spans="1:15" x14ac:dyDescent="0.25">
      <c r="A322" s="151" t="s">
        <v>53</v>
      </c>
      <c r="B322" s="77" t="s">
        <v>8</v>
      </c>
      <c r="C322" s="77">
        <v>0</v>
      </c>
      <c r="D322" s="77">
        <v>0.01</v>
      </c>
      <c r="E322" s="77">
        <v>9.9999999999999995E-7</v>
      </c>
      <c r="F322" s="77" t="s">
        <v>6</v>
      </c>
      <c r="G322" s="77" t="s">
        <v>5</v>
      </c>
      <c r="H322" s="77">
        <v>1</v>
      </c>
      <c r="I322" s="77">
        <v>20</v>
      </c>
      <c r="J322" s="77" t="s">
        <v>10</v>
      </c>
      <c r="K322" s="77">
        <v>3.1118999999999999</v>
      </c>
      <c r="L322" s="77">
        <v>251.96</v>
      </c>
      <c r="M322" s="77">
        <v>3.1095999999999999</v>
      </c>
      <c r="N322" s="77">
        <v>251.7</v>
      </c>
      <c r="O322" s="78" t="s">
        <v>1373</v>
      </c>
    </row>
    <row r="323" spans="1:15" x14ac:dyDescent="0.25">
      <c r="A323" s="151" t="s">
        <v>53</v>
      </c>
      <c r="B323" s="77" t="s">
        <v>8</v>
      </c>
      <c r="C323" s="77">
        <v>0</v>
      </c>
      <c r="D323" s="77">
        <v>0.01</v>
      </c>
      <c r="E323" s="77">
        <v>9.9999999999999995E-7</v>
      </c>
      <c r="F323" s="77" t="s">
        <v>6</v>
      </c>
      <c r="G323" s="77" t="s">
        <v>5</v>
      </c>
      <c r="H323" s="77">
        <v>20</v>
      </c>
      <c r="I323" s="77">
        <v>50</v>
      </c>
      <c r="J323" s="77" t="s">
        <v>10</v>
      </c>
      <c r="K323" s="77">
        <v>5.6</v>
      </c>
      <c r="L323" s="77">
        <v>837.24</v>
      </c>
      <c r="M323" s="77">
        <v>5.5655999999999999</v>
      </c>
      <c r="N323" s="77">
        <v>837.27</v>
      </c>
      <c r="O323" s="78" t="s">
        <v>1376</v>
      </c>
    </row>
    <row r="324" spans="1:15" x14ac:dyDescent="0.25">
      <c r="A324" s="151" t="s">
        <v>53</v>
      </c>
      <c r="B324" s="77" t="s">
        <v>8</v>
      </c>
      <c r="C324" s="77">
        <v>0</v>
      </c>
      <c r="D324" s="77">
        <v>0.01</v>
      </c>
      <c r="E324" s="77">
        <v>9.9999999999999995E-7</v>
      </c>
      <c r="F324" s="77" t="s">
        <v>6</v>
      </c>
      <c r="G324" s="77" t="s">
        <v>5</v>
      </c>
      <c r="H324" s="77">
        <v>50</v>
      </c>
      <c r="I324" s="77">
        <v>100</v>
      </c>
      <c r="J324" s="77" t="s">
        <v>10</v>
      </c>
      <c r="K324" s="77">
        <v>8.8000000000000007</v>
      </c>
      <c r="L324" s="77">
        <v>5145.7</v>
      </c>
      <c r="M324" s="77">
        <v>8.3291000000000004</v>
      </c>
      <c r="N324" s="77">
        <v>5145.8999999999996</v>
      </c>
      <c r="O324" s="78" t="s">
        <v>2350</v>
      </c>
    </row>
    <row r="325" spans="1:15" x14ac:dyDescent="0.25">
      <c r="A325" s="151" t="s">
        <v>53</v>
      </c>
      <c r="B325" s="77" t="s">
        <v>8</v>
      </c>
      <c r="C325" s="77">
        <v>0</v>
      </c>
      <c r="D325" s="77">
        <v>0.01</v>
      </c>
      <c r="E325" s="77">
        <v>9.9999999999999995E-7</v>
      </c>
      <c r="F325" s="77" t="s">
        <v>6</v>
      </c>
      <c r="G325" s="77" t="s">
        <v>5</v>
      </c>
      <c r="H325" s="77">
        <v>100</v>
      </c>
      <c r="I325" s="77">
        <v>300</v>
      </c>
      <c r="J325" s="77" t="s">
        <v>10</v>
      </c>
      <c r="K325" s="77">
        <v>4.2004999999999999</v>
      </c>
      <c r="L325" s="77">
        <v>46000</v>
      </c>
      <c r="M325" s="77">
        <v>2.919</v>
      </c>
      <c r="N325" s="77">
        <v>46128</v>
      </c>
      <c r="O325" s="78" t="s">
        <v>1374</v>
      </c>
    </row>
    <row r="326" spans="1:15" x14ac:dyDescent="0.25">
      <c r="A326" s="151" t="s">
        <v>53</v>
      </c>
      <c r="B326" s="77" t="s">
        <v>8</v>
      </c>
      <c r="C326" s="77">
        <v>0</v>
      </c>
      <c r="D326" s="77">
        <v>0.01</v>
      </c>
      <c r="E326" s="77">
        <v>9.9999999999999995E-7</v>
      </c>
      <c r="F326" s="77" t="s">
        <v>6</v>
      </c>
      <c r="G326" s="77" t="s">
        <v>5</v>
      </c>
      <c r="H326" s="77">
        <v>300</v>
      </c>
      <c r="I326" s="77">
        <v>1000</v>
      </c>
      <c r="J326" s="77" t="s">
        <v>10</v>
      </c>
      <c r="K326" s="77">
        <v>18</v>
      </c>
      <c r="L326" s="77">
        <v>45495</v>
      </c>
      <c r="M326" s="77">
        <v>12.914999999999999</v>
      </c>
      <c r="N326" s="77">
        <v>45495</v>
      </c>
      <c r="O326" s="78" t="s">
        <v>1372</v>
      </c>
    </row>
    <row r="327" spans="1:15" x14ac:dyDescent="0.25">
      <c r="A327" s="151" t="s">
        <v>53</v>
      </c>
      <c r="B327" s="77" t="s">
        <v>8</v>
      </c>
      <c r="C327" s="77">
        <v>0</v>
      </c>
      <c r="D327" s="77">
        <v>0.01</v>
      </c>
      <c r="E327" s="77">
        <v>9.9999999999999995E-7</v>
      </c>
      <c r="F327" s="77" t="s">
        <v>6</v>
      </c>
      <c r="G327" s="77" t="s">
        <v>5</v>
      </c>
      <c r="H327" s="77">
        <v>1000</v>
      </c>
      <c r="I327" s="77">
        <v>4000</v>
      </c>
      <c r="J327" s="77" t="s">
        <v>10</v>
      </c>
      <c r="K327" s="77">
        <v>23</v>
      </c>
      <c r="L327" s="77">
        <v>79581</v>
      </c>
      <c r="M327" s="77">
        <v>22.687999999999999</v>
      </c>
      <c r="N327" s="77">
        <v>79410</v>
      </c>
      <c r="O327" s="78" t="s">
        <v>1377</v>
      </c>
    </row>
    <row r="328" spans="1:15" x14ac:dyDescent="0.25">
      <c r="A328" s="151" t="s">
        <v>53</v>
      </c>
      <c r="B328" s="77" t="s">
        <v>8</v>
      </c>
      <c r="C328" s="77">
        <v>0</v>
      </c>
      <c r="D328" s="77">
        <v>0.01</v>
      </c>
      <c r="E328" s="77">
        <v>9.9999999999999995E-7</v>
      </c>
      <c r="F328" s="77" t="s">
        <v>6</v>
      </c>
      <c r="G328" s="77" t="s">
        <v>5</v>
      </c>
      <c r="H328" s="77">
        <v>4000</v>
      </c>
      <c r="I328" s="77">
        <v>8000</v>
      </c>
      <c r="J328" s="77" t="s">
        <v>10</v>
      </c>
      <c r="K328" s="77">
        <v>31</v>
      </c>
      <c r="L328" s="77">
        <v>228990</v>
      </c>
      <c r="M328" s="77">
        <v>30.12</v>
      </c>
      <c r="N328" s="77">
        <v>228890</v>
      </c>
      <c r="O328" s="78" t="s">
        <v>2351</v>
      </c>
    </row>
    <row r="329" spans="1:15" x14ac:dyDescent="0.25">
      <c r="A329" s="151" t="s">
        <v>53</v>
      </c>
      <c r="B329" s="77" t="s">
        <v>8</v>
      </c>
      <c r="C329" s="77">
        <v>0.01</v>
      </c>
      <c r="D329" s="77">
        <v>0.1</v>
      </c>
      <c r="E329" s="77">
        <v>9.9999999999999995E-7</v>
      </c>
      <c r="F329" s="77" t="s">
        <v>6</v>
      </c>
      <c r="G329" s="77" t="s">
        <v>5</v>
      </c>
      <c r="H329" s="77">
        <v>1E-3</v>
      </c>
      <c r="I329" s="77">
        <v>0.04</v>
      </c>
      <c r="J329" s="77" t="s">
        <v>10</v>
      </c>
      <c r="K329" s="77">
        <v>5.4</v>
      </c>
      <c r="L329" s="77">
        <v>83.01</v>
      </c>
      <c r="M329" s="77">
        <v>5.3446999999999996</v>
      </c>
      <c r="N329" s="77">
        <v>83</v>
      </c>
      <c r="O329" s="78" t="s">
        <v>1422</v>
      </c>
    </row>
    <row r="330" spans="1:15" x14ac:dyDescent="0.25">
      <c r="A330" s="151" t="s">
        <v>53</v>
      </c>
      <c r="B330" s="77" t="s">
        <v>8</v>
      </c>
      <c r="C330" s="77">
        <v>0.01</v>
      </c>
      <c r="D330" s="77">
        <v>0.1</v>
      </c>
      <c r="E330" s="77">
        <v>9.9999999999999995E-7</v>
      </c>
      <c r="F330" s="77" t="s">
        <v>6</v>
      </c>
      <c r="G330" s="77" t="s">
        <v>5</v>
      </c>
      <c r="H330" s="77">
        <v>0.04</v>
      </c>
      <c r="I330" s="77">
        <v>1</v>
      </c>
      <c r="J330" s="77" t="s">
        <v>10</v>
      </c>
      <c r="K330" s="77">
        <v>3.5</v>
      </c>
      <c r="L330" s="77">
        <v>80.42</v>
      </c>
      <c r="M330" s="77">
        <v>3.4847999999999999</v>
      </c>
      <c r="N330" s="77">
        <v>80.411000000000001</v>
      </c>
      <c r="O330" s="78" t="s">
        <v>1427</v>
      </c>
    </row>
    <row r="331" spans="1:15" x14ac:dyDescent="0.25">
      <c r="A331" s="151" t="s">
        <v>53</v>
      </c>
      <c r="B331" s="77" t="s">
        <v>8</v>
      </c>
      <c r="C331" s="77">
        <v>0.01</v>
      </c>
      <c r="D331" s="77">
        <v>0.1</v>
      </c>
      <c r="E331" s="77">
        <v>9.9999999999999995E-7</v>
      </c>
      <c r="F331" s="77" t="s">
        <v>6</v>
      </c>
      <c r="G331" s="77" t="s">
        <v>5</v>
      </c>
      <c r="H331" s="77">
        <v>1</v>
      </c>
      <c r="I331" s="77">
        <v>20</v>
      </c>
      <c r="J331" s="77" t="s">
        <v>10</v>
      </c>
      <c r="K331" s="77">
        <v>3.4</v>
      </c>
      <c r="L331" s="77">
        <v>157.44999999999999</v>
      </c>
      <c r="M331" s="77">
        <v>3.3910999999999998</v>
      </c>
      <c r="N331" s="77">
        <v>157.44999999999999</v>
      </c>
      <c r="O331" s="78" t="s">
        <v>2365</v>
      </c>
    </row>
    <row r="332" spans="1:15" x14ac:dyDescent="0.25">
      <c r="A332" s="151" t="s">
        <v>53</v>
      </c>
      <c r="B332" s="77" t="s">
        <v>8</v>
      </c>
      <c r="C332" s="77">
        <v>0.01</v>
      </c>
      <c r="D332" s="77">
        <v>0.1</v>
      </c>
      <c r="E332" s="77">
        <v>9.9999999999999995E-7</v>
      </c>
      <c r="F332" s="77" t="s">
        <v>6</v>
      </c>
      <c r="G332" s="77" t="s">
        <v>5</v>
      </c>
      <c r="H332" s="77">
        <v>20</v>
      </c>
      <c r="I332" s="77">
        <v>50</v>
      </c>
      <c r="J332" s="77" t="s">
        <v>10</v>
      </c>
      <c r="K332" s="77">
        <v>4.7</v>
      </c>
      <c r="L332" s="77">
        <v>327.10000000000002</v>
      </c>
      <c r="M332" s="77">
        <v>4.6916000000000002</v>
      </c>
      <c r="N332" s="77">
        <v>326.63</v>
      </c>
      <c r="O332" s="78" t="s">
        <v>1428</v>
      </c>
    </row>
    <row r="333" spans="1:15" x14ac:dyDescent="0.25">
      <c r="A333" s="151" t="s">
        <v>53</v>
      </c>
      <c r="B333" s="77" t="s">
        <v>8</v>
      </c>
      <c r="C333" s="77">
        <v>0.01</v>
      </c>
      <c r="D333" s="77">
        <v>0.1</v>
      </c>
      <c r="E333" s="77">
        <v>9.9999999999999995E-7</v>
      </c>
      <c r="F333" s="77" t="s">
        <v>6</v>
      </c>
      <c r="G333" s="77" t="s">
        <v>5</v>
      </c>
      <c r="H333" s="77">
        <v>50</v>
      </c>
      <c r="I333" s="77">
        <v>100</v>
      </c>
      <c r="J333" s="77" t="s">
        <v>10</v>
      </c>
      <c r="K333" s="77">
        <v>6</v>
      </c>
      <c r="L333" s="77">
        <v>905.89</v>
      </c>
      <c r="M333" s="77">
        <v>5.9854000000000003</v>
      </c>
      <c r="N333" s="77">
        <v>905.92</v>
      </c>
      <c r="O333" s="78" t="s">
        <v>2366</v>
      </c>
    </row>
    <row r="334" spans="1:15" x14ac:dyDescent="0.25">
      <c r="A334" s="151" t="s">
        <v>53</v>
      </c>
      <c r="B334" s="77" t="s">
        <v>8</v>
      </c>
      <c r="C334" s="77">
        <v>0.01</v>
      </c>
      <c r="D334" s="77">
        <v>0.1</v>
      </c>
      <c r="E334" s="77">
        <v>9.9999999999999995E-7</v>
      </c>
      <c r="F334" s="77" t="s">
        <v>6</v>
      </c>
      <c r="G334" s="77" t="s">
        <v>5</v>
      </c>
      <c r="H334" s="77">
        <v>100</v>
      </c>
      <c r="I334" s="77">
        <v>300</v>
      </c>
      <c r="J334" s="77" t="s">
        <v>10</v>
      </c>
      <c r="K334" s="77">
        <v>12</v>
      </c>
      <c r="L334" s="77">
        <v>3500</v>
      </c>
      <c r="M334" s="77">
        <v>11.522</v>
      </c>
      <c r="N334" s="77">
        <v>3476.1</v>
      </c>
      <c r="O334" s="78" t="s">
        <v>1421</v>
      </c>
    </row>
    <row r="335" spans="1:15" x14ac:dyDescent="0.25">
      <c r="A335" s="151" t="s">
        <v>53</v>
      </c>
      <c r="B335" s="77" t="s">
        <v>8</v>
      </c>
      <c r="C335" s="77">
        <v>0.01</v>
      </c>
      <c r="D335" s="77">
        <v>0.1</v>
      </c>
      <c r="E335" s="77">
        <v>9.9999999999999995E-7</v>
      </c>
      <c r="F335" s="77" t="s">
        <v>6</v>
      </c>
      <c r="G335" s="77" t="s">
        <v>5</v>
      </c>
      <c r="H335" s="77">
        <v>300</v>
      </c>
      <c r="I335" s="77">
        <v>1000</v>
      </c>
      <c r="J335" s="77" t="s">
        <v>10</v>
      </c>
      <c r="K335" s="77">
        <v>12</v>
      </c>
      <c r="L335" s="77">
        <v>12000</v>
      </c>
      <c r="M335" s="77">
        <v>11.521000000000001</v>
      </c>
      <c r="N335" s="77">
        <v>11631</v>
      </c>
      <c r="O335" s="78" t="s">
        <v>1425</v>
      </c>
    </row>
    <row r="336" spans="1:15" x14ac:dyDescent="0.25">
      <c r="A336" s="151" t="s">
        <v>53</v>
      </c>
      <c r="B336" s="77" t="s">
        <v>8</v>
      </c>
      <c r="C336" s="77">
        <v>0.01</v>
      </c>
      <c r="D336" s="77">
        <v>0.1</v>
      </c>
      <c r="E336" s="77">
        <v>9.9999999999999995E-7</v>
      </c>
      <c r="F336" s="77" t="s">
        <v>6</v>
      </c>
      <c r="G336" s="77" t="s">
        <v>5</v>
      </c>
      <c r="H336" s="77">
        <v>1000</v>
      </c>
      <c r="I336" s="77">
        <v>2000</v>
      </c>
      <c r="J336" s="77" t="s">
        <v>10</v>
      </c>
      <c r="K336" s="77">
        <v>53</v>
      </c>
      <c r="L336" s="77">
        <v>17054</v>
      </c>
      <c r="M336" s="77">
        <v>11.489000000000001</v>
      </c>
      <c r="N336" s="77">
        <v>17414</v>
      </c>
      <c r="O336" s="78" t="s">
        <v>1423</v>
      </c>
    </row>
    <row r="337" spans="1:15" x14ac:dyDescent="0.25">
      <c r="A337" s="151" t="s">
        <v>53</v>
      </c>
      <c r="B337" s="77" t="s">
        <v>8</v>
      </c>
      <c r="C337" s="77">
        <v>0.01</v>
      </c>
      <c r="D337" s="77">
        <v>0.1</v>
      </c>
      <c r="E337" s="77">
        <v>9.9999999999999995E-7</v>
      </c>
      <c r="F337" s="77" t="s">
        <v>6</v>
      </c>
      <c r="G337" s="77" t="s">
        <v>5</v>
      </c>
      <c r="H337" s="77">
        <v>2000</v>
      </c>
      <c r="I337" s="77">
        <v>4000</v>
      </c>
      <c r="J337" s="77" t="s">
        <v>10</v>
      </c>
      <c r="K337" s="77">
        <v>110</v>
      </c>
      <c r="L337" s="77">
        <v>46000</v>
      </c>
      <c r="M337" s="77">
        <v>80.778999999999996</v>
      </c>
      <c r="N337" s="77">
        <v>46223</v>
      </c>
      <c r="O337" s="78" t="s">
        <v>1426</v>
      </c>
    </row>
    <row r="338" spans="1:15" x14ac:dyDescent="0.25">
      <c r="A338" s="151" t="s">
        <v>53</v>
      </c>
      <c r="B338" s="77" t="s">
        <v>8</v>
      </c>
      <c r="C338" s="77">
        <v>0.01</v>
      </c>
      <c r="D338" s="77">
        <v>0.1</v>
      </c>
      <c r="E338" s="77">
        <v>9.9999999999999995E-7</v>
      </c>
      <c r="F338" s="77" t="s">
        <v>6</v>
      </c>
      <c r="G338" s="77" t="s">
        <v>5</v>
      </c>
      <c r="H338" s="77">
        <v>4000</v>
      </c>
      <c r="I338" s="77">
        <v>8000</v>
      </c>
      <c r="J338" s="77" t="s">
        <v>10</v>
      </c>
      <c r="K338" s="77">
        <v>120</v>
      </c>
      <c r="L338" s="77">
        <v>46000</v>
      </c>
      <c r="M338" s="77">
        <v>92.257000000000005</v>
      </c>
      <c r="N338" s="77">
        <v>46261</v>
      </c>
      <c r="O338" s="78" t="s">
        <v>2367</v>
      </c>
    </row>
    <row r="339" spans="1:15" x14ac:dyDescent="0.25">
      <c r="A339" s="151" t="s">
        <v>53</v>
      </c>
      <c r="B339" s="77" t="s">
        <v>8</v>
      </c>
      <c r="C339" s="77">
        <v>0.01</v>
      </c>
      <c r="D339" s="77">
        <v>0.1</v>
      </c>
      <c r="E339" s="77">
        <v>9.9999999999999995E-7</v>
      </c>
      <c r="F339" s="77" t="s">
        <v>6</v>
      </c>
      <c r="G339" s="77" t="s">
        <v>5</v>
      </c>
      <c r="H339" s="77">
        <v>8000</v>
      </c>
      <c r="I339" s="77">
        <v>10000</v>
      </c>
      <c r="J339" s="77" t="s">
        <v>10</v>
      </c>
      <c r="K339" s="77">
        <v>450</v>
      </c>
      <c r="L339" s="77">
        <v>170040</v>
      </c>
      <c r="M339" s="77">
        <v>115.4</v>
      </c>
      <c r="N339" s="77">
        <v>173280</v>
      </c>
      <c r="O339" s="78" t="s">
        <v>1424</v>
      </c>
    </row>
    <row r="340" spans="1:15" x14ac:dyDescent="0.25">
      <c r="A340" s="151" t="s">
        <v>53</v>
      </c>
      <c r="B340" s="77" t="s">
        <v>8</v>
      </c>
      <c r="C340" s="77">
        <v>0.1</v>
      </c>
      <c r="D340" s="77">
        <v>1</v>
      </c>
      <c r="E340" s="77">
        <v>9.9999999999999995E-7</v>
      </c>
      <c r="F340" s="77" t="s">
        <v>6</v>
      </c>
      <c r="G340" s="77" t="s">
        <v>5</v>
      </c>
      <c r="H340" s="77">
        <v>1E-3</v>
      </c>
      <c r="I340" s="77">
        <v>0.04</v>
      </c>
      <c r="J340" s="77" t="s">
        <v>10</v>
      </c>
      <c r="K340" s="77">
        <v>47</v>
      </c>
      <c r="L340" s="77">
        <v>82</v>
      </c>
      <c r="M340" s="77">
        <v>80.617999999999995</v>
      </c>
      <c r="N340" s="77">
        <v>80.617999999999995</v>
      </c>
      <c r="O340" s="78" t="s">
        <v>1464</v>
      </c>
    </row>
    <row r="341" spans="1:15" x14ac:dyDescent="0.25">
      <c r="A341" s="151" t="s">
        <v>53</v>
      </c>
      <c r="B341" s="77" t="s">
        <v>8</v>
      </c>
      <c r="C341" s="77">
        <v>0.1</v>
      </c>
      <c r="D341" s="77">
        <v>1</v>
      </c>
      <c r="E341" s="77">
        <v>9.9999999999999995E-7</v>
      </c>
      <c r="F341" s="77" t="s">
        <v>6</v>
      </c>
      <c r="G341" s="77" t="s">
        <v>5</v>
      </c>
      <c r="H341" s="77">
        <v>0.04</v>
      </c>
      <c r="I341" s="77">
        <v>1</v>
      </c>
      <c r="J341" s="77" t="s">
        <v>10</v>
      </c>
      <c r="K341" s="77">
        <v>24</v>
      </c>
      <c r="L341" s="77">
        <v>82</v>
      </c>
      <c r="M341" s="77">
        <v>23.53</v>
      </c>
      <c r="N341" s="77">
        <v>80.441000000000003</v>
      </c>
      <c r="O341" s="78" t="s">
        <v>1467</v>
      </c>
    </row>
    <row r="342" spans="1:15" x14ac:dyDescent="0.25">
      <c r="A342" s="151" t="s">
        <v>53</v>
      </c>
      <c r="B342" s="77" t="s">
        <v>8</v>
      </c>
      <c r="C342" s="77">
        <v>0.1</v>
      </c>
      <c r="D342" s="77">
        <v>1</v>
      </c>
      <c r="E342" s="77">
        <v>9.9999999999999995E-7</v>
      </c>
      <c r="F342" s="77" t="s">
        <v>6</v>
      </c>
      <c r="G342" s="77" t="s">
        <v>5</v>
      </c>
      <c r="H342" s="77">
        <v>1</v>
      </c>
      <c r="I342" s="77">
        <v>20</v>
      </c>
      <c r="J342" s="77" t="s">
        <v>10</v>
      </c>
      <c r="K342" s="77">
        <v>26</v>
      </c>
      <c r="L342" s="77">
        <v>160</v>
      </c>
      <c r="M342" s="77">
        <v>23.442</v>
      </c>
      <c r="N342" s="77">
        <v>161.34</v>
      </c>
      <c r="O342" s="78" t="s">
        <v>1466</v>
      </c>
    </row>
    <row r="343" spans="1:15" x14ac:dyDescent="0.25">
      <c r="A343" s="151" t="s">
        <v>53</v>
      </c>
      <c r="B343" s="77" t="s">
        <v>8</v>
      </c>
      <c r="C343" s="77">
        <v>0.1</v>
      </c>
      <c r="D343" s="77">
        <v>1</v>
      </c>
      <c r="E343" s="77">
        <v>9.9999999999999995E-7</v>
      </c>
      <c r="F343" s="77" t="s">
        <v>6</v>
      </c>
      <c r="G343" s="77" t="s">
        <v>5</v>
      </c>
      <c r="H343" s="77">
        <v>20</v>
      </c>
      <c r="I343" s="77">
        <v>50</v>
      </c>
      <c r="J343" s="77" t="s">
        <v>10</v>
      </c>
      <c r="K343" s="77">
        <v>24</v>
      </c>
      <c r="L343" s="77">
        <v>350</v>
      </c>
      <c r="M343" s="77">
        <v>23.382999999999999</v>
      </c>
      <c r="N343" s="77">
        <v>346.14</v>
      </c>
      <c r="O343" s="78" t="s">
        <v>1468</v>
      </c>
    </row>
    <row r="344" spans="1:15" x14ac:dyDescent="0.25">
      <c r="A344" s="151" t="s">
        <v>53</v>
      </c>
      <c r="B344" s="77" t="s">
        <v>8</v>
      </c>
      <c r="C344" s="77">
        <v>0.1</v>
      </c>
      <c r="D344" s="77">
        <v>1</v>
      </c>
      <c r="E344" s="77">
        <v>9.9999999999999995E-7</v>
      </c>
      <c r="F344" s="77" t="s">
        <v>6</v>
      </c>
      <c r="G344" s="77" t="s">
        <v>5</v>
      </c>
      <c r="H344" s="77">
        <v>50</v>
      </c>
      <c r="I344" s="77">
        <v>100</v>
      </c>
      <c r="J344" s="77" t="s">
        <v>10</v>
      </c>
      <c r="K344" s="77">
        <v>27</v>
      </c>
      <c r="L344" s="77">
        <v>935.56</v>
      </c>
      <c r="M344" s="77">
        <v>23.148</v>
      </c>
      <c r="N344" s="77">
        <v>938.85</v>
      </c>
      <c r="O344" s="78" t="s">
        <v>1463</v>
      </c>
    </row>
    <row r="345" spans="1:15" x14ac:dyDescent="0.25">
      <c r="A345" s="151" t="s">
        <v>53</v>
      </c>
      <c r="B345" s="77" t="s">
        <v>8</v>
      </c>
      <c r="C345" s="77">
        <v>0.1</v>
      </c>
      <c r="D345" s="77">
        <v>1</v>
      </c>
      <c r="E345" s="77">
        <v>9.9999999999999995E-7</v>
      </c>
      <c r="F345" s="77" t="s">
        <v>6</v>
      </c>
      <c r="G345" s="77" t="s">
        <v>5</v>
      </c>
      <c r="H345" s="77">
        <v>100</v>
      </c>
      <c r="I345" s="77">
        <v>300</v>
      </c>
      <c r="J345" s="77" t="s">
        <v>10</v>
      </c>
      <c r="K345" s="77">
        <v>120</v>
      </c>
      <c r="L345" s="77">
        <v>3500</v>
      </c>
      <c r="M345" s="77">
        <v>116.47</v>
      </c>
      <c r="N345" s="77">
        <v>3463.3</v>
      </c>
      <c r="O345" s="78" t="s">
        <v>1465</v>
      </c>
    </row>
    <row r="346" spans="1:15" x14ac:dyDescent="0.25">
      <c r="A346" s="151" t="s">
        <v>53</v>
      </c>
      <c r="B346" s="77" t="s">
        <v>8</v>
      </c>
      <c r="C346" s="77">
        <v>0.1</v>
      </c>
      <c r="D346" s="77">
        <v>1</v>
      </c>
      <c r="E346" s="77">
        <v>9.9999999999999995E-7</v>
      </c>
      <c r="F346" s="77" t="s">
        <v>6</v>
      </c>
      <c r="G346" s="77" t="s">
        <v>5</v>
      </c>
      <c r="H346" s="77">
        <v>300</v>
      </c>
      <c r="I346" s="77">
        <v>1000</v>
      </c>
      <c r="J346" s="77" t="s">
        <v>10</v>
      </c>
      <c r="K346" s="77">
        <v>120</v>
      </c>
      <c r="L346" s="77">
        <v>12000</v>
      </c>
      <c r="M346" s="77">
        <v>110.73</v>
      </c>
      <c r="N346" s="77">
        <v>11675</v>
      </c>
      <c r="O346" s="78" t="s">
        <v>2380</v>
      </c>
    </row>
    <row r="347" spans="1:15" x14ac:dyDescent="0.25">
      <c r="A347" s="151" t="s">
        <v>53</v>
      </c>
      <c r="B347" s="77" t="s">
        <v>8</v>
      </c>
      <c r="C347" s="77">
        <v>0.1</v>
      </c>
      <c r="D347" s="77">
        <v>1</v>
      </c>
      <c r="E347" s="77">
        <v>9.9999999999999995E-7</v>
      </c>
      <c r="F347" s="77" t="s">
        <v>6</v>
      </c>
      <c r="G347" s="77" t="s">
        <v>5</v>
      </c>
      <c r="H347" s="77">
        <v>1000</v>
      </c>
      <c r="I347" s="77">
        <v>2000</v>
      </c>
      <c r="J347" s="77" t="s">
        <v>10</v>
      </c>
      <c r="K347" s="77">
        <v>590</v>
      </c>
      <c r="L347" s="77">
        <v>17152</v>
      </c>
      <c r="M347" s="77">
        <v>108.37</v>
      </c>
      <c r="N347" s="77">
        <v>17479</v>
      </c>
      <c r="O347" s="78" t="s">
        <v>2381</v>
      </c>
    </row>
    <row r="348" spans="1:15" x14ac:dyDescent="0.25">
      <c r="A348" s="151" t="s">
        <v>53</v>
      </c>
      <c r="B348" s="77" t="s">
        <v>8</v>
      </c>
      <c r="C348" s="77">
        <v>0.1</v>
      </c>
      <c r="D348" s="77">
        <v>1</v>
      </c>
      <c r="E348" s="77">
        <v>9.9999999999999995E-7</v>
      </c>
      <c r="F348" s="77" t="s">
        <v>6</v>
      </c>
      <c r="G348" s="77" t="s">
        <v>4</v>
      </c>
      <c r="H348" s="77">
        <v>2000</v>
      </c>
      <c r="I348" s="77">
        <v>4000</v>
      </c>
      <c r="J348" s="77" t="s">
        <v>10</v>
      </c>
      <c r="K348" s="77">
        <v>1.2</v>
      </c>
      <c r="L348" s="77">
        <v>46.029000000000003</v>
      </c>
      <c r="M348" s="77">
        <v>0.80071999999999999</v>
      </c>
      <c r="N348" s="77">
        <v>46.326000000000001</v>
      </c>
      <c r="O348" s="78" t="s">
        <v>1460</v>
      </c>
    </row>
    <row r="349" spans="1:15" x14ac:dyDescent="0.25">
      <c r="A349" s="151" t="s">
        <v>53</v>
      </c>
      <c r="B349" s="77" t="s">
        <v>8</v>
      </c>
      <c r="C349" s="77">
        <v>0.1</v>
      </c>
      <c r="D349" s="77">
        <v>1</v>
      </c>
      <c r="E349" s="77">
        <v>9.9999999999999995E-7</v>
      </c>
      <c r="F349" s="77" t="s">
        <v>6</v>
      </c>
      <c r="G349" s="77" t="s">
        <v>4</v>
      </c>
      <c r="H349" s="77">
        <v>4000</v>
      </c>
      <c r="I349" s="77">
        <v>8000</v>
      </c>
      <c r="J349" s="77" t="s">
        <v>10</v>
      </c>
      <c r="K349" s="77">
        <v>1.3</v>
      </c>
      <c r="L349" s="77">
        <v>46.045999999999999</v>
      </c>
      <c r="M349" s="77">
        <v>0.91605999999999999</v>
      </c>
      <c r="N349" s="77">
        <v>46.326000000000001</v>
      </c>
      <c r="O349" s="78" t="s">
        <v>1462</v>
      </c>
    </row>
    <row r="350" spans="1:15" x14ac:dyDescent="0.25">
      <c r="A350" s="151" t="s">
        <v>53</v>
      </c>
      <c r="B350" s="77" t="s">
        <v>8</v>
      </c>
      <c r="C350" s="77">
        <v>0.1</v>
      </c>
      <c r="D350" s="77">
        <v>1</v>
      </c>
      <c r="E350" s="77">
        <v>9.9999999999999995E-7</v>
      </c>
      <c r="F350" s="77" t="s">
        <v>6</v>
      </c>
      <c r="G350" s="77" t="s">
        <v>4</v>
      </c>
      <c r="H350" s="77">
        <v>8000</v>
      </c>
      <c r="I350" s="77">
        <v>10000</v>
      </c>
      <c r="J350" s="77" t="s">
        <v>10</v>
      </c>
      <c r="K350" s="77">
        <v>4.5999999999999996</v>
      </c>
      <c r="L350" s="77">
        <v>170.12</v>
      </c>
      <c r="M350" s="77">
        <v>1.1459999999999999</v>
      </c>
      <c r="N350" s="77">
        <v>173.36</v>
      </c>
      <c r="O350" s="78" t="s">
        <v>1461</v>
      </c>
    </row>
    <row r="351" spans="1:15" x14ac:dyDescent="0.25">
      <c r="A351" s="151" t="s">
        <v>53</v>
      </c>
      <c r="B351" s="77" t="s">
        <v>8</v>
      </c>
      <c r="C351" s="77">
        <v>1</v>
      </c>
      <c r="D351" s="77">
        <v>10</v>
      </c>
      <c r="E351" s="77">
        <v>9.9999999999999995E-7</v>
      </c>
      <c r="F351" s="77" t="s">
        <v>6</v>
      </c>
      <c r="G351" s="77" t="s">
        <v>4</v>
      </c>
      <c r="H351" s="77">
        <v>1E-3</v>
      </c>
      <c r="I351" s="77">
        <v>0.04</v>
      </c>
      <c r="J351" s="77" t="s">
        <v>10</v>
      </c>
      <c r="K351" s="77">
        <v>0.46</v>
      </c>
      <c r="L351" s="77">
        <v>9.1999999999999998E-2</v>
      </c>
      <c r="M351" s="77">
        <v>0.45052999999999999</v>
      </c>
      <c r="N351" s="77">
        <v>9.2199000000000003E-2</v>
      </c>
      <c r="O351" s="78" t="s">
        <v>2390</v>
      </c>
    </row>
    <row r="352" spans="1:15" x14ac:dyDescent="0.25">
      <c r="A352" s="151" t="s">
        <v>53</v>
      </c>
      <c r="B352" s="77" t="s">
        <v>8</v>
      </c>
      <c r="C352" s="77">
        <v>1</v>
      </c>
      <c r="D352" s="77">
        <v>10</v>
      </c>
      <c r="E352" s="77">
        <v>9.9999999999999995E-7</v>
      </c>
      <c r="F352" s="77" t="s">
        <v>6</v>
      </c>
      <c r="G352" s="77" t="s">
        <v>4</v>
      </c>
      <c r="H352" s="77">
        <v>0.04</v>
      </c>
      <c r="I352" s="77">
        <v>1</v>
      </c>
      <c r="J352" s="77" t="s">
        <v>10</v>
      </c>
      <c r="K352" s="77">
        <v>0.25</v>
      </c>
      <c r="L352" s="77">
        <v>8.4000000000000005E-2</v>
      </c>
      <c r="M352" s="77">
        <v>0.22625000000000001</v>
      </c>
      <c r="N352" s="77">
        <v>8.5544999999999996E-2</v>
      </c>
      <c r="O352" s="78" t="s">
        <v>1505</v>
      </c>
    </row>
    <row r="353" spans="1:15" x14ac:dyDescent="0.25">
      <c r="A353" s="151" t="s">
        <v>53</v>
      </c>
      <c r="B353" s="77" t="s">
        <v>8</v>
      </c>
      <c r="C353" s="77">
        <v>1</v>
      </c>
      <c r="D353" s="77">
        <v>10</v>
      </c>
      <c r="E353" s="77">
        <v>9.9999999999999995E-7</v>
      </c>
      <c r="F353" s="77" t="s">
        <v>6</v>
      </c>
      <c r="G353" s="77" t="s">
        <v>4</v>
      </c>
      <c r="H353" s="77">
        <v>1</v>
      </c>
      <c r="I353" s="77">
        <v>20</v>
      </c>
      <c r="J353" s="77" t="s">
        <v>10</v>
      </c>
      <c r="K353" s="77">
        <v>0.28000000000000003</v>
      </c>
      <c r="L353" s="77">
        <v>0.16</v>
      </c>
      <c r="M353" s="77">
        <v>0.22835</v>
      </c>
      <c r="N353" s="77">
        <v>0.16434000000000001</v>
      </c>
      <c r="O353" s="78" t="s">
        <v>2392</v>
      </c>
    </row>
    <row r="354" spans="1:15" x14ac:dyDescent="0.25">
      <c r="A354" s="151" t="s">
        <v>53</v>
      </c>
      <c r="B354" s="77" t="s">
        <v>8</v>
      </c>
      <c r="C354" s="77">
        <v>1</v>
      </c>
      <c r="D354" s="77">
        <v>10</v>
      </c>
      <c r="E354" s="77">
        <v>9.9999999999999995E-7</v>
      </c>
      <c r="F354" s="77" t="s">
        <v>6</v>
      </c>
      <c r="G354" s="77" t="s">
        <v>4</v>
      </c>
      <c r="H354" s="77">
        <v>20</v>
      </c>
      <c r="I354" s="77">
        <v>50</v>
      </c>
      <c r="J354" s="77" t="s">
        <v>10</v>
      </c>
      <c r="K354" s="77">
        <v>0.24</v>
      </c>
      <c r="L354" s="77">
        <v>0.35</v>
      </c>
      <c r="M354" s="77">
        <v>0.22967000000000001</v>
      </c>
      <c r="N354" s="77">
        <v>0.34776000000000001</v>
      </c>
      <c r="O354" s="78" t="s">
        <v>2393</v>
      </c>
    </row>
    <row r="355" spans="1:15" x14ac:dyDescent="0.25">
      <c r="A355" s="151" t="s">
        <v>53</v>
      </c>
      <c r="B355" s="77" t="s">
        <v>8</v>
      </c>
      <c r="C355" s="77">
        <v>1</v>
      </c>
      <c r="D355" s="77">
        <v>10</v>
      </c>
      <c r="E355" s="77">
        <v>9.9999999999999995E-7</v>
      </c>
      <c r="F355" s="77" t="s">
        <v>6</v>
      </c>
      <c r="G355" s="77" t="s">
        <v>4</v>
      </c>
      <c r="H355" s="77">
        <v>50</v>
      </c>
      <c r="I355" s="77">
        <v>100</v>
      </c>
      <c r="J355" s="77" t="s">
        <v>10</v>
      </c>
      <c r="K355" s="77">
        <v>0.27</v>
      </c>
      <c r="L355" s="77">
        <v>0.94</v>
      </c>
      <c r="M355" s="77">
        <v>0.22603000000000001</v>
      </c>
      <c r="N355" s="77">
        <v>0.94120999999999999</v>
      </c>
      <c r="O355" s="78" t="s">
        <v>1506</v>
      </c>
    </row>
    <row r="356" spans="1:15" x14ac:dyDescent="0.25">
      <c r="A356" s="151" t="s">
        <v>53</v>
      </c>
      <c r="B356" s="77" t="s">
        <v>8</v>
      </c>
      <c r="C356" s="77">
        <v>1</v>
      </c>
      <c r="D356" s="77">
        <v>10</v>
      </c>
      <c r="E356" s="77">
        <v>9.9999999999999995E-7</v>
      </c>
      <c r="F356" s="77" t="s">
        <v>6</v>
      </c>
      <c r="G356" s="77" t="s">
        <v>4</v>
      </c>
      <c r="H356" s="77">
        <v>100</v>
      </c>
      <c r="I356" s="77">
        <v>300</v>
      </c>
      <c r="J356" s="77" t="s">
        <v>10</v>
      </c>
      <c r="K356" s="77">
        <v>1.2</v>
      </c>
      <c r="L356" s="77">
        <v>3.5</v>
      </c>
      <c r="M356" s="77">
        <v>1.1358999999999999</v>
      </c>
      <c r="N356" s="77">
        <v>3.4830999999999999</v>
      </c>
      <c r="O356" s="78" t="s">
        <v>1509</v>
      </c>
    </row>
    <row r="357" spans="1:15" x14ac:dyDescent="0.25">
      <c r="A357" s="151" t="s">
        <v>53</v>
      </c>
      <c r="B357" s="77" t="s">
        <v>8</v>
      </c>
      <c r="C357" s="77">
        <v>1</v>
      </c>
      <c r="D357" s="77">
        <v>10</v>
      </c>
      <c r="E357" s="77">
        <v>9.9999999999999995E-7</v>
      </c>
      <c r="F357" s="77" t="s">
        <v>6</v>
      </c>
      <c r="G357" s="77" t="s">
        <v>4</v>
      </c>
      <c r="H357" s="77">
        <v>300</v>
      </c>
      <c r="I357" s="77">
        <v>1000</v>
      </c>
      <c r="J357" s="77" t="s">
        <v>10</v>
      </c>
      <c r="K357" s="77">
        <v>0.83</v>
      </c>
      <c r="L357" s="77">
        <v>12</v>
      </c>
      <c r="M357" s="77">
        <v>1.127</v>
      </c>
      <c r="N357" s="77">
        <v>11.688000000000001</v>
      </c>
      <c r="O357" s="78" t="s">
        <v>2391</v>
      </c>
    </row>
    <row r="358" spans="1:15" x14ac:dyDescent="0.25">
      <c r="A358" s="151" t="s">
        <v>53</v>
      </c>
      <c r="B358" s="77" t="s">
        <v>8</v>
      </c>
      <c r="C358" s="77">
        <v>1</v>
      </c>
      <c r="D358" s="77">
        <v>10</v>
      </c>
      <c r="E358" s="77">
        <v>9.9999999999999995E-7</v>
      </c>
      <c r="F358" s="77" t="s">
        <v>6</v>
      </c>
      <c r="G358" s="77" t="s">
        <v>4</v>
      </c>
      <c r="H358" s="77">
        <v>1000</v>
      </c>
      <c r="I358" s="77">
        <v>2000</v>
      </c>
      <c r="J358" s="77" t="s">
        <v>10</v>
      </c>
      <c r="K358" s="77">
        <v>6.1</v>
      </c>
      <c r="L358" s="77">
        <v>17</v>
      </c>
      <c r="M358" s="77">
        <v>1.1337999999999999</v>
      </c>
      <c r="N358" s="77">
        <v>17.486999999999998</v>
      </c>
      <c r="O358" s="78" t="s">
        <v>1508</v>
      </c>
    </row>
    <row r="359" spans="1:15" x14ac:dyDescent="0.25">
      <c r="A359" s="151" t="s">
        <v>53</v>
      </c>
      <c r="B359" s="77" t="s">
        <v>8</v>
      </c>
      <c r="C359" s="77">
        <v>1</v>
      </c>
      <c r="D359" s="77">
        <v>10</v>
      </c>
      <c r="E359" s="77">
        <v>9.9999999999999995E-7</v>
      </c>
      <c r="F359" s="77" t="s">
        <v>6</v>
      </c>
      <c r="G359" s="77" t="s">
        <v>4</v>
      </c>
      <c r="H359" s="77">
        <v>2000</v>
      </c>
      <c r="I359" s="77">
        <v>4000</v>
      </c>
      <c r="J359" s="77" t="s">
        <v>10</v>
      </c>
      <c r="K359" s="77">
        <v>12</v>
      </c>
      <c r="L359" s="77">
        <v>46</v>
      </c>
      <c r="M359" s="77">
        <v>8.0599000000000007</v>
      </c>
      <c r="N359" s="77">
        <v>46.328000000000003</v>
      </c>
      <c r="O359" s="78" t="s">
        <v>1511</v>
      </c>
    </row>
    <row r="360" spans="1:15" x14ac:dyDescent="0.25">
      <c r="A360" s="151" t="s">
        <v>53</v>
      </c>
      <c r="B360" s="77" t="s">
        <v>8</v>
      </c>
      <c r="C360" s="77">
        <v>1</v>
      </c>
      <c r="D360" s="77">
        <v>10</v>
      </c>
      <c r="E360" s="77">
        <v>9.9999999999999995E-7</v>
      </c>
      <c r="F360" s="77" t="s">
        <v>6</v>
      </c>
      <c r="G360" s="77" t="s">
        <v>4</v>
      </c>
      <c r="H360" s="77">
        <v>4000</v>
      </c>
      <c r="I360" s="77">
        <v>8000</v>
      </c>
      <c r="J360" s="77" t="s">
        <v>10</v>
      </c>
      <c r="K360" s="77">
        <v>15</v>
      </c>
      <c r="L360" s="77">
        <v>46</v>
      </c>
      <c r="M360" s="77">
        <v>9.1631999999999998</v>
      </c>
      <c r="N360" s="77">
        <v>46.576000000000001</v>
      </c>
      <c r="O360" s="78" t="s">
        <v>1507</v>
      </c>
    </row>
    <row r="361" spans="1:15" x14ac:dyDescent="0.25">
      <c r="A361" s="151" t="s">
        <v>53</v>
      </c>
      <c r="B361" s="77" t="s">
        <v>8</v>
      </c>
      <c r="C361" s="77">
        <v>1</v>
      </c>
      <c r="D361" s="77">
        <v>10</v>
      </c>
      <c r="E361" s="77">
        <v>9.9999999999999995E-7</v>
      </c>
      <c r="F361" s="77" t="s">
        <v>6</v>
      </c>
      <c r="G361" s="77" t="s">
        <v>4</v>
      </c>
      <c r="H361" s="77">
        <v>8000</v>
      </c>
      <c r="I361" s="77">
        <v>10000</v>
      </c>
      <c r="J361" s="77" t="s">
        <v>10</v>
      </c>
      <c r="K361" s="77">
        <v>46</v>
      </c>
      <c r="L361" s="77">
        <v>170</v>
      </c>
      <c r="M361" s="77">
        <v>11.528</v>
      </c>
      <c r="N361" s="77">
        <v>173.36</v>
      </c>
      <c r="O361" s="78" t="s">
        <v>1510</v>
      </c>
    </row>
    <row r="362" spans="1:15" x14ac:dyDescent="0.25">
      <c r="A362" s="151" t="s">
        <v>53</v>
      </c>
      <c r="B362" s="77" t="s">
        <v>8</v>
      </c>
      <c r="C362" s="77">
        <v>0</v>
      </c>
      <c r="D362" s="77">
        <v>0.01</v>
      </c>
      <c r="E362" s="77">
        <v>1.0000000000000001E-5</v>
      </c>
      <c r="F362" s="77" t="s">
        <v>6</v>
      </c>
      <c r="G362" s="77" t="s">
        <v>5</v>
      </c>
      <c r="H362" s="77">
        <v>1E-3</v>
      </c>
      <c r="I362" s="77">
        <v>0.04</v>
      </c>
      <c r="J362" s="77" t="s">
        <v>10</v>
      </c>
      <c r="K362" s="77">
        <v>7.2506000000000004</v>
      </c>
      <c r="L362" s="77">
        <v>223.08</v>
      </c>
      <c r="M362" s="77">
        <v>7.2465999999999999</v>
      </c>
      <c r="N362" s="77">
        <v>222.31</v>
      </c>
      <c r="O362" s="78" t="s">
        <v>2355</v>
      </c>
    </row>
    <row r="363" spans="1:15" x14ac:dyDescent="0.25">
      <c r="A363" s="151" t="s">
        <v>53</v>
      </c>
      <c r="B363" s="77" t="s">
        <v>8</v>
      </c>
      <c r="C363" s="77">
        <v>0</v>
      </c>
      <c r="D363" s="77">
        <v>0.01</v>
      </c>
      <c r="E363" s="77">
        <v>1.0000000000000001E-5</v>
      </c>
      <c r="F363" s="77" t="s">
        <v>6</v>
      </c>
      <c r="G363" s="77" t="s">
        <v>5</v>
      </c>
      <c r="H363" s="77">
        <v>0.04</v>
      </c>
      <c r="I363" s="77">
        <v>1</v>
      </c>
      <c r="J363" s="77" t="s">
        <v>10</v>
      </c>
      <c r="K363" s="77">
        <v>6.4968000000000004</v>
      </c>
      <c r="L363" s="77">
        <v>89.968999999999994</v>
      </c>
      <c r="M363" s="77">
        <v>6.4923999999999999</v>
      </c>
      <c r="N363" s="77">
        <v>88.921999999999997</v>
      </c>
      <c r="O363" s="78" t="s">
        <v>1381</v>
      </c>
    </row>
    <row r="364" spans="1:15" x14ac:dyDescent="0.25">
      <c r="A364" s="151" t="s">
        <v>53</v>
      </c>
      <c r="B364" s="77" t="s">
        <v>8</v>
      </c>
      <c r="C364" s="77">
        <v>0</v>
      </c>
      <c r="D364" s="77">
        <v>0.01</v>
      </c>
      <c r="E364" s="77">
        <v>1.0000000000000001E-5</v>
      </c>
      <c r="F364" s="77" t="s">
        <v>6</v>
      </c>
      <c r="G364" s="77" t="s">
        <v>5</v>
      </c>
      <c r="H364" s="77">
        <v>1</v>
      </c>
      <c r="I364" s="77">
        <v>20</v>
      </c>
      <c r="J364" s="77" t="s">
        <v>10</v>
      </c>
      <c r="K364" s="77">
        <v>6.5335000000000001</v>
      </c>
      <c r="L364" s="77">
        <v>152.12</v>
      </c>
      <c r="M364" s="77">
        <v>6.5290999999999997</v>
      </c>
      <c r="N364" s="77">
        <v>151.19</v>
      </c>
      <c r="O364" s="78" t="s">
        <v>2354</v>
      </c>
    </row>
    <row r="365" spans="1:15" x14ac:dyDescent="0.25">
      <c r="A365" s="151" t="s">
        <v>53</v>
      </c>
      <c r="B365" s="77" t="s">
        <v>8</v>
      </c>
      <c r="C365" s="77">
        <v>0</v>
      </c>
      <c r="D365" s="77">
        <v>0.01</v>
      </c>
      <c r="E365" s="77">
        <v>1.0000000000000001E-5</v>
      </c>
      <c r="F365" s="77" t="s">
        <v>6</v>
      </c>
      <c r="G365" s="77" t="s">
        <v>5</v>
      </c>
      <c r="H365" s="77">
        <v>20</v>
      </c>
      <c r="I365" s="77">
        <v>50</v>
      </c>
      <c r="J365" s="77" t="s">
        <v>10</v>
      </c>
      <c r="K365" s="77">
        <v>7.9955999999999996</v>
      </c>
      <c r="L365" s="77">
        <v>709.13</v>
      </c>
      <c r="M365" s="77">
        <v>7.9861000000000004</v>
      </c>
      <c r="N365" s="77">
        <v>708.96</v>
      </c>
      <c r="O365" s="78" t="s">
        <v>1380</v>
      </c>
    </row>
    <row r="366" spans="1:15" x14ac:dyDescent="0.25">
      <c r="A366" s="151" t="s">
        <v>53</v>
      </c>
      <c r="B366" s="77" t="s">
        <v>8</v>
      </c>
      <c r="C366" s="77">
        <v>0</v>
      </c>
      <c r="D366" s="77">
        <v>0.01</v>
      </c>
      <c r="E366" s="77">
        <v>1.0000000000000001E-5</v>
      </c>
      <c r="F366" s="77" t="s">
        <v>6</v>
      </c>
      <c r="G366" s="77" t="s">
        <v>5</v>
      </c>
      <c r="H366" s="77">
        <v>50</v>
      </c>
      <c r="I366" s="77">
        <v>100</v>
      </c>
      <c r="J366" s="77" t="s">
        <v>10</v>
      </c>
      <c r="K366" s="77">
        <v>10.061999999999999</v>
      </c>
      <c r="L366" s="77">
        <v>5001.3</v>
      </c>
      <c r="M366" s="77">
        <v>10.045999999999999</v>
      </c>
      <c r="N366" s="77">
        <v>5001.8</v>
      </c>
      <c r="O366" s="78" t="s">
        <v>1378</v>
      </c>
    </row>
    <row r="367" spans="1:15" x14ac:dyDescent="0.25">
      <c r="A367" s="151" t="s">
        <v>53</v>
      </c>
      <c r="B367" s="77" t="s">
        <v>8</v>
      </c>
      <c r="C367" s="77">
        <v>0</v>
      </c>
      <c r="D367" s="77">
        <v>0.01</v>
      </c>
      <c r="E367" s="77">
        <v>1.0000000000000001E-5</v>
      </c>
      <c r="F367" s="77" t="s">
        <v>6</v>
      </c>
      <c r="G367" s="77" t="s">
        <v>5</v>
      </c>
      <c r="H367" s="77">
        <v>100</v>
      </c>
      <c r="I367" s="77">
        <v>300</v>
      </c>
      <c r="J367" s="77" t="s">
        <v>10</v>
      </c>
      <c r="K367" s="77">
        <v>4.9503000000000004</v>
      </c>
      <c r="L367" s="77">
        <v>45929</v>
      </c>
      <c r="M367" s="77">
        <v>4.8762999999999996</v>
      </c>
      <c r="N367" s="77">
        <v>45936</v>
      </c>
      <c r="O367" s="78" t="s">
        <v>1379</v>
      </c>
    </row>
    <row r="368" spans="1:15" x14ac:dyDescent="0.25">
      <c r="A368" s="151" t="s">
        <v>53</v>
      </c>
      <c r="B368" s="77" t="s">
        <v>8</v>
      </c>
      <c r="C368" s="77">
        <v>0</v>
      </c>
      <c r="D368" s="77">
        <v>0.01</v>
      </c>
      <c r="E368" s="77">
        <v>1.0000000000000001E-5</v>
      </c>
      <c r="F368" s="77" t="s">
        <v>6</v>
      </c>
      <c r="G368" s="77" t="s">
        <v>5</v>
      </c>
      <c r="H368" s="77">
        <v>300</v>
      </c>
      <c r="I368" s="77">
        <v>1000</v>
      </c>
      <c r="J368" s="77" t="s">
        <v>10</v>
      </c>
      <c r="K368" s="77">
        <v>18</v>
      </c>
      <c r="L368" s="77">
        <v>45403</v>
      </c>
      <c r="M368" s="77">
        <v>13.84</v>
      </c>
      <c r="N368" s="77">
        <v>45406</v>
      </c>
      <c r="O368" s="78" t="s">
        <v>1383</v>
      </c>
    </row>
    <row r="369" spans="1:15" x14ac:dyDescent="0.25">
      <c r="A369" s="151" t="s">
        <v>53</v>
      </c>
      <c r="B369" s="77" t="s">
        <v>8</v>
      </c>
      <c r="C369" s="77">
        <v>0</v>
      </c>
      <c r="D369" s="77">
        <v>0.01</v>
      </c>
      <c r="E369" s="77">
        <v>1.0000000000000001E-5</v>
      </c>
      <c r="F369" s="77" t="s">
        <v>6</v>
      </c>
      <c r="G369" s="77" t="s">
        <v>5</v>
      </c>
      <c r="H369" s="77">
        <v>1000</v>
      </c>
      <c r="I369" s="77">
        <v>4000</v>
      </c>
      <c r="J369" s="77" t="s">
        <v>10</v>
      </c>
      <c r="K369" s="77">
        <v>23.292999999999999</v>
      </c>
      <c r="L369" s="77">
        <v>79521</v>
      </c>
      <c r="M369" s="77">
        <v>23.228000000000002</v>
      </c>
      <c r="N369" s="77">
        <v>79358</v>
      </c>
      <c r="O369" s="78" t="s">
        <v>2353</v>
      </c>
    </row>
    <row r="370" spans="1:15" x14ac:dyDescent="0.25">
      <c r="A370" s="151" t="s">
        <v>53</v>
      </c>
      <c r="B370" s="77" t="s">
        <v>8</v>
      </c>
      <c r="C370" s="77">
        <v>0</v>
      </c>
      <c r="D370" s="77">
        <v>0.01</v>
      </c>
      <c r="E370" s="77">
        <v>1.0000000000000001E-5</v>
      </c>
      <c r="F370" s="77" t="s">
        <v>6</v>
      </c>
      <c r="G370" s="77" t="s">
        <v>5</v>
      </c>
      <c r="H370" s="77">
        <v>4000</v>
      </c>
      <c r="I370" s="77">
        <v>8000</v>
      </c>
      <c r="J370" s="77" t="s">
        <v>10</v>
      </c>
      <c r="K370" s="77">
        <v>31</v>
      </c>
      <c r="L370" s="77">
        <v>228940</v>
      </c>
      <c r="M370" s="77">
        <v>30.434000000000001</v>
      </c>
      <c r="N370" s="77">
        <v>228860</v>
      </c>
      <c r="O370" s="78" t="s">
        <v>1382</v>
      </c>
    </row>
    <row r="371" spans="1:15" x14ac:dyDescent="0.25">
      <c r="A371" s="151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1E-3</v>
      </c>
      <c r="I371" s="77">
        <v>0.04</v>
      </c>
      <c r="J371" s="77" t="s">
        <v>10</v>
      </c>
      <c r="K371" s="77">
        <v>7.7286000000000001</v>
      </c>
      <c r="L371" s="77">
        <v>70.834999999999994</v>
      </c>
      <c r="M371" s="77">
        <v>7.7257999999999996</v>
      </c>
      <c r="N371" s="77">
        <v>70.789000000000001</v>
      </c>
      <c r="O371" s="78" t="s">
        <v>1432</v>
      </c>
    </row>
    <row r="372" spans="1:15" x14ac:dyDescent="0.25">
      <c r="A372" s="151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0.04</v>
      </c>
      <c r="I372" s="77">
        <v>1</v>
      </c>
      <c r="J372" s="77" t="s">
        <v>10</v>
      </c>
      <c r="K372" s="77">
        <v>6.5380000000000003</v>
      </c>
      <c r="L372" s="77">
        <v>63.487000000000002</v>
      </c>
      <c r="M372" s="77">
        <v>6.5346000000000002</v>
      </c>
      <c r="N372" s="77">
        <v>63.435000000000002</v>
      </c>
      <c r="O372" s="78" t="s">
        <v>2369</v>
      </c>
    </row>
    <row r="373" spans="1:15" x14ac:dyDescent="0.25">
      <c r="A373" s="151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1</v>
      </c>
      <c r="I373" s="77">
        <v>20</v>
      </c>
      <c r="J373" s="77" t="s">
        <v>10</v>
      </c>
      <c r="K373" s="77">
        <v>6.2203999999999997</v>
      </c>
      <c r="L373" s="77">
        <v>137.65</v>
      </c>
      <c r="M373" s="77">
        <v>6.2175000000000002</v>
      </c>
      <c r="N373" s="77">
        <v>137.62</v>
      </c>
      <c r="O373" s="78" t="s">
        <v>1430</v>
      </c>
    </row>
    <row r="374" spans="1:15" x14ac:dyDescent="0.25">
      <c r="A374" s="151" t="s">
        <v>53</v>
      </c>
      <c r="B374" s="77" t="s">
        <v>8</v>
      </c>
      <c r="C374" s="77">
        <v>0.01</v>
      </c>
      <c r="D374" s="77">
        <v>0.1</v>
      </c>
      <c r="E374" s="77">
        <v>1.0000000000000001E-5</v>
      </c>
      <c r="F374" s="77" t="s">
        <v>6</v>
      </c>
      <c r="G374" s="77" t="s">
        <v>5</v>
      </c>
      <c r="H374" s="77">
        <v>20</v>
      </c>
      <c r="I374" s="77">
        <v>50</v>
      </c>
      <c r="J374" s="77" t="s">
        <v>10</v>
      </c>
      <c r="K374" s="77">
        <v>6.7172000000000001</v>
      </c>
      <c r="L374" s="77">
        <v>310.87</v>
      </c>
      <c r="M374" s="77">
        <v>6.7062999999999997</v>
      </c>
      <c r="N374" s="77">
        <v>310.87</v>
      </c>
      <c r="O374" s="78" t="s">
        <v>1434</v>
      </c>
    </row>
    <row r="375" spans="1:15" x14ac:dyDescent="0.25">
      <c r="A375" s="151" t="s">
        <v>53</v>
      </c>
      <c r="B375" s="77" t="s">
        <v>8</v>
      </c>
      <c r="C375" s="77">
        <v>0.01</v>
      </c>
      <c r="D375" s="77">
        <v>0.1</v>
      </c>
      <c r="E375" s="77">
        <v>1.0000000000000001E-5</v>
      </c>
      <c r="F375" s="77" t="s">
        <v>6</v>
      </c>
      <c r="G375" s="77" t="s">
        <v>5</v>
      </c>
      <c r="H375" s="77">
        <v>50</v>
      </c>
      <c r="I375" s="77">
        <v>100</v>
      </c>
      <c r="J375" s="77" t="s">
        <v>10</v>
      </c>
      <c r="K375" s="77">
        <v>7.1698000000000004</v>
      </c>
      <c r="L375" s="77">
        <v>895.95</v>
      </c>
      <c r="M375" s="77">
        <v>7.1433</v>
      </c>
      <c r="N375" s="77">
        <v>896.05</v>
      </c>
      <c r="O375" s="78" t="s">
        <v>1436</v>
      </c>
    </row>
    <row r="376" spans="1:15" x14ac:dyDescent="0.25">
      <c r="A376" s="151" t="s">
        <v>53</v>
      </c>
      <c r="B376" s="77" t="s">
        <v>8</v>
      </c>
      <c r="C376" s="77">
        <v>0.01</v>
      </c>
      <c r="D376" s="77">
        <v>0.1</v>
      </c>
      <c r="E376" s="77">
        <v>1.0000000000000001E-5</v>
      </c>
      <c r="F376" s="77" t="s">
        <v>6</v>
      </c>
      <c r="G376" s="77" t="s">
        <v>5</v>
      </c>
      <c r="H376" s="77">
        <v>100</v>
      </c>
      <c r="I376" s="77">
        <v>300</v>
      </c>
      <c r="J376" s="77" t="s">
        <v>10</v>
      </c>
      <c r="K376" s="77">
        <v>12</v>
      </c>
      <c r="L376" s="77">
        <v>3500</v>
      </c>
      <c r="M376" s="77">
        <v>11.911</v>
      </c>
      <c r="N376" s="77">
        <v>3472.7</v>
      </c>
      <c r="O376" s="78" t="s">
        <v>1433</v>
      </c>
    </row>
    <row r="377" spans="1:15" x14ac:dyDescent="0.25">
      <c r="A377" s="151" t="s">
        <v>53</v>
      </c>
      <c r="B377" s="77" t="s">
        <v>8</v>
      </c>
      <c r="C377" s="77">
        <v>0.01</v>
      </c>
      <c r="D377" s="77">
        <v>0.1</v>
      </c>
      <c r="E377" s="77">
        <v>1.0000000000000001E-5</v>
      </c>
      <c r="F377" s="77" t="s">
        <v>6</v>
      </c>
      <c r="G377" s="77" t="s">
        <v>5</v>
      </c>
      <c r="H377" s="77">
        <v>300</v>
      </c>
      <c r="I377" s="77">
        <v>1000</v>
      </c>
      <c r="J377" s="77" t="s">
        <v>10</v>
      </c>
      <c r="K377" s="77">
        <v>12</v>
      </c>
      <c r="L377" s="77">
        <v>12000</v>
      </c>
      <c r="M377" s="77">
        <v>11.635</v>
      </c>
      <c r="N377" s="77">
        <v>11630</v>
      </c>
      <c r="O377" s="78" t="s">
        <v>1429</v>
      </c>
    </row>
    <row r="378" spans="1:15" x14ac:dyDescent="0.25">
      <c r="A378" s="151" t="s">
        <v>53</v>
      </c>
      <c r="B378" s="77" t="s">
        <v>8</v>
      </c>
      <c r="C378" s="77">
        <v>0.01</v>
      </c>
      <c r="D378" s="77">
        <v>0.1</v>
      </c>
      <c r="E378" s="77">
        <v>1.0000000000000001E-5</v>
      </c>
      <c r="F378" s="77" t="s">
        <v>6</v>
      </c>
      <c r="G378" s="77" t="s">
        <v>5</v>
      </c>
      <c r="H378" s="77">
        <v>1000</v>
      </c>
      <c r="I378" s="77">
        <v>2000</v>
      </c>
      <c r="J378" s="77" t="s">
        <v>10</v>
      </c>
      <c r="K378" s="77">
        <v>53</v>
      </c>
      <c r="L378" s="77">
        <v>17054</v>
      </c>
      <c r="M378" s="77">
        <v>11.587999999999999</v>
      </c>
      <c r="N378" s="77">
        <v>17413</v>
      </c>
      <c r="O378" s="78" t="s">
        <v>1431</v>
      </c>
    </row>
    <row r="379" spans="1:15" x14ac:dyDescent="0.25">
      <c r="A379" s="151" t="s">
        <v>53</v>
      </c>
      <c r="B379" s="77" t="s">
        <v>8</v>
      </c>
      <c r="C379" s="77">
        <v>0.01</v>
      </c>
      <c r="D379" s="77">
        <v>0.1</v>
      </c>
      <c r="E379" s="77">
        <v>1.0000000000000001E-5</v>
      </c>
      <c r="F379" s="77" t="s">
        <v>6</v>
      </c>
      <c r="G379" s="77" t="s">
        <v>5</v>
      </c>
      <c r="H379" s="77">
        <v>2000</v>
      </c>
      <c r="I379" s="77">
        <v>4000</v>
      </c>
      <c r="J379" s="77" t="s">
        <v>10</v>
      </c>
      <c r="K379" s="77">
        <v>110</v>
      </c>
      <c r="L379" s="77">
        <v>46000</v>
      </c>
      <c r="M379" s="77">
        <v>80.808999999999997</v>
      </c>
      <c r="N379" s="77">
        <v>46223</v>
      </c>
      <c r="O379" s="78" t="s">
        <v>1435</v>
      </c>
    </row>
    <row r="380" spans="1:15" x14ac:dyDescent="0.25">
      <c r="A380" s="151" t="s">
        <v>53</v>
      </c>
      <c r="B380" s="77" t="s">
        <v>8</v>
      </c>
      <c r="C380" s="77">
        <v>0.01</v>
      </c>
      <c r="D380" s="77">
        <v>0.1</v>
      </c>
      <c r="E380" s="77">
        <v>1.0000000000000001E-5</v>
      </c>
      <c r="F380" s="77" t="s">
        <v>6</v>
      </c>
      <c r="G380" s="77" t="s">
        <v>5</v>
      </c>
      <c r="H380" s="77">
        <v>4000</v>
      </c>
      <c r="I380" s="77">
        <v>8000</v>
      </c>
      <c r="J380" s="77" t="s">
        <v>10</v>
      </c>
      <c r="K380" s="77">
        <v>120</v>
      </c>
      <c r="L380" s="77">
        <v>46000</v>
      </c>
      <c r="M380" s="77">
        <v>92.287000000000006</v>
      </c>
      <c r="N380" s="77">
        <v>46261</v>
      </c>
      <c r="O380" s="78" t="s">
        <v>2368</v>
      </c>
    </row>
    <row r="381" spans="1:15" x14ac:dyDescent="0.25">
      <c r="A381" s="151" t="s">
        <v>53</v>
      </c>
      <c r="B381" s="77" t="s">
        <v>8</v>
      </c>
      <c r="C381" s="77">
        <v>0.01</v>
      </c>
      <c r="D381" s="77">
        <v>0.1</v>
      </c>
      <c r="E381" s="77">
        <v>1.0000000000000001E-5</v>
      </c>
      <c r="F381" s="77" t="s">
        <v>6</v>
      </c>
      <c r="G381" s="77" t="s">
        <v>5</v>
      </c>
      <c r="H381" s="77">
        <v>8000</v>
      </c>
      <c r="I381" s="77">
        <v>10000</v>
      </c>
      <c r="J381" s="77" t="s">
        <v>10</v>
      </c>
      <c r="K381" s="77">
        <v>450</v>
      </c>
      <c r="L381" s="77">
        <v>170040</v>
      </c>
      <c r="M381" s="77">
        <v>115.41</v>
      </c>
      <c r="N381" s="77">
        <v>173280</v>
      </c>
      <c r="O381" s="78" t="s">
        <v>1437</v>
      </c>
    </row>
    <row r="382" spans="1:15" x14ac:dyDescent="0.25">
      <c r="A382" s="151" t="s">
        <v>53</v>
      </c>
      <c r="B382" s="77" t="s">
        <v>8</v>
      </c>
      <c r="C382" s="77">
        <v>0.1</v>
      </c>
      <c r="D382" s="77">
        <v>1</v>
      </c>
      <c r="E382" s="77">
        <v>1.0000000000000001E-5</v>
      </c>
      <c r="F382" s="77" t="s">
        <v>6</v>
      </c>
      <c r="G382" s="77" t="s">
        <v>5</v>
      </c>
      <c r="H382" s="77">
        <v>1E-3</v>
      </c>
      <c r="I382" s="77">
        <v>0.04</v>
      </c>
      <c r="J382" s="77" t="s">
        <v>10</v>
      </c>
      <c r="K382" s="77">
        <v>47</v>
      </c>
      <c r="L382" s="77">
        <v>82</v>
      </c>
      <c r="M382" s="77">
        <v>80.426000000000002</v>
      </c>
      <c r="N382" s="77">
        <v>80.426000000000002</v>
      </c>
      <c r="O382" s="78" t="s">
        <v>1469</v>
      </c>
    </row>
    <row r="383" spans="1:15" x14ac:dyDescent="0.25">
      <c r="A383" s="151" t="s">
        <v>53</v>
      </c>
      <c r="B383" s="77" t="s">
        <v>8</v>
      </c>
      <c r="C383" s="77">
        <v>0.1</v>
      </c>
      <c r="D383" s="77">
        <v>1</v>
      </c>
      <c r="E383" s="77">
        <v>1.0000000000000001E-5</v>
      </c>
      <c r="F383" s="77" t="s">
        <v>6</v>
      </c>
      <c r="G383" s="77" t="s">
        <v>5</v>
      </c>
      <c r="H383" s="77">
        <v>0.04</v>
      </c>
      <c r="I383" s="77">
        <v>1</v>
      </c>
      <c r="J383" s="77" t="s">
        <v>10</v>
      </c>
      <c r="K383" s="77">
        <v>24</v>
      </c>
      <c r="L383" s="77">
        <v>82</v>
      </c>
      <c r="M383" s="77">
        <v>24.088000000000001</v>
      </c>
      <c r="N383" s="77">
        <v>80.040999999999997</v>
      </c>
      <c r="O383" s="78" t="s">
        <v>2382</v>
      </c>
    </row>
    <row r="384" spans="1:15" x14ac:dyDescent="0.25">
      <c r="A384" s="151" t="s">
        <v>53</v>
      </c>
      <c r="B384" s="77" t="s">
        <v>8</v>
      </c>
      <c r="C384" s="77">
        <v>0.1</v>
      </c>
      <c r="D384" s="77">
        <v>1</v>
      </c>
      <c r="E384" s="77">
        <v>1.0000000000000001E-5</v>
      </c>
      <c r="F384" s="77" t="s">
        <v>6</v>
      </c>
      <c r="G384" s="77" t="s">
        <v>5</v>
      </c>
      <c r="H384" s="77">
        <v>1</v>
      </c>
      <c r="I384" s="77">
        <v>20</v>
      </c>
      <c r="J384" s="77" t="s">
        <v>10</v>
      </c>
      <c r="K384" s="77">
        <v>26</v>
      </c>
      <c r="L384" s="77">
        <v>160</v>
      </c>
      <c r="M384" s="77">
        <v>23.893000000000001</v>
      </c>
      <c r="N384" s="77">
        <v>160.97999999999999</v>
      </c>
      <c r="O384" s="78" t="s">
        <v>1471</v>
      </c>
    </row>
    <row r="385" spans="1:15" x14ac:dyDescent="0.25">
      <c r="A385" s="151" t="s">
        <v>53</v>
      </c>
      <c r="B385" s="77" t="s">
        <v>8</v>
      </c>
      <c r="C385" s="77">
        <v>0.1</v>
      </c>
      <c r="D385" s="77">
        <v>1</v>
      </c>
      <c r="E385" s="77">
        <v>1.0000000000000001E-5</v>
      </c>
      <c r="F385" s="77" t="s">
        <v>6</v>
      </c>
      <c r="G385" s="77" t="s">
        <v>5</v>
      </c>
      <c r="H385" s="77">
        <v>20</v>
      </c>
      <c r="I385" s="77">
        <v>50</v>
      </c>
      <c r="J385" s="77" t="s">
        <v>10</v>
      </c>
      <c r="K385" s="77">
        <v>24</v>
      </c>
      <c r="L385" s="77">
        <v>350</v>
      </c>
      <c r="M385" s="77">
        <v>23.693000000000001</v>
      </c>
      <c r="N385" s="77">
        <v>345.87</v>
      </c>
      <c r="O385" s="78" t="s">
        <v>1473</v>
      </c>
    </row>
    <row r="386" spans="1:15" x14ac:dyDescent="0.25">
      <c r="A386" s="151" t="s">
        <v>53</v>
      </c>
      <c r="B386" s="77" t="s">
        <v>8</v>
      </c>
      <c r="C386" s="77">
        <v>0.1</v>
      </c>
      <c r="D386" s="77">
        <v>1</v>
      </c>
      <c r="E386" s="77">
        <v>1.0000000000000001E-5</v>
      </c>
      <c r="F386" s="77" t="s">
        <v>6</v>
      </c>
      <c r="G386" s="77" t="s">
        <v>5</v>
      </c>
      <c r="H386" s="77">
        <v>50</v>
      </c>
      <c r="I386" s="77">
        <v>100</v>
      </c>
      <c r="J386" s="77" t="s">
        <v>10</v>
      </c>
      <c r="K386" s="77">
        <v>27</v>
      </c>
      <c r="L386" s="77">
        <v>935.62</v>
      </c>
      <c r="M386" s="77">
        <v>23.297999999999998</v>
      </c>
      <c r="N386" s="77">
        <v>938.72</v>
      </c>
      <c r="O386" s="78" t="s">
        <v>1475</v>
      </c>
    </row>
    <row r="387" spans="1:15" x14ac:dyDescent="0.25">
      <c r="A387" s="151" t="s">
        <v>53</v>
      </c>
      <c r="B387" s="77" t="s">
        <v>8</v>
      </c>
      <c r="C387" s="77">
        <v>0.1</v>
      </c>
      <c r="D387" s="77">
        <v>1</v>
      </c>
      <c r="E387" s="77">
        <v>1.0000000000000001E-5</v>
      </c>
      <c r="F387" s="77" t="s">
        <v>6</v>
      </c>
      <c r="G387" s="77" t="s">
        <v>5</v>
      </c>
      <c r="H387" s="77">
        <v>100</v>
      </c>
      <c r="I387" s="77">
        <v>300</v>
      </c>
      <c r="J387" s="77" t="s">
        <v>10</v>
      </c>
      <c r="K387" s="77">
        <v>120</v>
      </c>
      <c r="L387" s="77">
        <v>3500</v>
      </c>
      <c r="M387" s="77">
        <v>116.55</v>
      </c>
      <c r="N387" s="77">
        <v>3463.2</v>
      </c>
      <c r="O387" s="78" t="s">
        <v>2384</v>
      </c>
    </row>
    <row r="388" spans="1:15" x14ac:dyDescent="0.25">
      <c r="A388" s="151" t="s">
        <v>53</v>
      </c>
      <c r="B388" s="77" t="s">
        <v>8</v>
      </c>
      <c r="C388" s="77">
        <v>0.1</v>
      </c>
      <c r="D388" s="77">
        <v>1</v>
      </c>
      <c r="E388" s="77">
        <v>1.0000000000000001E-5</v>
      </c>
      <c r="F388" s="77" t="s">
        <v>6</v>
      </c>
      <c r="G388" s="77" t="s">
        <v>5</v>
      </c>
      <c r="H388" s="77">
        <v>300</v>
      </c>
      <c r="I388" s="77">
        <v>1000</v>
      </c>
      <c r="J388" s="77" t="s">
        <v>10</v>
      </c>
      <c r="K388" s="77">
        <v>120</v>
      </c>
      <c r="L388" s="77">
        <v>12000</v>
      </c>
      <c r="M388" s="77">
        <v>110.73</v>
      </c>
      <c r="N388" s="77">
        <v>11675</v>
      </c>
      <c r="O388" s="78" t="s">
        <v>1474</v>
      </c>
    </row>
    <row r="389" spans="1:15" x14ac:dyDescent="0.25">
      <c r="A389" s="151" t="s">
        <v>53</v>
      </c>
      <c r="B389" s="77" t="s">
        <v>8</v>
      </c>
      <c r="C389" s="77">
        <v>0.1</v>
      </c>
      <c r="D389" s="77">
        <v>1</v>
      </c>
      <c r="E389" s="77">
        <v>1.0000000000000001E-5</v>
      </c>
      <c r="F389" s="77" t="s">
        <v>6</v>
      </c>
      <c r="G389" s="77" t="s">
        <v>5</v>
      </c>
      <c r="H389" s="77">
        <v>1000</v>
      </c>
      <c r="I389" s="77">
        <v>2000</v>
      </c>
      <c r="J389" s="77" t="s">
        <v>10</v>
      </c>
      <c r="K389" s="77">
        <v>590</v>
      </c>
      <c r="L389" s="77">
        <v>17152</v>
      </c>
      <c r="M389" s="77">
        <v>108.38</v>
      </c>
      <c r="N389" s="77">
        <v>17479</v>
      </c>
      <c r="O389" s="78" t="s">
        <v>1472</v>
      </c>
    </row>
    <row r="390" spans="1:15" x14ac:dyDescent="0.25">
      <c r="A390" s="151" t="s">
        <v>53</v>
      </c>
      <c r="B390" s="77" t="s">
        <v>8</v>
      </c>
      <c r="C390" s="77">
        <v>0.1</v>
      </c>
      <c r="D390" s="77">
        <v>1</v>
      </c>
      <c r="E390" s="77">
        <v>1.0000000000000001E-5</v>
      </c>
      <c r="F390" s="77" t="s">
        <v>6</v>
      </c>
      <c r="G390" s="77" t="s">
        <v>4</v>
      </c>
      <c r="H390" s="77">
        <v>2000</v>
      </c>
      <c r="I390" s="77">
        <v>4000</v>
      </c>
      <c r="J390" s="77" t="s">
        <v>10</v>
      </c>
      <c r="K390" s="77">
        <v>1.2</v>
      </c>
      <c r="L390" s="77">
        <v>46.029000000000003</v>
      </c>
      <c r="M390" s="77">
        <v>0.80073000000000005</v>
      </c>
      <c r="N390" s="77">
        <v>46.326000000000001</v>
      </c>
      <c r="O390" s="78" t="s">
        <v>1476</v>
      </c>
    </row>
    <row r="391" spans="1:15" x14ac:dyDescent="0.25">
      <c r="A391" s="151" t="s">
        <v>53</v>
      </c>
      <c r="B391" s="77" t="s">
        <v>8</v>
      </c>
      <c r="C391" s="77">
        <v>0.1</v>
      </c>
      <c r="D391" s="77">
        <v>1</v>
      </c>
      <c r="E391" s="77">
        <v>1.0000000000000001E-5</v>
      </c>
      <c r="F391" s="77" t="s">
        <v>6</v>
      </c>
      <c r="G391" s="77" t="s">
        <v>4</v>
      </c>
      <c r="H391" s="77">
        <v>4000</v>
      </c>
      <c r="I391" s="77">
        <v>8000</v>
      </c>
      <c r="J391" s="77" t="s">
        <v>10</v>
      </c>
      <c r="K391" s="77">
        <v>1.3</v>
      </c>
      <c r="L391" s="77">
        <v>46.045999999999999</v>
      </c>
      <c r="M391" s="77">
        <v>0.91607000000000005</v>
      </c>
      <c r="N391" s="77">
        <v>46.326000000000001</v>
      </c>
      <c r="O391" s="78" t="s">
        <v>1470</v>
      </c>
    </row>
    <row r="392" spans="1:15" x14ac:dyDescent="0.25">
      <c r="A392" s="151" t="s">
        <v>53</v>
      </c>
      <c r="B392" s="77" t="s">
        <v>8</v>
      </c>
      <c r="C392" s="77">
        <v>0.1</v>
      </c>
      <c r="D392" s="77">
        <v>1</v>
      </c>
      <c r="E392" s="77">
        <v>1.0000000000000001E-5</v>
      </c>
      <c r="F392" s="77" t="s">
        <v>6</v>
      </c>
      <c r="G392" s="77" t="s">
        <v>4</v>
      </c>
      <c r="H392" s="77">
        <v>8000</v>
      </c>
      <c r="I392" s="77">
        <v>10000</v>
      </c>
      <c r="J392" s="77" t="s">
        <v>10</v>
      </c>
      <c r="K392" s="77">
        <v>4.5999999999999996</v>
      </c>
      <c r="L392" s="77">
        <v>170.12</v>
      </c>
      <c r="M392" s="77">
        <v>1.1459999999999999</v>
      </c>
      <c r="N392" s="77">
        <v>173.36</v>
      </c>
      <c r="O392" s="78" t="s">
        <v>2383</v>
      </c>
    </row>
    <row r="393" spans="1:15" x14ac:dyDescent="0.25">
      <c r="A393" s="151" t="s">
        <v>53</v>
      </c>
      <c r="B393" s="77" t="s">
        <v>8</v>
      </c>
      <c r="C393" s="77">
        <v>1</v>
      </c>
      <c r="D393" s="77">
        <v>10</v>
      </c>
      <c r="E393" s="77">
        <v>1.0000000000000001E-5</v>
      </c>
      <c r="F393" s="77" t="s">
        <v>6</v>
      </c>
      <c r="G393" s="77" t="s">
        <v>4</v>
      </c>
      <c r="H393" s="77">
        <v>1E-3</v>
      </c>
      <c r="I393" s="77">
        <v>0.04</v>
      </c>
      <c r="J393" s="77" t="s">
        <v>10</v>
      </c>
      <c r="K393" s="77">
        <v>0.46</v>
      </c>
      <c r="L393" s="77">
        <v>9.1967999999999994E-2</v>
      </c>
      <c r="M393" s="77">
        <v>0.45057000000000003</v>
      </c>
      <c r="N393" s="77">
        <v>9.2197000000000001E-2</v>
      </c>
      <c r="O393" s="78" t="s">
        <v>1514</v>
      </c>
    </row>
    <row r="394" spans="1:15" x14ac:dyDescent="0.25">
      <c r="A394" s="151" t="s">
        <v>53</v>
      </c>
      <c r="B394" s="77" t="s">
        <v>8</v>
      </c>
      <c r="C394" s="77">
        <v>1</v>
      </c>
      <c r="D394" s="77">
        <v>10</v>
      </c>
      <c r="E394" s="77">
        <v>1.0000000000000001E-5</v>
      </c>
      <c r="F394" s="77" t="s">
        <v>6</v>
      </c>
      <c r="G394" s="77" t="s">
        <v>4</v>
      </c>
      <c r="H394" s="77">
        <v>0.04</v>
      </c>
      <c r="I394" s="77">
        <v>1</v>
      </c>
      <c r="J394" s="77" t="s">
        <v>10</v>
      </c>
      <c r="K394" s="77">
        <v>0.25</v>
      </c>
      <c r="L394" s="77">
        <v>8.4437999999999999E-2</v>
      </c>
      <c r="M394" s="77">
        <v>0.22631999999999999</v>
      </c>
      <c r="N394" s="77">
        <v>8.5540000000000005E-2</v>
      </c>
      <c r="O394" s="78" t="s">
        <v>1513</v>
      </c>
    </row>
    <row r="395" spans="1:15" x14ac:dyDescent="0.25">
      <c r="A395" s="151" t="s">
        <v>53</v>
      </c>
      <c r="B395" s="77" t="s">
        <v>8</v>
      </c>
      <c r="C395" s="77">
        <v>1</v>
      </c>
      <c r="D395" s="77">
        <v>10</v>
      </c>
      <c r="E395" s="77">
        <v>1.0000000000000001E-5</v>
      </c>
      <c r="F395" s="77" t="s">
        <v>6</v>
      </c>
      <c r="G395" s="77" t="s">
        <v>4</v>
      </c>
      <c r="H395" s="77">
        <v>1</v>
      </c>
      <c r="I395" s="77">
        <v>20</v>
      </c>
      <c r="J395" s="77" t="s">
        <v>10</v>
      </c>
      <c r="K395" s="77">
        <v>0.28000000000000003</v>
      </c>
      <c r="L395" s="77">
        <v>0.16134000000000001</v>
      </c>
      <c r="M395" s="77">
        <v>0.22836999999999999</v>
      </c>
      <c r="N395" s="77">
        <v>0.16434000000000001</v>
      </c>
      <c r="O395" s="78" t="s">
        <v>1515</v>
      </c>
    </row>
    <row r="396" spans="1:15" x14ac:dyDescent="0.25">
      <c r="A396" s="151" t="s">
        <v>53</v>
      </c>
      <c r="B396" s="77" t="s">
        <v>8</v>
      </c>
      <c r="C396" s="77">
        <v>1</v>
      </c>
      <c r="D396" s="77">
        <v>10</v>
      </c>
      <c r="E396" s="77">
        <v>1.0000000000000001E-5</v>
      </c>
      <c r="F396" s="77" t="s">
        <v>6</v>
      </c>
      <c r="G396" s="77" t="s">
        <v>4</v>
      </c>
      <c r="H396" s="77">
        <v>20</v>
      </c>
      <c r="I396" s="77">
        <v>50</v>
      </c>
      <c r="J396" s="77" t="s">
        <v>10</v>
      </c>
      <c r="K396" s="77">
        <v>0.24</v>
      </c>
      <c r="L396" s="77">
        <v>0.35</v>
      </c>
      <c r="M396" s="77">
        <v>0.22972999999999999</v>
      </c>
      <c r="N396" s="77">
        <v>0.34775</v>
      </c>
      <c r="O396" s="78" t="s">
        <v>1520</v>
      </c>
    </row>
    <row r="397" spans="1:15" x14ac:dyDescent="0.25">
      <c r="A397" s="151" t="s">
        <v>53</v>
      </c>
      <c r="B397" s="77" t="s">
        <v>8</v>
      </c>
      <c r="C397" s="77">
        <v>1</v>
      </c>
      <c r="D397" s="77">
        <v>10</v>
      </c>
      <c r="E397" s="77">
        <v>1.0000000000000001E-5</v>
      </c>
      <c r="F397" s="77" t="s">
        <v>6</v>
      </c>
      <c r="G397" s="77" t="s">
        <v>4</v>
      </c>
      <c r="H397" s="77">
        <v>50</v>
      </c>
      <c r="I397" s="77">
        <v>100</v>
      </c>
      <c r="J397" s="77" t="s">
        <v>10</v>
      </c>
      <c r="K397" s="77">
        <v>0.27</v>
      </c>
      <c r="L397" s="77">
        <v>0.93759000000000003</v>
      </c>
      <c r="M397" s="77">
        <v>0.22603999999999999</v>
      </c>
      <c r="N397" s="77">
        <v>0.94120999999999999</v>
      </c>
      <c r="O397" s="78" t="s">
        <v>1512</v>
      </c>
    </row>
    <row r="398" spans="1:15" x14ac:dyDescent="0.25">
      <c r="A398" s="151" t="s">
        <v>53</v>
      </c>
      <c r="B398" s="77" t="s">
        <v>8</v>
      </c>
      <c r="C398" s="77">
        <v>1</v>
      </c>
      <c r="D398" s="77">
        <v>10</v>
      </c>
      <c r="E398" s="77">
        <v>1.0000000000000001E-5</v>
      </c>
      <c r="F398" s="77" t="s">
        <v>6</v>
      </c>
      <c r="G398" s="77" t="s">
        <v>4</v>
      </c>
      <c r="H398" s="77">
        <v>100</v>
      </c>
      <c r="I398" s="77">
        <v>300</v>
      </c>
      <c r="J398" s="77" t="s">
        <v>10</v>
      </c>
      <c r="K398" s="77">
        <v>1.2</v>
      </c>
      <c r="L398" s="77">
        <v>3.5</v>
      </c>
      <c r="M398" s="77">
        <v>1.1358999999999999</v>
      </c>
      <c r="N398" s="77">
        <v>3.4830999999999999</v>
      </c>
      <c r="O398" s="78" t="s">
        <v>1516</v>
      </c>
    </row>
    <row r="399" spans="1:15" x14ac:dyDescent="0.25">
      <c r="A399" s="151" t="s">
        <v>53</v>
      </c>
      <c r="B399" s="77" t="s">
        <v>8</v>
      </c>
      <c r="C399" s="77">
        <v>1</v>
      </c>
      <c r="D399" s="77">
        <v>10</v>
      </c>
      <c r="E399" s="77">
        <v>1.0000000000000001E-5</v>
      </c>
      <c r="F399" s="77" t="s">
        <v>6</v>
      </c>
      <c r="G399" s="77" t="s">
        <v>4</v>
      </c>
      <c r="H399" s="77">
        <v>300</v>
      </c>
      <c r="I399" s="77">
        <v>1000</v>
      </c>
      <c r="J399" s="77" t="s">
        <v>10</v>
      </c>
      <c r="K399" s="77">
        <v>0.83</v>
      </c>
      <c r="L399" s="77">
        <v>11.988</v>
      </c>
      <c r="M399" s="77">
        <v>1.127</v>
      </c>
      <c r="N399" s="77">
        <v>11.688000000000001</v>
      </c>
      <c r="O399" s="78" t="s">
        <v>1519</v>
      </c>
    </row>
    <row r="400" spans="1:15" x14ac:dyDescent="0.25">
      <c r="A400" s="151" t="s">
        <v>53</v>
      </c>
      <c r="B400" s="77" t="s">
        <v>8</v>
      </c>
      <c r="C400" s="77">
        <v>1</v>
      </c>
      <c r="D400" s="77">
        <v>10</v>
      </c>
      <c r="E400" s="77">
        <v>1.0000000000000001E-5</v>
      </c>
      <c r="F400" s="77" t="s">
        <v>6</v>
      </c>
      <c r="G400" s="77" t="s">
        <v>4</v>
      </c>
      <c r="H400" s="77">
        <v>1000</v>
      </c>
      <c r="I400" s="77">
        <v>2000</v>
      </c>
      <c r="J400" s="77" t="s">
        <v>10</v>
      </c>
      <c r="K400" s="77">
        <v>6.1</v>
      </c>
      <c r="L400" s="77">
        <v>17.155999999999999</v>
      </c>
      <c r="M400" s="77">
        <v>1.1337999999999999</v>
      </c>
      <c r="N400" s="77">
        <v>17.486999999999998</v>
      </c>
      <c r="O400" s="78" t="s">
        <v>1521</v>
      </c>
    </row>
    <row r="401" spans="1:15" x14ac:dyDescent="0.25">
      <c r="A401" s="151" t="s">
        <v>53</v>
      </c>
      <c r="B401" s="77" t="s">
        <v>8</v>
      </c>
      <c r="C401" s="77">
        <v>1</v>
      </c>
      <c r="D401" s="77">
        <v>10</v>
      </c>
      <c r="E401" s="77">
        <v>1.0000000000000001E-5</v>
      </c>
      <c r="F401" s="77" t="s">
        <v>6</v>
      </c>
      <c r="G401" s="77" t="s">
        <v>4</v>
      </c>
      <c r="H401" s="77">
        <v>2000</v>
      </c>
      <c r="I401" s="77">
        <v>4000</v>
      </c>
      <c r="J401" s="77" t="s">
        <v>10</v>
      </c>
      <c r="K401" s="77">
        <v>12</v>
      </c>
      <c r="L401" s="77">
        <v>46.037999999999997</v>
      </c>
      <c r="M401" s="77">
        <v>8.06</v>
      </c>
      <c r="N401" s="77">
        <v>46.328000000000003</v>
      </c>
      <c r="O401" s="78" t="s">
        <v>1517</v>
      </c>
    </row>
    <row r="402" spans="1:15" x14ac:dyDescent="0.25">
      <c r="A402" s="151" t="s">
        <v>53</v>
      </c>
      <c r="B402" s="77" t="s">
        <v>8</v>
      </c>
      <c r="C402" s="77">
        <v>1</v>
      </c>
      <c r="D402" s="77">
        <v>10</v>
      </c>
      <c r="E402" s="77">
        <v>1.0000000000000001E-5</v>
      </c>
      <c r="F402" s="77" t="s">
        <v>6</v>
      </c>
      <c r="G402" s="77" t="s">
        <v>4</v>
      </c>
      <c r="H402" s="77">
        <v>4000</v>
      </c>
      <c r="I402" s="77">
        <v>8000</v>
      </c>
      <c r="J402" s="77" t="s">
        <v>10</v>
      </c>
      <c r="K402" s="77">
        <v>15</v>
      </c>
      <c r="L402" s="77">
        <v>46.325000000000003</v>
      </c>
      <c r="M402" s="77">
        <v>9.1631999999999998</v>
      </c>
      <c r="N402" s="77">
        <v>46.576000000000001</v>
      </c>
      <c r="O402" s="78" t="s">
        <v>1518</v>
      </c>
    </row>
    <row r="403" spans="1:15" x14ac:dyDescent="0.25">
      <c r="A403" s="151" t="s">
        <v>53</v>
      </c>
      <c r="B403" s="77" t="s">
        <v>8</v>
      </c>
      <c r="C403" s="77">
        <v>1</v>
      </c>
      <c r="D403" s="77">
        <v>10</v>
      </c>
      <c r="E403" s="77">
        <v>1.0000000000000001E-5</v>
      </c>
      <c r="F403" s="77" t="s">
        <v>6</v>
      </c>
      <c r="G403" s="77" t="s">
        <v>4</v>
      </c>
      <c r="H403" s="77">
        <v>8000</v>
      </c>
      <c r="I403" s="77">
        <v>10000</v>
      </c>
      <c r="J403" s="77" t="s">
        <v>10</v>
      </c>
      <c r="K403" s="77">
        <v>46</v>
      </c>
      <c r="L403" s="77">
        <v>170.12</v>
      </c>
      <c r="M403" s="77">
        <v>11.529</v>
      </c>
      <c r="N403" s="77">
        <v>173.36</v>
      </c>
      <c r="O403" s="78" t="s">
        <v>2394</v>
      </c>
    </row>
    <row r="404" spans="1:15" x14ac:dyDescent="0.25">
      <c r="A404" s="151" t="s">
        <v>53</v>
      </c>
      <c r="B404" s="77" t="s">
        <v>8</v>
      </c>
      <c r="C404" s="77">
        <v>10</v>
      </c>
      <c r="D404" s="77">
        <v>20</v>
      </c>
      <c r="E404" s="77">
        <v>1.0000000000000001E-5</v>
      </c>
      <c r="F404" s="77" t="s">
        <v>6</v>
      </c>
      <c r="G404" s="77" t="s">
        <v>4</v>
      </c>
      <c r="H404" s="77">
        <v>1E-3</v>
      </c>
      <c r="I404" s="77">
        <v>0.04</v>
      </c>
      <c r="J404" s="77" t="s">
        <v>10</v>
      </c>
      <c r="K404" s="77">
        <v>4.7</v>
      </c>
      <c r="L404" s="77">
        <v>0.23</v>
      </c>
      <c r="M404" s="77">
        <v>4.6185999999999998</v>
      </c>
      <c r="N404" s="77">
        <v>0.23291000000000001</v>
      </c>
      <c r="O404" s="78" t="s">
        <v>1558</v>
      </c>
    </row>
    <row r="405" spans="1:15" x14ac:dyDescent="0.25">
      <c r="A405" s="151" t="s">
        <v>53</v>
      </c>
      <c r="B405" s="77" t="s">
        <v>8</v>
      </c>
      <c r="C405" s="77">
        <v>10</v>
      </c>
      <c r="D405" s="77">
        <v>20</v>
      </c>
      <c r="E405" s="77">
        <v>1.0000000000000001E-5</v>
      </c>
      <c r="F405" s="77" t="s">
        <v>6</v>
      </c>
      <c r="G405" s="77" t="s">
        <v>4</v>
      </c>
      <c r="H405" s="77">
        <v>0.04</v>
      </c>
      <c r="I405" s="77">
        <v>1</v>
      </c>
      <c r="J405" s="77" t="s">
        <v>10</v>
      </c>
      <c r="K405" s="77">
        <v>2.4</v>
      </c>
      <c r="L405" s="77">
        <v>0.23</v>
      </c>
      <c r="M405" s="77">
        <v>2.298</v>
      </c>
      <c r="N405" s="77">
        <v>0.23305999999999999</v>
      </c>
      <c r="O405" s="78" t="s">
        <v>1559</v>
      </c>
    </row>
    <row r="406" spans="1:15" x14ac:dyDescent="0.25">
      <c r="A406" s="151" t="s">
        <v>53</v>
      </c>
      <c r="B406" s="77" t="s">
        <v>8</v>
      </c>
      <c r="C406" s="77">
        <v>10</v>
      </c>
      <c r="D406" s="77">
        <v>20</v>
      </c>
      <c r="E406" s="77">
        <v>1.0000000000000001E-5</v>
      </c>
      <c r="F406" s="77" t="s">
        <v>6</v>
      </c>
      <c r="G406" s="77" t="s">
        <v>4</v>
      </c>
      <c r="H406" s="77">
        <v>1</v>
      </c>
      <c r="I406" s="77">
        <v>20</v>
      </c>
      <c r="J406" s="77" t="s">
        <v>10</v>
      </c>
      <c r="K406" s="77">
        <v>2.4</v>
      </c>
      <c r="L406" s="77">
        <v>0.23</v>
      </c>
      <c r="M406" s="77">
        <v>2.298</v>
      </c>
      <c r="N406" s="77">
        <v>0.23305999999999999</v>
      </c>
      <c r="O406" s="78" t="s">
        <v>1554</v>
      </c>
    </row>
    <row r="407" spans="1:15" x14ac:dyDescent="0.25">
      <c r="A407" s="151" t="s">
        <v>53</v>
      </c>
      <c r="B407" s="77" t="s">
        <v>8</v>
      </c>
      <c r="C407" s="77">
        <v>10</v>
      </c>
      <c r="D407" s="77">
        <v>20</v>
      </c>
      <c r="E407" s="77">
        <v>1.0000000000000001E-5</v>
      </c>
      <c r="F407" s="77" t="s">
        <v>6</v>
      </c>
      <c r="G407" s="77" t="s">
        <v>4</v>
      </c>
      <c r="H407" s="77">
        <v>20</v>
      </c>
      <c r="I407" s="77">
        <v>50</v>
      </c>
      <c r="J407" s="77" t="s">
        <v>10</v>
      </c>
      <c r="K407" s="77">
        <v>2.4</v>
      </c>
      <c r="L407" s="77">
        <v>0.41</v>
      </c>
      <c r="M407" s="77">
        <v>2.2656000000000001</v>
      </c>
      <c r="N407" s="77">
        <v>0.40923999999999999</v>
      </c>
      <c r="O407" s="78" t="s">
        <v>2408</v>
      </c>
    </row>
    <row r="408" spans="1:15" x14ac:dyDescent="0.25">
      <c r="A408" s="151" t="s">
        <v>53</v>
      </c>
      <c r="B408" s="77" t="s">
        <v>8</v>
      </c>
      <c r="C408" s="77">
        <v>10</v>
      </c>
      <c r="D408" s="77">
        <v>20</v>
      </c>
      <c r="E408" s="77">
        <v>1.0000000000000001E-5</v>
      </c>
      <c r="F408" s="77" t="s">
        <v>6</v>
      </c>
      <c r="G408" s="77" t="s">
        <v>4</v>
      </c>
      <c r="H408" s="77">
        <v>50</v>
      </c>
      <c r="I408" s="77">
        <v>100</v>
      </c>
      <c r="J408" s="77" t="s">
        <v>10</v>
      </c>
      <c r="K408" s="77">
        <v>2.4</v>
      </c>
      <c r="L408" s="77">
        <v>1.4</v>
      </c>
      <c r="M408" s="77">
        <v>2.3767</v>
      </c>
      <c r="N408" s="77">
        <v>1.3889</v>
      </c>
      <c r="O408" s="78" t="s">
        <v>1556</v>
      </c>
    </row>
    <row r="409" spans="1:15" x14ac:dyDescent="0.25">
      <c r="A409" s="151" t="s">
        <v>53</v>
      </c>
      <c r="B409" s="77" t="s">
        <v>8</v>
      </c>
      <c r="C409" s="77">
        <v>10</v>
      </c>
      <c r="D409" s="77">
        <v>20</v>
      </c>
      <c r="E409" s="77">
        <v>1.0000000000000001E-5</v>
      </c>
      <c r="F409" s="77" t="s">
        <v>6</v>
      </c>
      <c r="G409" s="77" t="s">
        <v>4</v>
      </c>
      <c r="H409" s="77">
        <v>100</v>
      </c>
      <c r="I409" s="77">
        <v>300</v>
      </c>
      <c r="J409" s="77" t="s">
        <v>10</v>
      </c>
      <c r="K409" s="77">
        <v>13</v>
      </c>
      <c r="L409" s="77">
        <v>4.5999999999999996</v>
      </c>
      <c r="M409" s="77">
        <v>11.573</v>
      </c>
      <c r="N409" s="77">
        <v>4.6268000000000002</v>
      </c>
      <c r="O409" s="78" t="s">
        <v>1560</v>
      </c>
    </row>
    <row r="410" spans="1:15" x14ac:dyDescent="0.25">
      <c r="A410" s="151" t="s">
        <v>53</v>
      </c>
      <c r="B410" s="77" t="s">
        <v>8</v>
      </c>
      <c r="C410" s="77">
        <v>10</v>
      </c>
      <c r="D410" s="77">
        <v>100</v>
      </c>
      <c r="E410" s="77">
        <v>1.0000000000000001E-5</v>
      </c>
      <c r="F410" s="77" t="s">
        <v>6</v>
      </c>
      <c r="G410" s="77" t="s">
        <v>4</v>
      </c>
      <c r="H410" s="77">
        <v>100</v>
      </c>
      <c r="I410" s="77">
        <v>300</v>
      </c>
      <c r="J410" s="77" t="s">
        <v>10</v>
      </c>
      <c r="K410" s="77">
        <v>15</v>
      </c>
      <c r="L410" s="77">
        <v>4.5999999999999996</v>
      </c>
      <c r="M410" s="77">
        <v>11.574999999999999</v>
      </c>
      <c r="N410" s="77">
        <v>4.6268000000000002</v>
      </c>
      <c r="O410" s="78" t="s">
        <v>1553</v>
      </c>
    </row>
    <row r="411" spans="1:15" x14ac:dyDescent="0.25">
      <c r="A411" s="151" t="s">
        <v>53</v>
      </c>
      <c r="B411" s="77" t="s">
        <v>8</v>
      </c>
      <c r="C411" s="77">
        <v>10</v>
      </c>
      <c r="D411" s="77">
        <v>100</v>
      </c>
      <c r="E411" s="77">
        <v>1.0000000000000001E-5</v>
      </c>
      <c r="F411" s="77" t="s">
        <v>6</v>
      </c>
      <c r="G411" s="77" t="s">
        <v>4</v>
      </c>
      <c r="H411" s="77">
        <v>300</v>
      </c>
      <c r="I411" s="77">
        <v>1000</v>
      </c>
      <c r="J411" s="77" t="s">
        <v>10</v>
      </c>
      <c r="K411" s="77">
        <v>46</v>
      </c>
      <c r="L411" s="77">
        <v>17</v>
      </c>
      <c r="M411" s="77">
        <v>12.317</v>
      </c>
      <c r="N411" s="77">
        <v>17.334</v>
      </c>
      <c r="O411" s="78" t="s">
        <v>1555</v>
      </c>
    </row>
    <row r="412" spans="1:15" x14ac:dyDescent="0.25">
      <c r="A412" s="151" t="s">
        <v>53</v>
      </c>
      <c r="B412" s="77" t="s">
        <v>8</v>
      </c>
      <c r="C412" s="77">
        <v>10</v>
      </c>
      <c r="D412" s="77">
        <v>20</v>
      </c>
      <c r="E412" s="77">
        <v>1.0000000000000001E-5</v>
      </c>
      <c r="F412" s="77" t="s">
        <v>6</v>
      </c>
      <c r="G412" s="77" t="s">
        <v>4</v>
      </c>
      <c r="H412" s="77">
        <v>300</v>
      </c>
      <c r="I412" s="77">
        <v>1000</v>
      </c>
      <c r="J412" s="77" t="s">
        <v>10</v>
      </c>
      <c r="K412" s="77">
        <v>19</v>
      </c>
      <c r="L412" s="77">
        <v>17</v>
      </c>
      <c r="M412" s="77">
        <v>12.388</v>
      </c>
      <c r="N412" s="77">
        <v>17.324000000000002</v>
      </c>
      <c r="O412" s="78" t="s">
        <v>1557</v>
      </c>
    </row>
    <row r="413" spans="1:15" x14ac:dyDescent="0.25">
      <c r="A413" s="151" t="s">
        <v>53</v>
      </c>
      <c r="B413" s="77" t="s">
        <v>8</v>
      </c>
      <c r="C413" s="77">
        <v>20</v>
      </c>
      <c r="D413" s="77">
        <v>100</v>
      </c>
      <c r="E413" s="77">
        <v>1.0000000000000001E-5</v>
      </c>
      <c r="F413" s="77" t="s">
        <v>6</v>
      </c>
      <c r="G413" s="77" t="s">
        <v>4</v>
      </c>
      <c r="H413" s="77">
        <v>1E-3</v>
      </c>
      <c r="I413" s="77">
        <v>0.04</v>
      </c>
      <c r="J413" s="77" t="s">
        <v>10</v>
      </c>
      <c r="K413" s="77">
        <v>5</v>
      </c>
      <c r="L413" s="77">
        <v>0.23</v>
      </c>
      <c r="M413" s="77">
        <v>4.6009000000000002</v>
      </c>
      <c r="N413" s="77">
        <v>0.23351</v>
      </c>
      <c r="O413" s="78" t="s">
        <v>1589</v>
      </c>
    </row>
    <row r="414" spans="1:15" x14ac:dyDescent="0.25">
      <c r="A414" s="151" t="s">
        <v>53</v>
      </c>
      <c r="B414" s="77" t="s">
        <v>8</v>
      </c>
      <c r="C414" s="77">
        <v>20</v>
      </c>
      <c r="D414" s="77">
        <v>100</v>
      </c>
      <c r="E414" s="77">
        <v>1.0000000000000001E-5</v>
      </c>
      <c r="F414" s="77" t="s">
        <v>6</v>
      </c>
      <c r="G414" s="77" t="s">
        <v>4</v>
      </c>
      <c r="H414" s="77">
        <v>0.04</v>
      </c>
      <c r="I414" s="77">
        <v>1</v>
      </c>
      <c r="J414" s="77" t="s">
        <v>10</v>
      </c>
      <c r="K414" s="77">
        <v>2.7</v>
      </c>
      <c r="L414" s="77">
        <v>0.23</v>
      </c>
      <c r="M414" s="77">
        <v>2.2757999999999998</v>
      </c>
      <c r="N414" s="77">
        <v>0.23386000000000001</v>
      </c>
      <c r="O414" s="78" t="s">
        <v>2428</v>
      </c>
    </row>
    <row r="415" spans="1:15" x14ac:dyDescent="0.25">
      <c r="A415" s="151" t="s">
        <v>53</v>
      </c>
      <c r="B415" s="77" t="s">
        <v>8</v>
      </c>
      <c r="C415" s="77">
        <v>20</v>
      </c>
      <c r="D415" s="77">
        <v>100</v>
      </c>
      <c r="E415" s="77">
        <v>1.0000000000000001E-5</v>
      </c>
      <c r="F415" s="77" t="s">
        <v>6</v>
      </c>
      <c r="G415" s="77" t="s">
        <v>4</v>
      </c>
      <c r="H415" s="77">
        <v>1</v>
      </c>
      <c r="I415" s="77">
        <v>20</v>
      </c>
      <c r="J415" s="77" t="s">
        <v>10</v>
      </c>
      <c r="K415" s="77">
        <v>4.9000000000000004</v>
      </c>
      <c r="L415" s="77">
        <v>0.21</v>
      </c>
      <c r="M415" s="77">
        <v>4.8563999999999998</v>
      </c>
      <c r="N415" s="77">
        <v>0.20787</v>
      </c>
      <c r="O415" s="78" t="s">
        <v>1588</v>
      </c>
    </row>
    <row r="416" spans="1:15" x14ac:dyDescent="0.25">
      <c r="A416" s="151" t="s">
        <v>53</v>
      </c>
      <c r="B416" s="77" t="s">
        <v>8</v>
      </c>
      <c r="C416" s="77">
        <v>20</v>
      </c>
      <c r="D416" s="77">
        <v>100</v>
      </c>
      <c r="E416" s="77">
        <v>1.0000000000000001E-5</v>
      </c>
      <c r="F416" s="77" t="s">
        <v>6</v>
      </c>
      <c r="G416" s="77" t="s">
        <v>4</v>
      </c>
      <c r="H416" s="77">
        <v>20</v>
      </c>
      <c r="I416" s="77">
        <v>50</v>
      </c>
      <c r="J416" s="77" t="s">
        <v>10</v>
      </c>
      <c r="K416" s="77">
        <v>6.8</v>
      </c>
      <c r="L416" s="77">
        <v>0.37</v>
      </c>
      <c r="M416" s="77">
        <v>6.7323000000000004</v>
      </c>
      <c r="N416" s="77">
        <v>0.36645</v>
      </c>
      <c r="O416" s="78" t="s">
        <v>2427</v>
      </c>
    </row>
    <row r="417" spans="1:15" x14ac:dyDescent="0.25">
      <c r="A417" s="151" t="s">
        <v>53</v>
      </c>
      <c r="B417" s="77" t="s">
        <v>8</v>
      </c>
      <c r="C417" s="77">
        <v>20</v>
      </c>
      <c r="D417" s="77">
        <v>100</v>
      </c>
      <c r="E417" s="77">
        <v>1.0000000000000001E-5</v>
      </c>
      <c r="F417" s="77" t="s">
        <v>6</v>
      </c>
      <c r="G417" s="77" t="s">
        <v>4</v>
      </c>
      <c r="H417" s="77">
        <v>50</v>
      </c>
      <c r="I417" s="77">
        <v>100</v>
      </c>
      <c r="J417" s="77" t="s">
        <v>10</v>
      </c>
      <c r="K417" s="77">
        <v>22</v>
      </c>
      <c r="L417" s="77">
        <v>1.2</v>
      </c>
      <c r="M417" s="77">
        <v>17.722000000000001</v>
      </c>
      <c r="N417" s="77">
        <v>1.2358</v>
      </c>
      <c r="O417" s="78" t="s">
        <v>1590</v>
      </c>
    </row>
    <row r="418" spans="1:15" x14ac:dyDescent="0.25">
      <c r="A418" s="151" t="s">
        <v>53</v>
      </c>
      <c r="B418" s="77" t="s">
        <v>8</v>
      </c>
      <c r="C418" s="77">
        <v>0</v>
      </c>
      <c r="D418" s="77">
        <v>0.01</v>
      </c>
      <c r="E418" s="77">
        <v>1E-4</v>
      </c>
      <c r="F418" s="77" t="s">
        <v>6</v>
      </c>
      <c r="G418" s="77" t="s">
        <v>5</v>
      </c>
      <c r="H418" s="77">
        <v>1E-3</v>
      </c>
      <c r="I418" s="77">
        <v>0.04</v>
      </c>
      <c r="J418" s="77" t="s">
        <v>10</v>
      </c>
      <c r="K418" s="77">
        <v>57.902999999999999</v>
      </c>
      <c r="L418" s="77">
        <v>32.603000000000002</v>
      </c>
      <c r="M418" s="77">
        <v>57.901000000000003</v>
      </c>
      <c r="N418" s="77">
        <v>32.045000000000002</v>
      </c>
      <c r="O418" s="78" t="s">
        <v>2357</v>
      </c>
    </row>
    <row r="419" spans="1:15" x14ac:dyDescent="0.25">
      <c r="A419" s="151" t="s">
        <v>53</v>
      </c>
      <c r="B419" s="77" t="s">
        <v>8</v>
      </c>
      <c r="C419" s="77">
        <v>0</v>
      </c>
      <c r="D419" s="77">
        <v>0.01</v>
      </c>
      <c r="E419" s="77">
        <v>1E-4</v>
      </c>
      <c r="F419" s="77" t="s">
        <v>6</v>
      </c>
      <c r="G419" s="77" t="s">
        <v>5</v>
      </c>
      <c r="H419" s="77">
        <v>0.04</v>
      </c>
      <c r="I419" s="77">
        <v>1</v>
      </c>
      <c r="J419" s="77" t="s">
        <v>10</v>
      </c>
      <c r="K419" s="77">
        <v>57.814</v>
      </c>
      <c r="L419" s="77">
        <v>11.228999999999999</v>
      </c>
      <c r="M419" s="77">
        <v>57.811999999999998</v>
      </c>
      <c r="N419" s="77">
        <v>10.667</v>
      </c>
      <c r="O419" s="78" t="s">
        <v>1385</v>
      </c>
    </row>
    <row r="420" spans="1:15" x14ac:dyDescent="0.25">
      <c r="A420" s="151" t="s">
        <v>53</v>
      </c>
      <c r="B420" s="77" t="s">
        <v>8</v>
      </c>
      <c r="C420" s="77">
        <v>0</v>
      </c>
      <c r="D420" s="77">
        <v>0.01</v>
      </c>
      <c r="E420" s="77">
        <v>1E-4</v>
      </c>
      <c r="F420" s="77" t="s">
        <v>6</v>
      </c>
      <c r="G420" s="77" t="s">
        <v>5</v>
      </c>
      <c r="H420" s="77">
        <v>1</v>
      </c>
      <c r="I420" s="77">
        <v>20</v>
      </c>
      <c r="J420" s="77" t="s">
        <v>10</v>
      </c>
      <c r="K420" s="77">
        <v>57.817999999999998</v>
      </c>
      <c r="L420" s="77">
        <v>19.600000000000001</v>
      </c>
      <c r="M420" s="77">
        <v>57.816000000000003</v>
      </c>
      <c r="N420" s="77">
        <v>19.039000000000001</v>
      </c>
      <c r="O420" s="78" t="s">
        <v>1389</v>
      </c>
    </row>
    <row r="421" spans="1:15" x14ac:dyDescent="0.25">
      <c r="A421" s="151" t="s">
        <v>53</v>
      </c>
      <c r="B421" s="77" t="s">
        <v>8</v>
      </c>
      <c r="C421" s="77">
        <v>0</v>
      </c>
      <c r="D421" s="77">
        <v>0.01</v>
      </c>
      <c r="E421" s="77">
        <v>1E-4</v>
      </c>
      <c r="F421" s="77" t="s">
        <v>6</v>
      </c>
      <c r="G421" s="77" t="s">
        <v>5</v>
      </c>
      <c r="H421" s="77">
        <v>20</v>
      </c>
      <c r="I421" s="77">
        <v>50</v>
      </c>
      <c r="J421" s="77" t="s">
        <v>10</v>
      </c>
      <c r="K421" s="77">
        <v>58</v>
      </c>
      <c r="L421" s="77">
        <v>140.31</v>
      </c>
      <c r="M421" s="77">
        <v>57.994</v>
      </c>
      <c r="N421" s="77">
        <v>139.69999999999999</v>
      </c>
      <c r="O421" s="78" t="s">
        <v>1386</v>
      </c>
    </row>
    <row r="422" spans="1:15" x14ac:dyDescent="0.25">
      <c r="A422" s="151" t="s">
        <v>53</v>
      </c>
      <c r="B422" s="77" t="s">
        <v>8</v>
      </c>
      <c r="C422" s="77">
        <v>0</v>
      </c>
      <c r="D422" s="77">
        <v>0.01</v>
      </c>
      <c r="E422" s="77">
        <v>1E-4</v>
      </c>
      <c r="F422" s="77" t="s">
        <v>6</v>
      </c>
      <c r="G422" s="77" t="s">
        <v>5</v>
      </c>
      <c r="H422" s="77">
        <v>50</v>
      </c>
      <c r="I422" s="77">
        <v>100</v>
      </c>
      <c r="J422" s="77" t="s">
        <v>10</v>
      </c>
      <c r="K422" s="77">
        <v>58.167999999999999</v>
      </c>
      <c r="L422" s="77">
        <v>2497.6999999999998</v>
      </c>
      <c r="M422" s="77">
        <v>58.156999999999996</v>
      </c>
      <c r="N422" s="77">
        <v>2495.6</v>
      </c>
      <c r="O422" s="78" t="s">
        <v>1384</v>
      </c>
    </row>
    <row r="423" spans="1:15" x14ac:dyDescent="0.25">
      <c r="A423" s="151" t="s">
        <v>53</v>
      </c>
      <c r="B423" s="77" t="s">
        <v>8</v>
      </c>
      <c r="C423" s="77">
        <v>0</v>
      </c>
      <c r="D423" s="77">
        <v>0.01</v>
      </c>
      <c r="E423" s="77">
        <v>1E-4</v>
      </c>
      <c r="F423" s="77" t="s">
        <v>6</v>
      </c>
      <c r="G423" s="77" t="s">
        <v>5</v>
      </c>
      <c r="H423" s="77">
        <v>100</v>
      </c>
      <c r="I423" s="77">
        <v>300</v>
      </c>
      <c r="J423" s="77" t="s">
        <v>10</v>
      </c>
      <c r="K423" s="77">
        <v>54.13</v>
      </c>
      <c r="L423" s="77">
        <v>41367</v>
      </c>
      <c r="M423" s="77">
        <v>54.085999999999999</v>
      </c>
      <c r="N423" s="77">
        <v>41369</v>
      </c>
      <c r="O423" s="78" t="s">
        <v>2356</v>
      </c>
    </row>
    <row r="424" spans="1:15" x14ac:dyDescent="0.25">
      <c r="A424" s="151" t="s">
        <v>53</v>
      </c>
      <c r="B424" s="77" t="s">
        <v>8</v>
      </c>
      <c r="C424" s="77">
        <v>0</v>
      </c>
      <c r="D424" s="77">
        <v>0.01</v>
      </c>
      <c r="E424" s="77">
        <v>1E-4</v>
      </c>
      <c r="F424" s="77" t="s">
        <v>6</v>
      </c>
      <c r="G424" s="77" t="s">
        <v>5</v>
      </c>
      <c r="H424" s="77">
        <v>300</v>
      </c>
      <c r="I424" s="77">
        <v>1000</v>
      </c>
      <c r="J424" s="77" t="s">
        <v>10</v>
      </c>
      <c r="K424" s="77">
        <v>56.207000000000001</v>
      </c>
      <c r="L424" s="77">
        <v>41523</v>
      </c>
      <c r="M424" s="77">
        <v>56.162999999999997</v>
      </c>
      <c r="N424" s="77">
        <v>41525</v>
      </c>
      <c r="O424" s="78" t="s">
        <v>1388</v>
      </c>
    </row>
    <row r="425" spans="1:15" x14ac:dyDescent="0.25">
      <c r="A425" s="151" t="s">
        <v>53</v>
      </c>
      <c r="B425" s="77" t="s">
        <v>8</v>
      </c>
      <c r="C425" s="77">
        <v>0</v>
      </c>
      <c r="D425" s="77">
        <v>0.01</v>
      </c>
      <c r="E425" s="77">
        <v>1E-4</v>
      </c>
      <c r="F425" s="77" t="s">
        <v>6</v>
      </c>
      <c r="G425" s="77" t="s">
        <v>5</v>
      </c>
      <c r="H425" s="77">
        <v>1000</v>
      </c>
      <c r="I425" s="77">
        <v>4000</v>
      </c>
      <c r="J425" s="77" t="s">
        <v>10</v>
      </c>
      <c r="K425" s="77">
        <v>57.908999999999999</v>
      </c>
      <c r="L425" s="77">
        <v>76095</v>
      </c>
      <c r="M425" s="77">
        <v>57.746000000000002</v>
      </c>
      <c r="N425" s="77">
        <v>76108</v>
      </c>
      <c r="O425" s="78" t="s">
        <v>1387</v>
      </c>
    </row>
    <row r="426" spans="1:15" x14ac:dyDescent="0.25">
      <c r="A426" s="151" t="s">
        <v>53</v>
      </c>
      <c r="B426" s="77" t="s">
        <v>8</v>
      </c>
      <c r="C426" s="77">
        <v>0</v>
      </c>
      <c r="D426" s="77">
        <v>0.01</v>
      </c>
      <c r="E426" s="77">
        <v>1E-4</v>
      </c>
      <c r="F426" s="77" t="s">
        <v>6</v>
      </c>
      <c r="G426" s="77" t="s">
        <v>5</v>
      </c>
      <c r="H426" s="77">
        <v>4000</v>
      </c>
      <c r="I426" s="77">
        <v>8000</v>
      </c>
      <c r="J426" s="77" t="s">
        <v>10</v>
      </c>
      <c r="K426" s="77">
        <v>56.084000000000003</v>
      </c>
      <c r="L426" s="77">
        <v>226390</v>
      </c>
      <c r="M426" s="77">
        <v>55.738</v>
      </c>
      <c r="N426" s="77">
        <v>226400</v>
      </c>
      <c r="O426" s="78" t="s">
        <v>2358</v>
      </c>
    </row>
    <row r="427" spans="1:15" x14ac:dyDescent="0.25">
      <c r="A427" s="151" t="s">
        <v>53</v>
      </c>
      <c r="B427" s="77" t="s">
        <v>8</v>
      </c>
      <c r="C427" s="77">
        <v>0.01</v>
      </c>
      <c r="D427" s="77">
        <v>0.1</v>
      </c>
      <c r="E427" s="77">
        <v>1E-4</v>
      </c>
      <c r="F427" s="77" t="s">
        <v>6</v>
      </c>
      <c r="G427" s="77" t="s">
        <v>5</v>
      </c>
      <c r="H427" s="77">
        <v>1E-3</v>
      </c>
      <c r="I427" s="77">
        <v>0.04</v>
      </c>
      <c r="J427" s="77" t="s">
        <v>10</v>
      </c>
      <c r="K427" s="77">
        <v>57.923000000000002</v>
      </c>
      <c r="L427" s="77">
        <v>14.074999999999999</v>
      </c>
      <c r="M427" s="77">
        <v>57.921999999999997</v>
      </c>
      <c r="N427" s="77">
        <v>14.013999999999999</v>
      </c>
      <c r="O427" s="78" t="s">
        <v>2370</v>
      </c>
    </row>
    <row r="428" spans="1:15" x14ac:dyDescent="0.25">
      <c r="A428" s="151" t="s">
        <v>53</v>
      </c>
      <c r="B428" s="77" t="s">
        <v>8</v>
      </c>
      <c r="C428" s="77">
        <v>0.01</v>
      </c>
      <c r="D428" s="77">
        <v>0.1</v>
      </c>
      <c r="E428" s="77">
        <v>1E-4</v>
      </c>
      <c r="F428" s="77" t="s">
        <v>6</v>
      </c>
      <c r="G428" s="77" t="s">
        <v>5</v>
      </c>
      <c r="H428" s="77">
        <v>0.04</v>
      </c>
      <c r="I428" s="77">
        <v>1</v>
      </c>
      <c r="J428" s="77" t="s">
        <v>10</v>
      </c>
      <c r="K428" s="77">
        <v>57.783999999999999</v>
      </c>
      <c r="L428" s="77">
        <v>10.952999999999999</v>
      </c>
      <c r="M428" s="77">
        <v>57.783000000000001</v>
      </c>
      <c r="N428" s="77">
        <v>10.891</v>
      </c>
      <c r="O428" s="78" t="s">
        <v>2371</v>
      </c>
    </row>
    <row r="429" spans="1:15" x14ac:dyDescent="0.25">
      <c r="A429" s="151" t="s">
        <v>53</v>
      </c>
      <c r="B429" s="77" t="s">
        <v>8</v>
      </c>
      <c r="C429" s="77">
        <v>0.01</v>
      </c>
      <c r="D429" s="77">
        <v>0.1</v>
      </c>
      <c r="E429" s="77">
        <v>1E-4</v>
      </c>
      <c r="F429" s="77" t="s">
        <v>6</v>
      </c>
      <c r="G429" s="77" t="s">
        <v>5</v>
      </c>
      <c r="H429" s="77">
        <v>1</v>
      </c>
      <c r="I429" s="77">
        <v>20</v>
      </c>
      <c r="J429" s="77" t="s">
        <v>10</v>
      </c>
      <c r="K429" s="77">
        <v>57.628</v>
      </c>
      <c r="L429" s="77">
        <v>32.01</v>
      </c>
      <c r="M429" s="77">
        <v>57.625999999999998</v>
      </c>
      <c r="N429" s="77">
        <v>31.951000000000001</v>
      </c>
      <c r="O429" s="78" t="s">
        <v>1440</v>
      </c>
    </row>
    <row r="430" spans="1:15" x14ac:dyDescent="0.25">
      <c r="A430" s="151" t="s">
        <v>53</v>
      </c>
      <c r="B430" s="77" t="s">
        <v>8</v>
      </c>
      <c r="C430" s="77">
        <v>0.01</v>
      </c>
      <c r="D430" s="77">
        <v>0.1</v>
      </c>
      <c r="E430" s="77">
        <v>1E-4</v>
      </c>
      <c r="F430" s="77" t="s">
        <v>6</v>
      </c>
      <c r="G430" s="77" t="s">
        <v>5</v>
      </c>
      <c r="H430" s="77">
        <v>20</v>
      </c>
      <c r="I430" s="77">
        <v>50</v>
      </c>
      <c r="J430" s="77" t="s">
        <v>10</v>
      </c>
      <c r="K430" s="77">
        <v>57.119</v>
      </c>
      <c r="L430" s="77">
        <v>116.68</v>
      </c>
      <c r="M430" s="77">
        <v>57.113999999999997</v>
      </c>
      <c r="N430" s="77">
        <v>116.5</v>
      </c>
      <c r="O430" s="78" t="s">
        <v>1441</v>
      </c>
    </row>
    <row r="431" spans="1:15" x14ac:dyDescent="0.25">
      <c r="A431" s="151" t="s">
        <v>53</v>
      </c>
      <c r="B431" s="77" t="s">
        <v>8</v>
      </c>
      <c r="C431" s="77">
        <v>0.01</v>
      </c>
      <c r="D431" s="77">
        <v>0.1</v>
      </c>
      <c r="E431" s="77">
        <v>1E-4</v>
      </c>
      <c r="F431" s="77" t="s">
        <v>6</v>
      </c>
      <c r="G431" s="77" t="s">
        <v>5</v>
      </c>
      <c r="H431" s="77">
        <v>50</v>
      </c>
      <c r="I431" s="77">
        <v>100</v>
      </c>
      <c r="J431" s="77" t="s">
        <v>10</v>
      </c>
      <c r="K431" s="77">
        <v>53.811999999999998</v>
      </c>
      <c r="L431" s="77">
        <v>587.62</v>
      </c>
      <c r="M431" s="77">
        <v>53.787999999999997</v>
      </c>
      <c r="N431" s="77">
        <v>587.29999999999995</v>
      </c>
      <c r="O431" s="78" t="s">
        <v>1443</v>
      </c>
    </row>
    <row r="432" spans="1:15" x14ac:dyDescent="0.25">
      <c r="A432" s="151" t="s">
        <v>53</v>
      </c>
      <c r="B432" s="77" t="s">
        <v>8</v>
      </c>
      <c r="C432" s="77">
        <v>0.01</v>
      </c>
      <c r="D432" s="77">
        <v>0.1</v>
      </c>
      <c r="E432" s="77">
        <v>1E-4</v>
      </c>
      <c r="F432" s="77" t="s">
        <v>6</v>
      </c>
      <c r="G432" s="77" t="s">
        <v>5</v>
      </c>
      <c r="H432" s="77">
        <v>100</v>
      </c>
      <c r="I432" s="77">
        <v>300</v>
      </c>
      <c r="J432" s="77" t="s">
        <v>10</v>
      </c>
      <c r="K432" s="77">
        <v>41.904000000000003</v>
      </c>
      <c r="L432" s="77">
        <v>3219</v>
      </c>
      <c r="M432" s="77">
        <v>41.802</v>
      </c>
      <c r="N432" s="77">
        <v>3219.4</v>
      </c>
      <c r="O432" s="78" t="s">
        <v>2373</v>
      </c>
    </row>
    <row r="433" spans="1:15" x14ac:dyDescent="0.25">
      <c r="A433" s="151" t="s">
        <v>53</v>
      </c>
      <c r="B433" s="77" t="s">
        <v>8</v>
      </c>
      <c r="C433" s="77">
        <v>0.01</v>
      </c>
      <c r="D433" s="77">
        <v>0.1</v>
      </c>
      <c r="E433" s="77">
        <v>1E-4</v>
      </c>
      <c r="F433" s="77" t="s">
        <v>6</v>
      </c>
      <c r="G433" s="77" t="s">
        <v>5</v>
      </c>
      <c r="H433" s="77">
        <v>300</v>
      </c>
      <c r="I433" s="77">
        <v>1000</v>
      </c>
      <c r="J433" s="77" t="s">
        <v>10</v>
      </c>
      <c r="K433" s="77">
        <v>21.308</v>
      </c>
      <c r="L433" s="77">
        <v>11907</v>
      </c>
      <c r="M433" s="77">
        <v>25.138999999999999</v>
      </c>
      <c r="N433" s="77">
        <v>11509</v>
      </c>
      <c r="O433" s="78" t="s">
        <v>1444</v>
      </c>
    </row>
    <row r="434" spans="1:15" x14ac:dyDescent="0.25">
      <c r="A434" s="151" t="s">
        <v>53</v>
      </c>
      <c r="B434" s="77" t="s">
        <v>8</v>
      </c>
      <c r="C434" s="77">
        <v>0.01</v>
      </c>
      <c r="D434" s="77">
        <v>0.1</v>
      </c>
      <c r="E434" s="77">
        <v>1E-4</v>
      </c>
      <c r="F434" s="77" t="s">
        <v>6</v>
      </c>
      <c r="G434" s="77" t="s">
        <v>5</v>
      </c>
      <c r="H434" s="77">
        <v>1000</v>
      </c>
      <c r="I434" s="77">
        <v>2000</v>
      </c>
      <c r="J434" s="77" t="s">
        <v>10</v>
      </c>
      <c r="K434" s="77">
        <v>53</v>
      </c>
      <c r="L434" s="77">
        <v>17065</v>
      </c>
      <c r="M434" s="77">
        <v>21.129000000000001</v>
      </c>
      <c r="N434" s="77">
        <v>17327</v>
      </c>
      <c r="O434" s="78" t="s">
        <v>2372</v>
      </c>
    </row>
    <row r="435" spans="1:15" x14ac:dyDescent="0.25">
      <c r="A435" s="151" t="s">
        <v>53</v>
      </c>
      <c r="B435" s="77" t="s">
        <v>8</v>
      </c>
      <c r="C435" s="77">
        <v>0.01</v>
      </c>
      <c r="D435" s="77">
        <v>0.1</v>
      </c>
      <c r="E435" s="77">
        <v>1E-4</v>
      </c>
      <c r="F435" s="77" t="s">
        <v>6</v>
      </c>
      <c r="G435" s="77" t="s">
        <v>5</v>
      </c>
      <c r="H435" s="77">
        <v>2000</v>
      </c>
      <c r="I435" s="77">
        <v>4000</v>
      </c>
      <c r="J435" s="77" t="s">
        <v>10</v>
      </c>
      <c r="K435" s="77">
        <v>110</v>
      </c>
      <c r="L435" s="77">
        <v>46000</v>
      </c>
      <c r="M435" s="77">
        <v>84.138999999999996</v>
      </c>
      <c r="N435" s="77">
        <v>46193</v>
      </c>
      <c r="O435" s="78" t="s">
        <v>1438</v>
      </c>
    </row>
    <row r="436" spans="1:15" x14ac:dyDescent="0.25">
      <c r="A436" s="151" t="s">
        <v>53</v>
      </c>
      <c r="B436" s="77" t="s">
        <v>8</v>
      </c>
      <c r="C436" s="77">
        <v>0.01</v>
      </c>
      <c r="D436" s="77">
        <v>0.1</v>
      </c>
      <c r="E436" s="77">
        <v>1E-4</v>
      </c>
      <c r="F436" s="77" t="s">
        <v>6</v>
      </c>
      <c r="G436" s="77" t="s">
        <v>5</v>
      </c>
      <c r="H436" s="77">
        <v>4000</v>
      </c>
      <c r="I436" s="77">
        <v>8000</v>
      </c>
      <c r="J436" s="77" t="s">
        <v>10</v>
      </c>
      <c r="K436" s="77">
        <v>120</v>
      </c>
      <c r="L436" s="77">
        <v>46000</v>
      </c>
      <c r="M436" s="77">
        <v>95.542000000000002</v>
      </c>
      <c r="N436" s="77">
        <v>46232</v>
      </c>
      <c r="O436" s="78" t="s">
        <v>1442</v>
      </c>
    </row>
    <row r="437" spans="1:15" x14ac:dyDescent="0.25">
      <c r="A437" s="151" t="s">
        <v>53</v>
      </c>
      <c r="B437" s="77" t="s">
        <v>8</v>
      </c>
      <c r="C437" s="77">
        <v>0.01</v>
      </c>
      <c r="D437" s="77">
        <v>0.1</v>
      </c>
      <c r="E437" s="77">
        <v>1E-4</v>
      </c>
      <c r="F437" s="77" t="s">
        <v>6</v>
      </c>
      <c r="G437" s="77" t="s">
        <v>5</v>
      </c>
      <c r="H437" s="77">
        <v>8000</v>
      </c>
      <c r="I437" s="77">
        <v>10000</v>
      </c>
      <c r="J437" s="77" t="s">
        <v>10</v>
      </c>
      <c r="K437" s="77">
        <v>450</v>
      </c>
      <c r="L437" s="77">
        <v>170040</v>
      </c>
      <c r="M437" s="77">
        <v>116.4</v>
      </c>
      <c r="N437" s="77">
        <v>173270</v>
      </c>
      <c r="O437" s="78" t="s">
        <v>1439</v>
      </c>
    </row>
    <row r="438" spans="1:15" x14ac:dyDescent="0.25">
      <c r="A438" s="151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5</v>
      </c>
      <c r="H438" s="77">
        <v>1E-3</v>
      </c>
      <c r="I438" s="77">
        <v>0.04</v>
      </c>
      <c r="J438" s="77" t="s">
        <v>10</v>
      </c>
      <c r="K438" s="77">
        <v>72.742999999999995</v>
      </c>
      <c r="L438" s="77">
        <v>66.872</v>
      </c>
      <c r="M438" s="77">
        <v>66.849000000000004</v>
      </c>
      <c r="N438" s="77">
        <v>66.849000000000004</v>
      </c>
      <c r="O438" s="78" t="s">
        <v>1477</v>
      </c>
    </row>
    <row r="439" spans="1:15" x14ac:dyDescent="0.25">
      <c r="A439" s="151" t="s">
        <v>53</v>
      </c>
      <c r="B439" s="77" t="s">
        <v>8</v>
      </c>
      <c r="C439" s="77">
        <v>0.1</v>
      </c>
      <c r="D439" s="77">
        <v>1</v>
      </c>
      <c r="E439" s="77">
        <v>1E-4</v>
      </c>
      <c r="F439" s="77" t="s">
        <v>6</v>
      </c>
      <c r="G439" s="77" t="s">
        <v>5</v>
      </c>
      <c r="H439" s="77">
        <v>0.04</v>
      </c>
      <c r="I439" s="77">
        <v>1</v>
      </c>
      <c r="J439" s="77" t="s">
        <v>10</v>
      </c>
      <c r="K439" s="77">
        <v>59.942999999999998</v>
      </c>
      <c r="L439" s="77">
        <v>59.048999999999999</v>
      </c>
      <c r="M439" s="77">
        <v>59.9</v>
      </c>
      <c r="N439" s="77">
        <v>59.024000000000001</v>
      </c>
      <c r="O439" s="78" t="s">
        <v>2385</v>
      </c>
    </row>
    <row r="440" spans="1:15" x14ac:dyDescent="0.25">
      <c r="A440" s="151" t="s">
        <v>53</v>
      </c>
      <c r="B440" s="77" t="s">
        <v>8</v>
      </c>
      <c r="C440" s="77">
        <v>0.1</v>
      </c>
      <c r="D440" s="77">
        <v>1</v>
      </c>
      <c r="E440" s="77">
        <v>1E-4</v>
      </c>
      <c r="F440" s="77" t="s">
        <v>6</v>
      </c>
      <c r="G440" s="77" t="s">
        <v>5</v>
      </c>
      <c r="H440" s="77">
        <v>1</v>
      </c>
      <c r="I440" s="77">
        <v>20</v>
      </c>
      <c r="J440" s="77" t="s">
        <v>10</v>
      </c>
      <c r="K440" s="77">
        <v>56.377000000000002</v>
      </c>
      <c r="L440" s="77">
        <v>137.35</v>
      </c>
      <c r="M440" s="77">
        <v>56.262</v>
      </c>
      <c r="N440" s="77">
        <v>137.33000000000001</v>
      </c>
      <c r="O440" s="78" t="s">
        <v>2387</v>
      </c>
    </row>
    <row r="441" spans="1:15" x14ac:dyDescent="0.25">
      <c r="A441" s="151" t="s">
        <v>53</v>
      </c>
      <c r="B441" s="77" t="s">
        <v>8</v>
      </c>
      <c r="C441" s="77">
        <v>0.1</v>
      </c>
      <c r="D441" s="77">
        <v>1</v>
      </c>
      <c r="E441" s="77">
        <v>1E-4</v>
      </c>
      <c r="F441" s="77" t="s">
        <v>6</v>
      </c>
      <c r="G441" s="77" t="s">
        <v>5</v>
      </c>
      <c r="H441" s="77">
        <v>20</v>
      </c>
      <c r="I441" s="77">
        <v>50</v>
      </c>
      <c r="J441" s="77" t="s">
        <v>10</v>
      </c>
      <c r="K441" s="77">
        <v>49.713000000000001</v>
      </c>
      <c r="L441" s="77">
        <v>324.48</v>
      </c>
      <c r="M441" s="77">
        <v>49.371000000000002</v>
      </c>
      <c r="N441" s="77">
        <v>324.63</v>
      </c>
      <c r="O441" s="78" t="s">
        <v>1484</v>
      </c>
    </row>
    <row r="442" spans="1:15" x14ac:dyDescent="0.25">
      <c r="A442" s="151" t="s">
        <v>53</v>
      </c>
      <c r="B442" s="77" t="s">
        <v>8</v>
      </c>
      <c r="C442" s="77">
        <v>0.1</v>
      </c>
      <c r="D442" s="77">
        <v>1</v>
      </c>
      <c r="E442" s="77">
        <v>1E-4</v>
      </c>
      <c r="F442" s="77" t="s">
        <v>6</v>
      </c>
      <c r="G442" s="77" t="s">
        <v>5</v>
      </c>
      <c r="H442" s="77">
        <v>50</v>
      </c>
      <c r="I442" s="77">
        <v>100</v>
      </c>
      <c r="J442" s="77" t="s">
        <v>10</v>
      </c>
      <c r="K442" s="77">
        <v>38.506</v>
      </c>
      <c r="L442" s="77">
        <v>925.39</v>
      </c>
      <c r="M442" s="77">
        <v>37.912999999999997</v>
      </c>
      <c r="N442" s="77">
        <v>925.82</v>
      </c>
      <c r="O442" s="78" t="s">
        <v>1480</v>
      </c>
    </row>
    <row r="443" spans="1:15" x14ac:dyDescent="0.25">
      <c r="A443" s="151" t="s">
        <v>53</v>
      </c>
      <c r="B443" s="77" t="s">
        <v>8</v>
      </c>
      <c r="C443" s="77">
        <v>0.1</v>
      </c>
      <c r="D443" s="77">
        <v>1</v>
      </c>
      <c r="E443" s="77">
        <v>1E-4</v>
      </c>
      <c r="F443" s="77" t="s">
        <v>6</v>
      </c>
      <c r="G443" s="77" t="s">
        <v>5</v>
      </c>
      <c r="H443" s="77">
        <v>100</v>
      </c>
      <c r="I443" s="77">
        <v>300</v>
      </c>
      <c r="J443" s="77" t="s">
        <v>10</v>
      </c>
      <c r="K443" s="77">
        <v>120</v>
      </c>
      <c r="L443" s="77">
        <v>3500</v>
      </c>
      <c r="M443" s="77">
        <v>120.41</v>
      </c>
      <c r="N443" s="77">
        <v>3459.8</v>
      </c>
      <c r="O443" s="78" t="s">
        <v>1478</v>
      </c>
    </row>
    <row r="444" spans="1:15" x14ac:dyDescent="0.25">
      <c r="A444" s="151" t="s">
        <v>53</v>
      </c>
      <c r="B444" s="77" t="s">
        <v>8</v>
      </c>
      <c r="C444" s="77">
        <v>0.1</v>
      </c>
      <c r="D444" s="77">
        <v>1</v>
      </c>
      <c r="E444" s="77">
        <v>1E-4</v>
      </c>
      <c r="F444" s="77" t="s">
        <v>6</v>
      </c>
      <c r="G444" s="77" t="s">
        <v>5</v>
      </c>
      <c r="H444" s="77">
        <v>300</v>
      </c>
      <c r="I444" s="77">
        <v>1000</v>
      </c>
      <c r="J444" s="77" t="s">
        <v>10</v>
      </c>
      <c r="K444" s="77">
        <v>120</v>
      </c>
      <c r="L444" s="77">
        <v>12000</v>
      </c>
      <c r="M444" s="77">
        <v>111.87</v>
      </c>
      <c r="N444" s="77">
        <v>11674</v>
      </c>
      <c r="O444" s="78" t="s">
        <v>1479</v>
      </c>
    </row>
    <row r="445" spans="1:15" x14ac:dyDescent="0.25">
      <c r="A445" s="151" t="s">
        <v>53</v>
      </c>
      <c r="B445" s="77" t="s">
        <v>8</v>
      </c>
      <c r="C445" s="77">
        <v>0.1</v>
      </c>
      <c r="D445" s="77">
        <v>1</v>
      </c>
      <c r="E445" s="77">
        <v>1E-4</v>
      </c>
      <c r="F445" s="77" t="s">
        <v>6</v>
      </c>
      <c r="G445" s="77" t="s">
        <v>5</v>
      </c>
      <c r="H445" s="77">
        <v>1000</v>
      </c>
      <c r="I445" s="77">
        <v>2000</v>
      </c>
      <c r="J445" s="77" t="s">
        <v>10</v>
      </c>
      <c r="K445" s="77">
        <v>590</v>
      </c>
      <c r="L445" s="77">
        <v>17152</v>
      </c>
      <c r="M445" s="77">
        <v>109.37</v>
      </c>
      <c r="N445" s="77">
        <v>17478</v>
      </c>
      <c r="O445" s="78" t="s">
        <v>2386</v>
      </c>
    </row>
    <row r="446" spans="1:15" x14ac:dyDescent="0.25">
      <c r="A446" s="151" t="s">
        <v>53</v>
      </c>
      <c r="B446" s="77" t="s">
        <v>8</v>
      </c>
      <c r="C446" s="77">
        <v>0.1</v>
      </c>
      <c r="D446" s="77">
        <v>1</v>
      </c>
      <c r="E446" s="77">
        <v>1E-4</v>
      </c>
      <c r="F446" s="77" t="s">
        <v>6</v>
      </c>
      <c r="G446" s="77" t="s">
        <v>4</v>
      </c>
      <c r="H446" s="77">
        <v>2000</v>
      </c>
      <c r="I446" s="77">
        <v>4000</v>
      </c>
      <c r="J446" s="77" t="s">
        <v>10</v>
      </c>
      <c r="K446" s="77">
        <v>1.2</v>
      </c>
      <c r="L446" s="77">
        <v>46.03</v>
      </c>
      <c r="M446" s="77">
        <v>0.80149999999999999</v>
      </c>
      <c r="N446" s="77">
        <v>46.325000000000003</v>
      </c>
      <c r="O446" s="78" t="s">
        <v>1483</v>
      </c>
    </row>
    <row r="447" spans="1:15" x14ac:dyDescent="0.25">
      <c r="A447" s="151" t="s">
        <v>53</v>
      </c>
      <c r="B447" s="77" t="s">
        <v>8</v>
      </c>
      <c r="C447" s="77">
        <v>0.1</v>
      </c>
      <c r="D447" s="77">
        <v>1</v>
      </c>
      <c r="E447" s="77">
        <v>1E-4</v>
      </c>
      <c r="F447" s="77" t="s">
        <v>6</v>
      </c>
      <c r="G447" s="77" t="s">
        <v>4</v>
      </c>
      <c r="H447" s="77">
        <v>4000</v>
      </c>
      <c r="I447" s="77">
        <v>8000</v>
      </c>
      <c r="J447" s="77" t="s">
        <v>10</v>
      </c>
      <c r="K447" s="77">
        <v>1.3</v>
      </c>
      <c r="L447" s="77">
        <v>46.045999999999999</v>
      </c>
      <c r="M447" s="77">
        <v>0.91664999999999996</v>
      </c>
      <c r="N447" s="77">
        <v>46.325000000000003</v>
      </c>
      <c r="O447" s="78" t="s">
        <v>1481</v>
      </c>
    </row>
    <row r="448" spans="1:15" x14ac:dyDescent="0.25">
      <c r="A448" s="151" t="s">
        <v>53</v>
      </c>
      <c r="B448" s="77" t="s">
        <v>8</v>
      </c>
      <c r="C448" s="77">
        <v>0.1</v>
      </c>
      <c r="D448" s="77">
        <v>1</v>
      </c>
      <c r="E448" s="77">
        <v>1E-4</v>
      </c>
      <c r="F448" s="77" t="s">
        <v>6</v>
      </c>
      <c r="G448" s="77" t="s">
        <v>4</v>
      </c>
      <c r="H448" s="77">
        <v>8000</v>
      </c>
      <c r="I448" s="77">
        <v>10000</v>
      </c>
      <c r="J448" s="77" t="s">
        <v>10</v>
      </c>
      <c r="K448" s="77">
        <v>4.5999999999999996</v>
      </c>
      <c r="L448" s="77">
        <v>170.12</v>
      </c>
      <c r="M448" s="77">
        <v>1.1460999999999999</v>
      </c>
      <c r="N448" s="77">
        <v>173.36</v>
      </c>
      <c r="O448" s="78" t="s">
        <v>1482</v>
      </c>
    </row>
    <row r="449" spans="1:15" x14ac:dyDescent="0.25">
      <c r="A449" s="151" t="s">
        <v>53</v>
      </c>
      <c r="B449" s="77" t="s">
        <v>8</v>
      </c>
      <c r="C449" s="77">
        <v>1</v>
      </c>
      <c r="D449" s="77">
        <v>10</v>
      </c>
      <c r="E449" s="77">
        <v>1E-4</v>
      </c>
      <c r="F449" s="77" t="s">
        <v>6</v>
      </c>
      <c r="G449" s="77" t="s">
        <v>4</v>
      </c>
      <c r="H449" s="77">
        <v>1E-3</v>
      </c>
      <c r="I449" s="77">
        <v>0.04</v>
      </c>
      <c r="J449" s="77" t="s">
        <v>10</v>
      </c>
      <c r="K449" s="77">
        <v>0.46</v>
      </c>
      <c r="L449" s="77">
        <v>9.2019000000000004E-2</v>
      </c>
      <c r="M449" s="77">
        <v>0.45379999999999998</v>
      </c>
      <c r="N449" s="77">
        <v>9.1994000000000006E-2</v>
      </c>
      <c r="O449" s="78" t="s">
        <v>1525</v>
      </c>
    </row>
    <row r="450" spans="1:15" x14ac:dyDescent="0.25">
      <c r="A450" s="151" t="s">
        <v>53</v>
      </c>
      <c r="B450" s="77" t="s">
        <v>8</v>
      </c>
      <c r="C450" s="77">
        <v>1</v>
      </c>
      <c r="D450" s="77">
        <v>10</v>
      </c>
      <c r="E450" s="77">
        <v>1E-4</v>
      </c>
      <c r="F450" s="77" t="s">
        <v>6</v>
      </c>
      <c r="G450" s="77" t="s">
        <v>4</v>
      </c>
      <c r="H450" s="77">
        <v>0.04</v>
      </c>
      <c r="I450" s="77">
        <v>1</v>
      </c>
      <c r="J450" s="77" t="s">
        <v>10</v>
      </c>
      <c r="K450" s="77">
        <v>0.25</v>
      </c>
      <c r="L450" s="77">
        <v>8.4682999999999994E-2</v>
      </c>
      <c r="M450" s="77">
        <v>0.23197999999999999</v>
      </c>
      <c r="N450" s="77">
        <v>8.5126999999999994E-2</v>
      </c>
      <c r="O450" s="78" t="s">
        <v>2395</v>
      </c>
    </row>
    <row r="451" spans="1:15" x14ac:dyDescent="0.25">
      <c r="A451" s="151" t="s">
        <v>53</v>
      </c>
      <c r="B451" s="77" t="s">
        <v>8</v>
      </c>
      <c r="C451" s="77">
        <v>1</v>
      </c>
      <c r="D451" s="77">
        <v>10</v>
      </c>
      <c r="E451" s="77">
        <v>1E-4</v>
      </c>
      <c r="F451" s="77" t="s">
        <v>6</v>
      </c>
      <c r="G451" s="77" t="s">
        <v>4</v>
      </c>
      <c r="H451" s="77">
        <v>1</v>
      </c>
      <c r="I451" s="77">
        <v>20</v>
      </c>
      <c r="J451" s="77" t="s">
        <v>10</v>
      </c>
      <c r="K451" s="77">
        <v>0.28000000000000003</v>
      </c>
      <c r="L451" s="77">
        <v>0.16156000000000001</v>
      </c>
      <c r="M451" s="77">
        <v>0.23294999999999999</v>
      </c>
      <c r="N451" s="77">
        <v>0.16397</v>
      </c>
      <c r="O451" s="78" t="s">
        <v>1526</v>
      </c>
    </row>
    <row r="452" spans="1:15" x14ac:dyDescent="0.25">
      <c r="A452" s="151" t="s">
        <v>53</v>
      </c>
      <c r="B452" s="77" t="s">
        <v>8</v>
      </c>
      <c r="C452" s="77">
        <v>1</v>
      </c>
      <c r="D452" s="77">
        <v>10</v>
      </c>
      <c r="E452" s="77">
        <v>1E-4</v>
      </c>
      <c r="F452" s="77" t="s">
        <v>6</v>
      </c>
      <c r="G452" s="77" t="s">
        <v>4</v>
      </c>
      <c r="H452" s="77">
        <v>20</v>
      </c>
      <c r="I452" s="77">
        <v>50</v>
      </c>
      <c r="J452" s="77" t="s">
        <v>10</v>
      </c>
      <c r="K452" s="77">
        <v>0.24</v>
      </c>
      <c r="L452" s="77">
        <v>0.35</v>
      </c>
      <c r="M452" s="77">
        <v>0.23282</v>
      </c>
      <c r="N452" s="77">
        <v>0.34749000000000002</v>
      </c>
      <c r="O452" s="78" t="s">
        <v>1529</v>
      </c>
    </row>
    <row r="453" spans="1:15" x14ac:dyDescent="0.25">
      <c r="A453" s="151" t="s">
        <v>53</v>
      </c>
      <c r="B453" s="77" t="s">
        <v>8</v>
      </c>
      <c r="C453" s="77">
        <v>1</v>
      </c>
      <c r="D453" s="77">
        <v>10</v>
      </c>
      <c r="E453" s="77">
        <v>1E-4</v>
      </c>
      <c r="F453" s="77" t="s">
        <v>6</v>
      </c>
      <c r="G453" s="77" t="s">
        <v>4</v>
      </c>
      <c r="H453" s="77">
        <v>50</v>
      </c>
      <c r="I453" s="77">
        <v>100</v>
      </c>
      <c r="J453" s="77" t="s">
        <v>10</v>
      </c>
      <c r="K453" s="77">
        <v>0.27</v>
      </c>
      <c r="L453" s="77">
        <v>0.93767999999999996</v>
      </c>
      <c r="M453" s="77">
        <v>0.22761000000000001</v>
      </c>
      <c r="N453" s="77">
        <v>0.94106999999999996</v>
      </c>
      <c r="O453" s="78" t="s">
        <v>2396</v>
      </c>
    </row>
    <row r="454" spans="1:15" x14ac:dyDescent="0.25">
      <c r="A454" s="151" t="s">
        <v>53</v>
      </c>
      <c r="B454" s="77" t="s">
        <v>8</v>
      </c>
      <c r="C454" s="77">
        <v>1</v>
      </c>
      <c r="D454" s="77">
        <v>10</v>
      </c>
      <c r="E454" s="77">
        <v>1E-4</v>
      </c>
      <c r="F454" s="77" t="s">
        <v>6</v>
      </c>
      <c r="G454" s="77" t="s">
        <v>4</v>
      </c>
      <c r="H454" s="77">
        <v>100</v>
      </c>
      <c r="I454" s="77">
        <v>300</v>
      </c>
      <c r="J454" s="77" t="s">
        <v>10</v>
      </c>
      <c r="K454" s="77">
        <v>1.2</v>
      </c>
      <c r="L454" s="77">
        <v>3.5</v>
      </c>
      <c r="M454" s="77">
        <v>1.1365000000000001</v>
      </c>
      <c r="N454" s="77">
        <v>3.4830000000000001</v>
      </c>
      <c r="O454" s="78" t="s">
        <v>1528</v>
      </c>
    </row>
    <row r="455" spans="1:15" x14ac:dyDescent="0.25">
      <c r="A455" s="151" t="s">
        <v>53</v>
      </c>
      <c r="B455" s="77" t="s">
        <v>8</v>
      </c>
      <c r="C455" s="77">
        <v>1</v>
      </c>
      <c r="D455" s="77">
        <v>10</v>
      </c>
      <c r="E455" s="77">
        <v>1E-4</v>
      </c>
      <c r="F455" s="77" t="s">
        <v>6</v>
      </c>
      <c r="G455" s="77" t="s">
        <v>4</v>
      </c>
      <c r="H455" s="77">
        <v>300</v>
      </c>
      <c r="I455" s="77">
        <v>1000</v>
      </c>
      <c r="J455" s="77" t="s">
        <v>10</v>
      </c>
      <c r="K455" s="77">
        <v>0.83</v>
      </c>
      <c r="L455" s="77">
        <v>11.988</v>
      </c>
      <c r="M455" s="77">
        <v>1.1272</v>
      </c>
      <c r="N455" s="77">
        <v>11.688000000000001</v>
      </c>
      <c r="O455" s="78" t="s">
        <v>1522</v>
      </c>
    </row>
    <row r="456" spans="1:15" x14ac:dyDescent="0.25">
      <c r="A456" s="151" t="s">
        <v>53</v>
      </c>
      <c r="B456" s="77" t="s">
        <v>8</v>
      </c>
      <c r="C456" s="77">
        <v>1</v>
      </c>
      <c r="D456" s="77">
        <v>10</v>
      </c>
      <c r="E456" s="77">
        <v>1E-4</v>
      </c>
      <c r="F456" s="77" t="s">
        <v>6</v>
      </c>
      <c r="G456" s="77" t="s">
        <v>4</v>
      </c>
      <c r="H456" s="77">
        <v>1000</v>
      </c>
      <c r="I456" s="77">
        <v>2000</v>
      </c>
      <c r="J456" s="77" t="s">
        <v>10</v>
      </c>
      <c r="K456" s="77">
        <v>6.1</v>
      </c>
      <c r="L456" s="77">
        <v>17.155999999999999</v>
      </c>
      <c r="M456" s="77">
        <v>1.1337999999999999</v>
      </c>
      <c r="N456" s="77">
        <v>17.486999999999998</v>
      </c>
      <c r="O456" s="78" t="s">
        <v>1524</v>
      </c>
    </row>
    <row r="457" spans="1:15" x14ac:dyDescent="0.25">
      <c r="A457" s="151" t="s">
        <v>53</v>
      </c>
      <c r="B457" s="77" t="s">
        <v>8</v>
      </c>
      <c r="C457" s="77">
        <v>1</v>
      </c>
      <c r="D457" s="77">
        <v>10</v>
      </c>
      <c r="E457" s="77">
        <v>1E-4</v>
      </c>
      <c r="F457" s="77" t="s">
        <v>6</v>
      </c>
      <c r="G457" s="77" t="s">
        <v>4</v>
      </c>
      <c r="H457" s="77">
        <v>2000</v>
      </c>
      <c r="I457" s="77">
        <v>4000</v>
      </c>
      <c r="J457" s="77" t="s">
        <v>10</v>
      </c>
      <c r="K457" s="77">
        <v>12</v>
      </c>
      <c r="L457" s="77">
        <v>46.037999999999997</v>
      </c>
      <c r="M457" s="77">
        <v>8.06</v>
      </c>
      <c r="N457" s="77">
        <v>46.328000000000003</v>
      </c>
      <c r="O457" s="78" t="s">
        <v>1523</v>
      </c>
    </row>
    <row r="458" spans="1:15" x14ac:dyDescent="0.25">
      <c r="A458" s="151" t="s">
        <v>53</v>
      </c>
      <c r="B458" s="77" t="s">
        <v>8</v>
      </c>
      <c r="C458" s="77">
        <v>1</v>
      </c>
      <c r="D458" s="77">
        <v>10</v>
      </c>
      <c r="E458" s="77">
        <v>1E-4</v>
      </c>
      <c r="F458" s="77" t="s">
        <v>6</v>
      </c>
      <c r="G458" s="77" t="s">
        <v>4</v>
      </c>
      <c r="H458" s="77">
        <v>4000</v>
      </c>
      <c r="I458" s="77">
        <v>8000</v>
      </c>
      <c r="J458" s="77" t="s">
        <v>10</v>
      </c>
      <c r="K458" s="77">
        <v>15</v>
      </c>
      <c r="L458" s="77">
        <v>46.325000000000003</v>
      </c>
      <c r="M458" s="77">
        <v>9.1631999999999998</v>
      </c>
      <c r="N458" s="77">
        <v>46.576000000000001</v>
      </c>
      <c r="O458" s="78" t="s">
        <v>2397</v>
      </c>
    </row>
    <row r="459" spans="1:15" x14ac:dyDescent="0.25">
      <c r="A459" s="151" t="s">
        <v>53</v>
      </c>
      <c r="B459" s="77" t="s">
        <v>8</v>
      </c>
      <c r="C459" s="77">
        <v>1</v>
      </c>
      <c r="D459" s="77">
        <v>10</v>
      </c>
      <c r="E459" s="77">
        <v>1E-4</v>
      </c>
      <c r="F459" s="77" t="s">
        <v>6</v>
      </c>
      <c r="G459" s="77" t="s">
        <v>4</v>
      </c>
      <c r="H459" s="77">
        <v>8000</v>
      </c>
      <c r="I459" s="77">
        <v>10000</v>
      </c>
      <c r="J459" s="77" t="s">
        <v>10</v>
      </c>
      <c r="K459" s="77">
        <v>46</v>
      </c>
      <c r="L459" s="77">
        <v>170.12</v>
      </c>
      <c r="M459" s="77">
        <v>11.529</v>
      </c>
      <c r="N459" s="77">
        <v>173.36</v>
      </c>
      <c r="O459" s="78" t="s">
        <v>1527</v>
      </c>
    </row>
    <row r="460" spans="1:15" x14ac:dyDescent="0.25">
      <c r="A460" s="151" t="s">
        <v>53</v>
      </c>
      <c r="B460" s="77" t="s">
        <v>8</v>
      </c>
      <c r="C460" s="77">
        <v>10</v>
      </c>
      <c r="D460" s="77">
        <v>20</v>
      </c>
      <c r="E460" s="77">
        <v>1E-4</v>
      </c>
      <c r="F460" s="77" t="s">
        <v>6</v>
      </c>
      <c r="G460" s="77" t="s">
        <v>4</v>
      </c>
      <c r="H460" s="77">
        <v>1E-3</v>
      </c>
      <c r="I460" s="77">
        <v>0.04</v>
      </c>
      <c r="J460" s="77" t="s">
        <v>10</v>
      </c>
      <c r="K460" s="77">
        <v>4.7</v>
      </c>
      <c r="L460" s="77">
        <v>0.23</v>
      </c>
      <c r="M460" s="77">
        <v>4.6189999999999998</v>
      </c>
      <c r="N460" s="77">
        <v>0.2329</v>
      </c>
      <c r="O460" s="78" t="s">
        <v>2410</v>
      </c>
    </row>
    <row r="461" spans="1:15" x14ac:dyDescent="0.25">
      <c r="A461" s="151" t="s">
        <v>53</v>
      </c>
      <c r="B461" s="77" t="s">
        <v>8</v>
      </c>
      <c r="C461" s="77">
        <v>10</v>
      </c>
      <c r="D461" s="77">
        <v>20</v>
      </c>
      <c r="E461" s="77">
        <v>1E-4</v>
      </c>
      <c r="F461" s="77" t="s">
        <v>6</v>
      </c>
      <c r="G461" s="77" t="s">
        <v>4</v>
      </c>
      <c r="H461" s="77">
        <v>0.04</v>
      </c>
      <c r="I461" s="77">
        <v>1</v>
      </c>
      <c r="J461" s="77" t="s">
        <v>10</v>
      </c>
      <c r="K461" s="77">
        <v>2.4</v>
      </c>
      <c r="L461" s="77">
        <v>0.23</v>
      </c>
      <c r="M461" s="77">
        <v>2.2985000000000002</v>
      </c>
      <c r="N461" s="77">
        <v>0.23305000000000001</v>
      </c>
      <c r="O461" s="78" t="s">
        <v>1561</v>
      </c>
    </row>
    <row r="462" spans="1:15" x14ac:dyDescent="0.25">
      <c r="A462" s="151" t="s">
        <v>53</v>
      </c>
      <c r="B462" s="77" t="s">
        <v>8</v>
      </c>
      <c r="C462" s="77">
        <v>10</v>
      </c>
      <c r="D462" s="77">
        <v>20</v>
      </c>
      <c r="E462" s="77">
        <v>1E-4</v>
      </c>
      <c r="F462" s="77" t="s">
        <v>6</v>
      </c>
      <c r="G462" s="77" t="s">
        <v>4</v>
      </c>
      <c r="H462" s="77">
        <v>1</v>
      </c>
      <c r="I462" s="77">
        <v>20</v>
      </c>
      <c r="J462" s="77" t="s">
        <v>10</v>
      </c>
      <c r="K462" s="77">
        <v>2.4</v>
      </c>
      <c r="L462" s="77">
        <v>0.23</v>
      </c>
      <c r="M462" s="77">
        <v>2.2985000000000002</v>
      </c>
      <c r="N462" s="77">
        <v>0.23305000000000001</v>
      </c>
      <c r="O462" s="78" t="s">
        <v>2409</v>
      </c>
    </row>
    <row r="463" spans="1:15" x14ac:dyDescent="0.25">
      <c r="A463" s="151" t="s">
        <v>53</v>
      </c>
      <c r="B463" s="77" t="s">
        <v>8</v>
      </c>
      <c r="C463" s="77">
        <v>10</v>
      </c>
      <c r="D463" s="77">
        <v>20</v>
      </c>
      <c r="E463" s="77">
        <v>1E-4</v>
      </c>
      <c r="F463" s="77" t="s">
        <v>6</v>
      </c>
      <c r="G463" s="77" t="s">
        <v>4</v>
      </c>
      <c r="H463" s="77">
        <v>20</v>
      </c>
      <c r="I463" s="77">
        <v>50</v>
      </c>
      <c r="J463" s="77" t="s">
        <v>10</v>
      </c>
      <c r="K463" s="77">
        <v>2.4</v>
      </c>
      <c r="L463" s="77">
        <v>0.41</v>
      </c>
      <c r="M463" s="77">
        <v>2.266</v>
      </c>
      <c r="N463" s="77">
        <v>0.40922999999999998</v>
      </c>
      <c r="O463" s="78" t="s">
        <v>2413</v>
      </c>
    </row>
    <row r="464" spans="1:15" x14ac:dyDescent="0.25">
      <c r="A464" s="151" t="s">
        <v>53</v>
      </c>
      <c r="B464" s="77" t="s">
        <v>8</v>
      </c>
      <c r="C464" s="77">
        <v>10</v>
      </c>
      <c r="D464" s="77">
        <v>20</v>
      </c>
      <c r="E464" s="77">
        <v>1E-4</v>
      </c>
      <c r="F464" s="77" t="s">
        <v>6</v>
      </c>
      <c r="G464" s="77" t="s">
        <v>4</v>
      </c>
      <c r="H464" s="77">
        <v>50</v>
      </c>
      <c r="I464" s="77">
        <v>100</v>
      </c>
      <c r="J464" s="77" t="s">
        <v>10</v>
      </c>
      <c r="K464" s="77">
        <v>2.4</v>
      </c>
      <c r="L464" s="77">
        <v>1.4</v>
      </c>
      <c r="M464" s="77">
        <v>2.3769</v>
      </c>
      <c r="N464" s="77">
        <v>1.3889</v>
      </c>
      <c r="O464" s="78" t="s">
        <v>2414</v>
      </c>
    </row>
    <row r="465" spans="1:15" x14ac:dyDescent="0.25">
      <c r="A465" s="151" t="s">
        <v>53</v>
      </c>
      <c r="B465" s="77" t="s">
        <v>8</v>
      </c>
      <c r="C465" s="77">
        <v>10</v>
      </c>
      <c r="D465" s="77">
        <v>20</v>
      </c>
      <c r="E465" s="77">
        <v>1E-4</v>
      </c>
      <c r="F465" s="77" t="s">
        <v>6</v>
      </c>
      <c r="G465" s="77" t="s">
        <v>4</v>
      </c>
      <c r="H465" s="77">
        <v>100</v>
      </c>
      <c r="I465" s="77">
        <v>300</v>
      </c>
      <c r="J465" s="77" t="s">
        <v>10</v>
      </c>
      <c r="K465" s="77">
        <v>13</v>
      </c>
      <c r="L465" s="77">
        <v>4.6109</v>
      </c>
      <c r="M465" s="77">
        <v>11.574</v>
      </c>
      <c r="N465" s="77">
        <v>4.6268000000000002</v>
      </c>
      <c r="O465" s="78" t="s">
        <v>2412</v>
      </c>
    </row>
    <row r="466" spans="1:15" x14ac:dyDescent="0.25">
      <c r="A466" s="151" t="s">
        <v>53</v>
      </c>
      <c r="B466" s="77" t="s">
        <v>8</v>
      </c>
      <c r="C466" s="77">
        <v>10</v>
      </c>
      <c r="D466" s="77">
        <v>100</v>
      </c>
      <c r="E466" s="77">
        <v>1E-4</v>
      </c>
      <c r="F466" s="77" t="s">
        <v>6</v>
      </c>
      <c r="G466" s="77" t="s">
        <v>4</v>
      </c>
      <c r="H466" s="77">
        <v>100</v>
      </c>
      <c r="I466" s="77">
        <v>300</v>
      </c>
      <c r="J466" s="77" t="s">
        <v>10</v>
      </c>
      <c r="K466" s="77">
        <v>15</v>
      </c>
      <c r="L466" s="77">
        <v>4.6028000000000002</v>
      </c>
      <c r="M466" s="77">
        <v>11.574999999999999</v>
      </c>
      <c r="N466" s="77">
        <v>4.6268000000000002</v>
      </c>
      <c r="O466" s="78" t="s">
        <v>1563</v>
      </c>
    </row>
    <row r="467" spans="1:15" x14ac:dyDescent="0.25">
      <c r="A467" s="151" t="s">
        <v>53</v>
      </c>
      <c r="B467" s="77" t="s">
        <v>8</v>
      </c>
      <c r="C467" s="77">
        <v>10</v>
      </c>
      <c r="D467" s="77">
        <v>20</v>
      </c>
      <c r="E467" s="77">
        <v>1E-4</v>
      </c>
      <c r="F467" s="77" t="s">
        <v>6</v>
      </c>
      <c r="G467" s="77" t="s">
        <v>4</v>
      </c>
      <c r="H467" s="77">
        <v>300</v>
      </c>
      <c r="I467" s="77">
        <v>1000</v>
      </c>
      <c r="J467" s="77" t="s">
        <v>10</v>
      </c>
      <c r="K467" s="77">
        <v>19</v>
      </c>
      <c r="L467" s="77">
        <v>17.087</v>
      </c>
      <c r="M467" s="77">
        <v>12.388999999999999</v>
      </c>
      <c r="N467" s="77">
        <v>17.324000000000002</v>
      </c>
      <c r="O467" s="78" t="s">
        <v>2411</v>
      </c>
    </row>
    <row r="468" spans="1:15" x14ac:dyDescent="0.25">
      <c r="A468" s="151" t="s">
        <v>53</v>
      </c>
      <c r="B468" s="77" t="s">
        <v>8</v>
      </c>
      <c r="C468" s="77">
        <v>10</v>
      </c>
      <c r="D468" s="77">
        <v>100</v>
      </c>
      <c r="E468" s="77">
        <v>1E-4</v>
      </c>
      <c r="F468" s="77" t="s">
        <v>6</v>
      </c>
      <c r="G468" s="77" t="s">
        <v>4</v>
      </c>
      <c r="H468" s="77">
        <v>300</v>
      </c>
      <c r="I468" s="77">
        <v>1000</v>
      </c>
      <c r="J468" s="77" t="s">
        <v>10</v>
      </c>
      <c r="K468" s="77">
        <v>46</v>
      </c>
      <c r="L468" s="77">
        <v>17.018999999999998</v>
      </c>
      <c r="M468" s="77">
        <v>12.318</v>
      </c>
      <c r="N468" s="77">
        <v>17.334</v>
      </c>
      <c r="O468" s="78" t="s">
        <v>1562</v>
      </c>
    </row>
    <row r="469" spans="1:15" x14ac:dyDescent="0.25">
      <c r="A469" s="151" t="s">
        <v>53</v>
      </c>
      <c r="B469" s="77" t="s">
        <v>8</v>
      </c>
      <c r="C469" s="77">
        <v>20</v>
      </c>
      <c r="D469" s="77">
        <v>100</v>
      </c>
      <c r="E469" s="77">
        <v>1E-4</v>
      </c>
      <c r="F469" s="77" t="s">
        <v>6</v>
      </c>
      <c r="G469" s="77" t="s">
        <v>4</v>
      </c>
      <c r="H469" s="77">
        <v>1E-3</v>
      </c>
      <c r="I469" s="77">
        <v>0.04</v>
      </c>
      <c r="J469" s="77" t="s">
        <v>10</v>
      </c>
      <c r="K469" s="77">
        <v>5</v>
      </c>
      <c r="L469" s="77">
        <v>0.23166999999999999</v>
      </c>
      <c r="M469" s="77">
        <v>4.6010999999999997</v>
      </c>
      <c r="N469" s="77">
        <v>0.23351</v>
      </c>
      <c r="O469" s="78" t="s">
        <v>1593</v>
      </c>
    </row>
    <row r="470" spans="1:15" x14ac:dyDescent="0.25">
      <c r="A470" s="151" t="s">
        <v>53</v>
      </c>
      <c r="B470" s="77" t="s">
        <v>8</v>
      </c>
      <c r="C470" s="77">
        <v>20</v>
      </c>
      <c r="D470" s="77">
        <v>100</v>
      </c>
      <c r="E470" s="77">
        <v>1E-4</v>
      </c>
      <c r="F470" s="77" t="s">
        <v>6</v>
      </c>
      <c r="G470" s="77" t="s">
        <v>4</v>
      </c>
      <c r="H470" s="77">
        <v>0.04</v>
      </c>
      <c r="I470" s="77">
        <v>1</v>
      </c>
      <c r="J470" s="77" t="s">
        <v>10</v>
      </c>
      <c r="K470" s="77">
        <v>2.7</v>
      </c>
      <c r="L470" s="77">
        <v>0.23180000000000001</v>
      </c>
      <c r="M470" s="77">
        <v>2.2759999999999998</v>
      </c>
      <c r="N470" s="77">
        <v>0.23386000000000001</v>
      </c>
      <c r="O470" s="78" t="s">
        <v>1591</v>
      </c>
    </row>
    <row r="471" spans="1:15" x14ac:dyDescent="0.25">
      <c r="A471" s="151" t="s">
        <v>53</v>
      </c>
      <c r="B471" s="77" t="s">
        <v>8</v>
      </c>
      <c r="C471" s="77">
        <v>20</v>
      </c>
      <c r="D471" s="77">
        <v>100</v>
      </c>
      <c r="E471" s="77">
        <v>1E-4</v>
      </c>
      <c r="F471" s="77" t="s">
        <v>6</v>
      </c>
      <c r="G471" s="77" t="s">
        <v>4</v>
      </c>
      <c r="H471" s="77">
        <v>1</v>
      </c>
      <c r="I471" s="77">
        <v>20</v>
      </c>
      <c r="J471" s="77" t="s">
        <v>10</v>
      </c>
      <c r="K471" s="77">
        <v>4.9000000000000004</v>
      </c>
      <c r="L471" s="77">
        <v>0.21</v>
      </c>
      <c r="M471" s="77">
        <v>4.8564999999999996</v>
      </c>
      <c r="N471" s="77">
        <v>0.20787</v>
      </c>
      <c r="O471" s="78" t="s">
        <v>1594</v>
      </c>
    </row>
    <row r="472" spans="1:15" x14ac:dyDescent="0.25">
      <c r="A472" s="151" t="s">
        <v>53</v>
      </c>
      <c r="B472" s="77" t="s">
        <v>8</v>
      </c>
      <c r="C472" s="77">
        <v>20</v>
      </c>
      <c r="D472" s="77">
        <v>100</v>
      </c>
      <c r="E472" s="77">
        <v>1E-4</v>
      </c>
      <c r="F472" s="77" t="s">
        <v>6</v>
      </c>
      <c r="G472" s="77" t="s">
        <v>4</v>
      </c>
      <c r="H472" s="77">
        <v>20</v>
      </c>
      <c r="I472" s="77">
        <v>50</v>
      </c>
      <c r="J472" s="77" t="s">
        <v>10</v>
      </c>
      <c r="K472" s="77">
        <v>6.8</v>
      </c>
      <c r="L472" s="77">
        <v>0.36642000000000002</v>
      </c>
      <c r="M472" s="77">
        <v>6.7324000000000002</v>
      </c>
      <c r="N472" s="77">
        <v>0.36645</v>
      </c>
      <c r="O472" s="78" t="s">
        <v>2429</v>
      </c>
    </row>
    <row r="473" spans="1:15" x14ac:dyDescent="0.25">
      <c r="A473" s="151" t="s">
        <v>53</v>
      </c>
      <c r="B473" s="77" t="s">
        <v>8</v>
      </c>
      <c r="C473" s="77">
        <v>20</v>
      </c>
      <c r="D473" s="77">
        <v>100</v>
      </c>
      <c r="E473" s="77">
        <v>1E-4</v>
      </c>
      <c r="F473" s="77" t="s">
        <v>6</v>
      </c>
      <c r="G473" s="77" t="s">
        <v>4</v>
      </c>
      <c r="H473" s="77">
        <v>50</v>
      </c>
      <c r="I473" s="77">
        <v>100</v>
      </c>
      <c r="J473" s="77" t="s">
        <v>10</v>
      </c>
      <c r="K473" s="77">
        <v>22</v>
      </c>
      <c r="L473" s="77">
        <v>1.2034</v>
      </c>
      <c r="M473" s="77">
        <v>17.722999999999999</v>
      </c>
      <c r="N473" s="77">
        <v>1.2358</v>
      </c>
      <c r="O473" s="78" t="s">
        <v>1592</v>
      </c>
    </row>
    <row r="474" spans="1:15" x14ac:dyDescent="0.25">
      <c r="A474" s="151" t="s">
        <v>53</v>
      </c>
      <c r="B474" s="77" t="s">
        <v>8</v>
      </c>
      <c r="C474" s="77">
        <v>100</v>
      </c>
      <c r="D474" s="77">
        <v>330</v>
      </c>
      <c r="E474" s="77">
        <v>1E-4</v>
      </c>
      <c r="F474" s="77" t="s">
        <v>6</v>
      </c>
      <c r="G474" s="77" t="s">
        <v>4</v>
      </c>
      <c r="H474" s="77">
        <v>1E-3</v>
      </c>
      <c r="I474" s="77">
        <v>0.04</v>
      </c>
      <c r="J474" s="77" t="s">
        <v>10</v>
      </c>
      <c r="K474" s="77">
        <v>48</v>
      </c>
      <c r="L474" s="77">
        <v>0.46</v>
      </c>
      <c r="M474" s="77">
        <v>46.118000000000002</v>
      </c>
      <c r="N474" s="77">
        <v>0.46325</v>
      </c>
      <c r="O474" s="78" t="s">
        <v>1615</v>
      </c>
    </row>
    <row r="475" spans="1:15" x14ac:dyDescent="0.25">
      <c r="A475" s="151" t="s">
        <v>53</v>
      </c>
      <c r="B475" s="77" t="s">
        <v>8</v>
      </c>
      <c r="C475" s="77">
        <v>100</v>
      </c>
      <c r="D475" s="77">
        <v>330</v>
      </c>
      <c r="E475" s="77">
        <v>1E-4</v>
      </c>
      <c r="F475" s="77" t="s">
        <v>6</v>
      </c>
      <c r="G475" s="77" t="s">
        <v>4</v>
      </c>
      <c r="H475" s="77">
        <v>0.04</v>
      </c>
      <c r="I475" s="77">
        <v>1</v>
      </c>
      <c r="J475" s="77" t="s">
        <v>10</v>
      </c>
      <c r="K475" s="77">
        <v>25</v>
      </c>
      <c r="L475" s="77">
        <v>0.46</v>
      </c>
      <c r="M475" s="77">
        <v>23.033999999999999</v>
      </c>
      <c r="N475" s="77">
        <v>0.46337</v>
      </c>
      <c r="O475" s="78" t="s">
        <v>2435</v>
      </c>
    </row>
    <row r="476" spans="1:15" x14ac:dyDescent="0.25">
      <c r="A476" s="151" t="s">
        <v>53</v>
      </c>
      <c r="B476" s="77" t="s">
        <v>8</v>
      </c>
      <c r="C476" s="77">
        <v>100</v>
      </c>
      <c r="D476" s="77">
        <v>1000</v>
      </c>
      <c r="E476" s="77">
        <v>1E-4</v>
      </c>
      <c r="F476" s="77" t="s">
        <v>6</v>
      </c>
      <c r="G476" s="77" t="s">
        <v>4</v>
      </c>
      <c r="H476" s="77">
        <v>1</v>
      </c>
      <c r="I476" s="77">
        <v>20</v>
      </c>
      <c r="J476" s="77" t="s">
        <v>10</v>
      </c>
      <c r="K476" s="77">
        <v>23</v>
      </c>
      <c r="L476" s="77">
        <v>0.7</v>
      </c>
      <c r="M476" s="77">
        <v>23.055</v>
      </c>
      <c r="N476" s="77">
        <v>0.69386999999999999</v>
      </c>
      <c r="O476" s="78" t="s">
        <v>1614</v>
      </c>
    </row>
    <row r="477" spans="1:15" x14ac:dyDescent="0.25">
      <c r="A477" s="151" t="s">
        <v>53</v>
      </c>
      <c r="B477" s="77" t="s">
        <v>8</v>
      </c>
      <c r="C477" s="77">
        <v>100</v>
      </c>
      <c r="D477" s="77">
        <v>330</v>
      </c>
      <c r="E477" s="77">
        <v>1E-4</v>
      </c>
      <c r="F477" s="77" t="s">
        <v>6</v>
      </c>
      <c r="G477" s="77" t="s">
        <v>4</v>
      </c>
      <c r="H477" s="77">
        <v>1</v>
      </c>
      <c r="I477" s="77">
        <v>20</v>
      </c>
      <c r="J477" s="77" t="s">
        <v>10</v>
      </c>
      <c r="K477" s="77">
        <v>23</v>
      </c>
      <c r="L477" s="77">
        <v>0.7</v>
      </c>
      <c r="M477" s="77">
        <v>23.059000000000001</v>
      </c>
      <c r="N477" s="77">
        <v>0.69384000000000001</v>
      </c>
      <c r="O477" s="78" t="s">
        <v>1611</v>
      </c>
    </row>
    <row r="478" spans="1:15" x14ac:dyDescent="0.25">
      <c r="A478" s="151" t="s">
        <v>53</v>
      </c>
      <c r="B478" s="77" t="s">
        <v>8</v>
      </c>
      <c r="C478" s="77">
        <v>100</v>
      </c>
      <c r="D478" s="77">
        <v>330</v>
      </c>
      <c r="E478" s="77">
        <v>1E-4</v>
      </c>
      <c r="F478" s="77" t="s">
        <v>6</v>
      </c>
      <c r="G478" s="77" t="s">
        <v>4</v>
      </c>
      <c r="H478" s="77">
        <v>20</v>
      </c>
      <c r="I478" s="77">
        <v>50</v>
      </c>
      <c r="J478" s="77" t="s">
        <v>10</v>
      </c>
      <c r="K478" s="77">
        <v>23</v>
      </c>
      <c r="L478" s="77">
        <v>1.4</v>
      </c>
      <c r="M478" s="77">
        <v>23.053000000000001</v>
      </c>
      <c r="N478" s="77">
        <v>1.3878999999999999</v>
      </c>
      <c r="O478" s="78" t="s">
        <v>1612</v>
      </c>
    </row>
    <row r="479" spans="1:15" x14ac:dyDescent="0.25">
      <c r="A479" s="151" t="s">
        <v>53</v>
      </c>
      <c r="B479" s="77" t="s">
        <v>8</v>
      </c>
      <c r="C479" s="77">
        <v>100</v>
      </c>
      <c r="D479" s="77">
        <v>1000</v>
      </c>
      <c r="E479" s="77">
        <v>1E-4</v>
      </c>
      <c r="F479" s="77" t="s">
        <v>6</v>
      </c>
      <c r="G479" s="77" t="s">
        <v>4</v>
      </c>
      <c r="H479" s="77">
        <v>20</v>
      </c>
      <c r="I479" s="77">
        <v>50</v>
      </c>
      <c r="J479" s="77" t="s">
        <v>10</v>
      </c>
      <c r="K479" s="77">
        <v>23</v>
      </c>
      <c r="L479" s="77">
        <v>1.4</v>
      </c>
      <c r="M479" s="77">
        <v>22.895</v>
      </c>
      <c r="N479" s="77">
        <v>1.3895999999999999</v>
      </c>
      <c r="O479" s="78" t="s">
        <v>2434</v>
      </c>
    </row>
    <row r="480" spans="1:15" x14ac:dyDescent="0.25">
      <c r="A480" s="151" t="s">
        <v>53</v>
      </c>
      <c r="B480" s="77" t="s">
        <v>8</v>
      </c>
      <c r="C480" s="77">
        <v>100</v>
      </c>
      <c r="D480" s="77">
        <v>330</v>
      </c>
      <c r="E480" s="77">
        <v>1E-4</v>
      </c>
      <c r="F480" s="77" t="s">
        <v>6</v>
      </c>
      <c r="G480" s="77" t="s">
        <v>4</v>
      </c>
      <c r="H480" s="77">
        <v>50</v>
      </c>
      <c r="I480" s="77">
        <v>100</v>
      </c>
      <c r="J480" s="77" t="s">
        <v>10</v>
      </c>
      <c r="K480" s="77">
        <v>23</v>
      </c>
      <c r="L480" s="77">
        <v>3.5</v>
      </c>
      <c r="M480" s="77">
        <v>23.11</v>
      </c>
      <c r="N480" s="77">
        <v>3.4655999999999998</v>
      </c>
      <c r="O480" s="78" t="s">
        <v>2436</v>
      </c>
    </row>
    <row r="481" spans="1:15" x14ac:dyDescent="0.25">
      <c r="A481" s="151" t="s">
        <v>53</v>
      </c>
      <c r="B481" s="77" t="s">
        <v>8</v>
      </c>
      <c r="C481" s="77">
        <v>100</v>
      </c>
      <c r="D481" s="77">
        <v>1000</v>
      </c>
      <c r="E481" s="77">
        <v>1E-4</v>
      </c>
      <c r="F481" s="77" t="s">
        <v>6</v>
      </c>
      <c r="G481" s="77" t="s">
        <v>4</v>
      </c>
      <c r="H481" s="77">
        <v>50</v>
      </c>
      <c r="I481" s="77">
        <v>100</v>
      </c>
      <c r="J481" s="77" t="s">
        <v>10</v>
      </c>
      <c r="K481" s="77">
        <v>23</v>
      </c>
      <c r="L481" s="77">
        <v>3.5</v>
      </c>
      <c r="M481" s="77">
        <v>23.116</v>
      </c>
      <c r="N481" s="77">
        <v>3.4655999999999998</v>
      </c>
      <c r="O481" s="78" t="s">
        <v>1613</v>
      </c>
    </row>
    <row r="482" spans="1:15" x14ac:dyDescent="0.25">
      <c r="A482" s="151" t="s">
        <v>53</v>
      </c>
      <c r="B482" s="77" t="s">
        <v>8</v>
      </c>
      <c r="C482" s="77">
        <v>330</v>
      </c>
      <c r="D482" s="77">
        <v>1000</v>
      </c>
      <c r="E482" s="77">
        <v>1E-4</v>
      </c>
      <c r="F482" s="77" t="s">
        <v>6</v>
      </c>
      <c r="G482" s="77" t="s">
        <v>4</v>
      </c>
      <c r="H482" s="77">
        <v>1E-3</v>
      </c>
      <c r="I482" s="77">
        <v>0.04</v>
      </c>
      <c r="J482" s="77" t="s">
        <v>10</v>
      </c>
      <c r="K482" s="77">
        <v>50</v>
      </c>
      <c r="L482" s="77">
        <v>0.46</v>
      </c>
      <c r="M482" s="77">
        <v>46.106999999999999</v>
      </c>
      <c r="N482" s="77">
        <v>0.46338000000000001</v>
      </c>
      <c r="O482" s="78" t="s">
        <v>1641</v>
      </c>
    </row>
    <row r="483" spans="1:15" x14ac:dyDescent="0.25">
      <c r="A483" s="151" t="s">
        <v>53</v>
      </c>
      <c r="B483" s="77" t="s">
        <v>8</v>
      </c>
      <c r="C483" s="77">
        <v>330</v>
      </c>
      <c r="D483" s="77">
        <v>1000</v>
      </c>
      <c r="E483" s="77">
        <v>1E-4</v>
      </c>
      <c r="F483" s="77" t="s">
        <v>6</v>
      </c>
      <c r="G483" s="77" t="s">
        <v>4</v>
      </c>
      <c r="H483" s="77">
        <v>0.04</v>
      </c>
      <c r="I483" s="77">
        <v>1</v>
      </c>
      <c r="J483" s="77" t="s">
        <v>10</v>
      </c>
      <c r="K483" s="77">
        <v>27</v>
      </c>
      <c r="L483" s="77">
        <v>0.46</v>
      </c>
      <c r="M483" s="77">
        <v>23.030999999999999</v>
      </c>
      <c r="N483" s="77">
        <v>0.46343000000000001</v>
      </c>
      <c r="O483" s="78" t="s">
        <v>1642</v>
      </c>
    </row>
    <row r="484" spans="1:15" x14ac:dyDescent="0.25">
      <c r="A484" s="151" t="s">
        <v>53</v>
      </c>
      <c r="B484" s="77" t="s">
        <v>8</v>
      </c>
      <c r="C484" s="77">
        <v>330</v>
      </c>
      <c r="D484" s="77">
        <v>1000</v>
      </c>
      <c r="E484" s="77">
        <v>1E-4</v>
      </c>
      <c r="F484" s="77" t="s">
        <v>6</v>
      </c>
      <c r="G484" s="77" t="s">
        <v>4</v>
      </c>
      <c r="H484" s="77">
        <v>1</v>
      </c>
      <c r="I484" s="77">
        <v>10</v>
      </c>
      <c r="J484" s="77" t="s">
        <v>10</v>
      </c>
      <c r="K484" s="77">
        <v>23</v>
      </c>
      <c r="L484" s="77">
        <v>0.7</v>
      </c>
      <c r="M484" s="77">
        <v>23.056000000000001</v>
      </c>
      <c r="N484" s="77">
        <v>0.69386999999999999</v>
      </c>
      <c r="O484" s="78" t="s">
        <v>1640</v>
      </c>
    </row>
    <row r="485" spans="1:15" x14ac:dyDescent="0.25">
      <c r="A485" s="151" t="s">
        <v>53</v>
      </c>
      <c r="B485" s="77" t="s">
        <v>8</v>
      </c>
      <c r="C485" s="77">
        <v>0</v>
      </c>
      <c r="D485" s="77">
        <v>0.01</v>
      </c>
      <c r="E485" s="77">
        <v>1E-3</v>
      </c>
      <c r="F485" s="77" t="s">
        <v>6</v>
      </c>
      <c r="G485" s="77" t="s">
        <v>5</v>
      </c>
      <c r="H485" s="77">
        <v>1E-3</v>
      </c>
      <c r="I485" s="77">
        <v>0.04</v>
      </c>
      <c r="J485" s="77" t="s">
        <v>10</v>
      </c>
      <c r="K485" s="77">
        <v>577.37</v>
      </c>
      <c r="L485" s="77">
        <v>3.4481000000000002</v>
      </c>
      <c r="M485" s="77">
        <v>577.37</v>
      </c>
      <c r="N485" s="77">
        <v>3.2223999999999999</v>
      </c>
      <c r="O485" s="78" t="s">
        <v>2359</v>
      </c>
    </row>
    <row r="486" spans="1:15" x14ac:dyDescent="0.25">
      <c r="A486" s="151" t="s">
        <v>53</v>
      </c>
      <c r="B486" s="77" t="s">
        <v>8</v>
      </c>
      <c r="C486" s="77">
        <v>0</v>
      </c>
      <c r="D486" s="77">
        <v>0.01</v>
      </c>
      <c r="E486" s="77">
        <v>1E-3</v>
      </c>
      <c r="F486" s="77" t="s">
        <v>6</v>
      </c>
      <c r="G486" s="77" t="s">
        <v>5</v>
      </c>
      <c r="H486" s="77">
        <v>0.04</v>
      </c>
      <c r="I486" s="77">
        <v>1</v>
      </c>
      <c r="J486" s="77" t="s">
        <v>10</v>
      </c>
      <c r="K486" s="77">
        <v>577.36</v>
      </c>
      <c r="L486" s="77">
        <v>1.2948</v>
      </c>
      <c r="M486" s="77">
        <v>577.36</v>
      </c>
      <c r="N486" s="77">
        <v>1.0690999999999999</v>
      </c>
      <c r="O486" s="78" t="s">
        <v>1390</v>
      </c>
    </row>
    <row r="487" spans="1:15" x14ac:dyDescent="0.25">
      <c r="A487" s="151" t="s">
        <v>53</v>
      </c>
      <c r="B487" s="77" t="s">
        <v>8</v>
      </c>
      <c r="C487" s="77">
        <v>0</v>
      </c>
      <c r="D487" s="77">
        <v>0.01</v>
      </c>
      <c r="E487" s="77">
        <v>1E-3</v>
      </c>
      <c r="F487" s="77" t="s">
        <v>6</v>
      </c>
      <c r="G487" s="77" t="s">
        <v>5</v>
      </c>
      <c r="H487" s="77">
        <v>1</v>
      </c>
      <c r="I487" s="77">
        <v>20</v>
      </c>
      <c r="J487" s="77" t="s">
        <v>10</v>
      </c>
      <c r="K487" s="77">
        <v>577.36</v>
      </c>
      <c r="L487" s="77">
        <v>2.1354000000000002</v>
      </c>
      <c r="M487" s="77">
        <v>577.36</v>
      </c>
      <c r="N487" s="77">
        <v>1.9097</v>
      </c>
      <c r="O487" s="78" t="s">
        <v>1394</v>
      </c>
    </row>
    <row r="488" spans="1:15" x14ac:dyDescent="0.25">
      <c r="A488" s="151" t="s">
        <v>53</v>
      </c>
      <c r="B488" s="77" t="s">
        <v>8</v>
      </c>
      <c r="C488" s="77">
        <v>0</v>
      </c>
      <c r="D488" s="77">
        <v>0.01</v>
      </c>
      <c r="E488" s="77">
        <v>1E-3</v>
      </c>
      <c r="F488" s="77" t="s">
        <v>6</v>
      </c>
      <c r="G488" s="77" t="s">
        <v>5</v>
      </c>
      <c r="H488" s="77">
        <v>20</v>
      </c>
      <c r="I488" s="77">
        <v>50</v>
      </c>
      <c r="J488" s="77" t="s">
        <v>10</v>
      </c>
      <c r="K488" s="77">
        <v>577.38</v>
      </c>
      <c r="L488" s="77">
        <v>14.459</v>
      </c>
      <c r="M488" s="77">
        <v>577.37</v>
      </c>
      <c r="N488" s="77">
        <v>14.2</v>
      </c>
      <c r="O488" s="78" t="s">
        <v>1395</v>
      </c>
    </row>
    <row r="489" spans="1:15" x14ac:dyDescent="0.25">
      <c r="A489" s="151" t="s">
        <v>53</v>
      </c>
      <c r="B489" s="77" t="s">
        <v>8</v>
      </c>
      <c r="C489" s="77">
        <v>0</v>
      </c>
      <c r="D489" s="77">
        <v>0.01</v>
      </c>
      <c r="E489" s="77">
        <v>1E-3</v>
      </c>
      <c r="F489" s="77" t="s">
        <v>6</v>
      </c>
      <c r="G489" s="77" t="s">
        <v>5</v>
      </c>
      <c r="H489" s="77">
        <v>50</v>
      </c>
      <c r="I489" s="77">
        <v>100</v>
      </c>
      <c r="J489" s="77" t="s">
        <v>10</v>
      </c>
      <c r="K489" s="77">
        <v>577.4</v>
      </c>
      <c r="L489" s="77">
        <v>306.39</v>
      </c>
      <c r="M489" s="77">
        <v>577.16999999999996</v>
      </c>
      <c r="N489" s="77">
        <v>305.02</v>
      </c>
      <c r="O489" s="78" t="s">
        <v>1396</v>
      </c>
    </row>
    <row r="490" spans="1:15" x14ac:dyDescent="0.25">
      <c r="A490" s="151" t="s">
        <v>53</v>
      </c>
      <c r="B490" s="77" t="s">
        <v>8</v>
      </c>
      <c r="C490" s="77">
        <v>0</v>
      </c>
      <c r="D490" s="77">
        <v>0.01</v>
      </c>
      <c r="E490" s="77">
        <v>1E-3</v>
      </c>
      <c r="F490" s="77" t="s">
        <v>6</v>
      </c>
      <c r="G490" s="77" t="s">
        <v>5</v>
      </c>
      <c r="H490" s="77">
        <v>100</v>
      </c>
      <c r="I490" s="77">
        <v>300</v>
      </c>
      <c r="J490" s="77" t="s">
        <v>10</v>
      </c>
      <c r="K490" s="77">
        <v>575.77</v>
      </c>
      <c r="L490" s="77">
        <v>16511</v>
      </c>
      <c r="M490" s="77">
        <v>573.27</v>
      </c>
      <c r="N490" s="77">
        <v>16507</v>
      </c>
      <c r="O490" s="78" t="s">
        <v>1393</v>
      </c>
    </row>
    <row r="491" spans="1:15" x14ac:dyDescent="0.25">
      <c r="A491" s="151" t="s">
        <v>53</v>
      </c>
      <c r="B491" s="77" t="s">
        <v>8</v>
      </c>
      <c r="C491" s="77">
        <v>0</v>
      </c>
      <c r="D491" s="77">
        <v>0.01</v>
      </c>
      <c r="E491" s="77">
        <v>1E-3</v>
      </c>
      <c r="F491" s="77" t="s">
        <v>6</v>
      </c>
      <c r="G491" s="77" t="s">
        <v>5</v>
      </c>
      <c r="H491" s="77">
        <v>300</v>
      </c>
      <c r="I491" s="77">
        <v>1000</v>
      </c>
      <c r="J491" s="77" t="s">
        <v>10</v>
      </c>
      <c r="K491" s="77">
        <v>575.97</v>
      </c>
      <c r="L491" s="77">
        <v>16722</v>
      </c>
      <c r="M491" s="77">
        <v>573.47</v>
      </c>
      <c r="N491" s="77">
        <v>16718</v>
      </c>
      <c r="O491" s="78" t="s">
        <v>1397</v>
      </c>
    </row>
    <row r="492" spans="1:15" x14ac:dyDescent="0.25">
      <c r="A492" s="151" t="s">
        <v>53</v>
      </c>
      <c r="B492" s="77" t="s">
        <v>8</v>
      </c>
      <c r="C492" s="77">
        <v>0</v>
      </c>
      <c r="D492" s="77">
        <v>0.01</v>
      </c>
      <c r="E492" s="77">
        <v>1E-3</v>
      </c>
      <c r="F492" s="77" t="s">
        <v>6</v>
      </c>
      <c r="G492" s="77" t="s">
        <v>5</v>
      </c>
      <c r="H492" s="77">
        <v>1000</v>
      </c>
      <c r="I492" s="77">
        <v>4000</v>
      </c>
      <c r="J492" s="77" t="s">
        <v>10</v>
      </c>
      <c r="K492" s="77">
        <v>573.98</v>
      </c>
      <c r="L492" s="77">
        <v>42637</v>
      </c>
      <c r="M492" s="77">
        <v>570.55999999999995</v>
      </c>
      <c r="N492" s="77">
        <v>42634</v>
      </c>
      <c r="O492" s="78" t="s">
        <v>1392</v>
      </c>
    </row>
    <row r="493" spans="1:15" x14ac:dyDescent="0.25">
      <c r="A493" s="151" t="s">
        <v>53</v>
      </c>
      <c r="B493" s="77" t="s">
        <v>8</v>
      </c>
      <c r="C493" s="77">
        <v>0</v>
      </c>
      <c r="D493" s="77">
        <v>0.01</v>
      </c>
      <c r="E493" s="77">
        <v>1E-3</v>
      </c>
      <c r="F493" s="77" t="s">
        <v>6</v>
      </c>
      <c r="G493" s="77" t="s">
        <v>5</v>
      </c>
      <c r="H493" s="77">
        <v>4000</v>
      </c>
      <c r="I493" s="77">
        <v>8000</v>
      </c>
      <c r="J493" s="77" t="s">
        <v>10</v>
      </c>
      <c r="K493" s="77">
        <v>561.69000000000005</v>
      </c>
      <c r="L493" s="77">
        <v>182820</v>
      </c>
      <c r="M493" s="77">
        <v>557.14</v>
      </c>
      <c r="N493" s="77">
        <v>182830</v>
      </c>
      <c r="O493" s="78" t="s">
        <v>1391</v>
      </c>
    </row>
    <row r="494" spans="1:15" x14ac:dyDescent="0.25">
      <c r="A494" s="151" t="s">
        <v>53</v>
      </c>
      <c r="B494" s="77" t="s">
        <v>8</v>
      </c>
      <c r="C494" s="77">
        <v>0.01</v>
      </c>
      <c r="D494" s="77">
        <v>0.1</v>
      </c>
      <c r="E494" s="77">
        <v>1E-3</v>
      </c>
      <c r="F494" s="77" t="s">
        <v>6</v>
      </c>
      <c r="G494" s="77" t="s">
        <v>5</v>
      </c>
      <c r="H494" s="77">
        <v>1E-3</v>
      </c>
      <c r="I494" s="77">
        <v>0.04</v>
      </c>
      <c r="J494" s="77" t="s">
        <v>10</v>
      </c>
      <c r="K494" s="77">
        <v>577.37</v>
      </c>
      <c r="L494" s="77">
        <v>1.4498</v>
      </c>
      <c r="M494" s="77">
        <v>577.25</v>
      </c>
      <c r="N494" s="77">
        <v>1.4244000000000001</v>
      </c>
      <c r="O494" s="78" t="s">
        <v>2374</v>
      </c>
    </row>
    <row r="495" spans="1:15" x14ac:dyDescent="0.25">
      <c r="A495" s="151" t="s">
        <v>53</v>
      </c>
      <c r="B495" s="77" t="s">
        <v>8</v>
      </c>
      <c r="C495" s="77">
        <v>0.01</v>
      </c>
      <c r="D495" s="77">
        <v>0.1</v>
      </c>
      <c r="E495" s="77">
        <v>1E-3</v>
      </c>
      <c r="F495" s="77" t="s">
        <v>6</v>
      </c>
      <c r="G495" s="77" t="s">
        <v>5</v>
      </c>
      <c r="H495" s="77">
        <v>0.04</v>
      </c>
      <c r="I495" s="77">
        <v>1</v>
      </c>
      <c r="J495" s="77" t="s">
        <v>10</v>
      </c>
      <c r="K495" s="77">
        <v>577.36</v>
      </c>
      <c r="L495" s="77">
        <v>1.1266</v>
      </c>
      <c r="M495" s="77">
        <v>577.26</v>
      </c>
      <c r="N495" s="77">
        <v>1.1012</v>
      </c>
      <c r="O495" s="78" t="s">
        <v>2375</v>
      </c>
    </row>
    <row r="496" spans="1:15" x14ac:dyDescent="0.25">
      <c r="A496" s="151" t="s">
        <v>53</v>
      </c>
      <c r="B496" s="77" t="s">
        <v>8</v>
      </c>
      <c r="C496" s="77">
        <v>0.01</v>
      </c>
      <c r="D496" s="77">
        <v>0.1</v>
      </c>
      <c r="E496" s="77">
        <v>1E-3</v>
      </c>
      <c r="F496" s="77" t="s">
        <v>6</v>
      </c>
      <c r="G496" s="77" t="s">
        <v>5</v>
      </c>
      <c r="H496" s="77">
        <v>1</v>
      </c>
      <c r="I496" s="77">
        <v>20</v>
      </c>
      <c r="J496" s="77" t="s">
        <v>10</v>
      </c>
      <c r="K496" s="77">
        <v>577.34</v>
      </c>
      <c r="L496" s="77">
        <v>3.3107000000000002</v>
      </c>
      <c r="M496" s="77">
        <v>577.05999999999995</v>
      </c>
      <c r="N496" s="77">
        <v>3.2852999999999999</v>
      </c>
      <c r="O496" s="78" t="s">
        <v>2376</v>
      </c>
    </row>
    <row r="497" spans="1:15" x14ac:dyDescent="0.25">
      <c r="A497" s="151" t="s">
        <v>53</v>
      </c>
      <c r="B497" s="77" t="s">
        <v>8</v>
      </c>
      <c r="C497" s="77">
        <v>0.01</v>
      </c>
      <c r="D497" s="77">
        <v>0.1</v>
      </c>
      <c r="E497" s="77">
        <v>1E-3</v>
      </c>
      <c r="F497" s="77" t="s">
        <v>6</v>
      </c>
      <c r="G497" s="77" t="s">
        <v>5</v>
      </c>
      <c r="H497" s="77">
        <v>20</v>
      </c>
      <c r="I497" s="77">
        <v>50</v>
      </c>
      <c r="J497" s="77" t="s">
        <v>10</v>
      </c>
      <c r="K497" s="77">
        <v>577.28</v>
      </c>
      <c r="L497" s="77">
        <v>12.896000000000001</v>
      </c>
      <c r="M497" s="77">
        <v>576.24</v>
      </c>
      <c r="N497" s="77">
        <v>12.803000000000001</v>
      </c>
      <c r="O497" s="78" t="s">
        <v>1449</v>
      </c>
    </row>
    <row r="498" spans="1:15" x14ac:dyDescent="0.25">
      <c r="A498" s="151" t="s">
        <v>53</v>
      </c>
      <c r="B498" s="77" t="s">
        <v>8</v>
      </c>
      <c r="C498" s="77">
        <v>0.01</v>
      </c>
      <c r="D498" s="77">
        <v>0.1</v>
      </c>
      <c r="E498" s="77">
        <v>1E-3</v>
      </c>
      <c r="F498" s="77" t="s">
        <v>6</v>
      </c>
      <c r="G498" s="77" t="s">
        <v>5</v>
      </c>
      <c r="H498" s="77">
        <v>50</v>
      </c>
      <c r="I498" s="77">
        <v>100</v>
      </c>
      <c r="J498" s="77" t="s">
        <v>10</v>
      </c>
      <c r="K498" s="77">
        <v>576.69000000000005</v>
      </c>
      <c r="L498" s="77">
        <v>87.305999999999997</v>
      </c>
      <c r="M498" s="77">
        <v>571.67999999999995</v>
      </c>
      <c r="N498" s="77">
        <v>86.953999999999994</v>
      </c>
      <c r="O498" s="78" t="s">
        <v>1450</v>
      </c>
    </row>
    <row r="499" spans="1:15" x14ac:dyDescent="0.25">
      <c r="A499" s="151" t="s">
        <v>53</v>
      </c>
      <c r="B499" s="77" t="s">
        <v>8</v>
      </c>
      <c r="C499" s="77">
        <v>0.01</v>
      </c>
      <c r="D499" s="77">
        <v>0.1</v>
      </c>
      <c r="E499" s="77">
        <v>1E-3</v>
      </c>
      <c r="F499" s="77" t="s">
        <v>6</v>
      </c>
      <c r="G499" s="77" t="s">
        <v>5</v>
      </c>
      <c r="H499" s="77">
        <v>100</v>
      </c>
      <c r="I499" s="77">
        <v>300</v>
      </c>
      <c r="J499" s="77" t="s">
        <v>10</v>
      </c>
      <c r="K499" s="77">
        <v>568.05999999999995</v>
      </c>
      <c r="L499" s="77">
        <v>1120</v>
      </c>
      <c r="M499" s="77">
        <v>547.01</v>
      </c>
      <c r="N499" s="77">
        <v>1119.2</v>
      </c>
      <c r="O499" s="78" t="s">
        <v>1445</v>
      </c>
    </row>
    <row r="500" spans="1:15" x14ac:dyDescent="0.25">
      <c r="A500" s="151" t="s">
        <v>53</v>
      </c>
      <c r="B500" s="77" t="s">
        <v>8</v>
      </c>
      <c r="C500" s="77">
        <v>0.01</v>
      </c>
      <c r="D500" s="77">
        <v>0.1</v>
      </c>
      <c r="E500" s="77">
        <v>1E-3</v>
      </c>
      <c r="F500" s="77" t="s">
        <v>6</v>
      </c>
      <c r="G500" s="77" t="s">
        <v>5</v>
      </c>
      <c r="H500" s="77">
        <v>300</v>
      </c>
      <c r="I500" s="77">
        <v>1000</v>
      </c>
      <c r="J500" s="77" t="s">
        <v>10</v>
      </c>
      <c r="K500" s="77">
        <v>511.75</v>
      </c>
      <c r="L500" s="77">
        <v>7972.6</v>
      </c>
      <c r="M500" s="77">
        <v>476.24</v>
      </c>
      <c r="N500" s="77">
        <v>7972.4</v>
      </c>
      <c r="O500" s="78" t="s">
        <v>1451</v>
      </c>
    </row>
    <row r="501" spans="1:15" x14ac:dyDescent="0.25">
      <c r="A501" s="151" t="s">
        <v>53</v>
      </c>
      <c r="B501" s="77" t="s">
        <v>8</v>
      </c>
      <c r="C501" s="77">
        <v>0.01</v>
      </c>
      <c r="D501" s="77">
        <v>0.1</v>
      </c>
      <c r="E501" s="77">
        <v>1E-3</v>
      </c>
      <c r="F501" s="77" t="s">
        <v>6</v>
      </c>
      <c r="G501" s="77" t="s">
        <v>5</v>
      </c>
      <c r="H501" s="77">
        <v>1000</v>
      </c>
      <c r="I501" s="77">
        <v>2000</v>
      </c>
      <c r="J501" s="77" t="s">
        <v>10</v>
      </c>
      <c r="K501" s="77">
        <v>469.05</v>
      </c>
      <c r="L501" s="77">
        <v>13766</v>
      </c>
      <c r="M501" s="77">
        <v>433.19</v>
      </c>
      <c r="N501" s="77">
        <v>13767</v>
      </c>
      <c r="O501" s="78" t="s">
        <v>2377</v>
      </c>
    </row>
    <row r="502" spans="1:15" x14ac:dyDescent="0.25">
      <c r="A502" s="151" t="s">
        <v>53</v>
      </c>
      <c r="B502" s="77" t="s">
        <v>8</v>
      </c>
      <c r="C502" s="77">
        <v>0.01</v>
      </c>
      <c r="D502" s="77">
        <v>0.1</v>
      </c>
      <c r="E502" s="77">
        <v>1E-3</v>
      </c>
      <c r="F502" s="77" t="s">
        <v>6</v>
      </c>
      <c r="G502" s="77" t="s">
        <v>5</v>
      </c>
      <c r="H502" s="77">
        <v>2000</v>
      </c>
      <c r="I502" s="77">
        <v>4000</v>
      </c>
      <c r="J502" s="77" t="s">
        <v>10</v>
      </c>
      <c r="K502" s="77">
        <v>354.54</v>
      </c>
      <c r="L502" s="77">
        <v>43842</v>
      </c>
      <c r="M502" s="77">
        <v>330.66</v>
      </c>
      <c r="N502" s="77">
        <v>43842</v>
      </c>
      <c r="O502" s="78" t="s">
        <v>1447</v>
      </c>
    </row>
    <row r="503" spans="1:15" x14ac:dyDescent="0.25">
      <c r="A503" s="151" t="s">
        <v>53</v>
      </c>
      <c r="B503" s="77" t="s">
        <v>8</v>
      </c>
      <c r="C503" s="77">
        <v>0.01</v>
      </c>
      <c r="D503" s="77">
        <v>0.1</v>
      </c>
      <c r="E503" s="77">
        <v>1E-3</v>
      </c>
      <c r="F503" s="77" t="s">
        <v>6</v>
      </c>
      <c r="G503" s="77" t="s">
        <v>5</v>
      </c>
      <c r="H503" s="77">
        <v>4000</v>
      </c>
      <c r="I503" s="77">
        <v>8000</v>
      </c>
      <c r="J503" s="77" t="s">
        <v>10</v>
      </c>
      <c r="K503" s="77">
        <v>363.53</v>
      </c>
      <c r="L503" s="77">
        <v>43909</v>
      </c>
      <c r="M503" s="77">
        <v>338.44</v>
      </c>
      <c r="N503" s="77">
        <v>43920</v>
      </c>
      <c r="O503" s="78" t="s">
        <v>1448</v>
      </c>
    </row>
    <row r="504" spans="1:15" x14ac:dyDescent="0.25">
      <c r="A504" s="151" t="s">
        <v>53</v>
      </c>
      <c r="B504" s="77" t="s">
        <v>8</v>
      </c>
      <c r="C504" s="77">
        <v>0.01</v>
      </c>
      <c r="D504" s="77">
        <v>0.1</v>
      </c>
      <c r="E504" s="77">
        <v>1E-3</v>
      </c>
      <c r="F504" s="77" t="s">
        <v>6</v>
      </c>
      <c r="G504" s="77" t="s">
        <v>5</v>
      </c>
      <c r="H504" s="77">
        <v>8000</v>
      </c>
      <c r="I504" s="77">
        <v>10000</v>
      </c>
      <c r="J504" s="77" t="s">
        <v>10</v>
      </c>
      <c r="K504" s="77">
        <v>450</v>
      </c>
      <c r="L504" s="77">
        <v>170150</v>
      </c>
      <c r="M504" s="77">
        <v>203.58</v>
      </c>
      <c r="N504" s="77">
        <v>172400</v>
      </c>
      <c r="O504" s="78" t="s">
        <v>1446</v>
      </c>
    </row>
    <row r="505" spans="1:15" x14ac:dyDescent="0.25">
      <c r="A505" s="151" t="s">
        <v>53</v>
      </c>
      <c r="B505" s="77" t="s">
        <v>8</v>
      </c>
      <c r="C505" s="77">
        <v>0.1</v>
      </c>
      <c r="D505" s="77">
        <v>1</v>
      </c>
      <c r="E505" s="77">
        <v>1E-3</v>
      </c>
      <c r="F505" s="77" t="s">
        <v>6</v>
      </c>
      <c r="G505" s="77" t="s">
        <v>5</v>
      </c>
      <c r="H505" s="77">
        <v>1E-3</v>
      </c>
      <c r="I505" s="77">
        <v>0.04</v>
      </c>
      <c r="J505" s="77" t="s">
        <v>10</v>
      </c>
      <c r="K505" s="77">
        <v>578.69000000000005</v>
      </c>
      <c r="L505" s="77">
        <v>12.536</v>
      </c>
      <c r="M505" s="77">
        <v>12.497999999999999</v>
      </c>
      <c r="N505" s="77">
        <v>12.497999999999999</v>
      </c>
      <c r="O505" s="78" t="s">
        <v>1490</v>
      </c>
    </row>
    <row r="506" spans="1:15" x14ac:dyDescent="0.25">
      <c r="A506" s="151" t="s">
        <v>53</v>
      </c>
      <c r="B506" s="77" t="s">
        <v>8</v>
      </c>
      <c r="C506" s="77">
        <v>0.1</v>
      </c>
      <c r="D506" s="77">
        <v>1</v>
      </c>
      <c r="E506" s="77">
        <v>1E-3</v>
      </c>
      <c r="F506" s="77" t="s">
        <v>6</v>
      </c>
      <c r="G506" s="77" t="s">
        <v>5</v>
      </c>
      <c r="H506" s="77">
        <v>0.04</v>
      </c>
      <c r="I506" s="77">
        <v>1</v>
      </c>
      <c r="J506" s="77" t="s">
        <v>10</v>
      </c>
      <c r="K506" s="77">
        <v>577.29999999999995</v>
      </c>
      <c r="L506" s="77">
        <v>9.3986000000000001</v>
      </c>
      <c r="M506" s="77">
        <v>577.28</v>
      </c>
      <c r="N506" s="77">
        <v>9.3602000000000007</v>
      </c>
      <c r="O506" s="78" t="s">
        <v>1486</v>
      </c>
    </row>
    <row r="507" spans="1:15" x14ac:dyDescent="0.25">
      <c r="A507" s="151" t="s">
        <v>53</v>
      </c>
      <c r="B507" s="77" t="s">
        <v>8</v>
      </c>
      <c r="C507" s="77">
        <v>0.1</v>
      </c>
      <c r="D507" s="77">
        <v>1</v>
      </c>
      <c r="E507" s="77">
        <v>1E-3</v>
      </c>
      <c r="F507" s="77" t="s">
        <v>6</v>
      </c>
      <c r="G507" s="77" t="s">
        <v>5</v>
      </c>
      <c r="H507" s="77">
        <v>1</v>
      </c>
      <c r="I507" s="77">
        <v>20</v>
      </c>
      <c r="J507" s="77" t="s">
        <v>10</v>
      </c>
      <c r="K507" s="77">
        <v>575.70000000000005</v>
      </c>
      <c r="L507" s="77">
        <v>30.683</v>
      </c>
      <c r="M507" s="77">
        <v>575.66</v>
      </c>
      <c r="N507" s="77">
        <v>30.547999999999998</v>
      </c>
      <c r="O507" s="78" t="s">
        <v>1485</v>
      </c>
    </row>
    <row r="508" spans="1:15" x14ac:dyDescent="0.25">
      <c r="A508" s="151" t="s">
        <v>53</v>
      </c>
      <c r="B508" s="77" t="s">
        <v>8</v>
      </c>
      <c r="C508" s="77">
        <v>0.1</v>
      </c>
      <c r="D508" s="77">
        <v>1</v>
      </c>
      <c r="E508" s="77">
        <v>1E-3</v>
      </c>
      <c r="F508" s="77" t="s">
        <v>6</v>
      </c>
      <c r="G508" s="77" t="s">
        <v>5</v>
      </c>
      <c r="H508" s="77">
        <v>20</v>
      </c>
      <c r="I508" s="77">
        <v>50</v>
      </c>
      <c r="J508" s="77" t="s">
        <v>10</v>
      </c>
      <c r="K508" s="77">
        <v>568.73</v>
      </c>
      <c r="L508" s="77">
        <v>117.17</v>
      </c>
      <c r="M508" s="77">
        <v>568.57000000000005</v>
      </c>
      <c r="N508" s="77">
        <v>116.91</v>
      </c>
      <c r="O508" s="78" t="s">
        <v>1489</v>
      </c>
    </row>
    <row r="509" spans="1:15" x14ac:dyDescent="0.25">
      <c r="A509" s="151" t="s">
        <v>53</v>
      </c>
      <c r="B509" s="77" t="s">
        <v>8</v>
      </c>
      <c r="C509" s="77">
        <v>0.1</v>
      </c>
      <c r="D509" s="77">
        <v>1</v>
      </c>
      <c r="E509" s="77">
        <v>1E-3</v>
      </c>
      <c r="F509" s="77" t="s">
        <v>6</v>
      </c>
      <c r="G509" s="77" t="s">
        <v>5</v>
      </c>
      <c r="H509" s="77">
        <v>50</v>
      </c>
      <c r="I509" s="77">
        <v>100</v>
      </c>
      <c r="J509" s="77" t="s">
        <v>10</v>
      </c>
      <c r="K509" s="77">
        <v>530.37</v>
      </c>
      <c r="L509" s="77">
        <v>592.16</v>
      </c>
      <c r="M509" s="77">
        <v>529.89</v>
      </c>
      <c r="N509" s="77">
        <v>592.07000000000005</v>
      </c>
      <c r="O509" s="78" t="s">
        <v>1492</v>
      </c>
    </row>
    <row r="510" spans="1:15" x14ac:dyDescent="0.25">
      <c r="A510" s="151" t="s">
        <v>53</v>
      </c>
      <c r="B510" s="77" t="s">
        <v>8</v>
      </c>
      <c r="C510" s="77">
        <v>0.1</v>
      </c>
      <c r="D510" s="77">
        <v>1</v>
      </c>
      <c r="E510" s="77">
        <v>1E-3</v>
      </c>
      <c r="F510" s="77" t="s">
        <v>6</v>
      </c>
      <c r="G510" s="77" t="s">
        <v>5</v>
      </c>
      <c r="H510" s="77">
        <v>100</v>
      </c>
      <c r="I510" s="77">
        <v>300</v>
      </c>
      <c r="J510" s="77" t="s">
        <v>10</v>
      </c>
      <c r="K510" s="77">
        <v>420.55</v>
      </c>
      <c r="L510" s="77">
        <v>3205.9</v>
      </c>
      <c r="M510" s="77">
        <v>419.31</v>
      </c>
      <c r="N510" s="77">
        <v>3206.7</v>
      </c>
      <c r="O510" s="78" t="s">
        <v>2389</v>
      </c>
    </row>
    <row r="511" spans="1:15" x14ac:dyDescent="0.25">
      <c r="A511" s="151" t="s">
        <v>53</v>
      </c>
      <c r="B511" s="77" t="s">
        <v>8</v>
      </c>
      <c r="C511" s="77">
        <v>0.1</v>
      </c>
      <c r="D511" s="77">
        <v>1</v>
      </c>
      <c r="E511" s="77">
        <v>1E-3</v>
      </c>
      <c r="F511" s="77" t="s">
        <v>6</v>
      </c>
      <c r="G511" s="77" t="s">
        <v>5</v>
      </c>
      <c r="H511" s="77">
        <v>300</v>
      </c>
      <c r="I511" s="77">
        <v>1000</v>
      </c>
      <c r="J511" s="77" t="s">
        <v>10</v>
      </c>
      <c r="K511" s="77">
        <v>212.67</v>
      </c>
      <c r="L511" s="77">
        <v>11907</v>
      </c>
      <c r="M511" s="77">
        <v>246.94</v>
      </c>
      <c r="N511" s="77">
        <v>11553</v>
      </c>
      <c r="O511" s="78" t="s">
        <v>1487</v>
      </c>
    </row>
    <row r="512" spans="1:15" x14ac:dyDescent="0.25">
      <c r="A512" s="151" t="s">
        <v>53</v>
      </c>
      <c r="B512" s="77" t="s">
        <v>8</v>
      </c>
      <c r="C512" s="77">
        <v>0.1</v>
      </c>
      <c r="D512" s="77">
        <v>1</v>
      </c>
      <c r="E512" s="77">
        <v>1E-3</v>
      </c>
      <c r="F512" s="77" t="s">
        <v>6</v>
      </c>
      <c r="G512" s="77" t="s">
        <v>5</v>
      </c>
      <c r="H512" s="77">
        <v>1000</v>
      </c>
      <c r="I512" s="77">
        <v>2000</v>
      </c>
      <c r="J512" s="77" t="s">
        <v>10</v>
      </c>
      <c r="K512" s="77">
        <v>590</v>
      </c>
      <c r="L512" s="77">
        <v>17163</v>
      </c>
      <c r="M512" s="77">
        <v>204.79</v>
      </c>
      <c r="N512" s="77">
        <v>17392</v>
      </c>
      <c r="O512" s="78" t="s">
        <v>1491</v>
      </c>
    </row>
    <row r="513" spans="1:15" x14ac:dyDescent="0.25">
      <c r="A513" s="151" t="s">
        <v>53</v>
      </c>
      <c r="B513" s="77" t="s">
        <v>8</v>
      </c>
      <c r="C513" s="77">
        <v>0.1</v>
      </c>
      <c r="D513" s="77">
        <v>1</v>
      </c>
      <c r="E513" s="77">
        <v>1E-3</v>
      </c>
      <c r="F513" s="77" t="s">
        <v>6</v>
      </c>
      <c r="G513" s="77" t="s">
        <v>4</v>
      </c>
      <c r="H513" s="77">
        <v>2000</v>
      </c>
      <c r="I513" s="77">
        <v>4000</v>
      </c>
      <c r="J513" s="77" t="s">
        <v>10</v>
      </c>
      <c r="K513" s="77">
        <v>1.2</v>
      </c>
      <c r="L513" s="77">
        <v>46.033999999999999</v>
      </c>
      <c r="M513" s="77">
        <v>0.83431</v>
      </c>
      <c r="N513" s="77">
        <v>46.295999999999999</v>
      </c>
      <c r="O513" s="78" t="s">
        <v>1488</v>
      </c>
    </row>
    <row r="514" spans="1:15" x14ac:dyDescent="0.25">
      <c r="A514" s="151" t="s">
        <v>53</v>
      </c>
      <c r="B514" s="77" t="s">
        <v>8</v>
      </c>
      <c r="C514" s="77">
        <v>0.1</v>
      </c>
      <c r="D514" s="77">
        <v>1</v>
      </c>
      <c r="E514" s="77">
        <v>1E-3</v>
      </c>
      <c r="F514" s="77" t="s">
        <v>6</v>
      </c>
      <c r="G514" s="77" t="s">
        <v>4</v>
      </c>
      <c r="H514" s="77">
        <v>4000</v>
      </c>
      <c r="I514" s="77">
        <v>8000</v>
      </c>
      <c r="J514" s="77" t="s">
        <v>10</v>
      </c>
      <c r="K514" s="77">
        <v>1.3</v>
      </c>
      <c r="L514" s="77">
        <v>46.051000000000002</v>
      </c>
      <c r="M514" s="77">
        <v>0.94915000000000005</v>
      </c>
      <c r="N514" s="77">
        <v>46.295999999999999</v>
      </c>
      <c r="O514" s="78" t="s">
        <v>2388</v>
      </c>
    </row>
    <row r="515" spans="1:15" x14ac:dyDescent="0.25">
      <c r="A515" s="151" t="s">
        <v>53</v>
      </c>
      <c r="B515" s="77" t="s">
        <v>8</v>
      </c>
      <c r="C515" s="77">
        <v>0.1</v>
      </c>
      <c r="D515" s="77">
        <v>1</v>
      </c>
      <c r="E515" s="77">
        <v>1E-3</v>
      </c>
      <c r="F515" s="77" t="s">
        <v>6</v>
      </c>
      <c r="G515" s="77" t="s">
        <v>4</v>
      </c>
      <c r="H515" s="77">
        <v>8000</v>
      </c>
      <c r="I515" s="77">
        <v>10000</v>
      </c>
      <c r="J515" s="77" t="s">
        <v>10</v>
      </c>
      <c r="K515" s="77">
        <v>4.5999999999999996</v>
      </c>
      <c r="L515" s="77">
        <v>170.12</v>
      </c>
      <c r="M515" s="77">
        <v>1.1559999999999999</v>
      </c>
      <c r="N515" s="77">
        <v>173.35</v>
      </c>
      <c r="O515" s="78" t="s">
        <v>1493</v>
      </c>
    </row>
    <row r="516" spans="1:15" x14ac:dyDescent="0.25">
      <c r="A516" s="151" t="s">
        <v>53</v>
      </c>
      <c r="B516" s="77" t="s">
        <v>8</v>
      </c>
      <c r="C516" s="77">
        <v>1</v>
      </c>
      <c r="D516" s="77">
        <v>10</v>
      </c>
      <c r="E516" s="77">
        <v>1E-3</v>
      </c>
      <c r="F516" s="77" t="s">
        <v>6</v>
      </c>
      <c r="G516" s="77" t="s">
        <v>4</v>
      </c>
      <c r="H516" s="77">
        <v>1E-3</v>
      </c>
      <c r="I516" s="77">
        <v>0.04</v>
      </c>
      <c r="J516" s="77" t="s">
        <v>10</v>
      </c>
      <c r="K516" s="77">
        <v>0.71618999999999999</v>
      </c>
      <c r="L516" s="77">
        <v>7.7546000000000004E-2</v>
      </c>
      <c r="M516" s="77">
        <v>0.71499000000000001</v>
      </c>
      <c r="N516" s="77">
        <v>7.7401999999999999E-2</v>
      </c>
      <c r="O516" s="78" t="s">
        <v>2399</v>
      </c>
    </row>
    <row r="517" spans="1:15" x14ac:dyDescent="0.25">
      <c r="A517" s="151" t="s">
        <v>53</v>
      </c>
      <c r="B517" s="77" t="s">
        <v>8</v>
      </c>
      <c r="C517" s="77">
        <v>1</v>
      </c>
      <c r="D517" s="77">
        <v>10</v>
      </c>
      <c r="E517" s="77">
        <v>1E-3</v>
      </c>
      <c r="F517" s="77" t="s">
        <v>6</v>
      </c>
      <c r="G517" s="77" t="s">
        <v>4</v>
      </c>
      <c r="H517" s="77">
        <v>0.04</v>
      </c>
      <c r="I517" s="77">
        <v>1</v>
      </c>
      <c r="J517" s="77" t="s">
        <v>10</v>
      </c>
      <c r="K517" s="77">
        <v>0.59428000000000003</v>
      </c>
      <c r="L517" s="77">
        <v>6.3506000000000007E-2</v>
      </c>
      <c r="M517" s="77">
        <v>0.59284000000000003</v>
      </c>
      <c r="N517" s="77">
        <v>6.3329999999999997E-2</v>
      </c>
      <c r="O517" s="78" t="s">
        <v>1533</v>
      </c>
    </row>
    <row r="518" spans="1:15" x14ac:dyDescent="0.25">
      <c r="A518" s="151" t="s">
        <v>53</v>
      </c>
      <c r="B518" s="77" t="s">
        <v>8</v>
      </c>
      <c r="C518" s="77">
        <v>1</v>
      </c>
      <c r="D518" s="77">
        <v>10</v>
      </c>
      <c r="E518" s="77">
        <v>1E-3</v>
      </c>
      <c r="F518" s="77" t="s">
        <v>6</v>
      </c>
      <c r="G518" s="77" t="s">
        <v>4</v>
      </c>
      <c r="H518" s="77">
        <v>1</v>
      </c>
      <c r="I518" s="77">
        <v>20</v>
      </c>
      <c r="J518" s="77" t="s">
        <v>10</v>
      </c>
      <c r="K518" s="77">
        <v>0.56386000000000003</v>
      </c>
      <c r="L518" s="77">
        <v>0.14001</v>
      </c>
      <c r="M518" s="77">
        <v>0.55818000000000001</v>
      </c>
      <c r="N518" s="77">
        <v>0.14005999999999999</v>
      </c>
      <c r="O518" s="78" t="s">
        <v>1537</v>
      </c>
    </row>
    <row r="519" spans="1:15" x14ac:dyDescent="0.25">
      <c r="A519" s="151" t="s">
        <v>53</v>
      </c>
      <c r="B519" s="77" t="s">
        <v>8</v>
      </c>
      <c r="C519" s="77">
        <v>1</v>
      </c>
      <c r="D519" s="77">
        <v>10</v>
      </c>
      <c r="E519" s="77">
        <v>1E-3</v>
      </c>
      <c r="F519" s="77" t="s">
        <v>6</v>
      </c>
      <c r="G519" s="77" t="s">
        <v>4</v>
      </c>
      <c r="H519" s="77">
        <v>20</v>
      </c>
      <c r="I519" s="77">
        <v>50</v>
      </c>
      <c r="J519" s="77" t="s">
        <v>10</v>
      </c>
      <c r="K519" s="77">
        <v>0.50358000000000003</v>
      </c>
      <c r="L519" s="77">
        <v>0.32533000000000001</v>
      </c>
      <c r="M519" s="77">
        <v>0.49042000000000002</v>
      </c>
      <c r="N519" s="77">
        <v>0.32615</v>
      </c>
      <c r="O519" s="78" t="s">
        <v>2400</v>
      </c>
    </row>
    <row r="520" spans="1:15" x14ac:dyDescent="0.25">
      <c r="A520" s="151" t="s">
        <v>53</v>
      </c>
      <c r="B520" s="77" t="s">
        <v>8</v>
      </c>
      <c r="C520" s="77">
        <v>1</v>
      </c>
      <c r="D520" s="77">
        <v>10</v>
      </c>
      <c r="E520" s="77">
        <v>1E-3</v>
      </c>
      <c r="F520" s="77" t="s">
        <v>6</v>
      </c>
      <c r="G520" s="77" t="s">
        <v>4</v>
      </c>
      <c r="H520" s="77">
        <v>50</v>
      </c>
      <c r="I520" s="77">
        <v>100</v>
      </c>
      <c r="J520" s="77" t="s">
        <v>10</v>
      </c>
      <c r="K520" s="77">
        <v>0.38941999999999999</v>
      </c>
      <c r="L520" s="77">
        <v>0.92691999999999997</v>
      </c>
      <c r="M520" s="77">
        <v>0.37412000000000001</v>
      </c>
      <c r="N520" s="77">
        <v>0.92813000000000001</v>
      </c>
      <c r="O520" s="78" t="s">
        <v>1531</v>
      </c>
    </row>
    <row r="521" spans="1:15" x14ac:dyDescent="0.25">
      <c r="A521" s="151" t="s">
        <v>53</v>
      </c>
      <c r="B521" s="77" t="s">
        <v>8</v>
      </c>
      <c r="C521" s="77">
        <v>1</v>
      </c>
      <c r="D521" s="77">
        <v>10</v>
      </c>
      <c r="E521" s="77">
        <v>1E-3</v>
      </c>
      <c r="F521" s="77" t="s">
        <v>6</v>
      </c>
      <c r="G521" s="77" t="s">
        <v>4</v>
      </c>
      <c r="H521" s="77">
        <v>100</v>
      </c>
      <c r="I521" s="77">
        <v>300</v>
      </c>
      <c r="J521" s="77" t="s">
        <v>10</v>
      </c>
      <c r="K521" s="77">
        <v>1.2</v>
      </c>
      <c r="L521" s="77">
        <v>3.5</v>
      </c>
      <c r="M521" s="77">
        <v>1.1754</v>
      </c>
      <c r="N521" s="77">
        <v>3.4796</v>
      </c>
      <c r="O521" s="78" t="s">
        <v>2398</v>
      </c>
    </row>
    <row r="522" spans="1:15" x14ac:dyDescent="0.25">
      <c r="A522" s="151" t="s">
        <v>53</v>
      </c>
      <c r="B522" s="77" t="s">
        <v>8</v>
      </c>
      <c r="C522" s="77">
        <v>1</v>
      </c>
      <c r="D522" s="77">
        <v>10</v>
      </c>
      <c r="E522" s="77">
        <v>1E-3</v>
      </c>
      <c r="F522" s="77" t="s">
        <v>6</v>
      </c>
      <c r="G522" s="77" t="s">
        <v>4</v>
      </c>
      <c r="H522" s="77">
        <v>300</v>
      </c>
      <c r="I522" s="77">
        <v>1000</v>
      </c>
      <c r="J522" s="77" t="s">
        <v>10</v>
      </c>
      <c r="K522" s="77">
        <v>0.84662999999999999</v>
      </c>
      <c r="L522" s="77">
        <v>11.986000000000001</v>
      </c>
      <c r="M522" s="77">
        <v>1.141</v>
      </c>
      <c r="N522" s="77">
        <v>11.686999999999999</v>
      </c>
      <c r="O522" s="78" t="s">
        <v>1534</v>
      </c>
    </row>
    <row r="523" spans="1:15" x14ac:dyDescent="0.25">
      <c r="A523" s="151" t="s">
        <v>53</v>
      </c>
      <c r="B523" s="77" t="s">
        <v>8</v>
      </c>
      <c r="C523" s="77">
        <v>1</v>
      </c>
      <c r="D523" s="77">
        <v>10</v>
      </c>
      <c r="E523" s="77">
        <v>1E-3</v>
      </c>
      <c r="F523" s="77" t="s">
        <v>6</v>
      </c>
      <c r="G523" s="77" t="s">
        <v>4</v>
      </c>
      <c r="H523" s="77">
        <v>1000</v>
      </c>
      <c r="I523" s="77">
        <v>2000</v>
      </c>
      <c r="J523" s="77" t="s">
        <v>10</v>
      </c>
      <c r="K523" s="77">
        <v>6.1</v>
      </c>
      <c r="L523" s="77">
        <v>17.155999999999999</v>
      </c>
      <c r="M523" s="77">
        <v>1.1448</v>
      </c>
      <c r="N523" s="77">
        <v>17.486000000000001</v>
      </c>
      <c r="O523" s="78" t="s">
        <v>1536</v>
      </c>
    </row>
    <row r="524" spans="1:15" x14ac:dyDescent="0.25">
      <c r="A524" s="151" t="s">
        <v>53</v>
      </c>
      <c r="B524" s="77" t="s">
        <v>8</v>
      </c>
      <c r="C524" s="77">
        <v>1</v>
      </c>
      <c r="D524" s="77">
        <v>10</v>
      </c>
      <c r="E524" s="77">
        <v>1E-3</v>
      </c>
      <c r="F524" s="77" t="s">
        <v>6</v>
      </c>
      <c r="G524" s="77" t="s">
        <v>4</v>
      </c>
      <c r="H524" s="77">
        <v>2000</v>
      </c>
      <c r="I524" s="77">
        <v>4000</v>
      </c>
      <c r="J524" s="77" t="s">
        <v>10</v>
      </c>
      <c r="K524" s="77">
        <v>12</v>
      </c>
      <c r="L524" s="77">
        <v>46.037999999999997</v>
      </c>
      <c r="M524" s="77">
        <v>8.0602999999999998</v>
      </c>
      <c r="N524" s="77">
        <v>46.328000000000003</v>
      </c>
      <c r="O524" s="78" t="s">
        <v>1535</v>
      </c>
    </row>
    <row r="525" spans="1:15" x14ac:dyDescent="0.25">
      <c r="A525" s="151" t="s">
        <v>53</v>
      </c>
      <c r="B525" s="77" t="s">
        <v>8</v>
      </c>
      <c r="C525" s="77">
        <v>1</v>
      </c>
      <c r="D525" s="77">
        <v>10</v>
      </c>
      <c r="E525" s="77">
        <v>1E-3</v>
      </c>
      <c r="F525" s="77" t="s">
        <v>6</v>
      </c>
      <c r="G525" s="77" t="s">
        <v>4</v>
      </c>
      <c r="H525" s="77">
        <v>4000</v>
      </c>
      <c r="I525" s="77">
        <v>8000</v>
      </c>
      <c r="J525" s="77" t="s">
        <v>10</v>
      </c>
      <c r="K525" s="77">
        <v>15</v>
      </c>
      <c r="L525" s="77">
        <v>46.325000000000003</v>
      </c>
      <c r="M525" s="77">
        <v>9.1658000000000008</v>
      </c>
      <c r="N525" s="77">
        <v>46.576000000000001</v>
      </c>
      <c r="O525" s="78" t="s">
        <v>1530</v>
      </c>
    </row>
    <row r="526" spans="1:15" x14ac:dyDescent="0.25">
      <c r="A526" s="151" t="s">
        <v>53</v>
      </c>
      <c r="B526" s="77" t="s">
        <v>8</v>
      </c>
      <c r="C526" s="77">
        <v>1</v>
      </c>
      <c r="D526" s="77">
        <v>10</v>
      </c>
      <c r="E526" s="77">
        <v>1E-3</v>
      </c>
      <c r="F526" s="77" t="s">
        <v>6</v>
      </c>
      <c r="G526" s="77" t="s">
        <v>4</v>
      </c>
      <c r="H526" s="77">
        <v>8000</v>
      </c>
      <c r="I526" s="77">
        <v>10000</v>
      </c>
      <c r="J526" s="77" t="s">
        <v>10</v>
      </c>
      <c r="K526" s="77">
        <v>46</v>
      </c>
      <c r="L526" s="77">
        <v>170.12</v>
      </c>
      <c r="M526" s="77">
        <v>11.584</v>
      </c>
      <c r="N526" s="77">
        <v>173.35</v>
      </c>
      <c r="O526" s="78" t="s">
        <v>1532</v>
      </c>
    </row>
    <row r="527" spans="1:15" x14ac:dyDescent="0.25">
      <c r="A527" s="151" t="s">
        <v>53</v>
      </c>
      <c r="B527" s="77" t="s">
        <v>8</v>
      </c>
      <c r="C527" s="77">
        <v>10</v>
      </c>
      <c r="D527" s="77">
        <v>20</v>
      </c>
      <c r="E527" s="77">
        <v>1E-3</v>
      </c>
      <c r="F527" s="77" t="s">
        <v>6</v>
      </c>
      <c r="G527" s="77" t="s">
        <v>4</v>
      </c>
      <c r="H527" s="77">
        <v>1E-3</v>
      </c>
      <c r="I527" s="77">
        <v>0.04</v>
      </c>
      <c r="J527" s="77" t="s">
        <v>10</v>
      </c>
      <c r="K527" s="77">
        <v>4.7</v>
      </c>
      <c r="L527" s="77">
        <v>0.23</v>
      </c>
      <c r="M527" s="77">
        <v>4.6486000000000001</v>
      </c>
      <c r="N527" s="77">
        <v>0.23230999999999999</v>
      </c>
      <c r="O527" s="78" t="s">
        <v>1564</v>
      </c>
    </row>
    <row r="528" spans="1:15" x14ac:dyDescent="0.25">
      <c r="A528" s="151" t="s">
        <v>53</v>
      </c>
      <c r="B528" s="77" t="s">
        <v>8</v>
      </c>
      <c r="C528" s="77">
        <v>10</v>
      </c>
      <c r="D528" s="77">
        <v>20</v>
      </c>
      <c r="E528" s="77">
        <v>1E-3</v>
      </c>
      <c r="F528" s="77" t="s">
        <v>6</v>
      </c>
      <c r="G528" s="77" t="s">
        <v>4</v>
      </c>
      <c r="H528" s="77">
        <v>0.04</v>
      </c>
      <c r="I528" s="77">
        <v>1</v>
      </c>
      <c r="J528" s="77" t="s">
        <v>10</v>
      </c>
      <c r="K528" s="77">
        <v>2.4</v>
      </c>
      <c r="L528" s="77">
        <v>0.23</v>
      </c>
      <c r="M528" s="77">
        <v>2.3458000000000001</v>
      </c>
      <c r="N528" s="77">
        <v>0.23186999999999999</v>
      </c>
      <c r="O528" s="78" t="s">
        <v>2417</v>
      </c>
    </row>
    <row r="529" spans="1:15" x14ac:dyDescent="0.25">
      <c r="A529" s="151" t="s">
        <v>53</v>
      </c>
      <c r="B529" s="77" t="s">
        <v>8</v>
      </c>
      <c r="C529" s="77">
        <v>10</v>
      </c>
      <c r="D529" s="77">
        <v>20</v>
      </c>
      <c r="E529" s="77">
        <v>1E-3</v>
      </c>
      <c r="F529" s="77" t="s">
        <v>6</v>
      </c>
      <c r="G529" s="77" t="s">
        <v>4</v>
      </c>
      <c r="H529" s="77">
        <v>1</v>
      </c>
      <c r="I529" s="77">
        <v>20</v>
      </c>
      <c r="J529" s="77" t="s">
        <v>10</v>
      </c>
      <c r="K529" s="77">
        <v>2.4</v>
      </c>
      <c r="L529" s="77">
        <v>0.23</v>
      </c>
      <c r="M529" s="77">
        <v>2.3458000000000001</v>
      </c>
      <c r="N529" s="77">
        <v>0.23186999999999999</v>
      </c>
      <c r="O529" s="78" t="s">
        <v>2415</v>
      </c>
    </row>
    <row r="530" spans="1:15" x14ac:dyDescent="0.25">
      <c r="A530" s="151" t="s">
        <v>53</v>
      </c>
      <c r="B530" s="77" t="s">
        <v>8</v>
      </c>
      <c r="C530" s="77">
        <v>10</v>
      </c>
      <c r="D530" s="77">
        <v>20</v>
      </c>
      <c r="E530" s="77">
        <v>1E-3</v>
      </c>
      <c r="F530" s="77" t="s">
        <v>6</v>
      </c>
      <c r="G530" s="77" t="s">
        <v>4</v>
      </c>
      <c r="H530" s="77">
        <v>20</v>
      </c>
      <c r="I530" s="77">
        <v>50</v>
      </c>
      <c r="J530" s="77" t="s">
        <v>10</v>
      </c>
      <c r="K530" s="77">
        <v>2.4</v>
      </c>
      <c r="L530" s="77">
        <v>0.41</v>
      </c>
      <c r="M530" s="77">
        <v>2.302</v>
      </c>
      <c r="N530" s="77">
        <v>0.40822000000000003</v>
      </c>
      <c r="O530" s="78" t="s">
        <v>1569</v>
      </c>
    </row>
    <row r="531" spans="1:15" x14ac:dyDescent="0.25">
      <c r="A531" s="151" t="s">
        <v>53</v>
      </c>
      <c r="B531" s="77" t="s">
        <v>8</v>
      </c>
      <c r="C531" s="77">
        <v>10</v>
      </c>
      <c r="D531" s="77">
        <v>20</v>
      </c>
      <c r="E531" s="77">
        <v>1E-3</v>
      </c>
      <c r="F531" s="77" t="s">
        <v>6</v>
      </c>
      <c r="G531" s="77" t="s">
        <v>4</v>
      </c>
      <c r="H531" s="77">
        <v>50</v>
      </c>
      <c r="I531" s="77">
        <v>100</v>
      </c>
      <c r="J531" s="77" t="s">
        <v>10</v>
      </c>
      <c r="K531" s="77">
        <v>2.4</v>
      </c>
      <c r="L531" s="77">
        <v>1.4</v>
      </c>
      <c r="M531" s="77">
        <v>2.3921999999999999</v>
      </c>
      <c r="N531" s="77">
        <v>1.3884000000000001</v>
      </c>
      <c r="O531" s="78" t="s">
        <v>1566</v>
      </c>
    </row>
    <row r="532" spans="1:15" x14ac:dyDescent="0.25">
      <c r="A532" s="151" t="s">
        <v>53</v>
      </c>
      <c r="B532" s="77" t="s">
        <v>8</v>
      </c>
      <c r="C532" s="77">
        <v>10</v>
      </c>
      <c r="D532" s="77">
        <v>100</v>
      </c>
      <c r="E532" s="77">
        <v>1E-3</v>
      </c>
      <c r="F532" s="77" t="s">
        <v>6</v>
      </c>
      <c r="G532" s="77" t="s">
        <v>4</v>
      </c>
      <c r="H532" s="77">
        <v>100</v>
      </c>
      <c r="I532" s="77">
        <v>300</v>
      </c>
      <c r="J532" s="77" t="s">
        <v>10</v>
      </c>
      <c r="K532" s="77">
        <v>15</v>
      </c>
      <c r="L532" s="77">
        <v>4.6028000000000002</v>
      </c>
      <c r="M532" s="77">
        <v>11.576000000000001</v>
      </c>
      <c r="N532" s="77">
        <v>4.6268000000000002</v>
      </c>
      <c r="O532" s="78" t="s">
        <v>1565</v>
      </c>
    </row>
    <row r="533" spans="1:15" x14ac:dyDescent="0.25">
      <c r="A533" s="151" t="s">
        <v>53</v>
      </c>
      <c r="B533" s="77" t="s">
        <v>8</v>
      </c>
      <c r="C533" s="77">
        <v>10</v>
      </c>
      <c r="D533" s="77">
        <v>20</v>
      </c>
      <c r="E533" s="77">
        <v>1E-3</v>
      </c>
      <c r="F533" s="77" t="s">
        <v>6</v>
      </c>
      <c r="G533" s="77" t="s">
        <v>4</v>
      </c>
      <c r="H533" s="77">
        <v>100</v>
      </c>
      <c r="I533" s="77">
        <v>300</v>
      </c>
      <c r="J533" s="77" t="s">
        <v>10</v>
      </c>
      <c r="K533" s="77">
        <v>13</v>
      </c>
      <c r="L533" s="77">
        <v>4.6111000000000004</v>
      </c>
      <c r="M533" s="77">
        <v>11.577</v>
      </c>
      <c r="N533" s="77">
        <v>4.6266999999999996</v>
      </c>
      <c r="O533" s="78" t="s">
        <v>2416</v>
      </c>
    </row>
    <row r="534" spans="1:15" x14ac:dyDescent="0.25">
      <c r="A534" s="151" t="s">
        <v>53</v>
      </c>
      <c r="B534" s="77" t="s">
        <v>8</v>
      </c>
      <c r="C534" s="77">
        <v>10</v>
      </c>
      <c r="D534" s="77">
        <v>20</v>
      </c>
      <c r="E534" s="77">
        <v>1E-3</v>
      </c>
      <c r="F534" s="77" t="s">
        <v>6</v>
      </c>
      <c r="G534" s="77" t="s">
        <v>4</v>
      </c>
      <c r="H534" s="77">
        <v>300</v>
      </c>
      <c r="I534" s="77">
        <v>1000</v>
      </c>
      <c r="J534" s="77" t="s">
        <v>10</v>
      </c>
      <c r="K534" s="77">
        <v>19</v>
      </c>
      <c r="L534" s="77">
        <v>17.087</v>
      </c>
      <c r="M534" s="77">
        <v>12.388999999999999</v>
      </c>
      <c r="N534" s="77">
        <v>17.324000000000002</v>
      </c>
      <c r="O534" s="78" t="s">
        <v>1567</v>
      </c>
    </row>
    <row r="535" spans="1:15" x14ac:dyDescent="0.25">
      <c r="A535" s="151" t="s">
        <v>53</v>
      </c>
      <c r="B535" s="77" t="s">
        <v>8</v>
      </c>
      <c r="C535" s="77">
        <v>10</v>
      </c>
      <c r="D535" s="77">
        <v>100</v>
      </c>
      <c r="E535" s="77">
        <v>1E-3</v>
      </c>
      <c r="F535" s="77" t="s">
        <v>6</v>
      </c>
      <c r="G535" s="77" t="s">
        <v>4</v>
      </c>
      <c r="H535" s="77">
        <v>300</v>
      </c>
      <c r="I535" s="77">
        <v>1000</v>
      </c>
      <c r="J535" s="77" t="s">
        <v>10</v>
      </c>
      <c r="K535" s="77">
        <v>46</v>
      </c>
      <c r="L535" s="77">
        <v>17.018999999999998</v>
      </c>
      <c r="M535" s="77">
        <v>12.318</v>
      </c>
      <c r="N535" s="77">
        <v>17.334</v>
      </c>
      <c r="O535" s="78" t="s">
        <v>1568</v>
      </c>
    </row>
    <row r="536" spans="1:15" x14ac:dyDescent="0.25">
      <c r="A536" s="151" t="s">
        <v>53</v>
      </c>
      <c r="B536" s="77" t="s">
        <v>8</v>
      </c>
      <c r="C536" s="77">
        <v>20</v>
      </c>
      <c r="D536" s="77">
        <v>100</v>
      </c>
      <c r="E536" s="77">
        <v>1E-3</v>
      </c>
      <c r="F536" s="77" t="s">
        <v>6</v>
      </c>
      <c r="G536" s="77" t="s">
        <v>4</v>
      </c>
      <c r="H536" s="77">
        <v>1E-3</v>
      </c>
      <c r="I536" s="77">
        <v>0.04</v>
      </c>
      <c r="J536" s="77" t="s">
        <v>10</v>
      </c>
      <c r="K536" s="77">
        <v>5</v>
      </c>
      <c r="L536" s="77">
        <v>0.23175000000000001</v>
      </c>
      <c r="M536" s="77">
        <v>4.6195000000000004</v>
      </c>
      <c r="N536" s="77">
        <v>0.23336000000000001</v>
      </c>
      <c r="O536" s="78" t="s">
        <v>1595</v>
      </c>
    </row>
    <row r="537" spans="1:15" x14ac:dyDescent="0.25">
      <c r="A537" s="151" t="s">
        <v>53</v>
      </c>
      <c r="B537" s="77" t="s">
        <v>8</v>
      </c>
      <c r="C537" s="77">
        <v>20</v>
      </c>
      <c r="D537" s="77">
        <v>100</v>
      </c>
      <c r="E537" s="77">
        <v>1E-3</v>
      </c>
      <c r="F537" s="77" t="s">
        <v>6</v>
      </c>
      <c r="G537" s="77" t="s">
        <v>4</v>
      </c>
      <c r="H537" s="77">
        <v>0.04</v>
      </c>
      <c r="I537" s="77">
        <v>1</v>
      </c>
      <c r="J537" s="77" t="s">
        <v>10</v>
      </c>
      <c r="K537" s="77">
        <v>2.7</v>
      </c>
      <c r="L537" s="77">
        <v>0.23188</v>
      </c>
      <c r="M537" s="77">
        <v>2.2997999999999998</v>
      </c>
      <c r="N537" s="77">
        <v>0.23363999999999999</v>
      </c>
      <c r="O537" s="78" t="s">
        <v>1596</v>
      </c>
    </row>
    <row r="538" spans="1:15" x14ac:dyDescent="0.25">
      <c r="A538" s="151" t="s">
        <v>53</v>
      </c>
      <c r="B538" s="77" t="s">
        <v>8</v>
      </c>
      <c r="C538" s="77">
        <v>20</v>
      </c>
      <c r="D538" s="77">
        <v>100</v>
      </c>
      <c r="E538" s="77">
        <v>1E-3</v>
      </c>
      <c r="F538" s="77" t="s">
        <v>6</v>
      </c>
      <c r="G538" s="77" t="s">
        <v>4</v>
      </c>
      <c r="H538" s="77">
        <v>1</v>
      </c>
      <c r="I538" s="77">
        <v>20</v>
      </c>
      <c r="J538" s="77" t="s">
        <v>10</v>
      </c>
      <c r="K538" s="77">
        <v>4.9000000000000004</v>
      </c>
      <c r="L538" s="77">
        <v>0.21</v>
      </c>
      <c r="M538" s="77">
        <v>4.8819999999999997</v>
      </c>
      <c r="N538" s="77">
        <v>0.20768</v>
      </c>
      <c r="O538" s="78" t="s">
        <v>1598</v>
      </c>
    </row>
    <row r="539" spans="1:15" x14ac:dyDescent="0.25">
      <c r="A539" s="151" t="s">
        <v>53</v>
      </c>
      <c r="B539" s="77" t="s">
        <v>8</v>
      </c>
      <c r="C539" s="77">
        <v>20</v>
      </c>
      <c r="D539" s="77">
        <v>100</v>
      </c>
      <c r="E539" s="77">
        <v>1E-3</v>
      </c>
      <c r="F539" s="77" t="s">
        <v>6</v>
      </c>
      <c r="G539" s="77" t="s">
        <v>4</v>
      </c>
      <c r="H539" s="77">
        <v>20</v>
      </c>
      <c r="I539" s="77">
        <v>50</v>
      </c>
      <c r="J539" s="77" t="s">
        <v>10</v>
      </c>
      <c r="K539" s="77">
        <v>6.8</v>
      </c>
      <c r="L539" s="77">
        <v>0.36631000000000002</v>
      </c>
      <c r="M539" s="77">
        <v>6.7495000000000003</v>
      </c>
      <c r="N539" s="77">
        <v>0.36631999999999998</v>
      </c>
      <c r="O539" s="78" t="s">
        <v>2430</v>
      </c>
    </row>
    <row r="540" spans="1:15" x14ac:dyDescent="0.25">
      <c r="A540" s="151" t="s">
        <v>53</v>
      </c>
      <c r="B540" s="77" t="s">
        <v>8</v>
      </c>
      <c r="C540" s="77">
        <v>20</v>
      </c>
      <c r="D540" s="77">
        <v>100</v>
      </c>
      <c r="E540" s="77">
        <v>1E-3</v>
      </c>
      <c r="F540" s="77" t="s">
        <v>6</v>
      </c>
      <c r="G540" s="77" t="s">
        <v>4</v>
      </c>
      <c r="H540" s="77">
        <v>50</v>
      </c>
      <c r="I540" s="77">
        <v>100</v>
      </c>
      <c r="J540" s="77" t="s">
        <v>10</v>
      </c>
      <c r="K540" s="77">
        <v>22</v>
      </c>
      <c r="L540" s="77">
        <v>1.2034</v>
      </c>
      <c r="M540" s="77">
        <v>17.724</v>
      </c>
      <c r="N540" s="77">
        <v>1.2358</v>
      </c>
      <c r="O540" s="78" t="s">
        <v>1597</v>
      </c>
    </row>
    <row r="541" spans="1:15" x14ac:dyDescent="0.25">
      <c r="A541" s="151" t="s">
        <v>53</v>
      </c>
      <c r="B541" s="77" t="s">
        <v>8</v>
      </c>
      <c r="C541" s="77">
        <v>100</v>
      </c>
      <c r="D541" s="77">
        <v>330</v>
      </c>
      <c r="E541" s="77">
        <v>1E-3</v>
      </c>
      <c r="F541" s="77" t="s">
        <v>6</v>
      </c>
      <c r="G541" s="77" t="s">
        <v>4</v>
      </c>
      <c r="H541" s="77">
        <v>1E-3</v>
      </c>
      <c r="I541" s="77">
        <v>0.04</v>
      </c>
      <c r="J541" s="77" t="s">
        <v>10</v>
      </c>
      <c r="K541" s="77">
        <v>48</v>
      </c>
      <c r="L541" s="77">
        <v>0.46085999999999999</v>
      </c>
      <c r="M541" s="77">
        <v>46.12</v>
      </c>
      <c r="N541" s="77">
        <v>0.46325</v>
      </c>
      <c r="O541" s="78" t="s">
        <v>1621</v>
      </c>
    </row>
    <row r="542" spans="1:15" x14ac:dyDescent="0.25">
      <c r="A542" s="151" t="s">
        <v>53</v>
      </c>
      <c r="B542" s="77" t="s">
        <v>8</v>
      </c>
      <c r="C542" s="77">
        <v>100</v>
      </c>
      <c r="D542" s="77">
        <v>330</v>
      </c>
      <c r="E542" s="77">
        <v>1E-3</v>
      </c>
      <c r="F542" s="77" t="s">
        <v>6</v>
      </c>
      <c r="G542" s="77" t="s">
        <v>4</v>
      </c>
      <c r="H542" s="77">
        <v>0.04</v>
      </c>
      <c r="I542" s="77">
        <v>1</v>
      </c>
      <c r="J542" s="77" t="s">
        <v>10</v>
      </c>
      <c r="K542" s="77">
        <v>25</v>
      </c>
      <c r="L542" s="77">
        <v>0.46067000000000002</v>
      </c>
      <c r="M542" s="77">
        <v>23.036999999999999</v>
      </c>
      <c r="N542" s="77">
        <v>0.46337</v>
      </c>
      <c r="O542" s="78" t="s">
        <v>1622</v>
      </c>
    </row>
    <row r="543" spans="1:15" x14ac:dyDescent="0.25">
      <c r="A543" s="151" t="s">
        <v>53</v>
      </c>
      <c r="B543" s="77" t="s">
        <v>8</v>
      </c>
      <c r="C543" s="77">
        <v>100</v>
      </c>
      <c r="D543" s="77">
        <v>330</v>
      </c>
      <c r="E543" s="77">
        <v>1E-3</v>
      </c>
      <c r="F543" s="77" t="s">
        <v>6</v>
      </c>
      <c r="G543" s="77" t="s">
        <v>4</v>
      </c>
      <c r="H543" s="77">
        <v>1</v>
      </c>
      <c r="I543" s="77">
        <v>20</v>
      </c>
      <c r="J543" s="77" t="s">
        <v>10</v>
      </c>
      <c r="K543" s="77">
        <v>23</v>
      </c>
      <c r="L543" s="77">
        <v>0.7</v>
      </c>
      <c r="M543" s="77">
        <v>23.061</v>
      </c>
      <c r="N543" s="77">
        <v>0.69384000000000001</v>
      </c>
      <c r="O543" s="78" t="s">
        <v>1616</v>
      </c>
    </row>
    <row r="544" spans="1:15" x14ac:dyDescent="0.25">
      <c r="A544" s="151" t="s">
        <v>53</v>
      </c>
      <c r="B544" s="77" t="s">
        <v>8</v>
      </c>
      <c r="C544" s="77">
        <v>100</v>
      </c>
      <c r="D544" s="77">
        <v>1000</v>
      </c>
      <c r="E544" s="77">
        <v>1E-3</v>
      </c>
      <c r="F544" s="77" t="s">
        <v>6</v>
      </c>
      <c r="G544" s="77" t="s">
        <v>4</v>
      </c>
      <c r="H544" s="77">
        <v>1</v>
      </c>
      <c r="I544" s="77">
        <v>20</v>
      </c>
      <c r="J544" s="77" t="s">
        <v>10</v>
      </c>
      <c r="K544" s="77">
        <v>23</v>
      </c>
      <c r="L544" s="77">
        <v>0.7</v>
      </c>
      <c r="M544" s="77">
        <v>23.062999999999999</v>
      </c>
      <c r="N544" s="77">
        <v>0.69386000000000003</v>
      </c>
      <c r="O544" s="78" t="s">
        <v>2437</v>
      </c>
    </row>
    <row r="545" spans="1:15" x14ac:dyDescent="0.25">
      <c r="A545" s="151" t="s">
        <v>53</v>
      </c>
      <c r="B545" s="77" t="s">
        <v>8</v>
      </c>
      <c r="C545" s="77">
        <v>100</v>
      </c>
      <c r="D545" s="77">
        <v>330</v>
      </c>
      <c r="E545" s="77">
        <v>1E-3</v>
      </c>
      <c r="F545" s="77" t="s">
        <v>6</v>
      </c>
      <c r="G545" s="77" t="s">
        <v>4</v>
      </c>
      <c r="H545" s="77">
        <v>20</v>
      </c>
      <c r="I545" s="77">
        <v>50</v>
      </c>
      <c r="J545" s="77" t="s">
        <v>10</v>
      </c>
      <c r="K545" s="77">
        <v>23</v>
      </c>
      <c r="L545" s="77">
        <v>1.4</v>
      </c>
      <c r="M545" s="77">
        <v>23.053999999999998</v>
      </c>
      <c r="N545" s="77">
        <v>1.3878999999999999</v>
      </c>
      <c r="O545" s="78" t="s">
        <v>1617</v>
      </c>
    </row>
    <row r="546" spans="1:15" x14ac:dyDescent="0.25">
      <c r="A546" s="151" t="s">
        <v>53</v>
      </c>
      <c r="B546" s="77" t="s">
        <v>8</v>
      </c>
      <c r="C546" s="77">
        <v>100</v>
      </c>
      <c r="D546" s="77">
        <v>1000</v>
      </c>
      <c r="E546" s="77">
        <v>1E-3</v>
      </c>
      <c r="F546" s="77" t="s">
        <v>6</v>
      </c>
      <c r="G546" s="77" t="s">
        <v>4</v>
      </c>
      <c r="H546" s="77">
        <v>20</v>
      </c>
      <c r="I546" s="77">
        <v>50</v>
      </c>
      <c r="J546" s="77" t="s">
        <v>10</v>
      </c>
      <c r="K546" s="77">
        <v>23</v>
      </c>
      <c r="L546" s="77">
        <v>1.4</v>
      </c>
      <c r="M546" s="77">
        <v>22.896000000000001</v>
      </c>
      <c r="N546" s="77">
        <v>1.3895999999999999</v>
      </c>
      <c r="O546" s="78" t="s">
        <v>1618</v>
      </c>
    </row>
    <row r="547" spans="1:15" x14ac:dyDescent="0.25">
      <c r="A547" s="151" t="s">
        <v>53</v>
      </c>
      <c r="B547" s="77" t="s">
        <v>8</v>
      </c>
      <c r="C547" s="77">
        <v>100</v>
      </c>
      <c r="D547" s="77">
        <v>1000</v>
      </c>
      <c r="E547" s="77">
        <v>1E-3</v>
      </c>
      <c r="F547" s="77" t="s">
        <v>6</v>
      </c>
      <c r="G547" s="77" t="s">
        <v>4</v>
      </c>
      <c r="H547" s="77">
        <v>50</v>
      </c>
      <c r="I547" s="77">
        <v>100</v>
      </c>
      <c r="J547" s="77" t="s">
        <v>10</v>
      </c>
      <c r="K547" s="77">
        <v>23</v>
      </c>
      <c r="L547" s="77">
        <v>3.5</v>
      </c>
      <c r="M547" s="77">
        <v>23.117000000000001</v>
      </c>
      <c r="N547" s="77">
        <v>3.4655999999999998</v>
      </c>
      <c r="O547" s="78" t="s">
        <v>1619</v>
      </c>
    </row>
    <row r="548" spans="1:15" x14ac:dyDescent="0.25">
      <c r="A548" s="151" t="s">
        <v>53</v>
      </c>
      <c r="B548" s="77" t="s">
        <v>8</v>
      </c>
      <c r="C548" s="77">
        <v>100</v>
      </c>
      <c r="D548" s="77">
        <v>330</v>
      </c>
      <c r="E548" s="77">
        <v>1E-3</v>
      </c>
      <c r="F548" s="77" t="s">
        <v>6</v>
      </c>
      <c r="G548" s="77" t="s">
        <v>4</v>
      </c>
      <c r="H548" s="77">
        <v>50</v>
      </c>
      <c r="I548" s="77">
        <v>100</v>
      </c>
      <c r="J548" s="77" t="s">
        <v>10</v>
      </c>
      <c r="K548" s="77">
        <v>23</v>
      </c>
      <c r="L548" s="77">
        <v>3.5</v>
      </c>
      <c r="M548" s="77">
        <v>23.111000000000001</v>
      </c>
      <c r="N548" s="77">
        <v>3.4655999999999998</v>
      </c>
      <c r="O548" s="78" t="s">
        <v>1620</v>
      </c>
    </row>
    <row r="549" spans="1:15" x14ac:dyDescent="0.25">
      <c r="A549" s="151" t="s">
        <v>53</v>
      </c>
      <c r="B549" s="77" t="s">
        <v>8</v>
      </c>
      <c r="C549" s="77">
        <v>330</v>
      </c>
      <c r="D549" s="77">
        <v>1000</v>
      </c>
      <c r="E549" s="77">
        <v>1E-3</v>
      </c>
      <c r="F549" s="77" t="s">
        <v>6</v>
      </c>
      <c r="G549" s="77" t="s">
        <v>4</v>
      </c>
      <c r="H549" s="77">
        <v>1E-3</v>
      </c>
      <c r="I549" s="77">
        <v>0.04</v>
      </c>
      <c r="J549" s="77" t="s">
        <v>10</v>
      </c>
      <c r="K549" s="77">
        <v>50</v>
      </c>
      <c r="L549" s="77">
        <v>0.46054</v>
      </c>
      <c r="M549" s="77">
        <v>46.107999999999997</v>
      </c>
      <c r="N549" s="77">
        <v>0.46338000000000001</v>
      </c>
      <c r="O549" s="78" t="s">
        <v>1644</v>
      </c>
    </row>
    <row r="550" spans="1:15" x14ac:dyDescent="0.25">
      <c r="A550" s="151" t="s">
        <v>53</v>
      </c>
      <c r="B550" s="77" t="s">
        <v>8</v>
      </c>
      <c r="C550" s="77">
        <v>330</v>
      </c>
      <c r="D550" s="77">
        <v>1000</v>
      </c>
      <c r="E550" s="77">
        <v>1E-3</v>
      </c>
      <c r="F550" s="77" t="s">
        <v>6</v>
      </c>
      <c r="G550" s="77" t="s">
        <v>4</v>
      </c>
      <c r="H550" s="77">
        <v>0.04</v>
      </c>
      <c r="I550" s="77">
        <v>1</v>
      </c>
      <c r="J550" s="77" t="s">
        <v>10</v>
      </c>
      <c r="K550" s="77">
        <v>27</v>
      </c>
      <c r="L550" s="77">
        <v>0.46050999999999997</v>
      </c>
      <c r="M550" s="77">
        <v>23.032</v>
      </c>
      <c r="N550" s="77">
        <v>0.46343000000000001</v>
      </c>
      <c r="O550" s="78" t="s">
        <v>1643</v>
      </c>
    </row>
    <row r="551" spans="1:15" x14ac:dyDescent="0.25">
      <c r="A551" s="151" t="s">
        <v>53</v>
      </c>
      <c r="B551" s="77" t="s">
        <v>8</v>
      </c>
      <c r="C551" s="77">
        <v>330</v>
      </c>
      <c r="D551" s="77">
        <v>1000</v>
      </c>
      <c r="E551" s="77">
        <v>1E-3</v>
      </c>
      <c r="F551" s="77" t="s">
        <v>6</v>
      </c>
      <c r="G551" s="77" t="s">
        <v>4</v>
      </c>
      <c r="H551" s="77">
        <v>1</v>
      </c>
      <c r="I551" s="77">
        <v>10</v>
      </c>
      <c r="J551" s="77" t="s">
        <v>10</v>
      </c>
      <c r="K551" s="77">
        <v>23</v>
      </c>
      <c r="L551" s="77">
        <v>0.7</v>
      </c>
      <c r="M551" s="77">
        <v>23.062999999999999</v>
      </c>
      <c r="N551" s="77">
        <v>0.69386000000000003</v>
      </c>
      <c r="O551" s="78" t="s">
        <v>2445</v>
      </c>
    </row>
    <row r="552" spans="1:15" x14ac:dyDescent="0.25">
      <c r="A552" s="151" t="s">
        <v>53</v>
      </c>
      <c r="B552" s="77" t="s">
        <v>8</v>
      </c>
      <c r="C552" s="77">
        <v>0</v>
      </c>
      <c r="D552" s="77">
        <v>0.01</v>
      </c>
      <c r="E552" s="77">
        <v>0.01</v>
      </c>
      <c r="F552" s="77" t="s">
        <v>6</v>
      </c>
      <c r="G552" s="77" t="s">
        <v>5</v>
      </c>
      <c r="H552" s="77">
        <v>1000</v>
      </c>
      <c r="I552" s="77">
        <v>4000</v>
      </c>
      <c r="J552" s="77" t="s">
        <v>10</v>
      </c>
      <c r="K552" s="77">
        <v>5773.1</v>
      </c>
      <c r="L552" s="77">
        <v>5803.4</v>
      </c>
      <c r="M552" s="77">
        <v>5766</v>
      </c>
      <c r="N552" s="77">
        <v>5798.9</v>
      </c>
      <c r="O552" s="78" t="s">
        <v>1399</v>
      </c>
    </row>
    <row r="553" spans="1:15" x14ac:dyDescent="0.25">
      <c r="A553" s="151" t="s">
        <v>53</v>
      </c>
      <c r="B553" s="77" t="s">
        <v>8</v>
      </c>
      <c r="C553" s="77">
        <v>0</v>
      </c>
      <c r="D553" s="77">
        <v>0.01</v>
      </c>
      <c r="E553" s="77">
        <v>0.01</v>
      </c>
      <c r="F553" s="77" t="s">
        <v>6</v>
      </c>
      <c r="G553" s="77" t="s">
        <v>5</v>
      </c>
      <c r="H553" s="77">
        <v>4000</v>
      </c>
      <c r="I553" s="77">
        <v>8000</v>
      </c>
      <c r="J553" s="77" t="s">
        <v>10</v>
      </c>
      <c r="K553" s="77">
        <v>5769.3</v>
      </c>
      <c r="L553" s="77">
        <v>45269</v>
      </c>
      <c r="M553" s="77">
        <v>5751.2</v>
      </c>
      <c r="N553" s="77">
        <v>45261</v>
      </c>
      <c r="O553" s="78" t="s">
        <v>1398</v>
      </c>
    </row>
    <row r="554" spans="1:15" x14ac:dyDescent="0.25">
      <c r="A554" s="151" t="s">
        <v>53</v>
      </c>
      <c r="B554" s="77" t="s">
        <v>8</v>
      </c>
      <c r="C554" s="77">
        <v>0.1</v>
      </c>
      <c r="D554" s="77">
        <v>1</v>
      </c>
      <c r="E554" s="77">
        <v>0.01</v>
      </c>
      <c r="F554" s="77" t="s">
        <v>6</v>
      </c>
      <c r="G554" s="77" t="s">
        <v>5</v>
      </c>
      <c r="H554" s="77">
        <v>1E-3</v>
      </c>
      <c r="I554" s="77">
        <v>0.04</v>
      </c>
      <c r="J554" s="77" t="s">
        <v>10</v>
      </c>
      <c r="K554" s="77">
        <v>5773.7</v>
      </c>
      <c r="L554" s="77">
        <v>1.2830999999999999</v>
      </c>
      <c r="M554" s="77">
        <v>1.2674000000000001</v>
      </c>
      <c r="N554" s="77">
        <v>1.2674000000000001</v>
      </c>
      <c r="O554" s="78" t="s">
        <v>1502</v>
      </c>
    </row>
    <row r="555" spans="1:15" x14ac:dyDescent="0.25">
      <c r="A555" s="151" t="s">
        <v>53</v>
      </c>
      <c r="B555" s="77" t="s">
        <v>8</v>
      </c>
      <c r="C555" s="77">
        <v>0.1</v>
      </c>
      <c r="D555" s="77">
        <v>1</v>
      </c>
      <c r="E555" s="77">
        <v>0.01</v>
      </c>
      <c r="F555" s="77" t="s">
        <v>6</v>
      </c>
      <c r="G555" s="77" t="s">
        <v>5</v>
      </c>
      <c r="H555" s="77">
        <v>0.04</v>
      </c>
      <c r="I555" s="77">
        <v>1</v>
      </c>
      <c r="J555" s="77" t="s">
        <v>10</v>
      </c>
      <c r="K555" s="77">
        <v>5773.6</v>
      </c>
      <c r="L555" s="77">
        <v>0.95989999999999998</v>
      </c>
      <c r="M555" s="77">
        <v>5772.7</v>
      </c>
      <c r="N555" s="77">
        <v>0.94416</v>
      </c>
      <c r="O555" s="78" t="s">
        <v>1495</v>
      </c>
    </row>
    <row r="556" spans="1:15" x14ac:dyDescent="0.25">
      <c r="A556" s="151" t="s">
        <v>53</v>
      </c>
      <c r="B556" s="77" t="s">
        <v>8</v>
      </c>
      <c r="C556" s="77">
        <v>0.1</v>
      </c>
      <c r="D556" s="77">
        <v>1</v>
      </c>
      <c r="E556" s="77">
        <v>0.01</v>
      </c>
      <c r="F556" s="77" t="s">
        <v>6</v>
      </c>
      <c r="G556" s="77" t="s">
        <v>5</v>
      </c>
      <c r="H556" s="77">
        <v>1</v>
      </c>
      <c r="I556" s="77">
        <v>20</v>
      </c>
      <c r="J556" s="77" t="s">
        <v>10</v>
      </c>
      <c r="K556" s="77">
        <v>5773.4</v>
      </c>
      <c r="L556" s="77">
        <v>3.1917</v>
      </c>
      <c r="M556" s="77">
        <v>5770.6</v>
      </c>
      <c r="N556" s="77">
        <v>0.31602999999999998</v>
      </c>
      <c r="O556" s="78" t="s">
        <v>1501</v>
      </c>
    </row>
    <row r="557" spans="1:15" x14ac:dyDescent="0.25">
      <c r="A557" s="151" t="s">
        <v>53</v>
      </c>
      <c r="B557" s="77" t="s">
        <v>8</v>
      </c>
      <c r="C557" s="77">
        <v>0.1</v>
      </c>
      <c r="D557" s="77">
        <v>1</v>
      </c>
      <c r="E557" s="77">
        <v>0.01</v>
      </c>
      <c r="F557" s="77" t="s">
        <v>6</v>
      </c>
      <c r="G557" s="77" t="s">
        <v>5</v>
      </c>
      <c r="H557" s="77">
        <v>20</v>
      </c>
      <c r="I557" s="77">
        <v>50</v>
      </c>
      <c r="J557" s="77" t="s">
        <v>10</v>
      </c>
      <c r="K557" s="77">
        <v>5772.6</v>
      </c>
      <c r="L557" s="77">
        <v>12.94</v>
      </c>
      <c r="M557" s="77">
        <v>5762.2</v>
      </c>
      <c r="N557" s="77">
        <v>12.802</v>
      </c>
      <c r="O557" s="78" t="s">
        <v>1499</v>
      </c>
    </row>
    <row r="558" spans="1:15" x14ac:dyDescent="0.25">
      <c r="A558" s="151" t="s">
        <v>53</v>
      </c>
      <c r="B558" s="77" t="s">
        <v>8</v>
      </c>
      <c r="C558" s="77">
        <v>0.1</v>
      </c>
      <c r="D558" s="77">
        <v>1</v>
      </c>
      <c r="E558" s="77">
        <v>0.01</v>
      </c>
      <c r="F558" s="77" t="s">
        <v>6</v>
      </c>
      <c r="G558" s="77" t="s">
        <v>5</v>
      </c>
      <c r="H558" s="77">
        <v>50</v>
      </c>
      <c r="I558" s="77">
        <v>100</v>
      </c>
      <c r="J558" s="77" t="s">
        <v>10</v>
      </c>
      <c r="K558" s="77">
        <v>5766.2</v>
      </c>
      <c r="L558" s="77">
        <v>87.391999999999996</v>
      </c>
      <c r="M558" s="77">
        <v>5715.5</v>
      </c>
      <c r="N558" s="77">
        <v>87.123000000000005</v>
      </c>
      <c r="O558" s="78" t="s">
        <v>1497</v>
      </c>
    </row>
    <row r="559" spans="1:15" x14ac:dyDescent="0.25">
      <c r="A559" s="151" t="s">
        <v>53</v>
      </c>
      <c r="B559" s="77" t="s">
        <v>8</v>
      </c>
      <c r="C559" s="77">
        <v>0.1</v>
      </c>
      <c r="D559" s="77">
        <v>1</v>
      </c>
      <c r="E559" s="77">
        <v>0.01</v>
      </c>
      <c r="F559" s="77" t="s">
        <v>6</v>
      </c>
      <c r="G559" s="77" t="s">
        <v>5</v>
      </c>
      <c r="H559" s="77">
        <v>100</v>
      </c>
      <c r="I559" s="77">
        <v>300</v>
      </c>
      <c r="J559" s="77" t="s">
        <v>10</v>
      </c>
      <c r="K559" s="77">
        <v>5681.4</v>
      </c>
      <c r="L559" s="77">
        <v>1112.8</v>
      </c>
      <c r="M559" s="77">
        <v>5471.4</v>
      </c>
      <c r="N559" s="77">
        <v>1112.4000000000001</v>
      </c>
      <c r="O559" s="78" t="s">
        <v>1503</v>
      </c>
    </row>
    <row r="560" spans="1:15" x14ac:dyDescent="0.25">
      <c r="A560" s="151" t="s">
        <v>53</v>
      </c>
      <c r="B560" s="77" t="s">
        <v>8</v>
      </c>
      <c r="C560" s="77">
        <v>0.1</v>
      </c>
      <c r="D560" s="77">
        <v>1</v>
      </c>
      <c r="E560" s="77">
        <v>0.01</v>
      </c>
      <c r="F560" s="77" t="s">
        <v>6</v>
      </c>
      <c r="G560" s="77" t="s">
        <v>5</v>
      </c>
      <c r="H560" s="77">
        <v>300</v>
      </c>
      <c r="I560" s="77">
        <v>1000</v>
      </c>
      <c r="J560" s="77" t="s">
        <v>10</v>
      </c>
      <c r="K560" s="77">
        <v>5113.2</v>
      </c>
      <c r="L560" s="77">
        <v>8011.6</v>
      </c>
      <c r="M560" s="77">
        <v>4758</v>
      </c>
      <c r="N560" s="77">
        <v>8011.9</v>
      </c>
      <c r="O560" s="78" t="s">
        <v>1504</v>
      </c>
    </row>
    <row r="561" spans="1:15" x14ac:dyDescent="0.25">
      <c r="A561" s="151" t="s">
        <v>53</v>
      </c>
      <c r="B561" s="77" t="s">
        <v>8</v>
      </c>
      <c r="C561" s="77">
        <v>0.1</v>
      </c>
      <c r="D561" s="77">
        <v>1</v>
      </c>
      <c r="E561" s="77">
        <v>0.01</v>
      </c>
      <c r="F561" s="77" t="s">
        <v>6</v>
      </c>
      <c r="G561" s="77" t="s">
        <v>5</v>
      </c>
      <c r="H561" s="77">
        <v>1000</v>
      </c>
      <c r="I561" s="77">
        <v>2000</v>
      </c>
      <c r="J561" s="77" t="s">
        <v>10</v>
      </c>
      <c r="K561" s="77">
        <v>4683.3999999999996</v>
      </c>
      <c r="L561" s="77">
        <v>13828</v>
      </c>
      <c r="M561" s="77">
        <v>4325.3999999999996</v>
      </c>
      <c r="N561" s="77">
        <v>13829</v>
      </c>
      <c r="O561" s="78" t="s">
        <v>1494</v>
      </c>
    </row>
    <row r="562" spans="1:15" x14ac:dyDescent="0.25">
      <c r="A562" s="151" t="s">
        <v>53</v>
      </c>
      <c r="B562" s="77" t="s">
        <v>8</v>
      </c>
      <c r="C562" s="77">
        <v>0.1</v>
      </c>
      <c r="D562" s="77">
        <v>1</v>
      </c>
      <c r="E562" s="77">
        <v>0.01</v>
      </c>
      <c r="F562" s="77" t="s">
        <v>6</v>
      </c>
      <c r="G562" s="77" t="s">
        <v>4</v>
      </c>
      <c r="H562" s="77">
        <v>2000</v>
      </c>
      <c r="I562" s="77">
        <v>4000</v>
      </c>
      <c r="J562" s="77" t="s">
        <v>10</v>
      </c>
      <c r="K562" s="77">
        <v>3.5375000000000001</v>
      </c>
      <c r="L562" s="77">
        <v>43.944000000000003</v>
      </c>
      <c r="M562" s="77">
        <v>3.2985000000000002</v>
      </c>
      <c r="N562" s="77">
        <v>43.945</v>
      </c>
      <c r="O562" s="78" t="s">
        <v>1498</v>
      </c>
    </row>
    <row r="563" spans="1:15" x14ac:dyDescent="0.25">
      <c r="A563" s="151" t="s">
        <v>53</v>
      </c>
      <c r="B563" s="77" t="s">
        <v>8</v>
      </c>
      <c r="C563" s="77">
        <v>0.1</v>
      </c>
      <c r="D563" s="77">
        <v>1</v>
      </c>
      <c r="E563" s="77">
        <v>0.01</v>
      </c>
      <c r="F563" s="77" t="s">
        <v>6</v>
      </c>
      <c r="G563" s="77" t="s">
        <v>4</v>
      </c>
      <c r="H563" s="77">
        <v>4000</v>
      </c>
      <c r="I563" s="77">
        <v>8000</v>
      </c>
      <c r="J563" s="77" t="s">
        <v>10</v>
      </c>
      <c r="K563" s="77">
        <v>3.6131000000000002</v>
      </c>
      <c r="L563" s="77">
        <v>43.981999999999999</v>
      </c>
      <c r="M563" s="77">
        <v>3.3780000000000001</v>
      </c>
      <c r="N563" s="77">
        <v>43.984000000000002</v>
      </c>
      <c r="O563" s="78" t="s">
        <v>1500</v>
      </c>
    </row>
    <row r="564" spans="1:15" x14ac:dyDescent="0.25">
      <c r="A564" s="151" t="s">
        <v>53</v>
      </c>
      <c r="B564" s="77" t="s">
        <v>8</v>
      </c>
      <c r="C564" s="77">
        <v>0.1</v>
      </c>
      <c r="D564" s="77">
        <v>1</v>
      </c>
      <c r="E564" s="77">
        <v>0.01</v>
      </c>
      <c r="F564" s="77" t="s">
        <v>6</v>
      </c>
      <c r="G564" s="77" t="s">
        <v>4</v>
      </c>
      <c r="H564" s="77">
        <v>8000</v>
      </c>
      <c r="I564" s="77">
        <v>10000</v>
      </c>
      <c r="J564" s="77" t="s">
        <v>10</v>
      </c>
      <c r="K564" s="77">
        <v>4.5999999999999996</v>
      </c>
      <c r="L564" s="77">
        <v>170.23</v>
      </c>
      <c r="M564" s="77">
        <v>2.0278</v>
      </c>
      <c r="N564" s="77">
        <v>172.49</v>
      </c>
      <c r="O564" s="78" t="s">
        <v>1496</v>
      </c>
    </row>
    <row r="565" spans="1:15" x14ac:dyDescent="0.25">
      <c r="A565" s="151" t="s">
        <v>53</v>
      </c>
      <c r="B565" s="77" t="s">
        <v>8</v>
      </c>
      <c r="C565" s="77">
        <v>1</v>
      </c>
      <c r="D565" s="77">
        <v>10</v>
      </c>
      <c r="E565" s="77">
        <v>0.01</v>
      </c>
      <c r="F565" s="77" t="s">
        <v>6</v>
      </c>
      <c r="G565" s="77" t="s">
        <v>4</v>
      </c>
      <c r="H565" s="77">
        <v>1E-3</v>
      </c>
      <c r="I565" s="77">
        <v>0.04</v>
      </c>
      <c r="J565" s="77" t="s">
        <v>10</v>
      </c>
      <c r="K565" s="77">
        <v>5.7845000000000004</v>
      </c>
      <c r="L565" s="77">
        <v>1.5263000000000001E-2</v>
      </c>
      <c r="M565" s="77">
        <v>5.7839999999999998</v>
      </c>
      <c r="N565" s="77">
        <v>1.5049999999999999E-2</v>
      </c>
      <c r="O565" s="78" t="s">
        <v>1541</v>
      </c>
    </row>
    <row r="566" spans="1:15" x14ac:dyDescent="0.25">
      <c r="A566" s="151" t="s">
        <v>53</v>
      </c>
      <c r="B566" s="77" t="s">
        <v>8</v>
      </c>
      <c r="C566" s="77">
        <v>1</v>
      </c>
      <c r="D566" s="77">
        <v>10</v>
      </c>
      <c r="E566" s="77">
        <v>0.01</v>
      </c>
      <c r="F566" s="77" t="s">
        <v>6</v>
      </c>
      <c r="G566" s="77" t="s">
        <v>4</v>
      </c>
      <c r="H566" s="77">
        <v>0.04</v>
      </c>
      <c r="I566" s="77">
        <v>1</v>
      </c>
      <c r="J566" s="77" t="s">
        <v>10</v>
      </c>
      <c r="K566" s="77">
        <v>5.7723000000000004</v>
      </c>
      <c r="L566" s="77">
        <v>1.0442999999999999E-2</v>
      </c>
      <c r="M566" s="77">
        <v>5.7717000000000001</v>
      </c>
      <c r="N566" s="77">
        <v>1.0227E-2</v>
      </c>
      <c r="O566" s="78" t="s">
        <v>2401</v>
      </c>
    </row>
    <row r="567" spans="1:15" x14ac:dyDescent="0.25">
      <c r="A567" s="151" t="s">
        <v>53</v>
      </c>
      <c r="B567" s="77" t="s">
        <v>8</v>
      </c>
      <c r="C567" s="77">
        <v>1</v>
      </c>
      <c r="D567" s="77">
        <v>10</v>
      </c>
      <c r="E567" s="77">
        <v>0.01</v>
      </c>
      <c r="F567" s="77" t="s">
        <v>6</v>
      </c>
      <c r="G567" s="77" t="s">
        <v>4</v>
      </c>
      <c r="H567" s="77">
        <v>1</v>
      </c>
      <c r="I567" s="77">
        <v>20</v>
      </c>
      <c r="J567" s="77" t="s">
        <v>10</v>
      </c>
      <c r="K567" s="77">
        <v>5.7577999999999996</v>
      </c>
      <c r="L567" s="77">
        <v>3.1829000000000003E-2</v>
      </c>
      <c r="M567" s="77">
        <v>5.7554999999999996</v>
      </c>
      <c r="N567" s="77">
        <v>3.1387999999999999E-2</v>
      </c>
      <c r="O567" s="78" t="s">
        <v>1543</v>
      </c>
    </row>
    <row r="568" spans="1:15" x14ac:dyDescent="0.25">
      <c r="A568" s="151" t="s">
        <v>53</v>
      </c>
      <c r="B568" s="77" t="s">
        <v>8</v>
      </c>
      <c r="C568" s="77">
        <v>1</v>
      </c>
      <c r="D568" s="77">
        <v>10</v>
      </c>
      <c r="E568" s="77">
        <v>0.01</v>
      </c>
      <c r="F568" s="77" t="s">
        <v>6</v>
      </c>
      <c r="G568" s="77" t="s">
        <v>4</v>
      </c>
      <c r="H568" s="77">
        <v>20</v>
      </c>
      <c r="I568" s="77">
        <v>50</v>
      </c>
      <c r="J568" s="77" t="s">
        <v>10</v>
      </c>
      <c r="K568" s="77">
        <v>5.6913</v>
      </c>
      <c r="L568" s="77">
        <v>0.11808</v>
      </c>
      <c r="M568" s="77">
        <v>5.6847000000000003</v>
      </c>
      <c r="N568" s="77">
        <v>0.11766</v>
      </c>
      <c r="O568" s="78" t="s">
        <v>1540</v>
      </c>
    </row>
    <row r="569" spans="1:15" x14ac:dyDescent="0.25">
      <c r="A569" s="151" t="s">
        <v>53</v>
      </c>
      <c r="B569" s="77" t="s">
        <v>8</v>
      </c>
      <c r="C569" s="77">
        <v>1</v>
      </c>
      <c r="D569" s="77">
        <v>10</v>
      </c>
      <c r="E569" s="77">
        <v>0.01</v>
      </c>
      <c r="F569" s="77" t="s">
        <v>6</v>
      </c>
      <c r="G569" s="77" t="s">
        <v>4</v>
      </c>
      <c r="H569" s="77">
        <v>50</v>
      </c>
      <c r="I569" s="77">
        <v>100</v>
      </c>
      <c r="J569" s="77" t="s">
        <v>10</v>
      </c>
      <c r="K569" s="77">
        <v>5.3091999999999997</v>
      </c>
      <c r="L569" s="77">
        <v>0.59367999999999999</v>
      </c>
      <c r="M569" s="77">
        <v>5.2965</v>
      </c>
      <c r="N569" s="77">
        <v>0.59386000000000005</v>
      </c>
      <c r="O569" s="78" t="s">
        <v>1544</v>
      </c>
    </row>
    <row r="570" spans="1:15" x14ac:dyDescent="0.25">
      <c r="A570" s="151" t="s">
        <v>53</v>
      </c>
      <c r="B570" s="77" t="s">
        <v>8</v>
      </c>
      <c r="C570" s="77">
        <v>1</v>
      </c>
      <c r="D570" s="77">
        <v>10</v>
      </c>
      <c r="E570" s="77">
        <v>0.01</v>
      </c>
      <c r="F570" s="77" t="s">
        <v>6</v>
      </c>
      <c r="G570" s="77" t="s">
        <v>4</v>
      </c>
      <c r="H570" s="77">
        <v>100</v>
      </c>
      <c r="I570" s="77">
        <v>300</v>
      </c>
      <c r="J570" s="77" t="s">
        <v>10</v>
      </c>
      <c r="K570" s="77">
        <v>4.1894999999999998</v>
      </c>
      <c r="L570" s="77">
        <v>3.2244000000000002</v>
      </c>
      <c r="M570" s="77">
        <v>4.1679000000000004</v>
      </c>
      <c r="N570" s="77">
        <v>3.2259000000000002</v>
      </c>
      <c r="O570" s="78" t="s">
        <v>1545</v>
      </c>
    </row>
    <row r="571" spans="1:15" x14ac:dyDescent="0.25">
      <c r="A571" s="151" t="s">
        <v>53</v>
      </c>
      <c r="B571" s="77" t="s">
        <v>8</v>
      </c>
      <c r="C571" s="77">
        <v>1</v>
      </c>
      <c r="D571" s="77">
        <v>10</v>
      </c>
      <c r="E571" s="77">
        <v>0.01</v>
      </c>
      <c r="F571" s="77" t="s">
        <v>6</v>
      </c>
      <c r="G571" s="77" t="s">
        <v>4</v>
      </c>
      <c r="H571" s="77">
        <v>300</v>
      </c>
      <c r="I571" s="77">
        <v>1000</v>
      </c>
      <c r="J571" s="77" t="s">
        <v>10</v>
      </c>
      <c r="K571" s="77">
        <v>2.2239</v>
      </c>
      <c r="L571" s="77">
        <v>11.849</v>
      </c>
      <c r="M571" s="77">
        <v>2.4895999999999998</v>
      </c>
      <c r="N571" s="77">
        <v>11.566000000000001</v>
      </c>
      <c r="O571" s="78" t="s">
        <v>1546</v>
      </c>
    </row>
    <row r="572" spans="1:15" x14ac:dyDescent="0.25">
      <c r="A572" s="151" t="s">
        <v>53</v>
      </c>
      <c r="B572" s="77" t="s">
        <v>8</v>
      </c>
      <c r="C572" s="77">
        <v>1</v>
      </c>
      <c r="D572" s="77">
        <v>10</v>
      </c>
      <c r="E572" s="77">
        <v>0.01</v>
      </c>
      <c r="F572" s="77" t="s">
        <v>6</v>
      </c>
      <c r="G572" s="77" t="s">
        <v>4</v>
      </c>
      <c r="H572" s="77">
        <v>1000</v>
      </c>
      <c r="I572" s="77">
        <v>2000</v>
      </c>
      <c r="J572" s="77" t="s">
        <v>10</v>
      </c>
      <c r="K572" s="77">
        <v>6.1</v>
      </c>
      <c r="L572" s="77">
        <v>17.167000000000002</v>
      </c>
      <c r="M572" s="77">
        <v>2.0914999999999999</v>
      </c>
      <c r="N572" s="77">
        <v>17.401</v>
      </c>
      <c r="O572" s="78" t="s">
        <v>1542</v>
      </c>
    </row>
    <row r="573" spans="1:15" x14ac:dyDescent="0.25">
      <c r="A573" s="151" t="s">
        <v>53</v>
      </c>
      <c r="B573" s="77" t="s">
        <v>8</v>
      </c>
      <c r="C573" s="77">
        <v>1</v>
      </c>
      <c r="D573" s="77">
        <v>10</v>
      </c>
      <c r="E573" s="77">
        <v>0.01</v>
      </c>
      <c r="F573" s="77" t="s">
        <v>6</v>
      </c>
      <c r="G573" s="77" t="s">
        <v>4</v>
      </c>
      <c r="H573" s="77">
        <v>2000</v>
      </c>
      <c r="I573" s="77">
        <v>4000</v>
      </c>
      <c r="J573" s="77" t="s">
        <v>10</v>
      </c>
      <c r="K573" s="77">
        <v>12</v>
      </c>
      <c r="L573" s="77">
        <v>46.042000000000002</v>
      </c>
      <c r="M573" s="77">
        <v>8.3953000000000007</v>
      </c>
      <c r="N573" s="77">
        <v>46.298000000000002</v>
      </c>
      <c r="O573" s="78" t="s">
        <v>1539</v>
      </c>
    </row>
    <row r="574" spans="1:15" x14ac:dyDescent="0.25">
      <c r="A574" s="151" t="s">
        <v>53</v>
      </c>
      <c r="B574" s="77" t="s">
        <v>8</v>
      </c>
      <c r="C574" s="77">
        <v>1</v>
      </c>
      <c r="D574" s="77">
        <v>10</v>
      </c>
      <c r="E574" s="77">
        <v>0.01</v>
      </c>
      <c r="F574" s="77" t="s">
        <v>6</v>
      </c>
      <c r="G574" s="77" t="s">
        <v>4</v>
      </c>
      <c r="H574" s="77">
        <v>4000</v>
      </c>
      <c r="I574" s="77">
        <v>8000</v>
      </c>
      <c r="J574" s="77" t="s">
        <v>10</v>
      </c>
      <c r="K574" s="77">
        <v>15</v>
      </c>
      <c r="L574" s="77">
        <v>46.329000000000001</v>
      </c>
      <c r="M574" s="77">
        <v>9.49</v>
      </c>
      <c r="N574" s="77">
        <v>46.546999999999997</v>
      </c>
      <c r="O574" s="78" t="s">
        <v>1547</v>
      </c>
    </row>
    <row r="575" spans="1:15" x14ac:dyDescent="0.25">
      <c r="A575" s="151" t="s">
        <v>53</v>
      </c>
      <c r="B575" s="77" t="s">
        <v>8</v>
      </c>
      <c r="C575" s="77">
        <v>1</v>
      </c>
      <c r="D575" s="77">
        <v>10</v>
      </c>
      <c r="E575" s="77">
        <v>0.01</v>
      </c>
      <c r="F575" s="77" t="s">
        <v>6</v>
      </c>
      <c r="G575" s="77" t="s">
        <v>4</v>
      </c>
      <c r="H575" s="77">
        <v>8000</v>
      </c>
      <c r="I575" s="77">
        <v>10000</v>
      </c>
      <c r="J575" s="77" t="s">
        <v>10</v>
      </c>
      <c r="K575" s="77">
        <v>46</v>
      </c>
      <c r="L575" s="77">
        <v>170.12</v>
      </c>
      <c r="M575" s="77">
        <v>11.629</v>
      </c>
      <c r="N575" s="77">
        <v>173.35</v>
      </c>
      <c r="O575" s="78" t="s">
        <v>1538</v>
      </c>
    </row>
    <row r="576" spans="1:15" x14ac:dyDescent="0.25">
      <c r="A576" s="151" t="s">
        <v>53</v>
      </c>
      <c r="B576" s="77" t="s">
        <v>8</v>
      </c>
      <c r="C576" s="77">
        <v>10</v>
      </c>
      <c r="D576" s="77">
        <v>20</v>
      </c>
      <c r="E576" s="77">
        <v>0.01</v>
      </c>
      <c r="F576" s="77" t="s">
        <v>6</v>
      </c>
      <c r="G576" s="77" t="s">
        <v>4</v>
      </c>
      <c r="H576" s="77">
        <v>1E-3</v>
      </c>
      <c r="I576" s="77">
        <v>0.04</v>
      </c>
      <c r="J576" s="77" t="s">
        <v>10</v>
      </c>
      <c r="K576" s="77">
        <v>7.1398999999999999</v>
      </c>
      <c r="L576" s="77">
        <v>0.18969</v>
      </c>
      <c r="M576" s="77">
        <v>7.1402999999999999</v>
      </c>
      <c r="N576" s="77">
        <v>0.18931999999999999</v>
      </c>
      <c r="O576" s="78" t="s">
        <v>1571</v>
      </c>
    </row>
    <row r="577" spans="1:15" x14ac:dyDescent="0.25">
      <c r="A577" s="151" t="s">
        <v>53</v>
      </c>
      <c r="B577" s="77" t="s">
        <v>8</v>
      </c>
      <c r="C577" s="77">
        <v>10</v>
      </c>
      <c r="D577" s="77">
        <v>20</v>
      </c>
      <c r="E577" s="77">
        <v>0.01</v>
      </c>
      <c r="F577" s="77" t="s">
        <v>6</v>
      </c>
      <c r="G577" s="77" t="s">
        <v>4</v>
      </c>
      <c r="H577" s="77">
        <v>0.04</v>
      </c>
      <c r="I577" s="77">
        <v>1</v>
      </c>
      <c r="J577" s="77" t="s">
        <v>10</v>
      </c>
      <c r="K577" s="77">
        <v>5.7568999999999999</v>
      </c>
      <c r="L577" s="77">
        <v>0.16470000000000001</v>
      </c>
      <c r="M577" s="77">
        <v>5.7573999999999996</v>
      </c>
      <c r="N577" s="77">
        <v>0.16425000000000001</v>
      </c>
      <c r="O577" s="78" t="s">
        <v>1570</v>
      </c>
    </row>
    <row r="578" spans="1:15" x14ac:dyDescent="0.25">
      <c r="A578" s="151" t="s">
        <v>53</v>
      </c>
      <c r="B578" s="77" t="s">
        <v>8</v>
      </c>
      <c r="C578" s="77">
        <v>10</v>
      </c>
      <c r="D578" s="77">
        <v>20</v>
      </c>
      <c r="E578" s="77">
        <v>0.01</v>
      </c>
      <c r="F578" s="77" t="s">
        <v>6</v>
      </c>
      <c r="G578" s="77" t="s">
        <v>4</v>
      </c>
      <c r="H578" s="77">
        <v>1</v>
      </c>
      <c r="I578" s="77">
        <v>20</v>
      </c>
      <c r="J578" s="77" t="s">
        <v>10</v>
      </c>
      <c r="K578" s="77">
        <v>5.7568999999999999</v>
      </c>
      <c r="L578" s="77">
        <v>0.16470000000000001</v>
      </c>
      <c r="M578" s="77">
        <v>5.7573999999999996</v>
      </c>
      <c r="N578" s="77">
        <v>0.16425000000000001</v>
      </c>
      <c r="O578" s="78" t="s">
        <v>1576</v>
      </c>
    </row>
    <row r="579" spans="1:15" x14ac:dyDescent="0.25">
      <c r="A579" s="151" t="s">
        <v>53</v>
      </c>
      <c r="B579" s="77" t="s">
        <v>8</v>
      </c>
      <c r="C579" s="77">
        <v>10</v>
      </c>
      <c r="D579" s="77">
        <v>20</v>
      </c>
      <c r="E579" s="77">
        <v>0.01</v>
      </c>
      <c r="F579" s="77" t="s">
        <v>6</v>
      </c>
      <c r="G579" s="77" t="s">
        <v>4</v>
      </c>
      <c r="H579" s="77">
        <v>20</v>
      </c>
      <c r="I579" s="77">
        <v>50</v>
      </c>
      <c r="J579" s="77" t="s">
        <v>10</v>
      </c>
      <c r="K579" s="77">
        <v>5.2424999999999997</v>
      </c>
      <c r="L579" s="77">
        <v>0.33546999999999999</v>
      </c>
      <c r="M579" s="77">
        <v>5.2373000000000003</v>
      </c>
      <c r="N579" s="77">
        <v>0.33510000000000001</v>
      </c>
      <c r="O579" s="78" t="s">
        <v>1575</v>
      </c>
    </row>
    <row r="580" spans="1:15" x14ac:dyDescent="0.25">
      <c r="A580" s="151" t="s">
        <v>53</v>
      </c>
      <c r="B580" s="77" t="s">
        <v>8</v>
      </c>
      <c r="C580" s="77">
        <v>10</v>
      </c>
      <c r="D580" s="77">
        <v>20</v>
      </c>
      <c r="E580" s="77">
        <v>0.01</v>
      </c>
      <c r="F580" s="77" t="s">
        <v>6</v>
      </c>
      <c r="G580" s="77" t="s">
        <v>4</v>
      </c>
      <c r="H580" s="77">
        <v>50</v>
      </c>
      <c r="I580" s="77">
        <v>100</v>
      </c>
      <c r="J580" s="77" t="s">
        <v>10</v>
      </c>
      <c r="K580" s="77">
        <v>3.8216999999999999</v>
      </c>
      <c r="L580" s="77">
        <v>1.3443000000000001</v>
      </c>
      <c r="M580" s="77">
        <v>3.8184</v>
      </c>
      <c r="N580" s="77">
        <v>1.3442000000000001</v>
      </c>
      <c r="O580" s="78" t="s">
        <v>1574</v>
      </c>
    </row>
    <row r="581" spans="1:15" x14ac:dyDescent="0.25">
      <c r="A581" s="151" t="s">
        <v>53</v>
      </c>
      <c r="B581" s="77" t="s">
        <v>8</v>
      </c>
      <c r="C581" s="77">
        <v>10</v>
      </c>
      <c r="D581" s="77">
        <v>100</v>
      </c>
      <c r="E581" s="77">
        <v>0.01</v>
      </c>
      <c r="F581" s="77" t="s">
        <v>6</v>
      </c>
      <c r="G581" s="77" t="s">
        <v>4</v>
      </c>
      <c r="H581" s="77">
        <v>100</v>
      </c>
      <c r="I581" s="77">
        <v>300</v>
      </c>
      <c r="J581" s="77" t="s">
        <v>10</v>
      </c>
      <c r="K581" s="77">
        <v>15</v>
      </c>
      <c r="L581" s="77">
        <v>4.6032999999999999</v>
      </c>
      <c r="M581" s="77">
        <v>11.89</v>
      </c>
      <c r="N581" s="77">
        <v>4.6239999999999997</v>
      </c>
      <c r="O581" s="78" t="s">
        <v>2418</v>
      </c>
    </row>
    <row r="582" spans="1:15" x14ac:dyDescent="0.25">
      <c r="A582" s="151" t="s">
        <v>53</v>
      </c>
      <c r="B582" s="77" t="s">
        <v>8</v>
      </c>
      <c r="C582" s="77">
        <v>10</v>
      </c>
      <c r="D582" s="77">
        <v>20</v>
      </c>
      <c r="E582" s="77">
        <v>0.01</v>
      </c>
      <c r="F582" s="77" t="s">
        <v>6</v>
      </c>
      <c r="G582" s="77" t="s">
        <v>4</v>
      </c>
      <c r="H582" s="77">
        <v>100</v>
      </c>
      <c r="I582" s="77">
        <v>300</v>
      </c>
      <c r="J582" s="77" t="s">
        <v>10</v>
      </c>
      <c r="K582" s="77">
        <v>13</v>
      </c>
      <c r="L582" s="77">
        <v>4.6140999999999996</v>
      </c>
      <c r="M582" s="77">
        <v>11.988</v>
      </c>
      <c r="N582" s="77">
        <v>4.6140999999999996</v>
      </c>
      <c r="O582" s="78" t="s">
        <v>2419</v>
      </c>
    </row>
    <row r="583" spans="1:15" x14ac:dyDescent="0.25">
      <c r="A583" s="151" t="s">
        <v>53</v>
      </c>
      <c r="B583" s="77" t="s">
        <v>8</v>
      </c>
      <c r="C583" s="77">
        <v>10</v>
      </c>
      <c r="D583" s="77">
        <v>100</v>
      </c>
      <c r="E583" s="77">
        <v>0.01</v>
      </c>
      <c r="F583" s="77" t="s">
        <v>6</v>
      </c>
      <c r="G583" s="77" t="s">
        <v>4</v>
      </c>
      <c r="H583" s="77">
        <v>300</v>
      </c>
      <c r="I583" s="77">
        <v>1000</v>
      </c>
      <c r="J583" s="77" t="s">
        <v>10</v>
      </c>
      <c r="K583" s="77">
        <v>46</v>
      </c>
      <c r="L583" s="77">
        <v>17.018999999999998</v>
      </c>
      <c r="M583" s="77">
        <v>12.427</v>
      </c>
      <c r="N583" s="77">
        <v>17.332999999999998</v>
      </c>
      <c r="O583" s="78" t="s">
        <v>1573</v>
      </c>
    </row>
    <row r="584" spans="1:15" x14ac:dyDescent="0.25">
      <c r="A584" s="151" t="s">
        <v>53</v>
      </c>
      <c r="B584" s="77" t="s">
        <v>8</v>
      </c>
      <c r="C584" s="77">
        <v>10</v>
      </c>
      <c r="D584" s="77">
        <v>20</v>
      </c>
      <c r="E584" s="77">
        <v>0.01</v>
      </c>
      <c r="F584" s="77" t="s">
        <v>6</v>
      </c>
      <c r="G584" s="77" t="s">
        <v>4</v>
      </c>
      <c r="H584" s="77">
        <v>300</v>
      </c>
      <c r="I584" s="77">
        <v>1000</v>
      </c>
      <c r="J584" s="77" t="s">
        <v>10</v>
      </c>
      <c r="K584" s="77">
        <v>19</v>
      </c>
      <c r="L584" s="77">
        <v>17.091999999999999</v>
      </c>
      <c r="M584" s="77">
        <v>12.516999999999999</v>
      </c>
      <c r="N584" s="77">
        <v>17.32</v>
      </c>
      <c r="O584" s="78" t="s">
        <v>1572</v>
      </c>
    </row>
    <row r="585" spans="1:15" x14ac:dyDescent="0.25">
      <c r="A585" s="151" t="s">
        <v>53</v>
      </c>
      <c r="B585" s="77" t="s">
        <v>8</v>
      </c>
      <c r="C585" s="77">
        <v>20</v>
      </c>
      <c r="D585" s="77">
        <v>100</v>
      </c>
      <c r="E585" s="77">
        <v>0.01</v>
      </c>
      <c r="F585" s="77" t="s">
        <v>6</v>
      </c>
      <c r="G585" s="77" t="s">
        <v>4</v>
      </c>
      <c r="H585" s="77">
        <v>1E-3</v>
      </c>
      <c r="I585" s="77">
        <v>0.04</v>
      </c>
      <c r="J585" s="77" t="s">
        <v>10</v>
      </c>
      <c r="K585" s="77">
        <v>6.5042</v>
      </c>
      <c r="L585" s="77">
        <v>0.22022</v>
      </c>
      <c r="M585" s="77">
        <v>6.5015000000000001</v>
      </c>
      <c r="N585" s="77">
        <v>0.22022</v>
      </c>
      <c r="O585" s="78" t="s">
        <v>1599</v>
      </c>
    </row>
    <row r="586" spans="1:15" x14ac:dyDescent="0.25">
      <c r="A586" s="151" t="s">
        <v>53</v>
      </c>
      <c r="B586" s="77" t="s">
        <v>8</v>
      </c>
      <c r="C586" s="77">
        <v>20</v>
      </c>
      <c r="D586" s="77">
        <v>100</v>
      </c>
      <c r="E586" s="77">
        <v>0.01</v>
      </c>
      <c r="F586" s="77" t="s">
        <v>6</v>
      </c>
      <c r="G586" s="77" t="s">
        <v>4</v>
      </c>
      <c r="H586" s="77">
        <v>0.04</v>
      </c>
      <c r="I586" s="77">
        <v>1</v>
      </c>
      <c r="J586" s="77" t="s">
        <v>10</v>
      </c>
      <c r="K586" s="77">
        <v>4.7115</v>
      </c>
      <c r="L586" s="77">
        <v>0.21576999999999999</v>
      </c>
      <c r="M586" s="77">
        <v>4.7084000000000001</v>
      </c>
      <c r="N586" s="77">
        <v>0.21576999999999999</v>
      </c>
      <c r="O586" s="78" t="s">
        <v>1601</v>
      </c>
    </row>
    <row r="587" spans="1:15" x14ac:dyDescent="0.25">
      <c r="A587" s="151" t="s">
        <v>53</v>
      </c>
      <c r="B587" s="77" t="s">
        <v>8</v>
      </c>
      <c r="C587" s="77">
        <v>20</v>
      </c>
      <c r="D587" s="77">
        <v>100</v>
      </c>
      <c r="E587" s="77">
        <v>0.01</v>
      </c>
      <c r="F587" s="77" t="s">
        <v>6</v>
      </c>
      <c r="G587" s="77" t="s">
        <v>4</v>
      </c>
      <c r="H587" s="77">
        <v>1</v>
      </c>
      <c r="I587" s="77">
        <v>20</v>
      </c>
      <c r="J587" s="77" t="s">
        <v>10</v>
      </c>
      <c r="K587" s="77">
        <v>7.1093000000000002</v>
      </c>
      <c r="L587" s="77">
        <v>0.19178999999999999</v>
      </c>
      <c r="M587" s="77">
        <v>7.1055999999999999</v>
      </c>
      <c r="N587" s="77">
        <v>0.1918</v>
      </c>
      <c r="O587" s="78" t="s">
        <v>1602</v>
      </c>
    </row>
    <row r="588" spans="1:15" x14ac:dyDescent="0.25">
      <c r="A588" s="151" t="s">
        <v>53</v>
      </c>
      <c r="B588" s="77" t="s">
        <v>8</v>
      </c>
      <c r="C588" s="77">
        <v>20</v>
      </c>
      <c r="D588" s="77">
        <v>100</v>
      </c>
      <c r="E588" s="77">
        <v>0.01</v>
      </c>
      <c r="F588" s="77" t="s">
        <v>6</v>
      </c>
      <c r="G588" s="77" t="s">
        <v>4</v>
      </c>
      <c r="H588" s="77">
        <v>20</v>
      </c>
      <c r="I588" s="77">
        <v>50</v>
      </c>
      <c r="J588" s="77" t="s">
        <v>10</v>
      </c>
      <c r="K588" s="77">
        <v>8.3577999999999992</v>
      </c>
      <c r="L588" s="77">
        <v>0.35409000000000002</v>
      </c>
      <c r="M588" s="77">
        <v>8.3518000000000008</v>
      </c>
      <c r="N588" s="77">
        <v>0.35408000000000001</v>
      </c>
      <c r="O588" s="78" t="s">
        <v>1603</v>
      </c>
    </row>
    <row r="589" spans="1:15" x14ac:dyDescent="0.25">
      <c r="A589" s="151" t="s">
        <v>53</v>
      </c>
      <c r="B589" s="77" t="s">
        <v>8</v>
      </c>
      <c r="C589" s="77">
        <v>20</v>
      </c>
      <c r="D589" s="77">
        <v>100</v>
      </c>
      <c r="E589" s="77">
        <v>0.01</v>
      </c>
      <c r="F589" s="77" t="s">
        <v>6</v>
      </c>
      <c r="G589" s="77" t="s">
        <v>4</v>
      </c>
      <c r="H589" s="77">
        <v>50</v>
      </c>
      <c r="I589" s="77">
        <v>100</v>
      </c>
      <c r="J589" s="77" t="s">
        <v>10</v>
      </c>
      <c r="K589" s="77">
        <v>22</v>
      </c>
      <c r="L589" s="77">
        <v>1.2047000000000001</v>
      </c>
      <c r="M589" s="77">
        <v>18.315000000000001</v>
      </c>
      <c r="N589" s="77">
        <v>1.2311000000000001</v>
      </c>
      <c r="O589" s="78" t="s">
        <v>1600</v>
      </c>
    </row>
    <row r="590" spans="1:15" x14ac:dyDescent="0.25">
      <c r="A590" s="151" t="s">
        <v>53</v>
      </c>
      <c r="B590" s="77" t="s">
        <v>8</v>
      </c>
      <c r="C590" s="77">
        <v>100</v>
      </c>
      <c r="D590" s="77">
        <v>330</v>
      </c>
      <c r="E590" s="77">
        <v>0.01</v>
      </c>
      <c r="F590" s="77" t="s">
        <v>6</v>
      </c>
      <c r="G590" s="77" t="s">
        <v>4</v>
      </c>
      <c r="H590" s="77">
        <v>1E-3</v>
      </c>
      <c r="I590" s="77">
        <v>0.04</v>
      </c>
      <c r="J590" s="77" t="s">
        <v>10</v>
      </c>
      <c r="K590" s="77">
        <v>48</v>
      </c>
      <c r="L590" s="77">
        <v>0.46128999999999998</v>
      </c>
      <c r="M590" s="77">
        <v>46.341000000000001</v>
      </c>
      <c r="N590" s="77">
        <v>0.46283000000000002</v>
      </c>
      <c r="O590" s="78" t="s">
        <v>1626</v>
      </c>
    </row>
    <row r="591" spans="1:15" x14ac:dyDescent="0.25">
      <c r="A591" s="151" t="s">
        <v>53</v>
      </c>
      <c r="B591" s="77" t="s">
        <v>8</v>
      </c>
      <c r="C591" s="77">
        <v>100</v>
      </c>
      <c r="D591" s="77">
        <v>330</v>
      </c>
      <c r="E591" s="77">
        <v>0.01</v>
      </c>
      <c r="F591" s="77" t="s">
        <v>6</v>
      </c>
      <c r="G591" s="77" t="s">
        <v>4</v>
      </c>
      <c r="H591" s="77">
        <v>0.04</v>
      </c>
      <c r="I591" s="77">
        <v>1</v>
      </c>
      <c r="J591" s="77" t="s">
        <v>10</v>
      </c>
      <c r="K591" s="77">
        <v>25</v>
      </c>
      <c r="L591" s="77">
        <v>0.46116000000000001</v>
      </c>
      <c r="M591" s="77">
        <v>23.338000000000001</v>
      </c>
      <c r="N591" s="77">
        <v>0.46273999999999998</v>
      </c>
      <c r="O591" s="78" t="s">
        <v>2439</v>
      </c>
    </row>
    <row r="592" spans="1:15" x14ac:dyDescent="0.25">
      <c r="A592" s="151" t="s">
        <v>53</v>
      </c>
      <c r="B592" s="77" t="s">
        <v>8</v>
      </c>
      <c r="C592" s="77">
        <v>100</v>
      </c>
      <c r="D592" s="77">
        <v>1000</v>
      </c>
      <c r="E592" s="77">
        <v>0.01</v>
      </c>
      <c r="F592" s="77" t="s">
        <v>6</v>
      </c>
      <c r="G592" s="77" t="s">
        <v>4</v>
      </c>
      <c r="H592" s="77">
        <v>1</v>
      </c>
      <c r="I592" s="77">
        <v>20</v>
      </c>
      <c r="J592" s="77" t="s">
        <v>10</v>
      </c>
      <c r="K592" s="77">
        <v>23</v>
      </c>
      <c r="L592" s="77">
        <v>0.7</v>
      </c>
      <c r="M592" s="77">
        <v>23.256</v>
      </c>
      <c r="N592" s="77">
        <v>0.69369000000000003</v>
      </c>
      <c r="O592" s="78" t="s">
        <v>2438</v>
      </c>
    </row>
    <row r="593" spans="1:15" x14ac:dyDescent="0.25">
      <c r="A593" s="151" t="s">
        <v>53</v>
      </c>
      <c r="B593" s="77" t="s">
        <v>8</v>
      </c>
      <c r="C593" s="77">
        <v>100</v>
      </c>
      <c r="D593" s="77">
        <v>330</v>
      </c>
      <c r="E593" s="77">
        <v>0.01</v>
      </c>
      <c r="F593" s="77" t="s">
        <v>6</v>
      </c>
      <c r="G593" s="77" t="s">
        <v>4</v>
      </c>
      <c r="H593" s="77">
        <v>1</v>
      </c>
      <c r="I593" s="77">
        <v>20</v>
      </c>
      <c r="J593" s="77" t="s">
        <v>10</v>
      </c>
      <c r="K593" s="77">
        <v>23</v>
      </c>
      <c r="L593" s="77">
        <v>0.7</v>
      </c>
      <c r="M593" s="77">
        <v>23.291</v>
      </c>
      <c r="N593" s="77">
        <v>0.69333999999999996</v>
      </c>
      <c r="O593" s="78" t="s">
        <v>1625</v>
      </c>
    </row>
    <row r="594" spans="1:15" x14ac:dyDescent="0.25">
      <c r="A594" s="151" t="s">
        <v>53</v>
      </c>
      <c r="B594" s="77" t="s">
        <v>8</v>
      </c>
      <c r="C594" s="77">
        <v>100</v>
      </c>
      <c r="D594" s="77">
        <v>330</v>
      </c>
      <c r="E594" s="77">
        <v>0.01</v>
      </c>
      <c r="F594" s="77" t="s">
        <v>6</v>
      </c>
      <c r="G594" s="77" t="s">
        <v>4</v>
      </c>
      <c r="H594" s="77">
        <v>20</v>
      </c>
      <c r="I594" s="77">
        <v>50</v>
      </c>
      <c r="J594" s="77" t="s">
        <v>10</v>
      </c>
      <c r="K594" s="77">
        <v>23</v>
      </c>
      <c r="L594" s="77">
        <v>1.4</v>
      </c>
      <c r="M594" s="77">
        <v>23.187999999999999</v>
      </c>
      <c r="N594" s="77">
        <v>1.3875999999999999</v>
      </c>
      <c r="O594" s="78" t="s">
        <v>1627</v>
      </c>
    </row>
    <row r="595" spans="1:15" x14ac:dyDescent="0.25">
      <c r="A595" s="151" t="s">
        <v>53</v>
      </c>
      <c r="B595" s="77" t="s">
        <v>8</v>
      </c>
      <c r="C595" s="77">
        <v>100</v>
      </c>
      <c r="D595" s="77">
        <v>1000</v>
      </c>
      <c r="E595" s="77">
        <v>0.01</v>
      </c>
      <c r="F595" s="77" t="s">
        <v>6</v>
      </c>
      <c r="G595" s="77" t="s">
        <v>4</v>
      </c>
      <c r="H595" s="77">
        <v>20</v>
      </c>
      <c r="I595" s="77">
        <v>50</v>
      </c>
      <c r="J595" s="77" t="s">
        <v>10</v>
      </c>
      <c r="K595" s="77">
        <v>23</v>
      </c>
      <c r="L595" s="77">
        <v>1.4</v>
      </c>
      <c r="M595" s="77">
        <v>23.007000000000001</v>
      </c>
      <c r="N595" s="77">
        <v>1.3895</v>
      </c>
      <c r="O595" s="78" t="s">
        <v>1623</v>
      </c>
    </row>
    <row r="596" spans="1:15" x14ac:dyDescent="0.25">
      <c r="A596" s="151" t="s">
        <v>53</v>
      </c>
      <c r="B596" s="77" t="s">
        <v>8</v>
      </c>
      <c r="C596" s="77">
        <v>100</v>
      </c>
      <c r="D596" s="77">
        <v>1000</v>
      </c>
      <c r="E596" s="77">
        <v>0.01</v>
      </c>
      <c r="F596" s="77" t="s">
        <v>6</v>
      </c>
      <c r="G596" s="77" t="s">
        <v>4</v>
      </c>
      <c r="H596" s="77">
        <v>50</v>
      </c>
      <c r="I596" s="77">
        <v>100</v>
      </c>
      <c r="J596" s="77" t="s">
        <v>10</v>
      </c>
      <c r="K596" s="77">
        <v>23</v>
      </c>
      <c r="L596" s="77">
        <v>3.5</v>
      </c>
      <c r="M596" s="77">
        <v>23.152999999999999</v>
      </c>
      <c r="N596" s="77">
        <v>3.4655999999999998</v>
      </c>
      <c r="O596" s="78" t="s">
        <v>2440</v>
      </c>
    </row>
    <row r="597" spans="1:15" x14ac:dyDescent="0.25">
      <c r="A597" s="151" t="s">
        <v>53</v>
      </c>
      <c r="B597" s="77" t="s">
        <v>8</v>
      </c>
      <c r="C597" s="77">
        <v>100</v>
      </c>
      <c r="D597" s="77">
        <v>330</v>
      </c>
      <c r="E597" s="77">
        <v>0.01</v>
      </c>
      <c r="F597" s="77" t="s">
        <v>6</v>
      </c>
      <c r="G597" s="77" t="s">
        <v>4</v>
      </c>
      <c r="H597" s="77">
        <v>50</v>
      </c>
      <c r="I597" s="77">
        <v>100</v>
      </c>
      <c r="J597" s="77" t="s">
        <v>10</v>
      </c>
      <c r="K597" s="77">
        <v>23</v>
      </c>
      <c r="L597" s="77">
        <v>3.5</v>
      </c>
      <c r="M597" s="77">
        <v>23.164000000000001</v>
      </c>
      <c r="N597" s="77">
        <v>3.4655</v>
      </c>
      <c r="O597" s="78" t="s">
        <v>1624</v>
      </c>
    </row>
    <row r="598" spans="1:15" x14ac:dyDescent="0.25">
      <c r="A598" s="151" t="s">
        <v>53</v>
      </c>
      <c r="B598" s="77" t="s">
        <v>8</v>
      </c>
      <c r="C598" s="77">
        <v>330</v>
      </c>
      <c r="D598" s="77">
        <v>1000</v>
      </c>
      <c r="E598" s="77">
        <v>0.01</v>
      </c>
      <c r="F598" s="77" t="s">
        <v>6</v>
      </c>
      <c r="G598" s="77" t="s">
        <v>4</v>
      </c>
      <c r="H598" s="77">
        <v>1E-3</v>
      </c>
      <c r="I598" s="77">
        <v>0.04</v>
      </c>
      <c r="J598" s="77" t="s">
        <v>10</v>
      </c>
      <c r="K598" s="77">
        <v>50</v>
      </c>
      <c r="L598" s="77">
        <v>0.46059</v>
      </c>
      <c r="M598" s="77">
        <v>46.301000000000002</v>
      </c>
      <c r="N598" s="77">
        <v>0.46322000000000002</v>
      </c>
      <c r="O598" s="78" t="s">
        <v>2446</v>
      </c>
    </row>
    <row r="599" spans="1:15" x14ac:dyDescent="0.25">
      <c r="A599" s="151" t="s">
        <v>53</v>
      </c>
      <c r="B599" s="77" t="s">
        <v>8</v>
      </c>
      <c r="C599" s="77">
        <v>330</v>
      </c>
      <c r="D599" s="77">
        <v>1000</v>
      </c>
      <c r="E599" s="77">
        <v>0.01</v>
      </c>
      <c r="F599" s="77" t="s">
        <v>6</v>
      </c>
      <c r="G599" s="77" t="s">
        <v>4</v>
      </c>
      <c r="H599" s="77">
        <v>0.04</v>
      </c>
      <c r="I599" s="77">
        <v>1</v>
      </c>
      <c r="J599" s="77" t="s">
        <v>10</v>
      </c>
      <c r="K599" s="77">
        <v>27</v>
      </c>
      <c r="L599" s="77">
        <v>0.46056000000000002</v>
      </c>
      <c r="M599" s="77">
        <v>23.29</v>
      </c>
      <c r="N599" s="77">
        <v>0.46321000000000001</v>
      </c>
      <c r="O599" s="78" t="s">
        <v>1645</v>
      </c>
    </row>
    <row r="600" spans="1:15" x14ac:dyDescent="0.25">
      <c r="A600" s="151" t="s">
        <v>53</v>
      </c>
      <c r="B600" s="77" t="s">
        <v>8</v>
      </c>
      <c r="C600" s="77">
        <v>330</v>
      </c>
      <c r="D600" s="77">
        <v>1000</v>
      </c>
      <c r="E600" s="77">
        <v>0.01</v>
      </c>
      <c r="F600" s="77" t="s">
        <v>6</v>
      </c>
      <c r="G600" s="77" t="s">
        <v>4</v>
      </c>
      <c r="H600" s="77">
        <v>1</v>
      </c>
      <c r="I600" s="77">
        <v>10</v>
      </c>
      <c r="J600" s="77" t="s">
        <v>10</v>
      </c>
      <c r="K600" s="77">
        <v>23</v>
      </c>
      <c r="L600" s="77">
        <v>0.7</v>
      </c>
      <c r="M600" s="77">
        <v>23.256</v>
      </c>
      <c r="N600" s="77">
        <v>0.69369000000000003</v>
      </c>
      <c r="O600" s="78" t="s">
        <v>1646</v>
      </c>
    </row>
    <row r="601" spans="1:15" x14ac:dyDescent="0.25">
      <c r="A601" s="151" t="s">
        <v>53</v>
      </c>
      <c r="B601" s="77" t="s">
        <v>8</v>
      </c>
      <c r="C601" s="77">
        <v>0</v>
      </c>
      <c r="D601" s="77">
        <v>0.01</v>
      </c>
      <c r="E601" s="77">
        <v>0.1</v>
      </c>
      <c r="F601" s="77" t="s">
        <v>6</v>
      </c>
      <c r="G601" s="77" t="s">
        <v>5</v>
      </c>
      <c r="H601" s="77">
        <v>1000</v>
      </c>
      <c r="I601" s="77">
        <v>4000</v>
      </c>
      <c r="J601" s="77" t="s">
        <v>10</v>
      </c>
      <c r="K601" s="77">
        <v>57735</v>
      </c>
      <c r="L601" s="77">
        <v>584.6</v>
      </c>
      <c r="M601" s="77">
        <v>57728</v>
      </c>
      <c r="N601" s="77">
        <v>582.75</v>
      </c>
      <c r="O601" s="78" t="s">
        <v>1400</v>
      </c>
    </row>
    <row r="602" spans="1:15" x14ac:dyDescent="0.25">
      <c r="A602" s="151" t="s">
        <v>53</v>
      </c>
      <c r="B602" s="77" t="s">
        <v>8</v>
      </c>
      <c r="C602" s="77">
        <v>0</v>
      </c>
      <c r="D602" s="77">
        <v>0.01</v>
      </c>
      <c r="E602" s="77">
        <v>0.1</v>
      </c>
      <c r="F602" s="77" t="s">
        <v>6</v>
      </c>
      <c r="G602" s="77" t="s">
        <v>5</v>
      </c>
      <c r="H602" s="77">
        <v>4000</v>
      </c>
      <c r="I602" s="77">
        <v>8000</v>
      </c>
      <c r="J602" s="77" t="s">
        <v>10</v>
      </c>
      <c r="K602" s="77">
        <v>57735</v>
      </c>
      <c r="L602" s="77">
        <v>4703.5</v>
      </c>
      <c r="M602" s="77">
        <v>57713</v>
      </c>
      <c r="N602" s="77">
        <v>4700</v>
      </c>
      <c r="O602" s="78" t="s">
        <v>2360</v>
      </c>
    </row>
    <row r="603" spans="1:15" x14ac:dyDescent="0.25">
      <c r="A603" s="151" t="s">
        <v>53</v>
      </c>
      <c r="B603" s="77" t="s">
        <v>8</v>
      </c>
      <c r="C603" s="77">
        <v>1</v>
      </c>
      <c r="D603" s="77">
        <v>10</v>
      </c>
      <c r="E603" s="77">
        <v>0.1</v>
      </c>
      <c r="F603" s="77" t="s">
        <v>6</v>
      </c>
      <c r="G603" s="77" t="s">
        <v>4</v>
      </c>
      <c r="H603" s="77">
        <v>1E-3</v>
      </c>
      <c r="I603" s="77">
        <v>0.04</v>
      </c>
      <c r="J603" s="77" t="s">
        <v>10</v>
      </c>
      <c r="K603" s="77">
        <v>57.737000000000002</v>
      </c>
      <c r="L603" s="77">
        <v>1.6174E-3</v>
      </c>
      <c r="M603" s="77">
        <v>57.722999999999999</v>
      </c>
      <c r="N603" s="77">
        <v>1.529E-3</v>
      </c>
      <c r="O603" s="78" t="s">
        <v>2406</v>
      </c>
    </row>
    <row r="604" spans="1:15" x14ac:dyDescent="0.25">
      <c r="A604" s="151" t="s">
        <v>53</v>
      </c>
      <c r="B604" s="77" t="s">
        <v>8</v>
      </c>
      <c r="C604" s="77">
        <v>1</v>
      </c>
      <c r="D604" s="77">
        <v>10</v>
      </c>
      <c r="E604" s="77">
        <v>0.1</v>
      </c>
      <c r="F604" s="77" t="s">
        <v>6</v>
      </c>
      <c r="G604" s="77" t="s">
        <v>4</v>
      </c>
      <c r="H604" s="77">
        <v>0.04</v>
      </c>
      <c r="I604" s="77">
        <v>1</v>
      </c>
      <c r="J604" s="77" t="s">
        <v>10</v>
      </c>
      <c r="K604" s="77">
        <v>57.735999999999997</v>
      </c>
      <c r="L604" s="77">
        <v>1.1207000000000001E-3</v>
      </c>
      <c r="M604" s="77">
        <v>57.725999999999999</v>
      </c>
      <c r="N604" s="77">
        <v>1.0323000000000001E-3</v>
      </c>
      <c r="O604" s="78" t="s">
        <v>2402</v>
      </c>
    </row>
    <row r="605" spans="1:15" x14ac:dyDescent="0.25">
      <c r="A605" s="151" t="s">
        <v>53</v>
      </c>
      <c r="B605" s="77" t="s">
        <v>8</v>
      </c>
      <c r="C605" s="77">
        <v>1</v>
      </c>
      <c r="D605" s="77">
        <v>10</v>
      </c>
      <c r="E605" s="77">
        <v>0.1</v>
      </c>
      <c r="F605" s="77" t="s">
        <v>6</v>
      </c>
      <c r="G605" s="77" t="s">
        <v>4</v>
      </c>
      <c r="H605" s="77">
        <v>1</v>
      </c>
      <c r="I605" s="77">
        <v>20</v>
      </c>
      <c r="J605" s="77" t="s">
        <v>10</v>
      </c>
      <c r="K605" s="77">
        <v>57.734999999999999</v>
      </c>
      <c r="L605" s="77">
        <v>3.4134999999999999E-3</v>
      </c>
      <c r="M605" s="77">
        <v>57.704999999999998</v>
      </c>
      <c r="N605" s="77">
        <v>3.222E-3</v>
      </c>
      <c r="O605" s="78" t="s">
        <v>2407</v>
      </c>
    </row>
    <row r="606" spans="1:15" x14ac:dyDescent="0.25">
      <c r="A606" s="151" t="s">
        <v>53</v>
      </c>
      <c r="B606" s="77" t="s">
        <v>8</v>
      </c>
      <c r="C606" s="77">
        <v>1</v>
      </c>
      <c r="D606" s="77">
        <v>10</v>
      </c>
      <c r="E606" s="77">
        <v>0.1</v>
      </c>
      <c r="F606" s="77" t="s">
        <v>6</v>
      </c>
      <c r="G606" s="77" t="s">
        <v>4</v>
      </c>
      <c r="H606" s="77">
        <v>20</v>
      </c>
      <c r="I606" s="77">
        <v>50</v>
      </c>
      <c r="J606" s="77" t="s">
        <v>10</v>
      </c>
      <c r="K606" s="77">
        <v>57.728000000000002</v>
      </c>
      <c r="L606" s="77">
        <v>1.3146E-2</v>
      </c>
      <c r="M606" s="77">
        <v>57.621000000000002</v>
      </c>
      <c r="N606" s="77">
        <v>1.289E-2</v>
      </c>
      <c r="O606" s="78" t="s">
        <v>1548</v>
      </c>
    </row>
    <row r="607" spans="1:15" x14ac:dyDescent="0.25">
      <c r="A607" s="151" t="s">
        <v>53</v>
      </c>
      <c r="B607" s="77" t="s">
        <v>8</v>
      </c>
      <c r="C607" s="77">
        <v>1</v>
      </c>
      <c r="D607" s="77">
        <v>10</v>
      </c>
      <c r="E607" s="77">
        <v>0.1</v>
      </c>
      <c r="F607" s="77" t="s">
        <v>6</v>
      </c>
      <c r="G607" s="77" t="s">
        <v>4</v>
      </c>
      <c r="H607" s="77">
        <v>50</v>
      </c>
      <c r="I607" s="77">
        <v>100</v>
      </c>
      <c r="J607" s="77" t="s">
        <v>10</v>
      </c>
      <c r="K607" s="77">
        <v>57.664999999999999</v>
      </c>
      <c r="L607" s="77">
        <v>8.7822999999999998E-2</v>
      </c>
      <c r="M607" s="77">
        <v>57.152999999999999</v>
      </c>
      <c r="N607" s="77">
        <v>8.7461999999999998E-2</v>
      </c>
      <c r="O607" s="78" t="s">
        <v>2403</v>
      </c>
    </row>
    <row r="608" spans="1:15" x14ac:dyDescent="0.25">
      <c r="A608" s="151" t="s">
        <v>53</v>
      </c>
      <c r="B608" s="77" t="s">
        <v>8</v>
      </c>
      <c r="C608" s="77">
        <v>1</v>
      </c>
      <c r="D608" s="77">
        <v>10</v>
      </c>
      <c r="E608" s="77">
        <v>0.1</v>
      </c>
      <c r="F608" s="77" t="s">
        <v>6</v>
      </c>
      <c r="G608" s="77" t="s">
        <v>4</v>
      </c>
      <c r="H608" s="77">
        <v>100</v>
      </c>
      <c r="I608" s="77">
        <v>300</v>
      </c>
      <c r="J608" s="77" t="s">
        <v>10</v>
      </c>
      <c r="K608" s="77">
        <v>56.807000000000002</v>
      </c>
      <c r="L608" s="77">
        <v>1.1229</v>
      </c>
      <c r="M608" s="77">
        <v>54.694000000000003</v>
      </c>
      <c r="N608" s="77">
        <v>1.1224000000000001</v>
      </c>
      <c r="O608" s="78" t="s">
        <v>2405</v>
      </c>
    </row>
    <row r="609" spans="1:15" x14ac:dyDescent="0.25">
      <c r="A609" s="151" t="s">
        <v>53</v>
      </c>
      <c r="B609" s="77" t="s">
        <v>8</v>
      </c>
      <c r="C609" s="77">
        <v>1</v>
      </c>
      <c r="D609" s="77">
        <v>10</v>
      </c>
      <c r="E609" s="77">
        <v>0.1</v>
      </c>
      <c r="F609" s="77" t="s">
        <v>6</v>
      </c>
      <c r="G609" s="77" t="s">
        <v>4</v>
      </c>
      <c r="H609" s="77">
        <v>300</v>
      </c>
      <c r="I609" s="77">
        <v>1000</v>
      </c>
      <c r="J609" s="77" t="s">
        <v>10</v>
      </c>
      <c r="K609" s="77">
        <v>51.131999999999998</v>
      </c>
      <c r="L609" s="77">
        <v>8.0251999999999999</v>
      </c>
      <c r="M609" s="77">
        <v>47.575000000000003</v>
      </c>
      <c r="N609" s="77">
        <v>8.0258000000000003</v>
      </c>
      <c r="O609" s="78" t="s">
        <v>1550</v>
      </c>
    </row>
    <row r="610" spans="1:15" x14ac:dyDescent="0.25">
      <c r="A610" s="151" t="s">
        <v>53</v>
      </c>
      <c r="B610" s="77" t="s">
        <v>8</v>
      </c>
      <c r="C610" s="77">
        <v>1</v>
      </c>
      <c r="D610" s="77">
        <v>10</v>
      </c>
      <c r="E610" s="77">
        <v>0.1</v>
      </c>
      <c r="F610" s="77" t="s">
        <v>6</v>
      </c>
      <c r="G610" s="77" t="s">
        <v>4</v>
      </c>
      <c r="H610" s="77">
        <v>1000</v>
      </c>
      <c r="I610" s="77">
        <v>2000</v>
      </c>
      <c r="J610" s="77" t="s">
        <v>10</v>
      </c>
      <c r="K610" s="77">
        <v>46.847000000000001</v>
      </c>
      <c r="L610" s="77">
        <v>13.84</v>
      </c>
      <c r="M610" s="77">
        <v>43.262</v>
      </c>
      <c r="N610" s="77">
        <v>13.840999999999999</v>
      </c>
      <c r="O610" s="78" t="s">
        <v>2404</v>
      </c>
    </row>
    <row r="611" spans="1:15" x14ac:dyDescent="0.25">
      <c r="A611" s="151" t="s">
        <v>53</v>
      </c>
      <c r="B611" s="77" t="s">
        <v>8</v>
      </c>
      <c r="C611" s="77">
        <v>1</v>
      </c>
      <c r="D611" s="77">
        <v>10</v>
      </c>
      <c r="E611" s="77">
        <v>0.1</v>
      </c>
      <c r="F611" s="77" t="s">
        <v>6</v>
      </c>
      <c r="G611" s="77" t="s">
        <v>4</v>
      </c>
      <c r="H611" s="77">
        <v>2000</v>
      </c>
      <c r="I611" s="77">
        <v>4000</v>
      </c>
      <c r="J611" s="77" t="s">
        <v>10</v>
      </c>
      <c r="K611" s="77">
        <v>35.390999999999998</v>
      </c>
      <c r="L611" s="77">
        <v>43.95</v>
      </c>
      <c r="M611" s="77">
        <v>33.018000000000001</v>
      </c>
      <c r="N611" s="77">
        <v>43.95</v>
      </c>
      <c r="O611" s="78" t="s">
        <v>1551</v>
      </c>
    </row>
    <row r="612" spans="1:15" x14ac:dyDescent="0.25">
      <c r="A612" s="151" t="s">
        <v>53</v>
      </c>
      <c r="B612" s="77" t="s">
        <v>8</v>
      </c>
      <c r="C612" s="77">
        <v>1</v>
      </c>
      <c r="D612" s="77">
        <v>10</v>
      </c>
      <c r="E612" s="77">
        <v>0.1</v>
      </c>
      <c r="F612" s="77" t="s">
        <v>6</v>
      </c>
      <c r="G612" s="77" t="s">
        <v>4</v>
      </c>
      <c r="H612" s="77">
        <v>4000</v>
      </c>
      <c r="I612" s="77">
        <v>8000</v>
      </c>
      <c r="J612" s="77" t="s">
        <v>10</v>
      </c>
      <c r="K612" s="77">
        <v>36.033999999999999</v>
      </c>
      <c r="L612" s="77">
        <v>44.241</v>
      </c>
      <c r="M612" s="77">
        <v>33.704000000000001</v>
      </c>
      <c r="N612" s="77">
        <v>44.241</v>
      </c>
      <c r="O612" s="78" t="s">
        <v>1549</v>
      </c>
    </row>
    <row r="613" spans="1:15" x14ac:dyDescent="0.25">
      <c r="A613" s="151" t="s">
        <v>53</v>
      </c>
      <c r="B613" s="77" t="s">
        <v>8</v>
      </c>
      <c r="C613" s="77">
        <v>1</v>
      </c>
      <c r="D613" s="77">
        <v>10</v>
      </c>
      <c r="E613" s="77">
        <v>0.1</v>
      </c>
      <c r="F613" s="77" t="s">
        <v>6</v>
      </c>
      <c r="G613" s="77" t="s">
        <v>4</v>
      </c>
      <c r="H613" s="77">
        <v>8000</v>
      </c>
      <c r="I613" s="77">
        <v>10000</v>
      </c>
      <c r="J613" s="77" t="s">
        <v>10</v>
      </c>
      <c r="K613" s="77">
        <v>46</v>
      </c>
      <c r="L613" s="77">
        <v>170.24</v>
      </c>
      <c r="M613" s="77">
        <v>20.344000000000001</v>
      </c>
      <c r="N613" s="77">
        <v>172.48</v>
      </c>
      <c r="O613" s="78" t="s">
        <v>1552</v>
      </c>
    </row>
    <row r="614" spans="1:15" x14ac:dyDescent="0.25">
      <c r="A614" s="151" t="s">
        <v>53</v>
      </c>
      <c r="B614" s="77" t="s">
        <v>8</v>
      </c>
      <c r="C614" s="77">
        <v>10</v>
      </c>
      <c r="D614" s="77">
        <v>20</v>
      </c>
      <c r="E614" s="77">
        <v>0.1</v>
      </c>
      <c r="F614" s="77" t="s">
        <v>6</v>
      </c>
      <c r="G614" s="77" t="s">
        <v>4</v>
      </c>
      <c r="H614" s="77">
        <v>1E-3</v>
      </c>
      <c r="I614" s="77">
        <v>0.04</v>
      </c>
      <c r="J614" s="77" t="s">
        <v>10</v>
      </c>
      <c r="K614" s="77">
        <v>57.826999999999998</v>
      </c>
      <c r="L614" s="77">
        <v>3.2722000000000001E-2</v>
      </c>
      <c r="M614" s="77">
        <v>57.828000000000003</v>
      </c>
      <c r="N614" s="77">
        <v>3.2399999999999998E-2</v>
      </c>
      <c r="O614" s="78" t="s">
        <v>2424</v>
      </c>
    </row>
    <row r="615" spans="1:15" x14ac:dyDescent="0.25">
      <c r="A615" s="151" t="s">
        <v>53</v>
      </c>
      <c r="B615" s="77" t="s">
        <v>8</v>
      </c>
      <c r="C615" s="77">
        <v>10</v>
      </c>
      <c r="D615" s="77">
        <v>20</v>
      </c>
      <c r="E615" s="77">
        <v>0.1</v>
      </c>
      <c r="F615" s="77" t="s">
        <v>6</v>
      </c>
      <c r="G615" s="77" t="s">
        <v>4</v>
      </c>
      <c r="H615" s="77">
        <v>0.04</v>
      </c>
      <c r="I615" s="77">
        <v>1</v>
      </c>
      <c r="J615" s="77" t="s">
        <v>10</v>
      </c>
      <c r="K615" s="77">
        <v>57.686999999999998</v>
      </c>
      <c r="L615" s="77">
        <v>2.3591000000000001E-2</v>
      </c>
      <c r="M615" s="77">
        <v>57.688000000000002</v>
      </c>
      <c r="N615" s="77">
        <v>2.3266999999999999E-2</v>
      </c>
      <c r="O615" s="78" t="s">
        <v>1578</v>
      </c>
    </row>
    <row r="616" spans="1:15" x14ac:dyDescent="0.25">
      <c r="A616" s="151" t="s">
        <v>53</v>
      </c>
      <c r="B616" s="77" t="s">
        <v>8</v>
      </c>
      <c r="C616" s="77">
        <v>10</v>
      </c>
      <c r="D616" s="77">
        <v>20</v>
      </c>
      <c r="E616" s="77">
        <v>0.1</v>
      </c>
      <c r="F616" s="77" t="s">
        <v>6</v>
      </c>
      <c r="G616" s="77" t="s">
        <v>4</v>
      </c>
      <c r="H616" s="77">
        <v>1</v>
      </c>
      <c r="I616" s="77">
        <v>20</v>
      </c>
      <c r="J616" s="77" t="s">
        <v>10</v>
      </c>
      <c r="K616" s="77">
        <v>57.686999999999998</v>
      </c>
      <c r="L616" s="77">
        <v>2.3591000000000001E-2</v>
      </c>
      <c r="M616" s="77">
        <v>57.688000000000002</v>
      </c>
      <c r="N616" s="77">
        <v>2.3266999999999999E-2</v>
      </c>
      <c r="O616" s="78" t="s">
        <v>2422</v>
      </c>
    </row>
    <row r="617" spans="1:15" x14ac:dyDescent="0.25">
      <c r="A617" s="151" t="s">
        <v>53</v>
      </c>
      <c r="B617" s="77" t="s">
        <v>8</v>
      </c>
      <c r="C617" s="77">
        <v>10</v>
      </c>
      <c r="D617" s="77">
        <v>20</v>
      </c>
      <c r="E617" s="77">
        <v>0.1</v>
      </c>
      <c r="F617" s="77" t="s">
        <v>6</v>
      </c>
      <c r="G617" s="77" t="s">
        <v>4</v>
      </c>
      <c r="H617" s="77">
        <v>20</v>
      </c>
      <c r="I617" s="77">
        <v>50</v>
      </c>
      <c r="J617" s="77" t="s">
        <v>10</v>
      </c>
      <c r="K617" s="77">
        <v>57.496000000000002</v>
      </c>
      <c r="L617" s="77">
        <v>5.9412E-2</v>
      </c>
      <c r="M617" s="77">
        <v>57.494999999999997</v>
      </c>
      <c r="N617" s="77">
        <v>5.8915000000000002E-2</v>
      </c>
      <c r="O617" s="78" t="s">
        <v>1577</v>
      </c>
    </row>
    <row r="618" spans="1:15" x14ac:dyDescent="0.25">
      <c r="A618" s="151" t="s">
        <v>53</v>
      </c>
      <c r="B618" s="77" t="s">
        <v>8</v>
      </c>
      <c r="C618" s="77">
        <v>10</v>
      </c>
      <c r="D618" s="77">
        <v>20</v>
      </c>
      <c r="E618" s="77">
        <v>0.1</v>
      </c>
      <c r="F618" s="77" t="s">
        <v>6</v>
      </c>
      <c r="G618" s="77" t="s">
        <v>4</v>
      </c>
      <c r="H618" s="77">
        <v>50</v>
      </c>
      <c r="I618" s="77">
        <v>100</v>
      </c>
      <c r="J618" s="77" t="s">
        <v>10</v>
      </c>
      <c r="K618" s="77">
        <v>54.831000000000003</v>
      </c>
      <c r="L618" s="77">
        <v>0.51571</v>
      </c>
      <c r="M618" s="77">
        <v>54.83</v>
      </c>
      <c r="N618" s="77">
        <v>0.51529000000000003</v>
      </c>
      <c r="O618" s="78" t="s">
        <v>1579</v>
      </c>
    </row>
    <row r="619" spans="1:15" x14ac:dyDescent="0.25">
      <c r="A619" s="151" t="s">
        <v>53</v>
      </c>
      <c r="B619" s="77" t="s">
        <v>8</v>
      </c>
      <c r="C619" s="77">
        <v>10</v>
      </c>
      <c r="D619" s="77">
        <v>20</v>
      </c>
      <c r="E619" s="77">
        <v>0.1</v>
      </c>
      <c r="F619" s="77" t="s">
        <v>6</v>
      </c>
      <c r="G619" s="77" t="s">
        <v>4</v>
      </c>
      <c r="H619" s="77">
        <v>100</v>
      </c>
      <c r="I619" s="77">
        <v>300</v>
      </c>
      <c r="J619" s="77" t="s">
        <v>10</v>
      </c>
      <c r="K619" s="77">
        <v>44.405999999999999</v>
      </c>
      <c r="L619" s="77">
        <v>3.7323</v>
      </c>
      <c r="M619" s="77">
        <v>44.402999999999999</v>
      </c>
      <c r="N619" s="77">
        <v>3.7322000000000002</v>
      </c>
      <c r="O619" s="78" t="s">
        <v>2423</v>
      </c>
    </row>
    <row r="620" spans="1:15" x14ac:dyDescent="0.25">
      <c r="A620" s="151" t="s">
        <v>53</v>
      </c>
      <c r="B620" s="77" t="s">
        <v>8</v>
      </c>
      <c r="C620" s="77">
        <v>10</v>
      </c>
      <c r="D620" s="77">
        <v>100</v>
      </c>
      <c r="E620" s="77">
        <v>0.1</v>
      </c>
      <c r="F620" s="77" t="s">
        <v>6</v>
      </c>
      <c r="G620" s="77" t="s">
        <v>4</v>
      </c>
      <c r="H620" s="77">
        <v>100</v>
      </c>
      <c r="I620" s="77">
        <v>300</v>
      </c>
      <c r="J620" s="77" t="s">
        <v>10</v>
      </c>
      <c r="K620" s="77">
        <v>37.774999999999999</v>
      </c>
      <c r="L620" s="77">
        <v>4.4000000000000004</v>
      </c>
      <c r="M620" s="77">
        <v>37.725999999999999</v>
      </c>
      <c r="N620" s="77">
        <v>4.4002999999999997</v>
      </c>
      <c r="O620" s="78" t="s">
        <v>1580</v>
      </c>
    </row>
    <row r="621" spans="1:15" x14ac:dyDescent="0.25">
      <c r="A621" s="151" t="s">
        <v>53</v>
      </c>
      <c r="B621" s="77" t="s">
        <v>8</v>
      </c>
      <c r="C621" s="77">
        <v>10</v>
      </c>
      <c r="D621" s="77">
        <v>100</v>
      </c>
      <c r="E621" s="77">
        <v>0.1</v>
      </c>
      <c r="F621" s="77" t="s">
        <v>6</v>
      </c>
      <c r="G621" s="77" t="s">
        <v>4</v>
      </c>
      <c r="H621" s="77">
        <v>300</v>
      </c>
      <c r="I621" s="77">
        <v>1000</v>
      </c>
      <c r="J621" s="77" t="s">
        <v>10</v>
      </c>
      <c r="K621" s="77">
        <v>46</v>
      </c>
      <c r="L621" s="77">
        <v>17.03</v>
      </c>
      <c r="M621" s="77">
        <v>21.972000000000001</v>
      </c>
      <c r="N621" s="77">
        <v>17.247</v>
      </c>
      <c r="O621" s="78" t="s">
        <v>2420</v>
      </c>
    </row>
    <row r="622" spans="1:15" x14ac:dyDescent="0.25">
      <c r="A622" s="151" t="s">
        <v>53</v>
      </c>
      <c r="B622" s="77" t="s">
        <v>8</v>
      </c>
      <c r="C622" s="77">
        <v>10</v>
      </c>
      <c r="D622" s="77">
        <v>20</v>
      </c>
      <c r="E622" s="77">
        <v>0.1</v>
      </c>
      <c r="F622" s="77" t="s">
        <v>6</v>
      </c>
      <c r="G622" s="77" t="s">
        <v>4</v>
      </c>
      <c r="H622" s="77">
        <v>300</v>
      </c>
      <c r="I622" s="77">
        <v>1000</v>
      </c>
      <c r="J622" s="77" t="s">
        <v>10</v>
      </c>
      <c r="K622" s="77">
        <v>25.324999999999999</v>
      </c>
      <c r="L622" s="77">
        <v>16.908000000000001</v>
      </c>
      <c r="M622" s="77">
        <v>25.323</v>
      </c>
      <c r="N622" s="77">
        <v>16.908000000000001</v>
      </c>
      <c r="O622" s="78" t="s">
        <v>2421</v>
      </c>
    </row>
    <row r="623" spans="1:15" x14ac:dyDescent="0.25">
      <c r="A623" s="151" t="s">
        <v>53</v>
      </c>
      <c r="B623" s="77" t="s">
        <v>8</v>
      </c>
      <c r="C623" s="77">
        <v>20</v>
      </c>
      <c r="D623" s="77">
        <v>100</v>
      </c>
      <c r="E623" s="77">
        <v>0.1</v>
      </c>
      <c r="F623" s="77" t="s">
        <v>6</v>
      </c>
      <c r="G623" s="77" t="s">
        <v>4</v>
      </c>
      <c r="H623" s="77">
        <v>1E-3</v>
      </c>
      <c r="I623" s="77">
        <v>0.04</v>
      </c>
      <c r="J623" s="77" t="s">
        <v>10</v>
      </c>
      <c r="K623" s="77">
        <v>57.057000000000002</v>
      </c>
      <c r="L623" s="77">
        <v>7.0854E-2</v>
      </c>
      <c r="M623" s="77">
        <v>57.055999999999997</v>
      </c>
      <c r="N623" s="77">
        <v>7.0818999999999993E-2</v>
      </c>
      <c r="O623" s="78" t="s">
        <v>2431</v>
      </c>
    </row>
    <row r="624" spans="1:15" x14ac:dyDescent="0.25">
      <c r="A624" s="151" t="s">
        <v>53</v>
      </c>
      <c r="B624" s="77" t="s">
        <v>8</v>
      </c>
      <c r="C624" s="77">
        <v>20</v>
      </c>
      <c r="D624" s="77">
        <v>100</v>
      </c>
      <c r="E624" s="77">
        <v>0.1</v>
      </c>
      <c r="F624" s="77" t="s">
        <v>6</v>
      </c>
      <c r="G624" s="77" t="s">
        <v>4</v>
      </c>
      <c r="H624" s="77">
        <v>0.04</v>
      </c>
      <c r="I624" s="77">
        <v>1</v>
      </c>
      <c r="J624" s="77" t="s">
        <v>10</v>
      </c>
      <c r="K624" s="77">
        <v>56.896000000000001</v>
      </c>
      <c r="L624" s="77">
        <v>6.2831999999999999E-2</v>
      </c>
      <c r="M624" s="77">
        <v>56.895000000000003</v>
      </c>
      <c r="N624" s="77">
        <v>6.2796000000000005E-2</v>
      </c>
      <c r="O624" s="78" t="s">
        <v>1604</v>
      </c>
    </row>
    <row r="625" spans="1:15" x14ac:dyDescent="0.25">
      <c r="A625" s="151" t="s">
        <v>53</v>
      </c>
      <c r="B625" s="77" t="s">
        <v>8</v>
      </c>
      <c r="C625" s="77">
        <v>20</v>
      </c>
      <c r="D625" s="77">
        <v>100</v>
      </c>
      <c r="E625" s="77">
        <v>0.1</v>
      </c>
      <c r="F625" s="77" t="s">
        <v>6</v>
      </c>
      <c r="G625" s="77" t="s">
        <v>4</v>
      </c>
      <c r="H625" s="77">
        <v>1</v>
      </c>
      <c r="I625" s="77">
        <v>20</v>
      </c>
      <c r="J625" s="77" t="s">
        <v>10</v>
      </c>
      <c r="K625" s="77">
        <v>57.594000000000001</v>
      </c>
      <c r="L625" s="77">
        <v>5.5849999999999997E-2</v>
      </c>
      <c r="M625" s="77">
        <v>57.591999999999999</v>
      </c>
      <c r="N625" s="77">
        <v>5.5819000000000001E-2</v>
      </c>
      <c r="O625" s="78" t="s">
        <v>1606</v>
      </c>
    </row>
    <row r="626" spans="1:15" x14ac:dyDescent="0.25">
      <c r="A626" s="151" t="s">
        <v>53</v>
      </c>
      <c r="B626" s="77" t="s">
        <v>8</v>
      </c>
      <c r="C626" s="77">
        <v>20</v>
      </c>
      <c r="D626" s="77">
        <v>100</v>
      </c>
      <c r="E626" s="77">
        <v>0.1</v>
      </c>
      <c r="F626" s="77" t="s">
        <v>6</v>
      </c>
      <c r="G626" s="77" t="s">
        <v>4</v>
      </c>
      <c r="H626" s="77">
        <v>20</v>
      </c>
      <c r="I626" s="77">
        <v>50</v>
      </c>
      <c r="J626" s="77" t="s">
        <v>10</v>
      </c>
      <c r="K626" s="77">
        <v>57.162999999999997</v>
      </c>
      <c r="L626" s="77">
        <v>0.15068999999999999</v>
      </c>
      <c r="M626" s="77">
        <v>57.158999999999999</v>
      </c>
      <c r="N626" s="77">
        <v>0.15056</v>
      </c>
      <c r="O626" s="78" t="s">
        <v>1605</v>
      </c>
    </row>
    <row r="627" spans="1:15" x14ac:dyDescent="0.25">
      <c r="A627" s="151" t="s">
        <v>53</v>
      </c>
      <c r="B627" s="77" t="s">
        <v>8</v>
      </c>
      <c r="C627" s="77">
        <v>20</v>
      </c>
      <c r="D627" s="77">
        <v>100</v>
      </c>
      <c r="E627" s="77">
        <v>0.1</v>
      </c>
      <c r="F627" s="77" t="s">
        <v>6</v>
      </c>
      <c r="G627" s="77" t="s">
        <v>4</v>
      </c>
      <c r="H627" s="77">
        <v>50</v>
      </c>
      <c r="I627" s="77">
        <v>100</v>
      </c>
      <c r="J627" s="77" t="s">
        <v>10</v>
      </c>
      <c r="K627" s="77">
        <v>55.390999999999998</v>
      </c>
      <c r="L627" s="77">
        <v>0.97270000000000001</v>
      </c>
      <c r="M627" s="77">
        <v>55.372999999999998</v>
      </c>
      <c r="N627" s="77">
        <v>0.97270000000000001</v>
      </c>
      <c r="O627" s="78" t="s">
        <v>1607</v>
      </c>
    </row>
    <row r="628" spans="1:15" x14ac:dyDescent="0.25">
      <c r="A628" s="151" t="s">
        <v>53</v>
      </c>
      <c r="B628" s="77" t="s">
        <v>8</v>
      </c>
      <c r="C628" s="77">
        <v>100</v>
      </c>
      <c r="D628" s="77">
        <v>330</v>
      </c>
      <c r="E628" s="77">
        <v>0.1</v>
      </c>
      <c r="F628" s="77" t="s">
        <v>6</v>
      </c>
      <c r="G628" s="77" t="s">
        <v>4</v>
      </c>
      <c r="H628" s="77">
        <v>1E-3</v>
      </c>
      <c r="I628" s="77">
        <v>0.04</v>
      </c>
      <c r="J628" s="77" t="s">
        <v>10</v>
      </c>
      <c r="K628" s="77">
        <v>66.331999999999994</v>
      </c>
      <c r="L628" s="77">
        <v>0.42712</v>
      </c>
      <c r="M628" s="77">
        <v>66.293999999999997</v>
      </c>
      <c r="N628" s="77">
        <v>0.42698000000000003</v>
      </c>
      <c r="O628" s="78" t="s">
        <v>1632</v>
      </c>
    </row>
    <row r="629" spans="1:15" x14ac:dyDescent="0.25">
      <c r="A629" s="151" t="s">
        <v>53</v>
      </c>
      <c r="B629" s="77" t="s">
        <v>8</v>
      </c>
      <c r="C629" s="77">
        <v>100</v>
      </c>
      <c r="D629" s="77">
        <v>330</v>
      </c>
      <c r="E629" s="77">
        <v>0.1</v>
      </c>
      <c r="F629" s="77" t="s">
        <v>6</v>
      </c>
      <c r="G629" s="77" t="s">
        <v>4</v>
      </c>
      <c r="H629" s="77">
        <v>0.04</v>
      </c>
      <c r="I629" s="77">
        <v>1</v>
      </c>
      <c r="J629" s="77" t="s">
        <v>10</v>
      </c>
      <c r="K629" s="77">
        <v>49.031999999999996</v>
      </c>
      <c r="L629" s="77">
        <v>0.41284999999999999</v>
      </c>
      <c r="M629" s="77">
        <v>48.982999999999997</v>
      </c>
      <c r="N629" s="77">
        <v>0.41271000000000002</v>
      </c>
      <c r="O629" s="78" t="s">
        <v>1633</v>
      </c>
    </row>
    <row r="630" spans="1:15" x14ac:dyDescent="0.25">
      <c r="A630" s="151" t="s">
        <v>53</v>
      </c>
      <c r="B630" s="77" t="s">
        <v>8</v>
      </c>
      <c r="C630" s="77">
        <v>100</v>
      </c>
      <c r="D630" s="77">
        <v>1000</v>
      </c>
      <c r="E630" s="77">
        <v>0.1</v>
      </c>
      <c r="F630" s="77" t="s">
        <v>6</v>
      </c>
      <c r="G630" s="77" t="s">
        <v>4</v>
      </c>
      <c r="H630" s="77">
        <v>1</v>
      </c>
      <c r="I630" s="77">
        <v>20</v>
      </c>
      <c r="J630" s="77" t="s">
        <v>10</v>
      </c>
      <c r="K630" s="77">
        <v>40.883000000000003</v>
      </c>
      <c r="L630" s="77">
        <v>0.68211999999999995</v>
      </c>
      <c r="M630" s="77">
        <v>41.185000000000002</v>
      </c>
      <c r="N630" s="77">
        <v>0.67806</v>
      </c>
      <c r="O630" s="78" t="s">
        <v>1628</v>
      </c>
    </row>
    <row r="631" spans="1:15" x14ac:dyDescent="0.25">
      <c r="A631" s="151" t="s">
        <v>53</v>
      </c>
      <c r="B631" s="77" t="s">
        <v>8</v>
      </c>
      <c r="C631" s="77">
        <v>100</v>
      </c>
      <c r="D631" s="77">
        <v>330</v>
      </c>
      <c r="E631" s="77">
        <v>0.1</v>
      </c>
      <c r="F631" s="77" t="s">
        <v>6</v>
      </c>
      <c r="G631" s="77" t="s">
        <v>4</v>
      </c>
      <c r="H631" s="77">
        <v>1</v>
      </c>
      <c r="I631" s="77">
        <v>20</v>
      </c>
      <c r="J631" s="77" t="s">
        <v>10</v>
      </c>
      <c r="K631" s="77">
        <v>44.082999999999998</v>
      </c>
      <c r="L631" s="77">
        <v>0.65012000000000003</v>
      </c>
      <c r="M631" s="77">
        <v>43.963000000000001</v>
      </c>
      <c r="N631" s="77">
        <v>0.65027999999999997</v>
      </c>
      <c r="O631" s="78" t="s">
        <v>1630</v>
      </c>
    </row>
    <row r="632" spans="1:15" x14ac:dyDescent="0.25">
      <c r="A632" s="151" t="s">
        <v>53</v>
      </c>
      <c r="B632" s="77" t="s">
        <v>8</v>
      </c>
      <c r="C632" s="77">
        <v>100</v>
      </c>
      <c r="D632" s="77">
        <v>1000</v>
      </c>
      <c r="E632" s="77">
        <v>0.1</v>
      </c>
      <c r="F632" s="77" t="s">
        <v>6</v>
      </c>
      <c r="G632" s="77" t="s">
        <v>4</v>
      </c>
      <c r="H632" s="77">
        <v>20</v>
      </c>
      <c r="I632" s="77">
        <v>50</v>
      </c>
      <c r="J632" s="77" t="s">
        <v>10</v>
      </c>
      <c r="K632" s="77">
        <v>33.01</v>
      </c>
      <c r="L632" s="77">
        <v>1.39</v>
      </c>
      <c r="M632" s="77">
        <v>33.875</v>
      </c>
      <c r="N632" s="77">
        <v>1.3797999999999999</v>
      </c>
      <c r="O632" s="78" t="s">
        <v>1631</v>
      </c>
    </row>
    <row r="633" spans="1:15" x14ac:dyDescent="0.25">
      <c r="A633" s="151" t="s">
        <v>53</v>
      </c>
      <c r="B633" s="77" t="s">
        <v>8</v>
      </c>
      <c r="C633" s="77">
        <v>100</v>
      </c>
      <c r="D633" s="77">
        <v>330</v>
      </c>
      <c r="E633" s="77">
        <v>0.1</v>
      </c>
      <c r="F633" s="77" t="s">
        <v>6</v>
      </c>
      <c r="G633" s="77" t="s">
        <v>4</v>
      </c>
      <c r="H633" s="77">
        <v>20</v>
      </c>
      <c r="I633" s="77">
        <v>50</v>
      </c>
      <c r="J633" s="77" t="s">
        <v>10</v>
      </c>
      <c r="K633" s="77">
        <v>35.929000000000002</v>
      </c>
      <c r="L633" s="77">
        <v>1.3608</v>
      </c>
      <c r="M633" s="77">
        <v>35.878</v>
      </c>
      <c r="N633" s="77">
        <v>1.3594999999999999</v>
      </c>
      <c r="O633" s="78" t="s">
        <v>1634</v>
      </c>
    </row>
    <row r="634" spans="1:15" x14ac:dyDescent="0.25">
      <c r="A634" s="151" t="s">
        <v>53</v>
      </c>
      <c r="B634" s="77" t="s">
        <v>8</v>
      </c>
      <c r="C634" s="77">
        <v>100</v>
      </c>
      <c r="D634" s="77">
        <v>330</v>
      </c>
      <c r="E634" s="77">
        <v>0.1</v>
      </c>
      <c r="F634" s="77" t="s">
        <v>6</v>
      </c>
      <c r="G634" s="77" t="s">
        <v>4</v>
      </c>
      <c r="H634" s="77">
        <v>50</v>
      </c>
      <c r="I634" s="77">
        <v>100</v>
      </c>
      <c r="J634" s="77" t="s">
        <v>10</v>
      </c>
      <c r="K634" s="77">
        <v>24.914000000000001</v>
      </c>
      <c r="L634" s="77">
        <v>3.4942000000000002</v>
      </c>
      <c r="M634" s="77">
        <v>28.927</v>
      </c>
      <c r="N634" s="77">
        <v>3.4523000000000001</v>
      </c>
      <c r="O634" s="78" t="s">
        <v>1629</v>
      </c>
    </row>
    <row r="635" spans="1:15" x14ac:dyDescent="0.25">
      <c r="A635" s="151" t="s">
        <v>53</v>
      </c>
      <c r="B635" s="77" t="s">
        <v>8</v>
      </c>
      <c r="C635" s="77">
        <v>100</v>
      </c>
      <c r="D635" s="77">
        <v>1000</v>
      </c>
      <c r="E635" s="77">
        <v>0.1</v>
      </c>
      <c r="F635" s="77" t="s">
        <v>6</v>
      </c>
      <c r="G635" s="77" t="s">
        <v>4</v>
      </c>
      <c r="H635" s="77">
        <v>50</v>
      </c>
      <c r="I635" s="77">
        <v>100</v>
      </c>
      <c r="J635" s="77" t="s">
        <v>10</v>
      </c>
      <c r="K635" s="77">
        <v>24.483000000000001</v>
      </c>
      <c r="L635" s="77">
        <v>3.4984999999999999</v>
      </c>
      <c r="M635" s="77">
        <v>28.03</v>
      </c>
      <c r="N635" s="77">
        <v>3.4611999999999998</v>
      </c>
      <c r="O635" s="78" t="s">
        <v>2441</v>
      </c>
    </row>
    <row r="636" spans="1:15" x14ac:dyDescent="0.25">
      <c r="A636" s="151" t="s">
        <v>53</v>
      </c>
      <c r="B636" s="77" t="s">
        <v>8</v>
      </c>
      <c r="C636" s="77">
        <v>330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1E-3</v>
      </c>
      <c r="I636" s="77">
        <v>0.04</v>
      </c>
      <c r="J636" s="77" t="s">
        <v>10</v>
      </c>
      <c r="K636" s="77">
        <v>64.183999999999997</v>
      </c>
      <c r="L636" s="77">
        <v>0.4486</v>
      </c>
      <c r="M636" s="77">
        <v>64.129000000000005</v>
      </c>
      <c r="N636" s="77">
        <v>0.44862000000000002</v>
      </c>
      <c r="O636" s="78" t="s">
        <v>1648</v>
      </c>
    </row>
    <row r="637" spans="1:15" x14ac:dyDescent="0.25">
      <c r="A637" s="151" t="s">
        <v>53</v>
      </c>
      <c r="B637" s="77" t="s">
        <v>8</v>
      </c>
      <c r="C637" s="77">
        <v>330</v>
      </c>
      <c r="D637" s="77">
        <v>1000</v>
      </c>
      <c r="E637" s="77">
        <v>0.1</v>
      </c>
      <c r="F637" s="77" t="s">
        <v>6</v>
      </c>
      <c r="G637" s="77" t="s">
        <v>4</v>
      </c>
      <c r="H637" s="77">
        <v>0.04</v>
      </c>
      <c r="I637" s="77">
        <v>1</v>
      </c>
      <c r="J637" s="77" t="s">
        <v>10</v>
      </c>
      <c r="K637" s="77">
        <v>45.920999999999999</v>
      </c>
      <c r="L637" s="77">
        <v>0.44399</v>
      </c>
      <c r="M637" s="77">
        <v>45.854999999999997</v>
      </c>
      <c r="N637" s="77">
        <v>0.44402000000000003</v>
      </c>
      <c r="O637" s="78" t="s">
        <v>1649</v>
      </c>
    </row>
    <row r="638" spans="1:15" x14ac:dyDescent="0.25">
      <c r="A638" s="151" t="s">
        <v>53</v>
      </c>
      <c r="B638" s="77" t="s">
        <v>8</v>
      </c>
      <c r="C638" s="77">
        <v>330</v>
      </c>
      <c r="D638" s="77">
        <v>1000</v>
      </c>
      <c r="E638" s="77">
        <v>0.1</v>
      </c>
      <c r="F638" s="77" t="s">
        <v>6</v>
      </c>
      <c r="G638" s="77" t="s">
        <v>4</v>
      </c>
      <c r="H638" s="77">
        <v>1</v>
      </c>
      <c r="I638" s="77">
        <v>10</v>
      </c>
      <c r="J638" s="77" t="s">
        <v>10</v>
      </c>
      <c r="K638" s="77">
        <v>40.883000000000003</v>
      </c>
      <c r="L638" s="77">
        <v>0.68211999999999995</v>
      </c>
      <c r="M638" s="77">
        <v>41.185000000000002</v>
      </c>
      <c r="N638" s="77">
        <v>0.67806</v>
      </c>
      <c r="O638" s="78" t="s">
        <v>1647</v>
      </c>
    </row>
    <row r="639" spans="1:15" x14ac:dyDescent="0.25">
      <c r="A639" s="151" t="s">
        <v>53</v>
      </c>
      <c r="B639" s="77" t="s">
        <v>8</v>
      </c>
      <c r="C639" s="77">
        <v>0</v>
      </c>
      <c r="D639" s="77">
        <v>0.01</v>
      </c>
      <c r="E639" s="77">
        <v>1</v>
      </c>
      <c r="F639" s="77" t="s">
        <v>6</v>
      </c>
      <c r="G639" s="77" t="s">
        <v>5</v>
      </c>
      <c r="H639" s="77">
        <v>1000</v>
      </c>
      <c r="I639" s="77">
        <v>4000</v>
      </c>
      <c r="J639" s="77" t="s">
        <v>10</v>
      </c>
      <c r="K639" s="77">
        <v>577360</v>
      </c>
      <c r="L639" s="77">
        <v>59.02</v>
      </c>
      <c r="M639" s="77">
        <v>577350</v>
      </c>
      <c r="N639" s="77">
        <v>58.277999999999999</v>
      </c>
      <c r="O639" s="78" t="s">
        <v>1401</v>
      </c>
    </row>
    <row r="640" spans="1:15" x14ac:dyDescent="0.25">
      <c r="A640" s="151" t="s">
        <v>53</v>
      </c>
      <c r="B640" s="77" t="s">
        <v>8</v>
      </c>
      <c r="C640" s="77">
        <v>0</v>
      </c>
      <c r="D640" s="77">
        <v>0.01</v>
      </c>
      <c r="E640" s="77">
        <v>1</v>
      </c>
      <c r="F640" s="77" t="s">
        <v>6</v>
      </c>
      <c r="G640" s="77" t="s">
        <v>5</v>
      </c>
      <c r="H640" s="77">
        <v>4000</v>
      </c>
      <c r="I640" s="77">
        <v>8000</v>
      </c>
      <c r="J640" s="77" t="s">
        <v>10</v>
      </c>
      <c r="K640" s="77">
        <v>577360</v>
      </c>
      <c r="L640" s="77">
        <v>471.57</v>
      </c>
      <c r="M640" s="77">
        <v>577330</v>
      </c>
      <c r="N640" s="77">
        <v>470.19</v>
      </c>
      <c r="O640" s="78" t="s">
        <v>1402</v>
      </c>
    </row>
    <row r="641" spans="1:15" x14ac:dyDescent="0.25">
      <c r="A641" s="151" t="s">
        <v>53</v>
      </c>
      <c r="B641" s="77" t="s">
        <v>8</v>
      </c>
      <c r="C641" s="77">
        <v>10</v>
      </c>
      <c r="D641" s="77">
        <v>20</v>
      </c>
      <c r="E641" s="77">
        <v>1</v>
      </c>
      <c r="F641" s="77" t="s">
        <v>6</v>
      </c>
      <c r="G641" s="77" t="s">
        <v>4</v>
      </c>
      <c r="H641" s="77">
        <v>1E-3</v>
      </c>
      <c r="I641" s="77">
        <v>0.04</v>
      </c>
      <c r="J641" s="77" t="s">
        <v>10</v>
      </c>
      <c r="K641" s="77">
        <v>577.36</v>
      </c>
      <c r="L641" s="77">
        <v>3.4030000000000002E-3</v>
      </c>
      <c r="M641" s="77">
        <v>577.07000000000005</v>
      </c>
      <c r="N641" s="77">
        <v>3.2721999999999998E-3</v>
      </c>
      <c r="O641" s="78" t="s">
        <v>1584</v>
      </c>
    </row>
    <row r="642" spans="1:15" x14ac:dyDescent="0.25">
      <c r="A642" s="151" t="s">
        <v>53</v>
      </c>
      <c r="B642" s="77" t="s">
        <v>8</v>
      </c>
      <c r="C642" s="77">
        <v>10</v>
      </c>
      <c r="D642" s="77">
        <v>20</v>
      </c>
      <c r="E642" s="77">
        <v>1</v>
      </c>
      <c r="F642" s="77" t="s">
        <v>6</v>
      </c>
      <c r="G642" s="77" t="s">
        <v>4</v>
      </c>
      <c r="H642" s="77">
        <v>0.04</v>
      </c>
      <c r="I642" s="77">
        <v>1</v>
      </c>
      <c r="J642" s="77" t="s">
        <v>10</v>
      </c>
      <c r="K642" s="77">
        <v>577.35</v>
      </c>
      <c r="L642" s="77">
        <v>2.4694999999999999E-3</v>
      </c>
      <c r="M642" s="77">
        <v>577.14</v>
      </c>
      <c r="N642" s="77">
        <v>2.3387E-3</v>
      </c>
      <c r="O642" s="78" t="s">
        <v>1587</v>
      </c>
    </row>
    <row r="643" spans="1:15" x14ac:dyDescent="0.25">
      <c r="A643" s="151" t="s">
        <v>53</v>
      </c>
      <c r="B643" s="77" t="s">
        <v>8</v>
      </c>
      <c r="C643" s="77">
        <v>10</v>
      </c>
      <c r="D643" s="77">
        <v>20</v>
      </c>
      <c r="E643" s="77">
        <v>1</v>
      </c>
      <c r="F643" s="77" t="s">
        <v>6</v>
      </c>
      <c r="G643" s="77" t="s">
        <v>4</v>
      </c>
      <c r="H643" s="77">
        <v>1</v>
      </c>
      <c r="I643" s="77">
        <v>20</v>
      </c>
      <c r="J643" s="77" t="s">
        <v>10</v>
      </c>
      <c r="K643" s="77">
        <v>577.35</v>
      </c>
      <c r="L643" s="77">
        <v>2.4694999999999999E-3</v>
      </c>
      <c r="M643" s="77">
        <v>577.14</v>
      </c>
      <c r="N643" s="77">
        <v>2.3387E-3</v>
      </c>
      <c r="O643" s="78" t="s">
        <v>1582</v>
      </c>
    </row>
    <row r="644" spans="1:15" x14ac:dyDescent="0.25">
      <c r="A644" s="151" t="s">
        <v>53</v>
      </c>
      <c r="B644" s="77" t="s">
        <v>8</v>
      </c>
      <c r="C644" s="77">
        <v>10</v>
      </c>
      <c r="D644" s="77">
        <v>20</v>
      </c>
      <c r="E644" s="77">
        <v>1</v>
      </c>
      <c r="F644" s="77" t="s">
        <v>6</v>
      </c>
      <c r="G644" s="77" t="s">
        <v>4</v>
      </c>
      <c r="H644" s="77">
        <v>20</v>
      </c>
      <c r="I644" s="77">
        <v>50</v>
      </c>
      <c r="J644" s="77" t="s">
        <v>10</v>
      </c>
      <c r="K644" s="77">
        <v>577.33000000000004</v>
      </c>
      <c r="L644" s="77">
        <v>6.1608000000000001E-3</v>
      </c>
      <c r="M644" s="77">
        <v>576.79999999999995</v>
      </c>
      <c r="N644" s="77">
        <v>5.9565E-3</v>
      </c>
      <c r="O644" s="78" t="s">
        <v>1585</v>
      </c>
    </row>
    <row r="645" spans="1:15" x14ac:dyDescent="0.25">
      <c r="A645" s="151" t="s">
        <v>53</v>
      </c>
      <c r="B645" s="77" t="s">
        <v>8</v>
      </c>
      <c r="C645" s="77">
        <v>10</v>
      </c>
      <c r="D645" s="77">
        <v>20</v>
      </c>
      <c r="E645" s="77">
        <v>1</v>
      </c>
      <c r="F645" s="77" t="s">
        <v>6</v>
      </c>
      <c r="G645" s="77" t="s">
        <v>4</v>
      </c>
      <c r="H645" s="77">
        <v>50</v>
      </c>
      <c r="I645" s="77">
        <v>100</v>
      </c>
      <c r="J645" s="77" t="s">
        <v>10</v>
      </c>
      <c r="K645" s="77">
        <v>577.03</v>
      </c>
      <c r="L645" s="77">
        <v>5.5989999999999998E-2</v>
      </c>
      <c r="M645" s="77">
        <v>572.42999999999995</v>
      </c>
      <c r="N645" s="77">
        <v>5.5786000000000002E-2</v>
      </c>
      <c r="O645" s="78" t="s">
        <v>1586</v>
      </c>
    </row>
    <row r="646" spans="1:15" x14ac:dyDescent="0.25">
      <c r="A646" s="151" t="s">
        <v>53</v>
      </c>
      <c r="B646" s="77" t="s">
        <v>8</v>
      </c>
      <c r="C646" s="77">
        <v>10</v>
      </c>
      <c r="D646" s="77">
        <v>20</v>
      </c>
      <c r="E646" s="77">
        <v>1</v>
      </c>
      <c r="F646" s="77" t="s">
        <v>6</v>
      </c>
      <c r="G646" s="77" t="s">
        <v>4</v>
      </c>
      <c r="H646" s="77">
        <v>100</v>
      </c>
      <c r="I646" s="77">
        <v>300</v>
      </c>
      <c r="J646" s="77" t="s">
        <v>10</v>
      </c>
      <c r="K646" s="77">
        <v>573.82000000000005</v>
      </c>
      <c r="L646" s="77">
        <v>0.64234000000000002</v>
      </c>
      <c r="M646" s="77">
        <v>542.91999999999996</v>
      </c>
      <c r="N646" s="77">
        <v>0.64214000000000004</v>
      </c>
      <c r="O646" s="78" t="s">
        <v>1583</v>
      </c>
    </row>
    <row r="647" spans="1:15" x14ac:dyDescent="0.25">
      <c r="A647" s="151" t="s">
        <v>53</v>
      </c>
      <c r="B647" s="77" t="s">
        <v>8</v>
      </c>
      <c r="C647" s="77">
        <v>10</v>
      </c>
      <c r="D647" s="77">
        <v>100</v>
      </c>
      <c r="E647" s="77">
        <v>1</v>
      </c>
      <c r="F647" s="77" t="s">
        <v>6</v>
      </c>
      <c r="G647" s="77" t="s">
        <v>4</v>
      </c>
      <c r="H647" s="77">
        <v>100</v>
      </c>
      <c r="I647" s="77">
        <v>300</v>
      </c>
      <c r="J647" s="77" t="s">
        <v>10</v>
      </c>
      <c r="K647" s="77">
        <v>561.72</v>
      </c>
      <c r="L647" s="77">
        <v>1.8549</v>
      </c>
      <c r="M647" s="77">
        <v>536.24</v>
      </c>
      <c r="N647" s="77">
        <v>1.8547</v>
      </c>
      <c r="O647" s="78" t="s">
        <v>2425</v>
      </c>
    </row>
    <row r="648" spans="1:15" x14ac:dyDescent="0.25">
      <c r="A648" s="151" t="s">
        <v>53</v>
      </c>
      <c r="B648" s="77" t="s">
        <v>8</v>
      </c>
      <c r="C648" s="77">
        <v>10</v>
      </c>
      <c r="D648" s="77">
        <v>100</v>
      </c>
      <c r="E648" s="77">
        <v>1</v>
      </c>
      <c r="F648" s="77" t="s">
        <v>6</v>
      </c>
      <c r="G648" s="77" t="s">
        <v>4</v>
      </c>
      <c r="H648" s="77">
        <v>300</v>
      </c>
      <c r="I648" s="77">
        <v>1000</v>
      </c>
      <c r="J648" s="77" t="s">
        <v>10</v>
      </c>
      <c r="K648" s="77">
        <v>469.61</v>
      </c>
      <c r="L648" s="77">
        <v>13.691000000000001</v>
      </c>
      <c r="M648" s="77">
        <v>433.99</v>
      </c>
      <c r="N648" s="77">
        <v>13.692</v>
      </c>
      <c r="O648" s="78" t="s">
        <v>1581</v>
      </c>
    </row>
    <row r="649" spans="1:15" x14ac:dyDescent="0.25">
      <c r="A649" s="151" t="s">
        <v>53</v>
      </c>
      <c r="B649" s="77" t="s">
        <v>8</v>
      </c>
      <c r="C649" s="77">
        <v>10</v>
      </c>
      <c r="D649" s="77">
        <v>20</v>
      </c>
      <c r="E649" s="77">
        <v>1</v>
      </c>
      <c r="F649" s="77" t="s">
        <v>6</v>
      </c>
      <c r="G649" s="77" t="s">
        <v>4</v>
      </c>
      <c r="H649" s="77">
        <v>300</v>
      </c>
      <c r="I649" s="77">
        <v>1000</v>
      </c>
      <c r="J649" s="77" t="s">
        <v>10</v>
      </c>
      <c r="K649" s="77">
        <v>533.13</v>
      </c>
      <c r="L649" s="77">
        <v>7.3338000000000001</v>
      </c>
      <c r="M649" s="77">
        <v>437.38</v>
      </c>
      <c r="N649" s="77">
        <v>7.3335999999999997</v>
      </c>
      <c r="O649" s="78" t="s">
        <v>2426</v>
      </c>
    </row>
    <row r="650" spans="1:15" x14ac:dyDescent="0.25">
      <c r="A650" s="151" t="s">
        <v>53</v>
      </c>
      <c r="B650" s="77" t="s">
        <v>8</v>
      </c>
      <c r="C650" s="77">
        <v>20</v>
      </c>
      <c r="D650" s="77">
        <v>100</v>
      </c>
      <c r="E650" s="77">
        <v>1</v>
      </c>
      <c r="F650" s="77" t="s">
        <v>6</v>
      </c>
      <c r="G650" s="77" t="s">
        <v>4</v>
      </c>
      <c r="H650" s="77">
        <v>1E-3</v>
      </c>
      <c r="I650" s="77">
        <v>0.04</v>
      </c>
      <c r="J650" s="77" t="s">
        <v>10</v>
      </c>
      <c r="K650" s="77">
        <v>577.28</v>
      </c>
      <c r="L650" s="77">
        <v>7.5312E-3</v>
      </c>
      <c r="M650" s="77">
        <v>576.01</v>
      </c>
      <c r="N650" s="77">
        <v>7.5148999999999997E-3</v>
      </c>
      <c r="O650" s="78" t="s">
        <v>1610</v>
      </c>
    </row>
    <row r="651" spans="1:15" x14ac:dyDescent="0.25">
      <c r="A651" s="151" t="s">
        <v>53</v>
      </c>
      <c r="B651" s="77" t="s">
        <v>8</v>
      </c>
      <c r="C651" s="77">
        <v>20</v>
      </c>
      <c r="D651" s="77">
        <v>100</v>
      </c>
      <c r="E651" s="77">
        <v>1</v>
      </c>
      <c r="F651" s="77" t="s">
        <v>6</v>
      </c>
      <c r="G651" s="77" t="s">
        <v>4</v>
      </c>
      <c r="H651" s="77">
        <v>0.04</v>
      </c>
      <c r="I651" s="77">
        <v>1</v>
      </c>
      <c r="J651" s="77" t="s">
        <v>10</v>
      </c>
      <c r="K651" s="77">
        <v>577.27</v>
      </c>
      <c r="L651" s="77">
        <v>6.6108E-3</v>
      </c>
      <c r="M651" s="77">
        <v>576.14</v>
      </c>
      <c r="N651" s="77">
        <v>6.5944999999999997E-3</v>
      </c>
      <c r="O651" s="78" t="s">
        <v>2432</v>
      </c>
    </row>
    <row r="652" spans="1:15" x14ac:dyDescent="0.25">
      <c r="A652" s="151" t="s">
        <v>53</v>
      </c>
      <c r="B652" s="77" t="s">
        <v>8</v>
      </c>
      <c r="C652" s="77">
        <v>20</v>
      </c>
      <c r="D652" s="77">
        <v>100</v>
      </c>
      <c r="E652" s="77">
        <v>1</v>
      </c>
      <c r="F652" s="77" t="s">
        <v>6</v>
      </c>
      <c r="G652" s="77" t="s">
        <v>4</v>
      </c>
      <c r="H652" s="77">
        <v>1</v>
      </c>
      <c r="I652" s="77">
        <v>20</v>
      </c>
      <c r="J652" s="77" t="s">
        <v>10</v>
      </c>
      <c r="K652" s="77">
        <v>577.34</v>
      </c>
      <c r="L652" s="77">
        <v>5.8763000000000001E-3</v>
      </c>
      <c r="M652" s="77">
        <v>576.84</v>
      </c>
      <c r="N652" s="77">
        <v>5.8618000000000003E-3</v>
      </c>
      <c r="O652" s="78" t="s">
        <v>1609</v>
      </c>
    </row>
    <row r="653" spans="1:15" x14ac:dyDescent="0.25">
      <c r="A653" s="151" t="s">
        <v>53</v>
      </c>
      <c r="B653" s="77" t="s">
        <v>8</v>
      </c>
      <c r="C653" s="77">
        <v>20</v>
      </c>
      <c r="D653" s="77">
        <v>100</v>
      </c>
      <c r="E653" s="77">
        <v>1</v>
      </c>
      <c r="F653" s="77" t="s">
        <v>6</v>
      </c>
      <c r="G653" s="77" t="s">
        <v>4</v>
      </c>
      <c r="H653" s="77">
        <v>20</v>
      </c>
      <c r="I653" s="77">
        <v>50</v>
      </c>
      <c r="J653" s="77" t="s">
        <v>10</v>
      </c>
      <c r="K653" s="77">
        <v>577.28</v>
      </c>
      <c r="L653" s="77">
        <v>1.7106E-2</v>
      </c>
      <c r="M653" s="77">
        <v>575.94000000000005</v>
      </c>
      <c r="N653" s="77">
        <v>1.704E-2</v>
      </c>
      <c r="O653" s="78" t="s">
        <v>1608</v>
      </c>
    </row>
    <row r="654" spans="1:15" x14ac:dyDescent="0.25">
      <c r="A654" s="151" t="s">
        <v>53</v>
      </c>
      <c r="B654" s="77" t="s">
        <v>8</v>
      </c>
      <c r="C654" s="77">
        <v>20</v>
      </c>
      <c r="D654" s="77">
        <v>100</v>
      </c>
      <c r="E654" s="77">
        <v>1</v>
      </c>
      <c r="F654" s="77" t="s">
        <v>6</v>
      </c>
      <c r="G654" s="77" t="s">
        <v>4</v>
      </c>
      <c r="H654" s="77">
        <v>50</v>
      </c>
      <c r="I654" s="77">
        <v>100</v>
      </c>
      <c r="J654" s="77" t="s">
        <v>10</v>
      </c>
      <c r="K654" s="77">
        <v>576.34</v>
      </c>
      <c r="L654" s="77">
        <v>0.18074999999999999</v>
      </c>
      <c r="M654" s="77">
        <v>568.41</v>
      </c>
      <c r="N654" s="77">
        <v>0.18063000000000001</v>
      </c>
      <c r="O654" s="78" t="s">
        <v>2433</v>
      </c>
    </row>
    <row r="655" spans="1:15" x14ac:dyDescent="0.25">
      <c r="A655" s="151" t="s">
        <v>53</v>
      </c>
      <c r="B655" s="77" t="s">
        <v>8</v>
      </c>
      <c r="C655" s="77">
        <v>100</v>
      </c>
      <c r="D655" s="77">
        <v>330</v>
      </c>
      <c r="E655" s="77">
        <v>1</v>
      </c>
      <c r="F655" s="77" t="s">
        <v>6</v>
      </c>
      <c r="G655" s="77" t="s">
        <v>4</v>
      </c>
      <c r="H655" s="77">
        <v>1E-3</v>
      </c>
      <c r="I655" s="77">
        <v>0.04</v>
      </c>
      <c r="J655" s="77" t="s">
        <v>10</v>
      </c>
      <c r="K655" s="77">
        <v>573.41999999999996</v>
      </c>
      <c r="L655" s="77">
        <v>0.11327</v>
      </c>
      <c r="M655" s="77">
        <v>573.41999999999996</v>
      </c>
      <c r="N655" s="77">
        <v>0.11294</v>
      </c>
      <c r="O655" s="78" t="s">
        <v>1639</v>
      </c>
    </row>
    <row r="656" spans="1:15" x14ac:dyDescent="0.25">
      <c r="A656" s="151" t="s">
        <v>53</v>
      </c>
      <c r="B656" s="77" t="s">
        <v>8</v>
      </c>
      <c r="C656" s="77">
        <v>100</v>
      </c>
      <c r="D656" s="77">
        <v>330</v>
      </c>
      <c r="E656" s="77">
        <v>1</v>
      </c>
      <c r="F656" s="77" t="s">
        <v>6</v>
      </c>
      <c r="G656" s="77" t="s">
        <v>4</v>
      </c>
      <c r="H656" s="77">
        <v>0.04</v>
      </c>
      <c r="I656" s="77">
        <v>1</v>
      </c>
      <c r="J656" s="77" t="s">
        <v>10</v>
      </c>
      <c r="K656" s="77">
        <v>571.91999999999996</v>
      </c>
      <c r="L656" s="77">
        <v>9.6252000000000004E-2</v>
      </c>
      <c r="M656" s="77">
        <v>571.91999999999996</v>
      </c>
      <c r="N656" s="77">
        <v>9.5921000000000006E-2</v>
      </c>
      <c r="O656" s="78" t="s">
        <v>2443</v>
      </c>
    </row>
    <row r="657" spans="1:15" x14ac:dyDescent="0.25">
      <c r="A657" s="151" t="s">
        <v>53</v>
      </c>
      <c r="B657" s="77" t="s">
        <v>8</v>
      </c>
      <c r="C657" s="77">
        <v>100</v>
      </c>
      <c r="D657" s="77">
        <v>1000</v>
      </c>
      <c r="E657" s="77">
        <v>1</v>
      </c>
      <c r="F657" s="77" t="s">
        <v>6</v>
      </c>
      <c r="G657" s="77" t="s">
        <v>4</v>
      </c>
      <c r="H657" s="77">
        <v>1</v>
      </c>
      <c r="I657" s="77">
        <v>20</v>
      </c>
      <c r="J657" s="77" t="s">
        <v>10</v>
      </c>
      <c r="K657" s="77">
        <v>547.47</v>
      </c>
      <c r="L657" s="77">
        <v>0.37317</v>
      </c>
      <c r="M657" s="77">
        <v>547.4</v>
      </c>
      <c r="N657" s="77">
        <v>0.37309999999999999</v>
      </c>
      <c r="O657" s="78" t="s">
        <v>1637</v>
      </c>
    </row>
    <row r="658" spans="1:15" x14ac:dyDescent="0.25">
      <c r="A658" s="151" t="s">
        <v>53</v>
      </c>
      <c r="B658" s="77" t="s">
        <v>8</v>
      </c>
      <c r="C658" s="77">
        <v>100</v>
      </c>
      <c r="D658" s="77">
        <v>330</v>
      </c>
      <c r="E658" s="77">
        <v>1</v>
      </c>
      <c r="F658" s="77" t="s">
        <v>6</v>
      </c>
      <c r="G658" s="77" t="s">
        <v>4</v>
      </c>
      <c r="H658" s="77">
        <v>1</v>
      </c>
      <c r="I658" s="77">
        <v>20</v>
      </c>
      <c r="J658" s="77" t="s">
        <v>10</v>
      </c>
      <c r="K658" s="77">
        <v>565.1</v>
      </c>
      <c r="L658" s="77">
        <v>0.19691</v>
      </c>
      <c r="M658" s="77">
        <v>565.03</v>
      </c>
      <c r="N658" s="77">
        <v>0.19677</v>
      </c>
      <c r="O658" s="78" t="s">
        <v>1638</v>
      </c>
    </row>
    <row r="659" spans="1:15" x14ac:dyDescent="0.25">
      <c r="A659" s="151" t="s">
        <v>53</v>
      </c>
      <c r="B659" s="77" t="s">
        <v>8</v>
      </c>
      <c r="C659" s="77">
        <v>100</v>
      </c>
      <c r="D659" s="77">
        <v>1000</v>
      </c>
      <c r="E659" s="77">
        <v>1</v>
      </c>
      <c r="F659" s="77" t="s">
        <v>6</v>
      </c>
      <c r="G659" s="77" t="s">
        <v>4</v>
      </c>
      <c r="H659" s="77">
        <v>20</v>
      </c>
      <c r="I659" s="77">
        <v>50</v>
      </c>
      <c r="J659" s="77" t="s">
        <v>10</v>
      </c>
      <c r="K659" s="77">
        <v>496.92</v>
      </c>
      <c r="L659" s="77">
        <v>1.0291999999999999</v>
      </c>
      <c r="M659" s="77">
        <v>496.68</v>
      </c>
      <c r="N659" s="77">
        <v>1.0293000000000001</v>
      </c>
      <c r="O659" s="78" t="s">
        <v>1636</v>
      </c>
    </row>
    <row r="660" spans="1:15" x14ac:dyDescent="0.25">
      <c r="A660" s="151" t="s">
        <v>53</v>
      </c>
      <c r="B660" s="77" t="s">
        <v>8</v>
      </c>
      <c r="C660" s="77">
        <v>100</v>
      </c>
      <c r="D660" s="77">
        <v>330</v>
      </c>
      <c r="E660" s="77">
        <v>1</v>
      </c>
      <c r="F660" s="77" t="s">
        <v>6</v>
      </c>
      <c r="G660" s="77" t="s">
        <v>4</v>
      </c>
      <c r="H660" s="77">
        <v>20</v>
      </c>
      <c r="I660" s="77">
        <v>50</v>
      </c>
      <c r="J660" s="77" t="s">
        <v>10</v>
      </c>
      <c r="K660" s="77">
        <v>533.77</v>
      </c>
      <c r="L660" s="77">
        <v>0.66047</v>
      </c>
      <c r="M660" s="77">
        <v>533.57000000000005</v>
      </c>
      <c r="N660" s="77">
        <v>0.66042000000000001</v>
      </c>
      <c r="O660" s="78" t="s">
        <v>2444</v>
      </c>
    </row>
    <row r="661" spans="1:15" x14ac:dyDescent="0.25">
      <c r="A661" s="151" t="s">
        <v>53</v>
      </c>
      <c r="B661" s="77" t="s">
        <v>8</v>
      </c>
      <c r="C661" s="77">
        <v>100</v>
      </c>
      <c r="D661" s="77">
        <v>1000</v>
      </c>
      <c r="E661" s="77">
        <v>1</v>
      </c>
      <c r="F661" s="77" t="s">
        <v>6</v>
      </c>
      <c r="G661" s="77" t="s">
        <v>4</v>
      </c>
      <c r="H661" s="77">
        <v>50</v>
      </c>
      <c r="I661" s="77">
        <v>100</v>
      </c>
      <c r="J661" s="77" t="s">
        <v>10</v>
      </c>
      <c r="K661" s="77">
        <v>369.25</v>
      </c>
      <c r="L661" s="77">
        <v>3.1671</v>
      </c>
      <c r="M661" s="77">
        <v>368.87</v>
      </c>
      <c r="N661" s="77">
        <v>3.1673</v>
      </c>
      <c r="O661" s="78" t="s">
        <v>2442</v>
      </c>
    </row>
    <row r="662" spans="1:15" x14ac:dyDescent="0.25">
      <c r="A662" s="151" t="s">
        <v>53</v>
      </c>
      <c r="B662" s="77" t="s">
        <v>8</v>
      </c>
      <c r="C662" s="77">
        <v>100</v>
      </c>
      <c r="D662" s="77">
        <v>330</v>
      </c>
      <c r="E662" s="77">
        <v>1</v>
      </c>
      <c r="F662" s="77" t="s">
        <v>6</v>
      </c>
      <c r="G662" s="77" t="s">
        <v>4</v>
      </c>
      <c r="H662" s="77">
        <v>50</v>
      </c>
      <c r="I662" s="77">
        <v>100</v>
      </c>
      <c r="J662" s="77" t="s">
        <v>10</v>
      </c>
      <c r="K662" s="77">
        <v>418.09</v>
      </c>
      <c r="L662" s="77">
        <v>2.6787000000000001</v>
      </c>
      <c r="M662" s="77">
        <v>417.63</v>
      </c>
      <c r="N662" s="77">
        <v>2.6793</v>
      </c>
      <c r="O662" s="78" t="s">
        <v>1635</v>
      </c>
    </row>
    <row r="663" spans="1:15" x14ac:dyDescent="0.25">
      <c r="A663" s="151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1E-3</v>
      </c>
      <c r="I663" s="77">
        <v>0.04</v>
      </c>
      <c r="J663" s="77" t="s">
        <v>10</v>
      </c>
      <c r="K663" s="77">
        <v>564.15</v>
      </c>
      <c r="L663" s="77">
        <v>0.20594999999999999</v>
      </c>
      <c r="M663" s="77">
        <v>564.12</v>
      </c>
      <c r="N663" s="77">
        <v>0.20588999999999999</v>
      </c>
      <c r="O663" s="78" t="s">
        <v>2447</v>
      </c>
    </row>
    <row r="664" spans="1:15" x14ac:dyDescent="0.25">
      <c r="A664" s="151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0.04</v>
      </c>
      <c r="I664" s="77">
        <v>1</v>
      </c>
      <c r="J664" s="77" t="s">
        <v>10</v>
      </c>
      <c r="K664" s="77">
        <v>562.27</v>
      </c>
      <c r="L664" s="77">
        <v>0.1928</v>
      </c>
      <c r="M664" s="77">
        <v>562.23</v>
      </c>
      <c r="N664" s="77">
        <v>0.19273999999999999</v>
      </c>
      <c r="O664" s="78" t="s">
        <v>1651</v>
      </c>
    </row>
    <row r="665" spans="1:15" x14ac:dyDescent="0.25">
      <c r="A665" s="151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1</v>
      </c>
      <c r="I665" s="77">
        <v>10</v>
      </c>
      <c r="J665" s="77" t="s">
        <v>10</v>
      </c>
      <c r="K665" s="77">
        <v>547.47</v>
      </c>
      <c r="L665" s="77">
        <v>0.37317</v>
      </c>
      <c r="M665" s="77">
        <v>547.4</v>
      </c>
      <c r="N665" s="77">
        <v>0.37309999999999999</v>
      </c>
      <c r="O665" s="78" t="s">
        <v>1650</v>
      </c>
    </row>
    <row r="666" spans="1:15" x14ac:dyDescent="0.25">
      <c r="A666" s="151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8.0416114790999998E-2</v>
      </c>
      <c r="L666" s="77">
        <v>0</v>
      </c>
      <c r="M666" s="77">
        <v>6.738335811E-2</v>
      </c>
      <c r="N666" s="77">
        <v>0</v>
      </c>
      <c r="O666" s="78" t="s">
        <v>569</v>
      </c>
    </row>
    <row r="667" spans="1:15" x14ac:dyDescent="0.25">
      <c r="A667" s="151" t="s">
        <v>53</v>
      </c>
      <c r="B667" s="77" t="s">
        <v>89</v>
      </c>
      <c r="C667" s="77">
        <v>149.001</v>
      </c>
      <c r="D667" s="77">
        <v>593</v>
      </c>
      <c r="E667" s="77">
        <v>0.1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6.9131377029999996E-2</v>
      </c>
      <c r="L667" s="77">
        <v>0</v>
      </c>
      <c r="M667" s="77">
        <v>6.7565680837E-2</v>
      </c>
      <c r="N667" s="77">
        <v>0</v>
      </c>
      <c r="O667" s="78" t="s">
        <v>571</v>
      </c>
    </row>
    <row r="668" spans="1:15" x14ac:dyDescent="0.25">
      <c r="A668" s="151" t="s">
        <v>53</v>
      </c>
      <c r="B668" s="77" t="s">
        <v>89</v>
      </c>
      <c r="C668" s="77">
        <v>593.00099999999998</v>
      </c>
      <c r="D668" s="77">
        <v>1000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7.1535916426000004E-2</v>
      </c>
      <c r="L668" s="77">
        <v>0</v>
      </c>
      <c r="M668" s="77">
        <v>7.0024004996999997E-2</v>
      </c>
      <c r="N668" s="77">
        <v>0</v>
      </c>
      <c r="O668" s="78" t="s">
        <v>573</v>
      </c>
    </row>
    <row r="669" spans="1:15" x14ac:dyDescent="0.25">
      <c r="A669" s="151" t="s">
        <v>53</v>
      </c>
      <c r="B669" s="77" t="s">
        <v>89</v>
      </c>
      <c r="C669" s="77">
        <v>-270</v>
      </c>
      <c r="D669" s="77">
        <v>149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0.58501748283400001</v>
      </c>
      <c r="L669" s="77">
        <v>0</v>
      </c>
      <c r="M669" s="77">
        <v>0.57839477604</v>
      </c>
      <c r="N669" s="77">
        <v>0</v>
      </c>
      <c r="O669" s="78" t="s">
        <v>570</v>
      </c>
    </row>
    <row r="670" spans="1:15" x14ac:dyDescent="0.25">
      <c r="A670" s="151" t="s">
        <v>53</v>
      </c>
      <c r="B670" s="77" t="s">
        <v>89</v>
      </c>
      <c r="C670" s="77">
        <v>149.001</v>
      </c>
      <c r="D670" s="77">
        <v>593</v>
      </c>
      <c r="E670" s="77">
        <v>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0.57915561421700001</v>
      </c>
      <c r="L670" s="77">
        <v>0</v>
      </c>
      <c r="M670" s="77">
        <v>0.57841604509800004</v>
      </c>
      <c r="N670" s="77">
        <v>0</v>
      </c>
      <c r="O670" s="78" t="s">
        <v>572</v>
      </c>
    </row>
    <row r="671" spans="1:15" x14ac:dyDescent="0.25">
      <c r="A671" s="151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0.57944755200800002</v>
      </c>
      <c r="L671" s="77">
        <v>0</v>
      </c>
      <c r="M671" s="77">
        <v>0.57870835597500003</v>
      </c>
      <c r="N671" s="77">
        <v>0</v>
      </c>
      <c r="O671" s="78" t="s">
        <v>574</v>
      </c>
    </row>
    <row r="672" spans="1:15" x14ac:dyDescent="0.25">
      <c r="A672" s="151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9.1700325486999995E-2</v>
      </c>
      <c r="L672" s="77">
        <v>0</v>
      </c>
      <c r="M672" s="77">
        <v>7.0601222970000002E-2</v>
      </c>
      <c r="N672" s="77">
        <v>0</v>
      </c>
      <c r="O672" s="78" t="s">
        <v>563</v>
      </c>
    </row>
    <row r="673" spans="1:15" x14ac:dyDescent="0.25">
      <c r="A673" s="151" t="s">
        <v>53</v>
      </c>
      <c r="B673" s="77" t="s">
        <v>88</v>
      </c>
      <c r="C673" s="77">
        <v>260</v>
      </c>
      <c r="D673" s="77">
        <v>732</v>
      </c>
      <c r="E673" s="77">
        <v>0.1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7.3715325851000005E-2</v>
      </c>
      <c r="L673" s="77">
        <v>0</v>
      </c>
      <c r="M673" s="77">
        <v>6.8215378810999996E-2</v>
      </c>
      <c r="N673" s="77">
        <v>0</v>
      </c>
      <c r="O673" s="78" t="s">
        <v>565</v>
      </c>
    </row>
    <row r="674" spans="1:15" x14ac:dyDescent="0.25">
      <c r="A674" s="151" t="s">
        <v>53</v>
      </c>
      <c r="B674" s="77" t="s">
        <v>88</v>
      </c>
      <c r="C674" s="77">
        <v>732.00099999999998</v>
      </c>
      <c r="D674" s="77">
        <v>1200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7.6446990367999998E-2</v>
      </c>
      <c r="L674" s="77">
        <v>0</v>
      </c>
      <c r="M674" s="77">
        <v>7.1753450309000003E-2</v>
      </c>
      <c r="N674" s="77">
        <v>0</v>
      </c>
      <c r="O674" s="78" t="s">
        <v>567</v>
      </c>
    </row>
    <row r="675" spans="1:15" x14ac:dyDescent="0.25">
      <c r="A675" s="151" t="s">
        <v>53</v>
      </c>
      <c r="B675" s="77" t="s">
        <v>88</v>
      </c>
      <c r="C675" s="77">
        <v>-210</v>
      </c>
      <c r="D675" s="77">
        <v>259.99900000000002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0.59049318431599995</v>
      </c>
      <c r="L675" s="77">
        <v>0</v>
      </c>
      <c r="M675" s="77">
        <v>0.57877848326000003</v>
      </c>
      <c r="N675" s="77">
        <v>0</v>
      </c>
      <c r="O675" s="78" t="s">
        <v>564</v>
      </c>
    </row>
    <row r="676" spans="1:15" x14ac:dyDescent="0.25">
      <c r="A676" s="151" t="s">
        <v>53</v>
      </c>
      <c r="B676" s="77" t="s">
        <v>88</v>
      </c>
      <c r="C676" s="77">
        <v>260</v>
      </c>
      <c r="D676" s="77">
        <v>732</v>
      </c>
      <c r="E676" s="77">
        <v>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0.58165565510600004</v>
      </c>
      <c r="L676" s="77">
        <v>0</v>
      </c>
      <c r="M676" s="77">
        <v>0.57849229718799999</v>
      </c>
      <c r="N676" s="77">
        <v>0</v>
      </c>
      <c r="O676" s="78" t="s">
        <v>566</v>
      </c>
    </row>
    <row r="677" spans="1:15" x14ac:dyDescent="0.25">
      <c r="A677" s="151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0.58131824025400003</v>
      </c>
      <c r="L677" s="77">
        <v>0</v>
      </c>
      <c r="M677" s="77">
        <v>0.57892016516199996</v>
      </c>
      <c r="N677" s="77">
        <v>0</v>
      </c>
      <c r="O677" s="78" t="s">
        <v>568</v>
      </c>
    </row>
    <row r="678" spans="1:15" x14ac:dyDescent="0.25">
      <c r="A678" s="151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0.45662971581400003</v>
      </c>
      <c r="L678" s="77">
        <v>0</v>
      </c>
      <c r="M678" s="77">
        <v>0.45079213868700002</v>
      </c>
      <c r="N678" s="77">
        <v>0</v>
      </c>
      <c r="O678" s="78" t="s">
        <v>555</v>
      </c>
    </row>
    <row r="679" spans="1:15" x14ac:dyDescent="0.25">
      <c r="A679" s="151" t="s">
        <v>53</v>
      </c>
      <c r="B679" s="77" t="s">
        <v>87</v>
      </c>
      <c r="C679" s="77">
        <v>-240</v>
      </c>
      <c r="D679" s="77">
        <v>259.99900000000002</v>
      </c>
      <c r="E679" s="77">
        <v>0.1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0.113916512661</v>
      </c>
      <c r="L679" s="77">
        <v>0</v>
      </c>
      <c r="M679" s="77">
        <v>9.1809139065999995E-2</v>
      </c>
      <c r="N679" s="77">
        <v>0</v>
      </c>
      <c r="O679" s="78" t="s">
        <v>557</v>
      </c>
    </row>
    <row r="680" spans="1:15" x14ac:dyDescent="0.25">
      <c r="A680" s="151" t="s">
        <v>53</v>
      </c>
      <c r="B680" s="77" t="s">
        <v>87</v>
      </c>
      <c r="C680" s="77">
        <v>260</v>
      </c>
      <c r="D680" s="77">
        <v>816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8.0979847999999993E-2</v>
      </c>
      <c r="L680" s="77">
        <v>0</v>
      </c>
      <c r="M680" s="77">
        <v>6.9993098182000002E-2</v>
      </c>
      <c r="N680" s="77">
        <v>0</v>
      </c>
      <c r="O680" s="78" t="s">
        <v>559</v>
      </c>
    </row>
    <row r="681" spans="1:15" x14ac:dyDescent="0.25">
      <c r="A681" s="151" t="s">
        <v>53</v>
      </c>
      <c r="B681" s="77" t="s">
        <v>87</v>
      </c>
      <c r="C681" s="77">
        <v>816.00099999999998</v>
      </c>
      <c r="D681" s="77">
        <v>1371</v>
      </c>
      <c r="E681" s="77">
        <v>0.1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9.0471350074999998E-2</v>
      </c>
      <c r="L681" s="77">
        <v>0</v>
      </c>
      <c r="M681" s="77">
        <v>7.6709093372999998E-2</v>
      </c>
      <c r="N681" s="77">
        <v>0</v>
      </c>
      <c r="O681" s="78" t="s">
        <v>561</v>
      </c>
    </row>
    <row r="682" spans="1:15" x14ac:dyDescent="0.25">
      <c r="A682" s="151" t="s">
        <v>53</v>
      </c>
      <c r="B682" s="77" t="s">
        <v>87</v>
      </c>
      <c r="C682" s="77">
        <v>-270</v>
      </c>
      <c r="D682" s="77">
        <v>-240.001</v>
      </c>
      <c r="E682" s="77">
        <v>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0.74458185080600003</v>
      </c>
      <c r="L682" s="77">
        <v>0</v>
      </c>
      <c r="M682" s="77">
        <v>0.73021473026899997</v>
      </c>
      <c r="N682" s="77">
        <v>0</v>
      </c>
      <c r="O682" s="78" t="s">
        <v>556</v>
      </c>
    </row>
    <row r="683" spans="1:15" x14ac:dyDescent="0.25">
      <c r="A683" s="151" t="s">
        <v>53</v>
      </c>
      <c r="B683" s="77" t="s">
        <v>87</v>
      </c>
      <c r="C683" s="77">
        <v>-240</v>
      </c>
      <c r="D683" s="77">
        <v>259.99900000000002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0.59717763971799998</v>
      </c>
      <c r="L683" s="77">
        <v>0</v>
      </c>
      <c r="M683" s="77">
        <v>0.581746437906</v>
      </c>
      <c r="N683" s="77">
        <v>0</v>
      </c>
      <c r="O683" s="78" t="s">
        <v>558</v>
      </c>
    </row>
    <row r="684" spans="1:15" x14ac:dyDescent="0.25">
      <c r="A684" s="151" t="s">
        <v>53</v>
      </c>
      <c r="B684" s="77" t="s">
        <v>87</v>
      </c>
      <c r="C684" s="77">
        <v>260</v>
      </c>
      <c r="D684" s="77">
        <v>816</v>
      </c>
      <c r="E684" s="77">
        <v>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0.58440896788899999</v>
      </c>
      <c r="L684" s="77">
        <v>0</v>
      </c>
      <c r="M684" s="77">
        <v>0.57870461704800003</v>
      </c>
      <c r="N684" s="77">
        <v>0</v>
      </c>
      <c r="O684" s="78" t="s">
        <v>560</v>
      </c>
    </row>
    <row r="685" spans="1:15" x14ac:dyDescent="0.25">
      <c r="A685" s="151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0.58744140620100005</v>
      </c>
      <c r="L685" s="77">
        <v>0</v>
      </c>
      <c r="M685" s="77">
        <v>0.57955524758700006</v>
      </c>
      <c r="N685" s="77">
        <v>0</v>
      </c>
      <c r="O685" s="78" t="s">
        <v>562</v>
      </c>
    </row>
    <row r="686" spans="1:15" x14ac:dyDescent="0.25">
      <c r="A686" s="151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0.83169968409100004</v>
      </c>
      <c r="L686" s="77">
        <v>0</v>
      </c>
      <c r="M686" s="77">
        <v>0.82876732053199997</v>
      </c>
      <c r="N686" s="77">
        <v>0</v>
      </c>
      <c r="O686" s="78" t="s">
        <v>545</v>
      </c>
    </row>
    <row r="687" spans="1:15" x14ac:dyDescent="0.25">
      <c r="A687" s="151" t="s">
        <v>53</v>
      </c>
      <c r="B687" s="77" t="s">
        <v>90</v>
      </c>
      <c r="C687" s="77">
        <v>-240</v>
      </c>
      <c r="D687" s="77">
        <v>-101.001</v>
      </c>
      <c r="E687" s="77">
        <v>0.1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0.14223641479999999</v>
      </c>
      <c r="L687" s="77">
        <v>0</v>
      </c>
      <c r="M687" s="77">
        <v>0.123943958141</v>
      </c>
      <c r="N687" s="77">
        <v>0</v>
      </c>
      <c r="O687" s="78" t="s">
        <v>547</v>
      </c>
    </row>
    <row r="688" spans="1:15" x14ac:dyDescent="0.25">
      <c r="A688" s="151" t="s">
        <v>53</v>
      </c>
      <c r="B688" s="77" t="s">
        <v>90</v>
      </c>
      <c r="C688" s="77">
        <v>-101</v>
      </c>
      <c r="D688" s="77">
        <v>371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9.0241070337999996E-2</v>
      </c>
      <c r="L688" s="77">
        <v>0</v>
      </c>
      <c r="M688" s="77">
        <v>6.8695223750999998E-2</v>
      </c>
      <c r="N688" s="77">
        <v>0</v>
      </c>
      <c r="O688" s="78" t="s">
        <v>549</v>
      </c>
    </row>
    <row r="689" spans="1:15" x14ac:dyDescent="0.25">
      <c r="A689" s="151" t="s">
        <v>53</v>
      </c>
      <c r="B689" s="77" t="s">
        <v>90</v>
      </c>
      <c r="C689" s="77">
        <v>371.00099999999998</v>
      </c>
      <c r="D689" s="77">
        <v>816</v>
      </c>
      <c r="E689" s="77">
        <v>0.1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8.1513450309999999E-2</v>
      </c>
      <c r="L689" s="77">
        <v>0</v>
      </c>
      <c r="M689" s="77">
        <v>6.9463811047000001E-2</v>
      </c>
      <c r="N689" s="77">
        <v>0</v>
      </c>
      <c r="O689" s="78" t="s">
        <v>551</v>
      </c>
    </row>
    <row r="690" spans="1:15" x14ac:dyDescent="0.25">
      <c r="A690" s="151" t="s">
        <v>53</v>
      </c>
      <c r="B690" s="77" t="s">
        <v>90</v>
      </c>
      <c r="C690" s="77">
        <v>816.00099999999998</v>
      </c>
      <c r="D690" s="77">
        <v>1300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8.6273835810000005E-2</v>
      </c>
      <c r="L690" s="77">
        <v>0</v>
      </c>
      <c r="M690" s="77">
        <v>7.3915043540999995E-2</v>
      </c>
      <c r="N690" s="77">
        <v>0</v>
      </c>
      <c r="O690" s="78" t="s">
        <v>553</v>
      </c>
    </row>
    <row r="691" spans="1:15" x14ac:dyDescent="0.25">
      <c r="A691" s="151" t="s">
        <v>53</v>
      </c>
      <c r="B691" s="77" t="s">
        <v>90</v>
      </c>
      <c r="C691" s="77">
        <v>-270</v>
      </c>
      <c r="D691" s="77">
        <v>-240.001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1.0180037540810001</v>
      </c>
      <c r="L691" s="77">
        <v>0</v>
      </c>
      <c r="M691" s="77">
        <v>1.0083924194389999</v>
      </c>
      <c r="N691" s="77">
        <v>0</v>
      </c>
      <c r="O691" s="78" t="s">
        <v>546</v>
      </c>
    </row>
    <row r="692" spans="1:15" x14ac:dyDescent="0.25">
      <c r="A692" s="151" t="s">
        <v>53</v>
      </c>
      <c r="B692" s="77" t="s">
        <v>90</v>
      </c>
      <c r="C692" s="77">
        <v>-240</v>
      </c>
      <c r="D692" s="77">
        <v>-101.001</v>
      </c>
      <c r="E692" s="77">
        <v>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0.60401860608900004</v>
      </c>
      <c r="L692" s="77">
        <v>0</v>
      </c>
      <c r="M692" s="77">
        <v>0.58767516942599995</v>
      </c>
      <c r="N692" s="77">
        <v>0</v>
      </c>
      <c r="O692" s="78" t="s">
        <v>548</v>
      </c>
    </row>
    <row r="693" spans="1:15" x14ac:dyDescent="0.25">
      <c r="A693" s="151" t="s">
        <v>53</v>
      </c>
      <c r="B693" s="77" t="s">
        <v>90</v>
      </c>
      <c r="C693" s="77">
        <v>-101</v>
      </c>
      <c r="D693" s="77">
        <v>371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0.59026833034199999</v>
      </c>
      <c r="L693" s="77">
        <v>0</v>
      </c>
      <c r="M693" s="77">
        <v>0.57854907636800001</v>
      </c>
      <c r="N693" s="77">
        <v>0</v>
      </c>
      <c r="O693" s="78" t="s">
        <v>550</v>
      </c>
    </row>
    <row r="694" spans="1:15" x14ac:dyDescent="0.25">
      <c r="A694" s="151" t="s">
        <v>53</v>
      </c>
      <c r="B694" s="77" t="s">
        <v>90</v>
      </c>
      <c r="C694" s="77">
        <v>371.00099999999998</v>
      </c>
      <c r="D694" s="77">
        <v>816</v>
      </c>
      <c r="E694" s="77">
        <v>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0.58489495397900004</v>
      </c>
      <c r="L694" s="77">
        <v>0</v>
      </c>
      <c r="M694" s="77">
        <v>0.57864083942</v>
      </c>
      <c r="N694" s="77">
        <v>0</v>
      </c>
      <c r="O694" s="78" t="s">
        <v>552</v>
      </c>
    </row>
    <row r="695" spans="1:15" x14ac:dyDescent="0.25">
      <c r="A695" s="151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0.58598839408000003</v>
      </c>
      <c r="L695" s="77">
        <v>0</v>
      </c>
      <c r="M695" s="77">
        <v>0.57919205248500005</v>
      </c>
      <c r="N695" s="77">
        <v>0</v>
      </c>
      <c r="O695" s="78" t="s">
        <v>554</v>
      </c>
    </row>
    <row r="696" spans="1:15" x14ac:dyDescent="0.25">
      <c r="A696" s="151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8.4850398330000004E-3</v>
      </c>
      <c r="L696" s="77">
        <v>0</v>
      </c>
      <c r="M696" s="77">
        <v>7.6317236899999998E-3</v>
      </c>
      <c r="N696" s="77">
        <v>0</v>
      </c>
      <c r="O696" s="78" t="s">
        <v>530</v>
      </c>
    </row>
    <row r="697" spans="1:15" x14ac:dyDescent="0.25">
      <c r="A697" s="151" t="s">
        <v>53</v>
      </c>
      <c r="B697" s="77" t="s">
        <v>94</v>
      </c>
      <c r="C697" s="77">
        <v>1E-3</v>
      </c>
      <c r="D697" s="77">
        <v>204.44399999999999</v>
      </c>
      <c r="E697" s="77">
        <v>0.01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1.0087018846999999E-2</v>
      </c>
      <c r="L697" s="77">
        <v>0</v>
      </c>
      <c r="M697" s="77">
        <v>9.3805785930000003E-3</v>
      </c>
      <c r="N697" s="77">
        <v>0</v>
      </c>
      <c r="O697" s="78" t="s">
        <v>533</v>
      </c>
    </row>
    <row r="698" spans="1:15" x14ac:dyDescent="0.25">
      <c r="A698" s="151" t="s">
        <v>53</v>
      </c>
      <c r="B698" s="77" t="s">
        <v>94</v>
      </c>
      <c r="C698" s="77">
        <v>204.44499999999999</v>
      </c>
      <c r="D698" s="77">
        <v>426.66699999999997</v>
      </c>
      <c r="E698" s="77">
        <v>0.01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1.2329108961E-2</v>
      </c>
      <c r="L698" s="77">
        <v>0</v>
      </c>
      <c r="M698" s="77">
        <v>1.1525970746E-2</v>
      </c>
      <c r="N698" s="77">
        <v>0</v>
      </c>
      <c r="O698" s="78" t="s">
        <v>536</v>
      </c>
    </row>
    <row r="699" spans="1:15" x14ac:dyDescent="0.25">
      <c r="A699" s="151" t="s">
        <v>53</v>
      </c>
      <c r="B699" s="77" t="s">
        <v>94</v>
      </c>
      <c r="C699" s="77">
        <v>426.66800000000001</v>
      </c>
      <c r="D699" s="77">
        <v>648.88900000000001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1.5887353598E-2</v>
      </c>
      <c r="L699" s="77">
        <v>0</v>
      </c>
      <c r="M699" s="77">
        <v>1.5272494172E-2</v>
      </c>
      <c r="N699" s="77">
        <v>0</v>
      </c>
      <c r="O699" s="78" t="s">
        <v>539</v>
      </c>
    </row>
    <row r="700" spans="1:15" x14ac:dyDescent="0.25">
      <c r="A700" s="151" t="s">
        <v>53</v>
      </c>
      <c r="B700" s="77" t="s">
        <v>94</v>
      </c>
      <c r="C700" s="77">
        <v>648.89</v>
      </c>
      <c r="D700" s="77">
        <v>850</v>
      </c>
      <c r="E700" s="77">
        <v>0.01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1.9744199428999999E-2</v>
      </c>
      <c r="L700" s="77">
        <v>0</v>
      </c>
      <c r="M700" s="77">
        <v>1.8879818845E-2</v>
      </c>
      <c r="N700" s="77">
        <v>0</v>
      </c>
      <c r="O700" s="78" t="s">
        <v>542</v>
      </c>
    </row>
    <row r="701" spans="1:15" x14ac:dyDescent="0.25">
      <c r="A701" s="151" t="s">
        <v>53</v>
      </c>
      <c r="B701" s="77" t="s">
        <v>94</v>
      </c>
      <c r="C701" s="77">
        <v>-195.6</v>
      </c>
      <c r="D701" s="77">
        <v>0</v>
      </c>
      <c r="E701" s="77">
        <v>0.1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5.8423060382E-2</v>
      </c>
      <c r="L701" s="77">
        <v>0</v>
      </c>
      <c r="M701" s="77">
        <v>5.7950351220000001E-2</v>
      </c>
      <c r="N701" s="77">
        <v>0</v>
      </c>
      <c r="O701" s="78" t="s">
        <v>531</v>
      </c>
    </row>
    <row r="702" spans="1:15" x14ac:dyDescent="0.25">
      <c r="A702" s="151" t="s">
        <v>53</v>
      </c>
      <c r="B702" s="77" t="s">
        <v>94</v>
      </c>
      <c r="C702" s="77">
        <v>1E-3</v>
      </c>
      <c r="D702" s="77">
        <v>204.44399999999999</v>
      </c>
      <c r="E702" s="77">
        <v>0.1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5.8677133814999997E-2</v>
      </c>
      <c r="L702" s="77">
        <v>0</v>
      </c>
      <c r="M702" s="77">
        <v>5.8206488080999999E-2</v>
      </c>
      <c r="N702" s="77">
        <v>0</v>
      </c>
      <c r="O702" s="78" t="s">
        <v>534</v>
      </c>
    </row>
    <row r="703" spans="1:15" x14ac:dyDescent="0.25">
      <c r="A703" s="151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5.9240895554999999E-2</v>
      </c>
      <c r="L703" s="77">
        <v>0</v>
      </c>
      <c r="M703" s="77">
        <v>5.8590511190999998E-2</v>
      </c>
      <c r="N703" s="77">
        <v>0</v>
      </c>
      <c r="O703" s="78" t="s">
        <v>537</v>
      </c>
    </row>
    <row r="704" spans="1:15" x14ac:dyDescent="0.25">
      <c r="A704" s="151" t="s">
        <v>53</v>
      </c>
      <c r="B704" s="77" t="s">
        <v>94</v>
      </c>
      <c r="C704" s="77">
        <v>426.66800000000001</v>
      </c>
      <c r="D704" s="77">
        <v>648.88900000000001</v>
      </c>
      <c r="E704" s="77">
        <v>0.1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6.0082316721999998E-2</v>
      </c>
      <c r="L704" s="77">
        <v>0</v>
      </c>
      <c r="M704" s="77">
        <v>5.9441139610999998E-2</v>
      </c>
      <c r="N704" s="77">
        <v>0</v>
      </c>
      <c r="O704" s="78" t="s">
        <v>540</v>
      </c>
    </row>
    <row r="705" spans="1:15" x14ac:dyDescent="0.25">
      <c r="A705" s="151" t="s">
        <v>53</v>
      </c>
      <c r="B705" s="77" t="s">
        <v>94</v>
      </c>
      <c r="C705" s="77">
        <v>648.89</v>
      </c>
      <c r="D705" s="77">
        <v>850</v>
      </c>
      <c r="E705" s="77">
        <v>0.1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6.1562902510000003E-2</v>
      </c>
      <c r="L705" s="77">
        <v>0</v>
      </c>
      <c r="M705" s="77">
        <v>6.0468566707000002E-2</v>
      </c>
      <c r="N705" s="77">
        <v>0</v>
      </c>
      <c r="O705" s="78" t="s">
        <v>543</v>
      </c>
    </row>
    <row r="706" spans="1:15" x14ac:dyDescent="0.25">
      <c r="A706" s="151" t="s">
        <v>53</v>
      </c>
      <c r="B706" s="77" t="s">
        <v>94</v>
      </c>
      <c r="C706" s="77">
        <v>-195.6</v>
      </c>
      <c r="D706" s="77">
        <v>0</v>
      </c>
      <c r="E706" s="77">
        <v>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0.57756236573899999</v>
      </c>
      <c r="L706" s="77">
        <v>0</v>
      </c>
      <c r="M706" s="77">
        <v>0.57737184136999997</v>
      </c>
      <c r="N706" s="77">
        <v>0</v>
      </c>
      <c r="O706" s="78" t="s">
        <v>532</v>
      </c>
    </row>
    <row r="707" spans="1:15" x14ac:dyDescent="0.25">
      <c r="A707" s="151" t="s">
        <v>53</v>
      </c>
      <c r="B707" s="77" t="s">
        <v>94</v>
      </c>
      <c r="C707" s="77">
        <v>1E-3</v>
      </c>
      <c r="D707" s="77">
        <v>204.44399999999999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0.577588121733</v>
      </c>
      <c r="L707" s="77">
        <v>0</v>
      </c>
      <c r="M707" s="77">
        <v>0.57739760586199995</v>
      </c>
      <c r="N707" s="77">
        <v>0</v>
      </c>
      <c r="O707" s="78" t="s">
        <v>535</v>
      </c>
    </row>
    <row r="708" spans="1:15" x14ac:dyDescent="0.25">
      <c r="A708" s="151" t="s">
        <v>53</v>
      </c>
      <c r="B708" s="77" t="s">
        <v>94</v>
      </c>
      <c r="C708" s="77">
        <v>204.44499999999999</v>
      </c>
      <c r="D708" s="77">
        <v>426.66699999999997</v>
      </c>
      <c r="E708" s="77">
        <v>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0.57770181825900002</v>
      </c>
      <c r="L708" s="77">
        <v>0</v>
      </c>
      <c r="M708" s="77">
        <v>0.57743644498900004</v>
      </c>
      <c r="N708" s="77">
        <v>0</v>
      </c>
      <c r="O708" s="78" t="s">
        <v>538</v>
      </c>
    </row>
    <row r="709" spans="1:15" x14ac:dyDescent="0.25">
      <c r="A709" s="151" t="s">
        <v>53</v>
      </c>
      <c r="B709" s="77" t="s">
        <v>94</v>
      </c>
      <c r="C709" s="77">
        <v>426.66800000000001</v>
      </c>
      <c r="D709" s="77">
        <v>648.88900000000001</v>
      </c>
      <c r="E709" s="77">
        <v>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0.57778870869599996</v>
      </c>
      <c r="L709" s="77">
        <v>0</v>
      </c>
      <c r="M709" s="77">
        <v>0.57752337535200005</v>
      </c>
      <c r="N709" s="77">
        <v>0</v>
      </c>
      <c r="O709" s="78" t="s">
        <v>541</v>
      </c>
    </row>
    <row r="710" spans="1:15" x14ac:dyDescent="0.25">
      <c r="A710" s="151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0.57809222549999995</v>
      </c>
      <c r="L710" s="77">
        <v>0</v>
      </c>
      <c r="M710" s="77">
        <v>0.57763002653899997</v>
      </c>
      <c r="N710" s="77">
        <v>0</v>
      </c>
      <c r="O710" s="78" t="s">
        <v>544</v>
      </c>
    </row>
    <row r="711" spans="1:15" x14ac:dyDescent="0.25">
      <c r="A711" s="151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6.9514520009999999E-3</v>
      </c>
      <c r="L711" s="77">
        <v>0</v>
      </c>
      <c r="M711" s="77">
        <v>6.5655270640000004E-3</v>
      </c>
      <c r="N711" s="77">
        <v>0</v>
      </c>
      <c r="O711" s="78" t="s">
        <v>515</v>
      </c>
    </row>
    <row r="712" spans="1:15" x14ac:dyDescent="0.25">
      <c r="A712" s="151" t="s">
        <v>53</v>
      </c>
      <c r="B712" s="77" t="s">
        <v>95</v>
      </c>
      <c r="C712" s="77">
        <v>1E-3</v>
      </c>
      <c r="D712" s="77">
        <v>204.44399999999999</v>
      </c>
      <c r="E712" s="77">
        <v>0.01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9.7193214020000005E-3</v>
      </c>
      <c r="L712" s="77">
        <v>0</v>
      </c>
      <c r="M712" s="77">
        <v>9.3614253380000009E-3</v>
      </c>
      <c r="N712" s="77">
        <v>0</v>
      </c>
      <c r="O712" s="78" t="s">
        <v>518</v>
      </c>
    </row>
    <row r="713" spans="1:15" x14ac:dyDescent="0.25">
      <c r="A713" s="151" t="s">
        <v>53</v>
      </c>
      <c r="B713" s="77" t="s">
        <v>95</v>
      </c>
      <c r="C713" s="77">
        <v>204.44499999999999</v>
      </c>
      <c r="D713" s="77">
        <v>426.66699999999997</v>
      </c>
      <c r="E713" s="77">
        <v>0.01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1.1767880059999999E-2</v>
      </c>
      <c r="L713" s="77">
        <v>0</v>
      </c>
      <c r="M713" s="77">
        <v>1.1474061048999999E-2</v>
      </c>
      <c r="N713" s="77">
        <v>0</v>
      </c>
      <c r="O713" s="78" t="s">
        <v>521</v>
      </c>
    </row>
    <row r="714" spans="1:15" x14ac:dyDescent="0.25">
      <c r="A714" s="151" t="s">
        <v>53</v>
      </c>
      <c r="B714" s="77" t="s">
        <v>95</v>
      </c>
      <c r="C714" s="77">
        <v>426.66800000000001</v>
      </c>
      <c r="D714" s="77">
        <v>648.88900000000001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1.5791867950999999E-2</v>
      </c>
      <c r="L714" s="77">
        <v>0</v>
      </c>
      <c r="M714" s="77">
        <v>1.5173139663999999E-2</v>
      </c>
      <c r="N714" s="77">
        <v>0</v>
      </c>
      <c r="O714" s="78" t="s">
        <v>524</v>
      </c>
    </row>
    <row r="715" spans="1:15" x14ac:dyDescent="0.25">
      <c r="A715" s="151" t="s">
        <v>53</v>
      </c>
      <c r="B715" s="77" t="s">
        <v>95</v>
      </c>
      <c r="C715" s="77">
        <v>648.89</v>
      </c>
      <c r="D715" s="77">
        <v>850</v>
      </c>
      <c r="E715" s="77">
        <v>0.01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1.9042102625000001E-2</v>
      </c>
      <c r="L715" s="77">
        <v>0</v>
      </c>
      <c r="M715" s="77">
        <v>1.8733275037000001E-2</v>
      </c>
      <c r="N715" s="77">
        <v>0</v>
      </c>
      <c r="O715" s="78" t="s">
        <v>527</v>
      </c>
    </row>
    <row r="716" spans="1:15" x14ac:dyDescent="0.25">
      <c r="A716" s="151" t="s">
        <v>53</v>
      </c>
      <c r="B716" s="77" t="s">
        <v>95</v>
      </c>
      <c r="C716" s="77">
        <v>-195.6</v>
      </c>
      <c r="D716" s="77">
        <v>0</v>
      </c>
      <c r="E716" s="77">
        <v>0.1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5.7999761230000002E-2</v>
      </c>
      <c r="L716" s="77">
        <v>0</v>
      </c>
      <c r="M716" s="77">
        <v>5.7819600013000003E-2</v>
      </c>
      <c r="N716" s="77">
        <v>0</v>
      </c>
      <c r="O716" s="78" t="s">
        <v>516</v>
      </c>
    </row>
    <row r="717" spans="1:15" x14ac:dyDescent="0.25">
      <c r="A717" s="151" t="s">
        <v>53</v>
      </c>
      <c r="B717" s="77" t="s">
        <v>95</v>
      </c>
      <c r="C717" s="77">
        <v>1E-3</v>
      </c>
      <c r="D717" s="77">
        <v>204.44399999999999</v>
      </c>
      <c r="E717" s="77">
        <v>0.1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5.8437590478999997E-2</v>
      </c>
      <c r="L717" s="77">
        <v>0</v>
      </c>
      <c r="M717" s="77">
        <v>5.8203404404999999E-2</v>
      </c>
      <c r="N717" s="77">
        <v>0</v>
      </c>
      <c r="O717" s="78" t="s">
        <v>519</v>
      </c>
    </row>
    <row r="718" spans="1:15" x14ac:dyDescent="0.25">
      <c r="A718" s="151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5.8813006840000001E-2</v>
      </c>
      <c r="L718" s="77">
        <v>0</v>
      </c>
      <c r="M718" s="77">
        <v>5.8580321584999998E-2</v>
      </c>
      <c r="N718" s="77">
        <v>0</v>
      </c>
      <c r="O718" s="78" t="s">
        <v>522</v>
      </c>
    </row>
    <row r="719" spans="1:15" x14ac:dyDescent="0.25">
      <c r="A719" s="151" t="s">
        <v>53</v>
      </c>
      <c r="B719" s="77" t="s">
        <v>95</v>
      </c>
      <c r="C719" s="77">
        <v>426.66800000000001</v>
      </c>
      <c r="D719" s="77">
        <v>648.88900000000001</v>
      </c>
      <c r="E719" s="77">
        <v>0.1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6.0057138390999999E-2</v>
      </c>
      <c r="L719" s="77">
        <v>0</v>
      </c>
      <c r="M719" s="77">
        <v>5.9415689571999997E-2</v>
      </c>
      <c r="N719" s="77">
        <v>0</v>
      </c>
      <c r="O719" s="78" t="s">
        <v>525</v>
      </c>
    </row>
    <row r="720" spans="1:15" x14ac:dyDescent="0.25">
      <c r="A720" s="151" t="s">
        <v>53</v>
      </c>
      <c r="B720" s="77" t="s">
        <v>95</v>
      </c>
      <c r="C720" s="77">
        <v>648.89</v>
      </c>
      <c r="D720" s="77">
        <v>850</v>
      </c>
      <c r="E720" s="77">
        <v>0.1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6.0807893474000001E-2</v>
      </c>
      <c r="L720" s="77">
        <v>0</v>
      </c>
      <c r="M720" s="77">
        <v>6.0422972399999997E-2</v>
      </c>
      <c r="N720" s="77">
        <v>0</v>
      </c>
      <c r="O720" s="78" t="s">
        <v>528</v>
      </c>
    </row>
    <row r="721" spans="1:15" x14ac:dyDescent="0.25">
      <c r="A721" s="151" t="s">
        <v>53</v>
      </c>
      <c r="B721" s="77" t="s">
        <v>95</v>
      </c>
      <c r="C721" s="77">
        <v>-195.6</v>
      </c>
      <c r="D721" s="77">
        <v>0</v>
      </c>
      <c r="E721" s="77">
        <v>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0.57743100953600002</v>
      </c>
      <c r="L721" s="77">
        <v>0</v>
      </c>
      <c r="M721" s="77">
        <v>0.57735873263100002</v>
      </c>
      <c r="N721" s="77">
        <v>0</v>
      </c>
      <c r="O721" s="78" t="s">
        <v>517</v>
      </c>
    </row>
    <row r="722" spans="1:15" x14ac:dyDescent="0.25">
      <c r="A722" s="151" t="s">
        <v>53</v>
      </c>
      <c r="B722" s="77" t="s">
        <v>95</v>
      </c>
      <c r="C722" s="77">
        <v>1E-3</v>
      </c>
      <c r="D722" s="77">
        <v>204.44399999999999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0.57749190390100003</v>
      </c>
      <c r="L722" s="77">
        <v>0</v>
      </c>
      <c r="M722" s="77">
        <v>0.57739729501000003</v>
      </c>
      <c r="N722" s="77">
        <v>0</v>
      </c>
      <c r="O722" s="78" t="s">
        <v>520</v>
      </c>
    </row>
    <row r="723" spans="1:15" x14ac:dyDescent="0.25">
      <c r="A723" s="151" t="s">
        <v>53</v>
      </c>
      <c r="B723" s="77" t="s">
        <v>95</v>
      </c>
      <c r="C723" s="77">
        <v>204.44499999999999</v>
      </c>
      <c r="D723" s="77">
        <v>426.66699999999997</v>
      </c>
      <c r="E723" s="77">
        <v>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0.577530013821</v>
      </c>
      <c r="L723" s="77">
        <v>0</v>
      </c>
      <c r="M723" s="77">
        <v>0.57743541117300001</v>
      </c>
      <c r="N723" s="77">
        <v>0</v>
      </c>
      <c r="O723" s="78" t="s">
        <v>523</v>
      </c>
    </row>
    <row r="724" spans="1:15" x14ac:dyDescent="0.25">
      <c r="A724" s="151" t="s">
        <v>53</v>
      </c>
      <c r="B724" s="77" t="s">
        <v>95</v>
      </c>
      <c r="C724" s="77">
        <v>426.66800000000001</v>
      </c>
      <c r="D724" s="77">
        <v>648.88900000000001</v>
      </c>
      <c r="E724" s="77">
        <v>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0.57778609102800005</v>
      </c>
      <c r="L724" s="77">
        <v>0</v>
      </c>
      <c r="M724" s="77">
        <v>0.57752075648199996</v>
      </c>
      <c r="N724" s="77">
        <v>0</v>
      </c>
      <c r="O724" s="78" t="s">
        <v>526</v>
      </c>
    </row>
    <row r="725" spans="1:15" x14ac:dyDescent="0.25">
      <c r="A725" s="151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0.57778680571100005</v>
      </c>
      <c r="L725" s="77">
        <v>0</v>
      </c>
      <c r="M725" s="77">
        <v>0.577625255329</v>
      </c>
      <c r="N725" s="77">
        <v>0</v>
      </c>
      <c r="O725" s="78" t="s">
        <v>529</v>
      </c>
    </row>
    <row r="726" spans="1:15" x14ac:dyDescent="0.25">
      <c r="A726" s="151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0.150846181834</v>
      </c>
      <c r="L726" s="77">
        <v>0</v>
      </c>
      <c r="M726" s="77">
        <v>0.13393649298800001</v>
      </c>
      <c r="N726" s="77">
        <v>0</v>
      </c>
      <c r="O726" s="78" t="s">
        <v>507</v>
      </c>
    </row>
    <row r="727" spans="1:15" x14ac:dyDescent="0.25">
      <c r="A727" s="151" t="s">
        <v>53</v>
      </c>
      <c r="B727" s="77" t="s">
        <v>91</v>
      </c>
      <c r="C727" s="77">
        <v>0</v>
      </c>
      <c r="D727" s="77">
        <v>593</v>
      </c>
      <c r="E727" s="77">
        <v>0.1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0.114852425425</v>
      </c>
      <c r="L727" s="77">
        <v>0</v>
      </c>
      <c r="M727" s="77">
        <v>9.1517720721999998E-2</v>
      </c>
      <c r="N727" s="77">
        <v>0</v>
      </c>
      <c r="O727" s="78" t="s">
        <v>509</v>
      </c>
    </row>
    <row r="728" spans="1:15" x14ac:dyDescent="0.25">
      <c r="A728" s="151" t="s">
        <v>53</v>
      </c>
      <c r="B728" s="77" t="s">
        <v>91</v>
      </c>
      <c r="C728" s="77">
        <v>593.00099999999998</v>
      </c>
      <c r="D728" s="77">
        <v>1204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0.100632444834</v>
      </c>
      <c r="L728" s="77">
        <v>0</v>
      </c>
      <c r="M728" s="77">
        <v>7.7848530843000002E-2</v>
      </c>
      <c r="N728" s="77">
        <v>0</v>
      </c>
      <c r="O728" s="78" t="s">
        <v>511</v>
      </c>
    </row>
    <row r="729" spans="1:15" x14ac:dyDescent="0.25">
      <c r="A729" s="151" t="s">
        <v>53</v>
      </c>
      <c r="B729" s="77" t="s">
        <v>91</v>
      </c>
      <c r="C729" s="77">
        <v>1204.001</v>
      </c>
      <c r="D729" s="77">
        <v>1768</v>
      </c>
      <c r="E729" s="77">
        <v>0.1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0.108719156134</v>
      </c>
      <c r="L729" s="77">
        <v>0</v>
      </c>
      <c r="M729" s="77">
        <v>8.8053164119999999E-2</v>
      </c>
      <c r="N729" s="77">
        <v>0</v>
      </c>
      <c r="O729" s="78" t="s">
        <v>513</v>
      </c>
    </row>
    <row r="730" spans="1:15" x14ac:dyDescent="0.25">
      <c r="A730" s="151" t="s">
        <v>53</v>
      </c>
      <c r="B730" s="77" t="s">
        <v>91</v>
      </c>
      <c r="C730" s="77">
        <v>-50</v>
      </c>
      <c r="D730" s="77">
        <v>-1E-3</v>
      </c>
      <c r="E730" s="77">
        <v>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0.60597139357600005</v>
      </c>
      <c r="L730" s="77">
        <v>0</v>
      </c>
      <c r="M730" s="77">
        <v>0.58986353011000003</v>
      </c>
      <c r="N730" s="77">
        <v>0</v>
      </c>
      <c r="O730" s="78" t="s">
        <v>508</v>
      </c>
    </row>
    <row r="731" spans="1:15" x14ac:dyDescent="0.25">
      <c r="A731" s="151" t="s">
        <v>53</v>
      </c>
      <c r="B731" s="77" t="s">
        <v>91</v>
      </c>
      <c r="C731" s="77">
        <v>0</v>
      </c>
      <c r="D731" s="77">
        <v>593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0.59802829271299995</v>
      </c>
      <c r="L731" s="77">
        <v>0</v>
      </c>
      <c r="M731" s="77">
        <v>0.58170051848500004</v>
      </c>
      <c r="N731" s="77">
        <v>0</v>
      </c>
      <c r="O731" s="78" t="s">
        <v>510</v>
      </c>
    </row>
    <row r="732" spans="1:15" x14ac:dyDescent="0.25">
      <c r="A732" s="151" t="s">
        <v>53</v>
      </c>
      <c r="B732" s="77" t="s">
        <v>91</v>
      </c>
      <c r="C732" s="77">
        <v>593.00099999999998</v>
      </c>
      <c r="D732" s="77">
        <v>1204</v>
      </c>
      <c r="E732" s="77">
        <v>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0.59357086733599995</v>
      </c>
      <c r="L732" s="77">
        <v>0</v>
      </c>
      <c r="M732" s="77">
        <v>0.57970716206899997</v>
      </c>
      <c r="N732" s="77">
        <v>0</v>
      </c>
      <c r="O732" s="78" t="s">
        <v>512</v>
      </c>
    </row>
    <row r="733" spans="1:15" x14ac:dyDescent="0.25">
      <c r="A733" s="151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0.59499524410500004</v>
      </c>
      <c r="L733" s="77">
        <v>0</v>
      </c>
      <c r="M733" s="77">
        <v>0.58116551834399999</v>
      </c>
      <c r="N733" s="77">
        <v>0</v>
      </c>
      <c r="O733" s="78" t="s">
        <v>514</v>
      </c>
    </row>
    <row r="734" spans="1:15" x14ac:dyDescent="0.25">
      <c r="A734" s="151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0.131494226346</v>
      </c>
      <c r="L734" s="77">
        <v>0</v>
      </c>
      <c r="M734" s="77">
        <v>0.111692189264</v>
      </c>
      <c r="N734" s="77">
        <v>0</v>
      </c>
      <c r="O734" s="78" t="s">
        <v>499</v>
      </c>
    </row>
    <row r="735" spans="1:15" x14ac:dyDescent="0.25">
      <c r="A735" s="151" t="s">
        <v>53</v>
      </c>
      <c r="B735" s="77" t="s">
        <v>92</v>
      </c>
      <c r="C735" s="77">
        <v>0</v>
      </c>
      <c r="D735" s="77">
        <v>593</v>
      </c>
      <c r="E735" s="77">
        <v>0.1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0.109757297329</v>
      </c>
      <c r="L735" s="77">
        <v>0</v>
      </c>
      <c r="M735" s="77">
        <v>8.5662657725999999E-2</v>
      </c>
      <c r="N735" s="77">
        <v>0</v>
      </c>
      <c r="O735" s="78" t="s">
        <v>501</v>
      </c>
    </row>
    <row r="736" spans="1:15" x14ac:dyDescent="0.25">
      <c r="A736" s="151" t="s">
        <v>53</v>
      </c>
      <c r="B736" s="77" t="s">
        <v>92</v>
      </c>
      <c r="C736" s="77">
        <v>593.00099999999998</v>
      </c>
      <c r="D736" s="77">
        <v>1204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0.100632444834</v>
      </c>
      <c r="L736" s="77">
        <v>0</v>
      </c>
      <c r="M736" s="77">
        <v>7.9868483926000003E-2</v>
      </c>
      <c r="N736" s="77">
        <v>0</v>
      </c>
      <c r="O736" s="78" t="s">
        <v>503</v>
      </c>
    </row>
    <row r="737" spans="1:15" x14ac:dyDescent="0.25">
      <c r="A737" s="151" t="s">
        <v>53</v>
      </c>
      <c r="B737" s="77" t="s">
        <v>92</v>
      </c>
      <c r="C737" s="77">
        <v>1204.001</v>
      </c>
      <c r="D737" s="77">
        <v>1768</v>
      </c>
      <c r="E737" s="77">
        <v>0.1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0.11141327991900001</v>
      </c>
      <c r="L737" s="77">
        <v>0</v>
      </c>
      <c r="M737" s="77">
        <v>9.1358763911999999E-2</v>
      </c>
      <c r="N737" s="77">
        <v>0</v>
      </c>
      <c r="O737" s="78" t="s">
        <v>505</v>
      </c>
    </row>
    <row r="738" spans="1:15" x14ac:dyDescent="0.25">
      <c r="A738" s="151" t="s">
        <v>53</v>
      </c>
      <c r="B738" s="77" t="s">
        <v>92</v>
      </c>
      <c r="C738" s="77">
        <v>-50</v>
      </c>
      <c r="D738" s="77">
        <v>-1E-3</v>
      </c>
      <c r="E738" s="77">
        <v>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0.60144616618699998</v>
      </c>
      <c r="L738" s="77">
        <v>0</v>
      </c>
      <c r="M738" s="77">
        <v>0.58521376021299998</v>
      </c>
      <c r="N738" s="77">
        <v>0</v>
      </c>
      <c r="O738" s="78" t="s">
        <v>500</v>
      </c>
    </row>
    <row r="739" spans="1:15" x14ac:dyDescent="0.25">
      <c r="A739" s="151" t="s">
        <v>53</v>
      </c>
      <c r="B739" s="77" t="s">
        <v>92</v>
      </c>
      <c r="C739" s="77">
        <v>0</v>
      </c>
      <c r="D739" s="77">
        <v>593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0.59680179664699995</v>
      </c>
      <c r="L739" s="77">
        <v>0</v>
      </c>
      <c r="M739" s="77">
        <v>0.58080813607299997</v>
      </c>
      <c r="N739" s="77">
        <v>0</v>
      </c>
      <c r="O739" s="78" t="s">
        <v>502</v>
      </c>
    </row>
    <row r="740" spans="1:15" x14ac:dyDescent="0.25">
      <c r="A740" s="151" t="s">
        <v>53</v>
      </c>
      <c r="B740" s="77" t="s">
        <v>92</v>
      </c>
      <c r="C740" s="77">
        <v>593.00099999999998</v>
      </c>
      <c r="D740" s="77">
        <v>1204</v>
      </c>
      <c r="E740" s="77">
        <v>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0.59383916637400003</v>
      </c>
      <c r="L740" s="77">
        <v>0</v>
      </c>
      <c r="M740" s="77">
        <v>0.57998187447899996</v>
      </c>
      <c r="N740" s="77">
        <v>0</v>
      </c>
      <c r="O740" s="78" t="s">
        <v>504</v>
      </c>
    </row>
    <row r="741" spans="1:15" x14ac:dyDescent="0.25">
      <c r="A741" s="151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0.595493412675</v>
      </c>
      <c r="L741" s="77">
        <v>0</v>
      </c>
      <c r="M741" s="77">
        <v>0.58167553132600003</v>
      </c>
      <c r="N741" s="77">
        <v>0</v>
      </c>
      <c r="O741" s="78" t="s">
        <v>506</v>
      </c>
    </row>
    <row r="742" spans="1:15" x14ac:dyDescent="0.25">
      <c r="A742" s="151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0.24590050138299999</v>
      </c>
      <c r="L742" s="77">
        <v>0</v>
      </c>
      <c r="M742" s="77">
        <v>0.23488276122099999</v>
      </c>
      <c r="N742" s="77">
        <v>0</v>
      </c>
      <c r="O742" s="78" t="s">
        <v>493</v>
      </c>
    </row>
    <row r="743" spans="1:15" x14ac:dyDescent="0.25">
      <c r="A743" s="151" t="s">
        <v>53</v>
      </c>
      <c r="B743" s="77" t="s">
        <v>93</v>
      </c>
      <c r="C743" s="77">
        <v>-240</v>
      </c>
      <c r="D743" s="77">
        <v>92.998999999999995</v>
      </c>
      <c r="E743" s="77">
        <v>0.1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0.108409273345</v>
      </c>
      <c r="L743" s="77">
        <v>0</v>
      </c>
      <c r="M743" s="77">
        <v>8.5819789406000005E-2</v>
      </c>
      <c r="N743" s="77">
        <v>0</v>
      </c>
      <c r="O743" s="78" t="s">
        <v>495</v>
      </c>
    </row>
    <row r="744" spans="1:15" x14ac:dyDescent="0.25">
      <c r="A744" s="151" t="s">
        <v>53</v>
      </c>
      <c r="B744" s="77" t="s">
        <v>93</v>
      </c>
      <c r="C744" s="77">
        <v>93</v>
      </c>
      <c r="D744" s="77">
        <v>400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7.6721655829999999E-2</v>
      </c>
      <c r="L744" s="77">
        <v>0</v>
      </c>
      <c r="M744" s="77">
        <v>6.6644853870000006E-2</v>
      </c>
      <c r="N744" s="77">
        <v>0</v>
      </c>
      <c r="O744" s="78" t="s">
        <v>497</v>
      </c>
    </row>
    <row r="745" spans="1:15" x14ac:dyDescent="0.25">
      <c r="A745" s="151" t="s">
        <v>53</v>
      </c>
      <c r="B745" s="77" t="s">
        <v>93</v>
      </c>
      <c r="C745" s="77">
        <v>-270</v>
      </c>
      <c r="D745" s="77">
        <v>-240.001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0.63746254146100001</v>
      </c>
      <c r="L745" s="77">
        <v>0</v>
      </c>
      <c r="M745" s="77">
        <v>0.62062058580000001</v>
      </c>
      <c r="N745" s="77">
        <v>0</v>
      </c>
      <c r="O745" s="78" t="s">
        <v>494</v>
      </c>
    </row>
    <row r="746" spans="1:15" x14ac:dyDescent="0.25">
      <c r="A746" s="151" t="s">
        <v>53</v>
      </c>
      <c r="B746" s="77" t="s">
        <v>93</v>
      </c>
      <c r="C746" s="77">
        <v>-240</v>
      </c>
      <c r="D746" s="77">
        <v>92.998999999999995</v>
      </c>
      <c r="E746" s="77">
        <v>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0.59574757526</v>
      </c>
      <c r="L746" s="77">
        <v>0</v>
      </c>
      <c r="M746" s="77">
        <v>0.58083133201799997</v>
      </c>
      <c r="N746" s="77">
        <v>0</v>
      </c>
      <c r="O746" s="78" t="s">
        <v>496</v>
      </c>
    </row>
    <row r="747" spans="1:15" x14ac:dyDescent="0.25">
      <c r="A747" s="151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0.58328401336799995</v>
      </c>
      <c r="L747" s="77">
        <v>0</v>
      </c>
      <c r="M747" s="77">
        <v>0.57830920496500005</v>
      </c>
      <c r="N747" s="77">
        <v>0</v>
      </c>
      <c r="O747" s="78" t="s">
        <v>498</v>
      </c>
    </row>
    <row r="748" spans="1:15" x14ac:dyDescent="0.25">
      <c r="A748" s="151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433</v>
      </c>
    </row>
    <row r="749" spans="1:15" x14ac:dyDescent="0.25">
      <c r="A749" s="151" t="s">
        <v>53</v>
      </c>
      <c r="B749" s="77" t="s">
        <v>44</v>
      </c>
      <c r="C749" s="77">
        <v>9.9999999999999995E-8</v>
      </c>
      <c r="D749" s="77">
        <v>9.9999999999999995E-7</v>
      </c>
      <c r="E749" s="77">
        <v>9.9999999999999998E-13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23000</v>
      </c>
      <c r="M749" s="77">
        <v>4.6073000000000003E-2</v>
      </c>
      <c r="N749" s="77">
        <v>24826</v>
      </c>
      <c r="O749" s="78" t="s">
        <v>445</v>
      </c>
    </row>
    <row r="750" spans="1:15" x14ac:dyDescent="0.25">
      <c r="A750" s="151" t="s">
        <v>53</v>
      </c>
      <c r="B750" s="77" t="s">
        <v>44</v>
      </c>
      <c r="C750" s="77">
        <v>9.9999999999999995E-7</v>
      </c>
      <c r="D750" s="77">
        <v>1.0000000000000001E-5</v>
      </c>
      <c r="E750" s="77">
        <v>9.9999999999999998E-13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0.13</v>
      </c>
      <c r="L750" s="77">
        <v>25000</v>
      </c>
      <c r="M750" s="77">
        <v>0.11375</v>
      </c>
      <c r="N750" s="77">
        <v>25625</v>
      </c>
      <c r="O750" s="78" t="s">
        <v>451</v>
      </c>
    </row>
    <row r="751" spans="1:15" x14ac:dyDescent="0.25">
      <c r="A751" s="151" t="s">
        <v>53</v>
      </c>
      <c r="B751" s="77" t="s">
        <v>44</v>
      </c>
      <c r="C751" s="77">
        <v>0</v>
      </c>
      <c r="D751" s="77">
        <v>9.9999999999999995E-8</v>
      </c>
      <c r="E751" s="77">
        <v>9.9999999999999994E-12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4.8000000000000001E-2</v>
      </c>
      <c r="L751" s="77">
        <v>34000</v>
      </c>
      <c r="M751" s="77">
        <v>4.6600999999999997E-2</v>
      </c>
      <c r="N751" s="77">
        <v>34403</v>
      </c>
      <c r="O751" s="78" t="s">
        <v>434</v>
      </c>
    </row>
    <row r="752" spans="1:15" x14ac:dyDescent="0.25">
      <c r="A752" s="151" t="s">
        <v>53</v>
      </c>
      <c r="B752" s="77" t="s">
        <v>44</v>
      </c>
      <c r="C752" s="77">
        <v>9.9999999999999995E-8</v>
      </c>
      <c r="D752" s="77">
        <v>9.9999999999999995E-7</v>
      </c>
      <c r="E752" s="77">
        <v>9.9999999999999994E-12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4.8000000000000001E-2</v>
      </c>
      <c r="L752" s="77">
        <v>23271</v>
      </c>
      <c r="M752" s="77">
        <v>4.6424E-2</v>
      </c>
      <c r="N752" s="77">
        <v>24708</v>
      </c>
      <c r="O752" s="78" t="s">
        <v>446</v>
      </c>
    </row>
    <row r="753" spans="1:15" x14ac:dyDescent="0.25">
      <c r="A753" s="151" t="s">
        <v>53</v>
      </c>
      <c r="B753" s="77" t="s">
        <v>44</v>
      </c>
      <c r="C753" s="77">
        <v>9.9999999999999995E-7</v>
      </c>
      <c r="D753" s="77">
        <v>1.0000000000000001E-5</v>
      </c>
      <c r="E753" s="77">
        <v>9.9999999999999994E-12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0.13</v>
      </c>
      <c r="L753" s="77">
        <v>25119</v>
      </c>
      <c r="M753" s="77">
        <v>0.11389000000000001</v>
      </c>
      <c r="N753" s="77">
        <v>25617</v>
      </c>
      <c r="O753" s="78" t="s">
        <v>452</v>
      </c>
    </row>
    <row r="754" spans="1:15" x14ac:dyDescent="0.25">
      <c r="A754" s="151" t="s">
        <v>53</v>
      </c>
      <c r="B754" s="77" t="s">
        <v>44</v>
      </c>
      <c r="C754" s="77">
        <v>1.0000000000000001E-5</v>
      </c>
      <c r="D754" s="77">
        <v>1E-4</v>
      </c>
      <c r="E754" s="77">
        <v>9.9999999999999994E-12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0.16</v>
      </c>
      <c r="L754" s="77">
        <v>23000</v>
      </c>
      <c r="M754" s="77">
        <v>0.11411</v>
      </c>
      <c r="N754" s="77">
        <v>23000</v>
      </c>
      <c r="O754" s="78" t="s">
        <v>457</v>
      </c>
    </row>
    <row r="755" spans="1:15" x14ac:dyDescent="0.25">
      <c r="A755" s="151" t="s">
        <v>53</v>
      </c>
      <c r="B755" s="77" t="s">
        <v>44</v>
      </c>
      <c r="C755" s="77">
        <v>0</v>
      </c>
      <c r="D755" s="77">
        <v>9.9999999999999995E-8</v>
      </c>
      <c r="E755" s="77">
        <v>1E-10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7.4257000000000004E-2</v>
      </c>
      <c r="L755" s="77">
        <v>24027</v>
      </c>
      <c r="M755" s="77">
        <v>7.3969999999999994E-2</v>
      </c>
      <c r="N755" s="77">
        <v>22146</v>
      </c>
      <c r="O755" s="78" t="s">
        <v>435</v>
      </c>
    </row>
    <row r="756" spans="1:15" x14ac:dyDescent="0.25">
      <c r="A756" s="151" t="s">
        <v>53</v>
      </c>
      <c r="B756" s="77" t="s">
        <v>44</v>
      </c>
      <c r="C756" s="77">
        <v>9.9999999999999995E-8</v>
      </c>
      <c r="D756" s="77">
        <v>9.9999999999999995E-7</v>
      </c>
      <c r="E756" s="77">
        <v>1E-10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7.4091000000000004E-2</v>
      </c>
      <c r="L756" s="77">
        <v>17690</v>
      </c>
      <c r="M756" s="77">
        <v>7.3660000000000003E-2</v>
      </c>
      <c r="N756" s="77">
        <v>17772</v>
      </c>
      <c r="O756" s="78" t="s">
        <v>447</v>
      </c>
    </row>
    <row r="757" spans="1:15" x14ac:dyDescent="0.25">
      <c r="A757" s="151" t="s">
        <v>53</v>
      </c>
      <c r="B757" s="77" t="s">
        <v>44</v>
      </c>
      <c r="C757" s="77">
        <v>9.9999999999999995E-7</v>
      </c>
      <c r="D757" s="77">
        <v>1.0000000000000001E-5</v>
      </c>
      <c r="E757" s="77">
        <v>1E-10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0.13</v>
      </c>
      <c r="L757" s="77">
        <v>24832</v>
      </c>
      <c r="M757" s="77">
        <v>0.12601999999999999</v>
      </c>
      <c r="N757" s="77">
        <v>24846</v>
      </c>
      <c r="O757" s="78" t="s">
        <v>453</v>
      </c>
    </row>
    <row r="758" spans="1:15" x14ac:dyDescent="0.25">
      <c r="A758" s="151" t="s">
        <v>53</v>
      </c>
      <c r="B758" s="77" t="s">
        <v>44</v>
      </c>
      <c r="C758" s="77">
        <v>1.0000000000000001E-5</v>
      </c>
      <c r="D758" s="77">
        <v>1E-4</v>
      </c>
      <c r="E758" s="77">
        <v>1E-10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0.16</v>
      </c>
      <c r="L758" s="77">
        <v>23403</v>
      </c>
      <c r="M758" s="77">
        <v>0.11928</v>
      </c>
      <c r="N758" s="77">
        <v>23403</v>
      </c>
      <c r="O758" s="78" t="s">
        <v>458</v>
      </c>
    </row>
    <row r="759" spans="1:15" x14ac:dyDescent="0.25">
      <c r="A759" s="151" t="s">
        <v>53</v>
      </c>
      <c r="B759" s="77" t="s">
        <v>44</v>
      </c>
      <c r="C759" s="77">
        <v>1E-4</v>
      </c>
      <c r="D759" s="77">
        <v>1E-3</v>
      </c>
      <c r="E759" s="77">
        <v>1E-10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6.3</v>
      </c>
      <c r="L759" s="77">
        <v>23000</v>
      </c>
      <c r="M759" s="77">
        <v>5.7455999999999996</v>
      </c>
      <c r="N759" s="77">
        <v>23552</v>
      </c>
      <c r="O759" s="78" t="s">
        <v>463</v>
      </c>
    </row>
    <row r="760" spans="1:15" x14ac:dyDescent="0.25">
      <c r="A760" s="151" t="s">
        <v>53</v>
      </c>
      <c r="B760" s="77" t="s">
        <v>44</v>
      </c>
      <c r="C760" s="77">
        <v>0</v>
      </c>
      <c r="D760" s="77">
        <v>9.9999999999999995E-8</v>
      </c>
      <c r="E760" s="77">
        <v>1.0000000000000001E-9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0.57935000000000003</v>
      </c>
      <c r="L760" s="77">
        <v>3897.9</v>
      </c>
      <c r="M760" s="77">
        <v>0.57920000000000005</v>
      </c>
      <c r="N760" s="77">
        <v>2870.4</v>
      </c>
      <c r="O760" s="78" t="s">
        <v>436</v>
      </c>
    </row>
    <row r="761" spans="1:15" x14ac:dyDescent="0.25">
      <c r="A761" s="151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1.0000000000000001E-9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0.57935999999999999</v>
      </c>
      <c r="L761" s="77">
        <v>2553.1999999999998</v>
      </c>
      <c r="M761" s="77">
        <v>0.57913999999999999</v>
      </c>
      <c r="N761" s="77">
        <v>2554.1</v>
      </c>
      <c r="O761" s="78" t="s">
        <v>448</v>
      </c>
    </row>
    <row r="762" spans="1:15" x14ac:dyDescent="0.25">
      <c r="A762" s="151" t="s">
        <v>53</v>
      </c>
      <c r="B762" s="77" t="s">
        <v>44</v>
      </c>
      <c r="C762" s="77">
        <v>9.9999999999999995E-7</v>
      </c>
      <c r="D762" s="77">
        <v>1.0000000000000001E-5</v>
      </c>
      <c r="E762" s="77">
        <v>1.0000000000000001E-9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0.58396000000000003</v>
      </c>
      <c r="L762" s="77">
        <v>10197</v>
      </c>
      <c r="M762" s="77">
        <v>0.58374000000000004</v>
      </c>
      <c r="N762" s="77">
        <v>10200</v>
      </c>
      <c r="O762" s="78" t="s">
        <v>454</v>
      </c>
    </row>
    <row r="763" spans="1:15" x14ac:dyDescent="0.25">
      <c r="A763" s="151" t="s">
        <v>53</v>
      </c>
      <c r="B763" s="77" t="s">
        <v>44</v>
      </c>
      <c r="C763" s="77">
        <v>1.0000000000000001E-5</v>
      </c>
      <c r="D763" s="77">
        <v>1E-4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0.47123999999999999</v>
      </c>
      <c r="L763" s="77">
        <v>20574</v>
      </c>
      <c r="M763" s="77">
        <v>0.46866000000000002</v>
      </c>
      <c r="N763" s="77">
        <v>20574</v>
      </c>
      <c r="O763" s="78" t="s">
        <v>459</v>
      </c>
    </row>
    <row r="764" spans="1:15" x14ac:dyDescent="0.25">
      <c r="A764" s="151" t="s">
        <v>53</v>
      </c>
      <c r="B764" s="77" t="s">
        <v>44</v>
      </c>
      <c r="C764" s="77">
        <v>1E-4</v>
      </c>
      <c r="D764" s="77">
        <v>1E-3</v>
      </c>
      <c r="E764" s="77">
        <v>1.0000000000000001E-9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6.3</v>
      </c>
      <c r="L764" s="77">
        <v>23340</v>
      </c>
      <c r="M764" s="77">
        <v>5.7675000000000001</v>
      </c>
      <c r="N764" s="77">
        <v>23536</v>
      </c>
      <c r="O764" s="78" t="s">
        <v>464</v>
      </c>
    </row>
    <row r="765" spans="1:15" x14ac:dyDescent="0.25">
      <c r="A765" s="151" t="s">
        <v>53</v>
      </c>
      <c r="B765" s="77" t="s">
        <v>44</v>
      </c>
      <c r="C765" s="77">
        <v>1E-3</v>
      </c>
      <c r="D765" s="77">
        <v>0.01</v>
      </c>
      <c r="E765" s="77">
        <v>1.0000000000000001E-9</v>
      </c>
      <c r="F765" s="77" t="s">
        <v>13</v>
      </c>
      <c r="G765" s="77" t="s">
        <v>11</v>
      </c>
      <c r="H765" s="77">
        <v>0</v>
      </c>
      <c r="I765" s="77">
        <v>0</v>
      </c>
      <c r="K765" s="77">
        <v>6.4000000000000001E-2</v>
      </c>
      <c r="L765" s="77">
        <v>23</v>
      </c>
      <c r="M765" s="77">
        <v>5.7395000000000002E-2</v>
      </c>
      <c r="N765" s="77">
        <v>23.593</v>
      </c>
      <c r="O765" s="78" t="s">
        <v>469</v>
      </c>
    </row>
    <row r="766" spans="1:15" x14ac:dyDescent="0.25">
      <c r="A766" s="151" t="s">
        <v>53</v>
      </c>
      <c r="B766" s="77" t="s">
        <v>44</v>
      </c>
      <c r="C766" s="77">
        <v>0</v>
      </c>
      <c r="D766" s="77">
        <v>9.9999999999999995E-8</v>
      </c>
      <c r="E766" s="77">
        <v>1E-8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5.7737999999999996</v>
      </c>
      <c r="L766" s="77">
        <v>700.9</v>
      </c>
      <c r="M766" s="77">
        <v>5.7736999999999998</v>
      </c>
      <c r="N766" s="77">
        <v>288.02</v>
      </c>
      <c r="O766" s="78" t="s">
        <v>437</v>
      </c>
    </row>
    <row r="767" spans="1:15" x14ac:dyDescent="0.25">
      <c r="A767" s="151" t="s">
        <v>53</v>
      </c>
      <c r="B767" s="77" t="s">
        <v>44</v>
      </c>
      <c r="C767" s="77">
        <v>9.9999999999999995E-8</v>
      </c>
      <c r="D767" s="77">
        <v>9.9999999999999995E-7</v>
      </c>
      <c r="E767" s="77">
        <v>1E-8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5.7737999999999996</v>
      </c>
      <c r="L767" s="77">
        <v>256.81</v>
      </c>
      <c r="M767" s="77">
        <v>5.7736999999999998</v>
      </c>
      <c r="N767" s="77">
        <v>256.81</v>
      </c>
      <c r="O767" s="78" t="s">
        <v>449</v>
      </c>
    </row>
    <row r="768" spans="1:15" x14ac:dyDescent="0.25">
      <c r="A768" s="151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1E-8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5.7742000000000004</v>
      </c>
      <c r="L768" s="77">
        <v>1129.0999999999999</v>
      </c>
      <c r="M768" s="77">
        <v>5.7740999999999998</v>
      </c>
      <c r="N768" s="77">
        <v>1129.0999999999999</v>
      </c>
      <c r="O768" s="78" t="s">
        <v>455</v>
      </c>
    </row>
    <row r="769" spans="1:15" x14ac:dyDescent="0.25">
      <c r="A769" s="151" t="s">
        <v>53</v>
      </c>
      <c r="B769" s="77" t="s">
        <v>44</v>
      </c>
      <c r="C769" s="77">
        <v>1.0000000000000001E-5</v>
      </c>
      <c r="D769" s="77">
        <v>1E-4</v>
      </c>
      <c r="E769" s="77">
        <v>1E-8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5.7304000000000004</v>
      </c>
      <c r="L769" s="77">
        <v>5486.9</v>
      </c>
      <c r="M769" s="77">
        <v>5.7294</v>
      </c>
      <c r="N769" s="77">
        <v>5486.9</v>
      </c>
      <c r="O769" s="78" t="s">
        <v>460</v>
      </c>
    </row>
    <row r="770" spans="1:15" x14ac:dyDescent="0.25">
      <c r="A770" s="151" t="s">
        <v>53</v>
      </c>
      <c r="B770" s="77" t="s">
        <v>44</v>
      </c>
      <c r="C770" s="77">
        <v>1E-4</v>
      </c>
      <c r="D770" s="77">
        <v>1E-3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7.7388000000000003</v>
      </c>
      <c r="L770" s="77">
        <v>22133</v>
      </c>
      <c r="M770" s="77">
        <v>7.7351000000000001</v>
      </c>
      <c r="N770" s="77">
        <v>22126</v>
      </c>
      <c r="O770" s="78" t="s">
        <v>465</v>
      </c>
    </row>
    <row r="771" spans="1:15" x14ac:dyDescent="0.25">
      <c r="A771" s="151" t="s">
        <v>53</v>
      </c>
      <c r="B771" s="77" t="s">
        <v>44</v>
      </c>
      <c r="C771" s="77">
        <v>1E-3</v>
      </c>
      <c r="D771" s="77">
        <v>0.01</v>
      </c>
      <c r="E771" s="77">
        <v>1E-8</v>
      </c>
      <c r="F771" s="77" t="s">
        <v>13</v>
      </c>
      <c r="G771" s="77" t="s">
        <v>11</v>
      </c>
      <c r="H771" s="77">
        <v>0</v>
      </c>
      <c r="I771" s="77">
        <v>0</v>
      </c>
      <c r="K771" s="77">
        <v>6.4000000000000001E-2</v>
      </c>
      <c r="L771" s="77">
        <v>23.49</v>
      </c>
      <c r="M771" s="77">
        <v>5.7620999999999999E-2</v>
      </c>
      <c r="N771" s="77">
        <v>23.576000000000001</v>
      </c>
      <c r="O771" s="78" t="s">
        <v>470</v>
      </c>
    </row>
    <row r="772" spans="1:15" x14ac:dyDescent="0.25">
      <c r="A772" s="151" t="s">
        <v>53</v>
      </c>
      <c r="B772" s="77" t="s">
        <v>44</v>
      </c>
      <c r="C772" s="77">
        <v>0.01</v>
      </c>
      <c r="D772" s="77">
        <v>0.1</v>
      </c>
      <c r="E772" s="77">
        <v>1E-8</v>
      </c>
      <c r="F772" s="77" t="s">
        <v>13</v>
      </c>
      <c r="G772" s="77" t="s">
        <v>11</v>
      </c>
      <c r="H772" s="77">
        <v>0</v>
      </c>
      <c r="I772" s="77">
        <v>0</v>
      </c>
      <c r="K772" s="77">
        <v>0.67</v>
      </c>
      <c r="L772" s="77">
        <v>40</v>
      </c>
      <c r="M772" s="77">
        <v>0.57450999999999997</v>
      </c>
      <c r="N772" s="77">
        <v>40.857999999999997</v>
      </c>
      <c r="O772" s="78" t="s">
        <v>475</v>
      </c>
    </row>
    <row r="773" spans="1:15" x14ac:dyDescent="0.25">
      <c r="A773" s="151" t="s">
        <v>53</v>
      </c>
      <c r="B773" s="77" t="s">
        <v>44</v>
      </c>
      <c r="C773" s="77">
        <v>0</v>
      </c>
      <c r="D773" s="77">
        <v>9.9999999999999995E-8</v>
      </c>
      <c r="E773" s="77">
        <v>9.9999999999999995E-8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57.735999999999997</v>
      </c>
      <c r="L773" s="77">
        <v>193.97</v>
      </c>
      <c r="M773" s="77">
        <v>57.735999999999997</v>
      </c>
      <c r="N773" s="77">
        <v>28.803000000000001</v>
      </c>
      <c r="O773" s="78" t="s">
        <v>438</v>
      </c>
    </row>
    <row r="774" spans="1:15" x14ac:dyDescent="0.25">
      <c r="A774" s="151" t="s">
        <v>53</v>
      </c>
      <c r="B774" s="77" t="s">
        <v>44</v>
      </c>
      <c r="C774" s="77">
        <v>9.9999999999999995E-8</v>
      </c>
      <c r="D774" s="77">
        <v>9.9999999999999995E-7</v>
      </c>
      <c r="E774" s="77">
        <v>9.9999999999999995E-8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57.735999999999997</v>
      </c>
      <c r="L774" s="77">
        <v>25.681999999999999</v>
      </c>
      <c r="M774" s="77">
        <v>57.735999999999997</v>
      </c>
      <c r="N774" s="77">
        <v>25.681999999999999</v>
      </c>
      <c r="O774" s="78" t="s">
        <v>450</v>
      </c>
    </row>
    <row r="775" spans="1:15" x14ac:dyDescent="0.25">
      <c r="A775" s="151" t="s">
        <v>53</v>
      </c>
      <c r="B775" s="77" t="s">
        <v>44</v>
      </c>
      <c r="C775" s="77">
        <v>9.9999999999999995E-7</v>
      </c>
      <c r="D775" s="77">
        <v>1.0000000000000001E-5</v>
      </c>
      <c r="E775" s="77">
        <v>9.9999999999999995E-8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57.735999999999997</v>
      </c>
      <c r="L775" s="77">
        <v>113.04</v>
      </c>
      <c r="M775" s="77">
        <v>57.734999999999999</v>
      </c>
      <c r="N775" s="77">
        <v>113.04</v>
      </c>
      <c r="O775" s="78" t="s">
        <v>456</v>
      </c>
    </row>
    <row r="776" spans="1:15" x14ac:dyDescent="0.25">
      <c r="A776" s="151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461</v>
      </c>
    </row>
    <row r="777" spans="1:15" x14ac:dyDescent="0.25">
      <c r="A777" s="151" t="s">
        <v>53</v>
      </c>
      <c r="B777" s="77" t="s">
        <v>44</v>
      </c>
      <c r="C777" s="77">
        <v>1E-4</v>
      </c>
      <c r="D777" s="77">
        <v>1E-3</v>
      </c>
      <c r="E777" s="77">
        <v>9.9999999999999995E-8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57.585999999999999</v>
      </c>
      <c r="L777" s="77">
        <v>7177.2</v>
      </c>
      <c r="M777" s="77">
        <v>57.585000000000001</v>
      </c>
      <c r="N777" s="77">
        <v>7158.5</v>
      </c>
      <c r="O777" s="78" t="s">
        <v>466</v>
      </c>
    </row>
    <row r="778" spans="1:15" x14ac:dyDescent="0.25">
      <c r="A778" s="151" t="s">
        <v>53</v>
      </c>
      <c r="B778" s="77" t="s">
        <v>44</v>
      </c>
      <c r="C778" s="77">
        <v>1E-3</v>
      </c>
      <c r="D778" s="77">
        <v>0.01</v>
      </c>
      <c r="E778" s="77">
        <v>9.9999999999999995E-8</v>
      </c>
      <c r="F778" s="77" t="s">
        <v>13</v>
      </c>
      <c r="G778" s="77" t="s">
        <v>11</v>
      </c>
      <c r="H778" s="77">
        <v>0</v>
      </c>
      <c r="I778" s="77">
        <v>0</v>
      </c>
      <c r="K778" s="77">
        <v>7.7329999999999996E-2</v>
      </c>
      <c r="L778" s="77">
        <v>22.172999999999998</v>
      </c>
      <c r="M778" s="77">
        <v>7.7294000000000002E-2</v>
      </c>
      <c r="N778" s="77">
        <v>22.166</v>
      </c>
      <c r="O778" s="78" t="s">
        <v>471</v>
      </c>
    </row>
    <row r="779" spans="1:15" x14ac:dyDescent="0.25">
      <c r="A779" s="151" t="s">
        <v>53</v>
      </c>
      <c r="B779" s="77" t="s">
        <v>44</v>
      </c>
      <c r="C779" s="77">
        <v>0.01</v>
      </c>
      <c r="D779" s="77">
        <v>0.1</v>
      </c>
      <c r="E779" s="77">
        <v>9.9999999999999995E-8</v>
      </c>
      <c r="F779" s="77" t="s">
        <v>13</v>
      </c>
      <c r="G779" s="77" t="s">
        <v>11</v>
      </c>
      <c r="H779" s="77">
        <v>0</v>
      </c>
      <c r="I779" s="77">
        <v>0</v>
      </c>
      <c r="K779" s="77">
        <v>0.67</v>
      </c>
      <c r="L779" s="77">
        <v>40.353999999999999</v>
      </c>
      <c r="M779" s="77">
        <v>0.57628999999999997</v>
      </c>
      <c r="N779" s="77">
        <v>40.844000000000001</v>
      </c>
      <c r="O779" s="78" t="s">
        <v>476</v>
      </c>
    </row>
    <row r="780" spans="1:15" x14ac:dyDescent="0.25">
      <c r="A780" s="151" t="s">
        <v>53</v>
      </c>
      <c r="B780" s="77" t="s">
        <v>44</v>
      </c>
      <c r="C780" s="77">
        <v>0.1</v>
      </c>
      <c r="D780" s="77">
        <v>1</v>
      </c>
      <c r="E780" s="77">
        <v>9.9999999999999995E-8</v>
      </c>
      <c r="F780" s="77" t="s">
        <v>13</v>
      </c>
      <c r="G780" s="77" t="s">
        <v>11</v>
      </c>
      <c r="H780" s="77">
        <v>0</v>
      </c>
      <c r="I780" s="77">
        <v>0</v>
      </c>
      <c r="K780" s="77">
        <v>12</v>
      </c>
      <c r="L780" s="77">
        <v>130</v>
      </c>
      <c r="M780" s="77">
        <v>11.536</v>
      </c>
      <c r="N780" s="77">
        <v>127.22</v>
      </c>
      <c r="O780" s="78" t="s">
        <v>481</v>
      </c>
    </row>
    <row r="781" spans="1:15" x14ac:dyDescent="0.25">
      <c r="A781" s="151" t="s">
        <v>53</v>
      </c>
      <c r="B781" s="77" t="s">
        <v>44</v>
      </c>
      <c r="C781" s="77">
        <v>0</v>
      </c>
      <c r="D781" s="77">
        <v>9.9999999999999995E-8</v>
      </c>
      <c r="E781" s="77">
        <v>9.9999999999999995E-7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577.36</v>
      </c>
      <c r="L781" s="77">
        <v>68.944999999999993</v>
      </c>
      <c r="M781" s="77">
        <v>577.36</v>
      </c>
      <c r="N781" s="77">
        <v>2.8803000000000001</v>
      </c>
      <c r="O781" s="78" t="s">
        <v>439</v>
      </c>
    </row>
    <row r="782" spans="1:15" x14ac:dyDescent="0.25">
      <c r="A782" s="151" t="s">
        <v>53</v>
      </c>
      <c r="B782" s="77" t="s">
        <v>44</v>
      </c>
      <c r="C782" s="77">
        <v>1.0000000000000001E-5</v>
      </c>
      <c r="D782" s="77">
        <v>1E-4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577.35</v>
      </c>
      <c r="L782" s="77">
        <v>61.585000000000001</v>
      </c>
      <c r="M782" s="77">
        <v>577.35</v>
      </c>
      <c r="N782" s="77">
        <v>61.585000000000001</v>
      </c>
      <c r="O782" s="78" t="s">
        <v>462</v>
      </c>
    </row>
    <row r="783" spans="1:15" x14ac:dyDescent="0.25">
      <c r="A783" s="151" t="s">
        <v>53</v>
      </c>
      <c r="B783" s="77" t="s">
        <v>44</v>
      </c>
      <c r="C783" s="77">
        <v>1E-4</v>
      </c>
      <c r="D783" s="77">
        <v>1E-3</v>
      </c>
      <c r="E783" s="77">
        <v>9.9999999999999995E-7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577.34</v>
      </c>
      <c r="L783" s="77">
        <v>770.78</v>
      </c>
      <c r="M783" s="77">
        <v>577.34</v>
      </c>
      <c r="N783" s="77">
        <v>762.27</v>
      </c>
      <c r="O783" s="78" t="s">
        <v>467</v>
      </c>
    </row>
    <row r="784" spans="1:15" x14ac:dyDescent="0.25">
      <c r="A784" s="151" t="s">
        <v>53</v>
      </c>
      <c r="B784" s="77" t="s">
        <v>44</v>
      </c>
      <c r="C784" s="77">
        <v>1E-3</v>
      </c>
      <c r="D784" s="77">
        <v>0.01</v>
      </c>
      <c r="E784" s="77">
        <v>9.9999999999999995E-7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0.57584000000000002</v>
      </c>
      <c r="L784" s="77">
        <v>7.1948999999999996</v>
      </c>
      <c r="M784" s="77">
        <v>0.57582999999999995</v>
      </c>
      <c r="N784" s="77">
        <v>7.1763000000000003</v>
      </c>
      <c r="O784" s="78" t="s">
        <v>472</v>
      </c>
    </row>
    <row r="785" spans="1:15" x14ac:dyDescent="0.25">
      <c r="A785" s="151" t="s">
        <v>53</v>
      </c>
      <c r="B785" s="77" t="s">
        <v>44</v>
      </c>
      <c r="C785" s="77">
        <v>0.01</v>
      </c>
      <c r="D785" s="77">
        <v>0.1</v>
      </c>
      <c r="E785" s="77">
        <v>9.9999999999999995E-7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0.75326000000000004</v>
      </c>
      <c r="L785" s="77">
        <v>39.473999999999997</v>
      </c>
      <c r="M785" s="77">
        <v>0.74494000000000005</v>
      </c>
      <c r="N785" s="77">
        <v>39.51</v>
      </c>
      <c r="O785" s="78" t="s">
        <v>477</v>
      </c>
    </row>
    <row r="786" spans="1:15" x14ac:dyDescent="0.25">
      <c r="A786" s="151" t="s">
        <v>53</v>
      </c>
      <c r="B786" s="77" t="s">
        <v>44</v>
      </c>
      <c r="C786" s="77">
        <v>0.1</v>
      </c>
      <c r="D786" s="77">
        <v>1</v>
      </c>
      <c r="E786" s="77">
        <v>9.9999999999999995E-7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12</v>
      </c>
      <c r="L786" s="77">
        <v>130</v>
      </c>
      <c r="M786" s="77">
        <v>11.548</v>
      </c>
      <c r="N786" s="77">
        <v>127.21</v>
      </c>
      <c r="O786" s="78" t="s">
        <v>482</v>
      </c>
    </row>
    <row r="787" spans="1:15" x14ac:dyDescent="0.25">
      <c r="A787" s="151" t="s">
        <v>53</v>
      </c>
      <c r="B787" s="77" t="s">
        <v>44</v>
      </c>
      <c r="C787" s="77">
        <v>1</v>
      </c>
      <c r="D787" s="77">
        <v>20</v>
      </c>
      <c r="E787" s="77">
        <v>9.9999999999999995E-7</v>
      </c>
      <c r="F787" s="77" t="s">
        <v>13</v>
      </c>
      <c r="G787" s="77" t="s">
        <v>12</v>
      </c>
      <c r="H787" s="77">
        <v>0</v>
      </c>
      <c r="I787" s="77">
        <v>0</v>
      </c>
      <c r="K787" s="77">
        <v>6.8000000000000005E-2</v>
      </c>
      <c r="L787" s="77">
        <v>3.5999999999999999E-3</v>
      </c>
      <c r="M787" s="77">
        <v>4.2999999999999997E-2</v>
      </c>
      <c r="N787" s="77">
        <v>4.7621E-3</v>
      </c>
      <c r="O787" s="78" t="s">
        <v>487</v>
      </c>
    </row>
    <row r="788" spans="1:15" x14ac:dyDescent="0.25">
      <c r="A788" s="151" t="s">
        <v>53</v>
      </c>
      <c r="B788" s="77" t="s">
        <v>44</v>
      </c>
      <c r="C788" s="77">
        <v>0</v>
      </c>
      <c r="D788" s="77">
        <v>9.9999999999999995E-8</v>
      </c>
      <c r="E788" s="77">
        <v>1.0000000000000001E-5</v>
      </c>
      <c r="F788" s="77" t="s">
        <v>13</v>
      </c>
      <c r="G788" s="77" t="s">
        <v>68</v>
      </c>
      <c r="H788" s="77">
        <v>0</v>
      </c>
      <c r="I788" s="77">
        <v>0</v>
      </c>
      <c r="K788" s="77">
        <v>5773.6</v>
      </c>
      <c r="L788" s="77">
        <v>26.713999999999999</v>
      </c>
      <c r="M788" s="77">
        <v>5773.6</v>
      </c>
      <c r="N788" s="77">
        <v>0.28803000000000001</v>
      </c>
      <c r="O788" s="78" t="s">
        <v>440</v>
      </c>
    </row>
    <row r="789" spans="1:15" x14ac:dyDescent="0.25">
      <c r="A789" s="151" t="s">
        <v>53</v>
      </c>
      <c r="B789" s="77" t="s">
        <v>44</v>
      </c>
      <c r="C789" s="77">
        <v>1E-4</v>
      </c>
      <c r="D789" s="77">
        <v>1E-3</v>
      </c>
      <c r="E789" s="77">
        <v>1.0000000000000001E-5</v>
      </c>
      <c r="F789" s="77" t="s">
        <v>13</v>
      </c>
      <c r="G789" s="77" t="s">
        <v>68</v>
      </c>
      <c r="H789" s="77">
        <v>0</v>
      </c>
      <c r="I789" s="77">
        <v>0</v>
      </c>
      <c r="K789" s="77">
        <v>5773.6</v>
      </c>
      <c r="L789" s="77">
        <v>79.686000000000007</v>
      </c>
      <c r="M789" s="77">
        <v>5773.5</v>
      </c>
      <c r="N789" s="77">
        <v>76.28</v>
      </c>
      <c r="O789" s="78" t="s">
        <v>468</v>
      </c>
    </row>
    <row r="790" spans="1:15" x14ac:dyDescent="0.25">
      <c r="A790" s="151" t="s">
        <v>53</v>
      </c>
      <c r="B790" s="77" t="s">
        <v>44</v>
      </c>
      <c r="C790" s="77">
        <v>1E-3</v>
      </c>
      <c r="D790" s="77">
        <v>0.01</v>
      </c>
      <c r="E790" s="77">
        <v>1.0000000000000001E-5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5.7733999999999996</v>
      </c>
      <c r="L790" s="77">
        <v>0.77276999999999996</v>
      </c>
      <c r="M790" s="77">
        <v>5.7733999999999996</v>
      </c>
      <c r="N790" s="77">
        <v>0.76426000000000005</v>
      </c>
      <c r="O790" s="78" t="s">
        <v>473</v>
      </c>
    </row>
    <row r="791" spans="1:15" x14ac:dyDescent="0.25">
      <c r="A791" s="151" t="s">
        <v>53</v>
      </c>
      <c r="B791" s="77" t="s">
        <v>44</v>
      </c>
      <c r="C791" s="77">
        <v>0.01</v>
      </c>
      <c r="D791" s="77">
        <v>0.1</v>
      </c>
      <c r="E791" s="77">
        <v>1.0000000000000001E-5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5.6886000000000001</v>
      </c>
      <c r="L791" s="77">
        <v>17.431000000000001</v>
      </c>
      <c r="M791" s="77">
        <v>5.6829999999999998</v>
      </c>
      <c r="N791" s="77">
        <v>17.367999999999999</v>
      </c>
      <c r="O791" s="78" t="s">
        <v>478</v>
      </c>
    </row>
    <row r="792" spans="1:15" x14ac:dyDescent="0.25">
      <c r="A792" s="151" t="s">
        <v>53</v>
      </c>
      <c r="B792" s="77" t="s">
        <v>44</v>
      </c>
      <c r="C792" s="77">
        <v>0.1</v>
      </c>
      <c r="D792" s="77">
        <v>1</v>
      </c>
      <c r="E792" s="77">
        <v>1.0000000000000001E-5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12</v>
      </c>
      <c r="L792" s="77">
        <v>130</v>
      </c>
      <c r="M792" s="77">
        <v>12.276999999999999</v>
      </c>
      <c r="N792" s="77">
        <v>126.6</v>
      </c>
      <c r="O792" s="78" t="s">
        <v>483</v>
      </c>
    </row>
    <row r="793" spans="1:15" x14ac:dyDescent="0.25">
      <c r="A793" s="151" t="s">
        <v>53</v>
      </c>
      <c r="B793" s="77" t="s">
        <v>44</v>
      </c>
      <c r="C793" s="77">
        <v>1</v>
      </c>
      <c r="D793" s="77">
        <v>20</v>
      </c>
      <c r="E793" s="77">
        <v>1.0000000000000001E-5</v>
      </c>
      <c r="F793" s="77" t="s">
        <v>13</v>
      </c>
      <c r="G793" s="77" t="s">
        <v>12</v>
      </c>
      <c r="H793" s="77">
        <v>0</v>
      </c>
      <c r="I793" s="77">
        <v>0</v>
      </c>
      <c r="K793" s="77">
        <v>6.8000000000000005E-2</v>
      </c>
      <c r="L793" s="77">
        <v>3.5999999999999999E-3</v>
      </c>
      <c r="M793" s="77">
        <v>4.3318000000000002E-2</v>
      </c>
      <c r="N793" s="77">
        <v>4.7475E-3</v>
      </c>
      <c r="O793" s="78" t="s">
        <v>488</v>
      </c>
    </row>
    <row r="794" spans="1:15" x14ac:dyDescent="0.25">
      <c r="A794" s="151" t="s">
        <v>53</v>
      </c>
      <c r="B794" s="77" t="s">
        <v>44</v>
      </c>
      <c r="C794" s="77">
        <v>0</v>
      </c>
      <c r="D794" s="77">
        <v>9.9999999999999995E-8</v>
      </c>
      <c r="E794" s="77">
        <v>1E-4</v>
      </c>
      <c r="F794" s="77" t="s">
        <v>13</v>
      </c>
      <c r="G794" s="77" t="s">
        <v>68</v>
      </c>
      <c r="H794" s="77">
        <v>0</v>
      </c>
      <c r="I794" s="77">
        <v>0</v>
      </c>
      <c r="K794" s="77">
        <v>57736</v>
      </c>
      <c r="L794" s="77">
        <v>10.599</v>
      </c>
      <c r="M794" s="77">
        <v>57736</v>
      </c>
      <c r="N794" s="77">
        <v>2.8736000000000001E-2</v>
      </c>
      <c r="O794" s="78" t="s">
        <v>441</v>
      </c>
    </row>
    <row r="795" spans="1:15" x14ac:dyDescent="0.25">
      <c r="A795" s="151" t="s">
        <v>53</v>
      </c>
      <c r="B795" s="77" t="s">
        <v>44</v>
      </c>
      <c r="C795" s="77">
        <v>1E-3</v>
      </c>
      <c r="D795" s="77">
        <v>0.01</v>
      </c>
      <c r="E795" s="77">
        <v>1E-4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57.735999999999997</v>
      </c>
      <c r="L795" s="77">
        <v>7.9884999999999998E-2</v>
      </c>
      <c r="M795" s="77">
        <v>57.734999999999999</v>
      </c>
      <c r="N795" s="77">
        <v>7.6479000000000005E-2</v>
      </c>
      <c r="O795" s="78" t="s">
        <v>474</v>
      </c>
    </row>
    <row r="796" spans="1:15" x14ac:dyDescent="0.25">
      <c r="A796" s="151" t="s">
        <v>53</v>
      </c>
      <c r="B796" s="77" t="s">
        <v>44</v>
      </c>
      <c r="C796" s="77">
        <v>0.01</v>
      </c>
      <c r="D796" s="77">
        <v>0.1</v>
      </c>
      <c r="E796" s="77">
        <v>1E-4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57.725999999999999</v>
      </c>
      <c r="L796" s="77">
        <v>2.0333999999999999</v>
      </c>
      <c r="M796" s="77">
        <v>57.723999999999997</v>
      </c>
      <c r="N796" s="77">
        <v>1.9935</v>
      </c>
      <c r="O796" s="78" t="s">
        <v>479</v>
      </c>
    </row>
    <row r="797" spans="1:15" x14ac:dyDescent="0.25">
      <c r="A797" s="151" t="s">
        <v>53</v>
      </c>
      <c r="B797" s="77" t="s">
        <v>44</v>
      </c>
      <c r="C797" s="77">
        <v>0.1</v>
      </c>
      <c r="D797" s="77">
        <v>1</v>
      </c>
      <c r="E797" s="77">
        <v>1E-4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52.948999999999998</v>
      </c>
      <c r="L797" s="77">
        <v>97.341999999999999</v>
      </c>
      <c r="M797" s="77">
        <v>52.884</v>
      </c>
      <c r="N797" s="77">
        <v>97.405000000000001</v>
      </c>
      <c r="O797" s="78" t="s">
        <v>484</v>
      </c>
    </row>
    <row r="798" spans="1:15" x14ac:dyDescent="0.25">
      <c r="A798" s="151" t="s">
        <v>53</v>
      </c>
      <c r="B798" s="77" t="s">
        <v>44</v>
      </c>
      <c r="C798" s="77">
        <v>1</v>
      </c>
      <c r="D798" s="77">
        <v>20</v>
      </c>
      <c r="E798" s="77">
        <v>1E-4</v>
      </c>
      <c r="F798" s="77" t="s">
        <v>13</v>
      </c>
      <c r="G798" s="77" t="s">
        <v>12</v>
      </c>
      <c r="H798" s="77">
        <v>0</v>
      </c>
      <c r="I798" s="77">
        <v>0</v>
      </c>
      <c r="K798" s="77">
        <v>7.0892999999999998E-2</v>
      </c>
      <c r="L798" s="77">
        <v>3.8964999999999998E-3</v>
      </c>
      <c r="M798" s="77">
        <v>6.8928000000000003E-2</v>
      </c>
      <c r="N798" s="77">
        <v>3.8257999999999999E-3</v>
      </c>
      <c r="O798" s="78" t="s">
        <v>489</v>
      </c>
    </row>
    <row r="799" spans="1:15" x14ac:dyDescent="0.25">
      <c r="A799" s="151" t="s">
        <v>53</v>
      </c>
      <c r="B799" s="77" t="s">
        <v>44</v>
      </c>
      <c r="C799" s="77">
        <v>0</v>
      </c>
      <c r="D799" s="77">
        <v>9.9999999999999995E-8</v>
      </c>
      <c r="E799" s="77">
        <v>1E-3</v>
      </c>
      <c r="F799" s="77" t="s">
        <v>13</v>
      </c>
      <c r="G799" s="77" t="s">
        <v>68</v>
      </c>
      <c r="H799" s="77">
        <v>0</v>
      </c>
      <c r="I799" s="77">
        <v>0</v>
      </c>
      <c r="K799" s="77">
        <v>577360</v>
      </c>
      <c r="L799" s="77">
        <v>4.2309000000000001</v>
      </c>
      <c r="M799" s="77">
        <v>577360</v>
      </c>
      <c r="N799" s="77">
        <v>0</v>
      </c>
      <c r="O799" s="78" t="s">
        <v>442</v>
      </c>
    </row>
    <row r="800" spans="1:15" x14ac:dyDescent="0.25">
      <c r="A800" s="151" t="s">
        <v>53</v>
      </c>
      <c r="B800" s="77" t="s">
        <v>44</v>
      </c>
      <c r="C800" s="77">
        <v>0.01</v>
      </c>
      <c r="D800" s="77">
        <v>0.1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577.35</v>
      </c>
      <c r="L800" s="77">
        <v>0.21573000000000001</v>
      </c>
      <c r="M800" s="77">
        <v>577.34</v>
      </c>
      <c r="N800" s="77">
        <v>0.19968</v>
      </c>
      <c r="O800" s="78" t="s">
        <v>480</v>
      </c>
    </row>
    <row r="801" spans="1:15" x14ac:dyDescent="0.25">
      <c r="A801" s="151" t="s">
        <v>53</v>
      </c>
      <c r="B801" s="77" t="s">
        <v>44</v>
      </c>
      <c r="C801" s="77">
        <v>0.1</v>
      </c>
      <c r="D801" s="77">
        <v>1</v>
      </c>
      <c r="E801" s="77">
        <v>1E-3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576.12</v>
      </c>
      <c r="L801" s="77">
        <v>17.673999999999999</v>
      </c>
      <c r="M801" s="77">
        <v>576.1</v>
      </c>
      <c r="N801" s="77">
        <v>17.7</v>
      </c>
      <c r="O801" s="78" t="s">
        <v>485</v>
      </c>
    </row>
    <row r="802" spans="1:15" x14ac:dyDescent="0.25">
      <c r="A802" s="151" t="s">
        <v>53</v>
      </c>
      <c r="B802" s="77" t="s">
        <v>44</v>
      </c>
      <c r="C802" s="77">
        <v>1</v>
      </c>
      <c r="D802" s="77">
        <v>20</v>
      </c>
      <c r="E802" s="77">
        <v>1E-3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0.57833999999999997</v>
      </c>
      <c r="L802" s="77">
        <v>8.1072999999999996E-4</v>
      </c>
      <c r="M802" s="77">
        <v>0.57808999999999999</v>
      </c>
      <c r="N802" s="77">
        <v>6.9919999999999997E-4</v>
      </c>
      <c r="O802" s="78" t="s">
        <v>490</v>
      </c>
    </row>
    <row r="803" spans="1:15" x14ac:dyDescent="0.25">
      <c r="A803" s="151" t="s">
        <v>53</v>
      </c>
      <c r="B803" s="77" t="s">
        <v>44</v>
      </c>
      <c r="C803" s="77">
        <v>0</v>
      </c>
      <c r="D803" s="77">
        <v>9.9999999999999995E-8</v>
      </c>
      <c r="E803" s="77">
        <v>0.01</v>
      </c>
      <c r="F803" s="77" t="s">
        <v>13</v>
      </c>
      <c r="G803" s="77" t="s">
        <v>68</v>
      </c>
      <c r="H803" s="77">
        <v>0</v>
      </c>
      <c r="I803" s="77">
        <v>0</v>
      </c>
      <c r="K803" s="77">
        <v>5773600</v>
      </c>
      <c r="L803" s="77">
        <v>1.6933</v>
      </c>
      <c r="M803" s="77">
        <v>5773600</v>
      </c>
      <c r="N803" s="77">
        <v>0</v>
      </c>
      <c r="O803" s="78" t="s">
        <v>443</v>
      </c>
    </row>
    <row r="804" spans="1:15" x14ac:dyDescent="0.25">
      <c r="A804" s="151" t="s">
        <v>53</v>
      </c>
      <c r="B804" s="77" t="s">
        <v>44</v>
      </c>
      <c r="C804" s="77">
        <v>0.1</v>
      </c>
      <c r="D804" s="77">
        <v>1</v>
      </c>
      <c r="E804" s="77">
        <v>0.01</v>
      </c>
      <c r="F804" s="77" t="s">
        <v>13</v>
      </c>
      <c r="G804" s="77" t="s">
        <v>11</v>
      </c>
      <c r="H804" s="77">
        <v>0</v>
      </c>
      <c r="I804" s="77">
        <v>0</v>
      </c>
      <c r="K804" s="77">
        <v>5773.4</v>
      </c>
      <c r="L804" s="77">
        <v>1.7853000000000001</v>
      </c>
      <c r="M804" s="77">
        <v>5771.8</v>
      </c>
      <c r="N804" s="77">
        <v>1.7958000000000001</v>
      </c>
      <c r="O804" s="78" t="s">
        <v>486</v>
      </c>
    </row>
    <row r="805" spans="1:15" x14ac:dyDescent="0.25">
      <c r="A805" s="151" t="s">
        <v>53</v>
      </c>
      <c r="B805" s="77" t="s">
        <v>44</v>
      </c>
      <c r="C805" s="77">
        <v>1</v>
      </c>
      <c r="D805" s="77">
        <v>20</v>
      </c>
      <c r="E805" s="77">
        <v>0.01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5.7739000000000003</v>
      </c>
      <c r="L805" s="77">
        <v>1.1677E-4</v>
      </c>
      <c r="M805" s="77">
        <v>5.7736000000000001</v>
      </c>
      <c r="N805" s="77">
        <v>7.0888000000000003E-5</v>
      </c>
      <c r="O805" s="78" t="s">
        <v>491</v>
      </c>
    </row>
    <row r="806" spans="1:15" x14ac:dyDescent="0.25">
      <c r="A806" s="151" t="s">
        <v>53</v>
      </c>
      <c r="B806" s="77" t="s">
        <v>44</v>
      </c>
      <c r="C806" s="77">
        <v>0</v>
      </c>
      <c r="D806" s="77">
        <v>9.9999999999999995E-8</v>
      </c>
      <c r="E806" s="77">
        <v>0.1</v>
      </c>
      <c r="F806" s="77" t="s">
        <v>13</v>
      </c>
      <c r="G806" s="77" t="s">
        <v>68</v>
      </c>
      <c r="H806" s="77">
        <v>0</v>
      </c>
      <c r="I806" s="77">
        <v>0</v>
      </c>
      <c r="K806" s="77">
        <v>57736000</v>
      </c>
      <c r="L806" s="77">
        <v>0.75258000000000003</v>
      </c>
      <c r="M806" s="77">
        <v>57736000</v>
      </c>
      <c r="N806" s="77">
        <v>0</v>
      </c>
      <c r="O806" s="78" t="s">
        <v>444</v>
      </c>
    </row>
    <row r="807" spans="1:15" x14ac:dyDescent="0.25">
      <c r="A807" s="151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492</v>
      </c>
    </row>
    <row r="808" spans="1:15" x14ac:dyDescent="0.25">
      <c r="A808" s="151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401</v>
      </c>
    </row>
    <row r="809" spans="1:15" x14ac:dyDescent="0.25">
      <c r="A809" s="151" t="s">
        <v>53</v>
      </c>
      <c r="B809" s="77" t="s">
        <v>3</v>
      </c>
      <c r="C809" s="77">
        <v>0.1</v>
      </c>
      <c r="D809" s="77">
        <v>1</v>
      </c>
      <c r="E809" s="77">
        <v>1E-8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0.44</v>
      </c>
      <c r="L809" s="77">
        <v>6</v>
      </c>
      <c r="M809" s="77">
        <v>0.43733</v>
      </c>
      <c r="N809" s="77">
        <v>5.9926000000000004</v>
      </c>
      <c r="O809" s="78" t="s">
        <v>410</v>
      </c>
    </row>
    <row r="810" spans="1:15" x14ac:dyDescent="0.25">
      <c r="A810" s="151" t="s">
        <v>53</v>
      </c>
      <c r="B810" s="77" t="s">
        <v>3</v>
      </c>
      <c r="C810" s="77">
        <v>0</v>
      </c>
      <c r="D810" s="77">
        <v>0.1</v>
      </c>
      <c r="E810" s="77">
        <v>9.9999999999999995E-8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0.62</v>
      </c>
      <c r="L810" s="77">
        <v>8.0237999999999996</v>
      </c>
      <c r="M810" s="77">
        <v>0.60819000000000001</v>
      </c>
      <c r="N810" s="77">
        <v>8.0937000000000001</v>
      </c>
      <c r="O810" s="78" t="s">
        <v>402</v>
      </c>
    </row>
    <row r="811" spans="1:15" x14ac:dyDescent="0.25">
      <c r="A811" s="151" t="s">
        <v>53</v>
      </c>
      <c r="B811" s="77" t="s">
        <v>3</v>
      </c>
      <c r="C811" s="77">
        <v>0.1</v>
      </c>
      <c r="D811" s="77">
        <v>1</v>
      </c>
      <c r="E811" s="77">
        <v>9.9999999999999995E-8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0.44094</v>
      </c>
      <c r="L811" s="77">
        <v>5.99</v>
      </c>
      <c r="M811" s="77">
        <v>0.43908999999999998</v>
      </c>
      <c r="N811" s="77">
        <v>5.9911000000000003</v>
      </c>
      <c r="O811" s="78" t="s">
        <v>411</v>
      </c>
    </row>
    <row r="812" spans="1:15" x14ac:dyDescent="0.25">
      <c r="A812" s="151" t="s">
        <v>53</v>
      </c>
      <c r="B812" s="77" t="s">
        <v>3</v>
      </c>
      <c r="C812" s="77">
        <v>1</v>
      </c>
      <c r="D812" s="77">
        <v>10</v>
      </c>
      <c r="E812" s="77">
        <v>9.9999999999999995E-8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1.2</v>
      </c>
      <c r="L812" s="77">
        <v>5.3</v>
      </c>
      <c r="M812" s="77">
        <v>0.75905</v>
      </c>
      <c r="N812" s="77">
        <v>5.3437000000000001</v>
      </c>
      <c r="O812" s="78" t="s">
        <v>416</v>
      </c>
    </row>
    <row r="813" spans="1:15" x14ac:dyDescent="0.25">
      <c r="A813" s="151" t="s">
        <v>53</v>
      </c>
      <c r="B813" s="77" t="s">
        <v>3</v>
      </c>
      <c r="C813" s="77">
        <v>0</v>
      </c>
      <c r="D813" s="77">
        <v>0.1</v>
      </c>
      <c r="E813" s="77">
        <v>9.9999999999999995E-7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0.83938000000000001</v>
      </c>
      <c r="L813" s="77">
        <v>6.9596</v>
      </c>
      <c r="M813" s="77">
        <v>0.83736999999999995</v>
      </c>
      <c r="N813" s="77">
        <v>6.9316000000000004</v>
      </c>
      <c r="O813" s="78" t="s">
        <v>403</v>
      </c>
    </row>
    <row r="814" spans="1:15" x14ac:dyDescent="0.25">
      <c r="A814" s="151" t="s">
        <v>53</v>
      </c>
      <c r="B814" s="77" t="s">
        <v>3</v>
      </c>
      <c r="C814" s="77">
        <v>0.1</v>
      </c>
      <c r="D814" s="77">
        <v>1</v>
      </c>
      <c r="E814" s="77">
        <v>9.9999999999999995E-7</v>
      </c>
      <c r="F814" s="77" t="s">
        <v>6</v>
      </c>
      <c r="G814" s="77" t="s">
        <v>5</v>
      </c>
      <c r="H814" s="77">
        <v>0</v>
      </c>
      <c r="I814" s="77">
        <v>0</v>
      </c>
      <c r="K814" s="77">
        <v>0.60901000000000005</v>
      </c>
      <c r="L814" s="77">
        <v>5.85</v>
      </c>
      <c r="M814" s="77">
        <v>0.60243999999999998</v>
      </c>
      <c r="N814" s="77">
        <v>5.8536000000000001</v>
      </c>
      <c r="O814" s="78" t="s">
        <v>412</v>
      </c>
    </row>
    <row r="815" spans="1:15" x14ac:dyDescent="0.25">
      <c r="A815" s="151" t="s">
        <v>53</v>
      </c>
      <c r="B815" s="77" t="s">
        <v>3</v>
      </c>
      <c r="C815" s="77">
        <v>1</v>
      </c>
      <c r="D815" s="77">
        <v>10</v>
      </c>
      <c r="E815" s="77">
        <v>9.9999999999999995E-7</v>
      </c>
      <c r="F815" s="77" t="s">
        <v>6</v>
      </c>
      <c r="G815" s="77" t="s">
        <v>5</v>
      </c>
      <c r="H815" s="77">
        <v>0</v>
      </c>
      <c r="I815" s="77">
        <v>0</v>
      </c>
      <c r="K815" s="77">
        <v>1.2</v>
      </c>
      <c r="L815" s="77">
        <v>5.3409000000000004</v>
      </c>
      <c r="M815" s="77">
        <v>0.78898000000000001</v>
      </c>
      <c r="N815" s="77">
        <v>5.3410000000000002</v>
      </c>
      <c r="O815" s="78" t="s">
        <v>417</v>
      </c>
    </row>
    <row r="816" spans="1:15" x14ac:dyDescent="0.25">
      <c r="A816" s="151" t="s">
        <v>53</v>
      </c>
      <c r="B816" s="77" t="s">
        <v>3</v>
      </c>
      <c r="C816" s="77">
        <v>10</v>
      </c>
      <c r="D816" s="77">
        <v>100</v>
      </c>
      <c r="E816" s="77">
        <v>9.9999999999999995E-7</v>
      </c>
      <c r="F816" s="77" t="s">
        <v>6</v>
      </c>
      <c r="G816" s="77" t="s">
        <v>5</v>
      </c>
      <c r="H816" s="77">
        <v>0</v>
      </c>
      <c r="I816" s="77">
        <v>0</v>
      </c>
      <c r="K816" s="77">
        <v>34</v>
      </c>
      <c r="L816" s="77">
        <v>7.8</v>
      </c>
      <c r="M816" s="77">
        <v>33.131999999999998</v>
      </c>
      <c r="N816" s="77">
        <v>7.7866</v>
      </c>
      <c r="O816" s="78" t="s">
        <v>422</v>
      </c>
    </row>
    <row r="817" spans="1:15" x14ac:dyDescent="0.25">
      <c r="A817" s="151" t="s">
        <v>53</v>
      </c>
      <c r="B817" s="77" t="s">
        <v>3</v>
      </c>
      <c r="C817" s="77">
        <v>0</v>
      </c>
      <c r="D817" s="77">
        <v>0.1</v>
      </c>
      <c r="E817" s="77">
        <v>1.0000000000000001E-5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5.8320999999999996</v>
      </c>
      <c r="L817" s="77">
        <v>1.4327000000000001</v>
      </c>
      <c r="M817" s="77">
        <v>5.8310000000000004</v>
      </c>
      <c r="N817" s="77">
        <v>1.3947000000000001</v>
      </c>
      <c r="O817" s="78" t="s">
        <v>404</v>
      </c>
    </row>
    <row r="818" spans="1:15" x14ac:dyDescent="0.25">
      <c r="A818" s="151" t="s">
        <v>53</v>
      </c>
      <c r="B818" s="77" t="s">
        <v>3</v>
      </c>
      <c r="C818" s="77">
        <v>0.1</v>
      </c>
      <c r="D818" s="77">
        <v>1</v>
      </c>
      <c r="E818" s="77">
        <v>1.0000000000000001E-5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5.5890000000000004</v>
      </c>
      <c r="L818" s="77">
        <v>3.0792000000000002</v>
      </c>
      <c r="M818" s="77">
        <v>5.5845000000000002</v>
      </c>
      <c r="N818" s="77">
        <v>3.0749</v>
      </c>
      <c r="O818" s="78" t="s">
        <v>413</v>
      </c>
    </row>
    <row r="819" spans="1:15" x14ac:dyDescent="0.25">
      <c r="A819" s="151" t="s">
        <v>53</v>
      </c>
      <c r="B819" s="77" t="s">
        <v>3</v>
      </c>
      <c r="C819" s="77">
        <v>1</v>
      </c>
      <c r="D819" s="77">
        <v>10</v>
      </c>
      <c r="E819" s="77">
        <v>1.0000000000000001E-5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3.3010000000000002</v>
      </c>
      <c r="L819" s="77">
        <v>5.1204999999999998</v>
      </c>
      <c r="M819" s="77">
        <v>3.2984</v>
      </c>
      <c r="N819" s="77">
        <v>5.1207000000000003</v>
      </c>
      <c r="O819" s="78" t="s">
        <v>418</v>
      </c>
    </row>
    <row r="820" spans="1:15" x14ac:dyDescent="0.25">
      <c r="A820" s="151" t="s">
        <v>53</v>
      </c>
      <c r="B820" s="77" t="s">
        <v>3</v>
      </c>
      <c r="C820" s="77">
        <v>10</v>
      </c>
      <c r="D820" s="77">
        <v>100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34</v>
      </c>
      <c r="L820" s="77">
        <v>7.7847999999999997</v>
      </c>
      <c r="M820" s="77">
        <v>33.299999999999997</v>
      </c>
      <c r="N820" s="77">
        <v>7.7850999999999999</v>
      </c>
      <c r="O820" s="78" t="s">
        <v>423</v>
      </c>
    </row>
    <row r="821" spans="1:15" x14ac:dyDescent="0.25">
      <c r="A821" s="151" t="s">
        <v>53</v>
      </c>
      <c r="B821" s="77" t="s">
        <v>3</v>
      </c>
      <c r="C821" s="77">
        <v>100</v>
      </c>
      <c r="D821" s="77">
        <v>1000</v>
      </c>
      <c r="E821" s="77">
        <v>1.0000000000000001E-5</v>
      </c>
      <c r="F821" s="77" t="s">
        <v>6</v>
      </c>
      <c r="G821" s="77" t="s">
        <v>4</v>
      </c>
      <c r="H821" s="77">
        <v>0</v>
      </c>
      <c r="I821" s="77">
        <v>0</v>
      </c>
      <c r="K821" s="77">
        <v>0.11</v>
      </c>
      <c r="L821" s="77">
        <v>8.6999999999999994E-3</v>
      </c>
      <c r="M821" s="77">
        <v>0.10063999999999999</v>
      </c>
      <c r="N821" s="77">
        <v>8.6546999999999995E-3</v>
      </c>
      <c r="O821" s="78" t="s">
        <v>427</v>
      </c>
    </row>
    <row r="822" spans="1:15" x14ac:dyDescent="0.25">
      <c r="A822" s="151" t="s">
        <v>53</v>
      </c>
      <c r="B822" s="77" t="s">
        <v>3</v>
      </c>
      <c r="C822" s="77">
        <v>0</v>
      </c>
      <c r="D822" s="77">
        <v>0.1</v>
      </c>
      <c r="E822" s="77">
        <v>1E-4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58.003999999999998</v>
      </c>
      <c r="L822" s="77">
        <v>0.15762999999999999</v>
      </c>
      <c r="M822" s="77">
        <v>58.003</v>
      </c>
      <c r="N822" s="77">
        <v>0.14188000000000001</v>
      </c>
      <c r="O822" s="78" t="s">
        <v>405</v>
      </c>
    </row>
    <row r="823" spans="1:15" x14ac:dyDescent="0.25">
      <c r="A823" s="151" t="s">
        <v>53</v>
      </c>
      <c r="B823" s="77" t="s">
        <v>3</v>
      </c>
      <c r="C823" s="77">
        <v>0.1</v>
      </c>
      <c r="D823" s="77">
        <v>1</v>
      </c>
      <c r="E823" s="77">
        <v>1E-4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57.972999999999999</v>
      </c>
      <c r="L823" s="77">
        <v>0.3881</v>
      </c>
      <c r="M823" s="77">
        <v>57.970999999999997</v>
      </c>
      <c r="N823" s="77">
        <v>0.38451999999999997</v>
      </c>
      <c r="O823" s="78" t="s">
        <v>414</v>
      </c>
    </row>
    <row r="824" spans="1:15" x14ac:dyDescent="0.25">
      <c r="A824" s="151" t="s">
        <v>53</v>
      </c>
      <c r="B824" s="77" t="s">
        <v>3</v>
      </c>
      <c r="C824" s="77">
        <v>1</v>
      </c>
      <c r="D824" s="77">
        <v>10</v>
      </c>
      <c r="E824" s="77">
        <v>1E-4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55.981000000000002</v>
      </c>
      <c r="L824" s="77">
        <v>2.3401000000000001</v>
      </c>
      <c r="M824" s="77">
        <v>55.98</v>
      </c>
      <c r="N824" s="77">
        <v>2.34</v>
      </c>
      <c r="O824" s="78" t="s">
        <v>419</v>
      </c>
    </row>
    <row r="825" spans="1:15" x14ac:dyDescent="0.25">
      <c r="A825" s="151" t="s">
        <v>53</v>
      </c>
      <c r="B825" s="77" t="s">
        <v>3</v>
      </c>
      <c r="C825" s="77">
        <v>10</v>
      </c>
      <c r="D825" s="77">
        <v>100</v>
      </c>
      <c r="E825" s="77">
        <v>1E-4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48.99</v>
      </c>
      <c r="L825" s="77">
        <v>7.6505000000000001</v>
      </c>
      <c r="M825" s="77">
        <v>48.722999999999999</v>
      </c>
      <c r="N825" s="77">
        <v>7.6513999999999998</v>
      </c>
      <c r="O825" s="78" t="s">
        <v>424</v>
      </c>
    </row>
    <row r="826" spans="1:15" x14ac:dyDescent="0.25">
      <c r="A826" s="151" t="s">
        <v>53</v>
      </c>
      <c r="B826" s="77" t="s">
        <v>3</v>
      </c>
      <c r="C826" s="77">
        <v>100</v>
      </c>
      <c r="D826" s="77">
        <v>1000</v>
      </c>
      <c r="E826" s="77">
        <v>1E-4</v>
      </c>
      <c r="F826" s="77" t="s">
        <v>6</v>
      </c>
      <c r="G826" s="77" t="s">
        <v>4</v>
      </c>
      <c r="H826" s="77">
        <v>0</v>
      </c>
      <c r="I826" s="77">
        <v>0</v>
      </c>
      <c r="K826" s="77">
        <v>0.11</v>
      </c>
      <c r="L826" s="77">
        <v>8.6528999999999998E-3</v>
      </c>
      <c r="M826" s="77">
        <v>0.10253</v>
      </c>
      <c r="N826" s="77">
        <v>8.6529999999999992E-3</v>
      </c>
      <c r="O826" s="78" t="s">
        <v>428</v>
      </c>
    </row>
    <row r="827" spans="1:15" x14ac:dyDescent="0.25">
      <c r="A827" s="151" t="s">
        <v>53</v>
      </c>
      <c r="B827" s="77" t="s">
        <v>3</v>
      </c>
      <c r="C827" s="77">
        <v>0</v>
      </c>
      <c r="D827" s="77">
        <v>0.1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580</v>
      </c>
      <c r="L827" s="77">
        <v>2.0493000000000001E-2</v>
      </c>
      <c r="M827" s="77">
        <v>580</v>
      </c>
      <c r="N827" s="77">
        <v>1.4191E-2</v>
      </c>
      <c r="O827" s="78" t="s">
        <v>406</v>
      </c>
    </row>
    <row r="828" spans="1:15" x14ac:dyDescent="0.25">
      <c r="A828" s="151" t="s">
        <v>53</v>
      </c>
      <c r="B828" s="77" t="s">
        <v>3</v>
      </c>
      <c r="C828" s="77">
        <v>0.1</v>
      </c>
      <c r="D828" s="77">
        <v>1</v>
      </c>
      <c r="E828" s="77">
        <v>1E-3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</v>
      </c>
      <c r="L828" s="77">
        <v>4.0017999999999998E-2</v>
      </c>
      <c r="M828" s="77">
        <v>579.96</v>
      </c>
      <c r="N828" s="77">
        <v>3.8571000000000001E-2</v>
      </c>
      <c r="O828" s="78" t="s">
        <v>415</v>
      </c>
    </row>
    <row r="829" spans="1:15" x14ac:dyDescent="0.25">
      <c r="A829" s="151" t="s">
        <v>53</v>
      </c>
      <c r="B829" s="77" t="s">
        <v>3</v>
      </c>
      <c r="C829" s="77">
        <v>1</v>
      </c>
      <c r="D829" s="77">
        <v>10</v>
      </c>
      <c r="E829" s="77">
        <v>1E-3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579.76</v>
      </c>
      <c r="L829" s="77">
        <v>0.27723999999999999</v>
      </c>
      <c r="M829" s="77">
        <v>579.76</v>
      </c>
      <c r="N829" s="77">
        <v>0.27716000000000002</v>
      </c>
      <c r="O829" s="78" t="s">
        <v>420</v>
      </c>
    </row>
    <row r="830" spans="1:15" x14ac:dyDescent="0.25">
      <c r="A830" s="151" t="s">
        <v>53</v>
      </c>
      <c r="B830" s="77" t="s">
        <v>3</v>
      </c>
      <c r="C830" s="77">
        <v>10</v>
      </c>
      <c r="D830" s="77">
        <v>100</v>
      </c>
      <c r="E830" s="77">
        <v>1E-3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545.46</v>
      </c>
      <c r="L830" s="77">
        <v>4.5282999999999998</v>
      </c>
      <c r="M830" s="77">
        <v>545.28</v>
      </c>
      <c r="N830" s="77">
        <v>4.5242000000000004</v>
      </c>
      <c r="O830" s="78" t="s">
        <v>425</v>
      </c>
    </row>
    <row r="831" spans="1:15" x14ac:dyDescent="0.25">
      <c r="A831" s="151" t="s">
        <v>53</v>
      </c>
      <c r="B831" s="77" t="s">
        <v>3</v>
      </c>
      <c r="C831" s="77">
        <v>100</v>
      </c>
      <c r="D831" s="77">
        <v>1000</v>
      </c>
      <c r="E831" s="77">
        <v>1E-3</v>
      </c>
      <c r="F831" s="77" t="s">
        <v>6</v>
      </c>
      <c r="G831" s="77" t="s">
        <v>4</v>
      </c>
      <c r="H831" s="77">
        <v>0</v>
      </c>
      <c r="I831" s="77">
        <v>0</v>
      </c>
      <c r="K831" s="77">
        <v>0.27989000000000003</v>
      </c>
      <c r="L831" s="77">
        <v>8.4975999999999993E-3</v>
      </c>
      <c r="M831" s="77">
        <v>0.27706999999999998</v>
      </c>
      <c r="N831" s="77">
        <v>8.4974999999999998E-3</v>
      </c>
      <c r="O831" s="78" t="s">
        <v>429</v>
      </c>
    </row>
    <row r="832" spans="1:15" x14ac:dyDescent="0.25">
      <c r="A832" s="151" t="s">
        <v>53</v>
      </c>
      <c r="B832" s="77" t="s">
        <v>3</v>
      </c>
      <c r="C832" s="77">
        <v>0</v>
      </c>
      <c r="D832" s="77">
        <v>0.1</v>
      </c>
      <c r="E832" s="77">
        <v>0.01</v>
      </c>
      <c r="F832" s="77" t="s">
        <v>6</v>
      </c>
      <c r="G832" s="77" t="s">
        <v>4</v>
      </c>
      <c r="H832" s="77">
        <v>0</v>
      </c>
      <c r="I832" s="77">
        <v>0</v>
      </c>
      <c r="K832" s="77">
        <v>5.8</v>
      </c>
      <c r="L832" s="77">
        <v>3.9400000000000004E-6</v>
      </c>
      <c r="M832" s="77">
        <v>5.7999000000000001</v>
      </c>
      <c r="N832" s="77">
        <v>1.4191000000000001E-6</v>
      </c>
      <c r="O832" s="78" t="s">
        <v>407</v>
      </c>
    </row>
    <row r="833" spans="1:15" x14ac:dyDescent="0.25">
      <c r="A833" s="151" t="s">
        <v>53</v>
      </c>
      <c r="B833" s="77" t="s">
        <v>3</v>
      </c>
      <c r="C833" s="77">
        <v>1</v>
      </c>
      <c r="D833" s="77">
        <v>10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5800</v>
      </c>
      <c r="L833" s="77">
        <v>2.7807999999999999E-2</v>
      </c>
      <c r="M833" s="77">
        <v>5799.7</v>
      </c>
      <c r="N833" s="77">
        <v>2.7777E-2</v>
      </c>
      <c r="O833" s="78" t="s">
        <v>421</v>
      </c>
    </row>
    <row r="834" spans="1:15" x14ac:dyDescent="0.25">
      <c r="A834" s="151" t="s">
        <v>53</v>
      </c>
      <c r="B834" s="77" t="s">
        <v>3</v>
      </c>
      <c r="C834" s="77">
        <v>10</v>
      </c>
      <c r="D834" s="77">
        <v>100</v>
      </c>
      <c r="E834" s="77">
        <v>0.01</v>
      </c>
      <c r="F834" s="77" t="s">
        <v>6</v>
      </c>
      <c r="G834" s="77" t="s">
        <v>5</v>
      </c>
      <c r="H834" s="77">
        <v>0</v>
      </c>
      <c r="I834" s="77">
        <v>0</v>
      </c>
      <c r="K834" s="77">
        <v>5795</v>
      </c>
      <c r="L834" s="77">
        <v>0.61987000000000003</v>
      </c>
      <c r="M834" s="77">
        <v>5794.9</v>
      </c>
      <c r="N834" s="77">
        <v>0.61636999999999997</v>
      </c>
      <c r="O834" s="78" t="s">
        <v>426</v>
      </c>
    </row>
    <row r="835" spans="1:15" x14ac:dyDescent="0.25">
      <c r="A835" s="151" t="s">
        <v>53</v>
      </c>
      <c r="B835" s="77" t="s">
        <v>3</v>
      </c>
      <c r="C835" s="77">
        <v>100</v>
      </c>
      <c r="D835" s="77">
        <v>1000</v>
      </c>
      <c r="E835" s="77">
        <v>0.01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5.3677000000000001</v>
      </c>
      <c r="L835" s="77">
        <v>5.1444000000000004E-3</v>
      </c>
      <c r="M835" s="77">
        <v>5.3662999999999998</v>
      </c>
      <c r="N835" s="77">
        <v>5.1358999999999997E-3</v>
      </c>
      <c r="O835" s="78" t="s">
        <v>430</v>
      </c>
    </row>
    <row r="836" spans="1:15" x14ac:dyDescent="0.25">
      <c r="A836" s="151" t="s">
        <v>53</v>
      </c>
      <c r="B836" s="77" t="s">
        <v>3</v>
      </c>
      <c r="C836" s="77">
        <v>0</v>
      </c>
      <c r="D836" s="77">
        <v>0.1</v>
      </c>
      <c r="E836" s="77">
        <v>0.1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58</v>
      </c>
      <c r="L836" s="77">
        <v>1.1503E-6</v>
      </c>
      <c r="M836" s="77">
        <v>58</v>
      </c>
      <c r="N836" s="77">
        <v>1.4191E-7</v>
      </c>
      <c r="O836" s="78" t="s">
        <v>408</v>
      </c>
    </row>
    <row r="837" spans="1:15" x14ac:dyDescent="0.25">
      <c r="A837" s="151" t="s">
        <v>53</v>
      </c>
      <c r="B837" s="77" t="s">
        <v>3</v>
      </c>
      <c r="C837" s="77">
        <v>100</v>
      </c>
      <c r="D837" s="77">
        <v>1000</v>
      </c>
      <c r="E837" s="77">
        <v>0.1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57.936</v>
      </c>
      <c r="L837" s="77">
        <v>7.2802999999999995E-4</v>
      </c>
      <c r="M837" s="77">
        <v>57.936</v>
      </c>
      <c r="N837" s="77">
        <v>7.2117999999999998E-4</v>
      </c>
      <c r="O837" s="78" t="s">
        <v>431</v>
      </c>
    </row>
    <row r="838" spans="1:15" x14ac:dyDescent="0.25">
      <c r="A838" s="151" t="s">
        <v>53</v>
      </c>
      <c r="B838" s="77" t="s">
        <v>3</v>
      </c>
      <c r="C838" s="77">
        <v>0</v>
      </c>
      <c r="D838" s="77">
        <v>0.1</v>
      </c>
      <c r="E838" s="77">
        <v>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580</v>
      </c>
      <c r="L838" s="77">
        <v>4.1754000000000002E-7</v>
      </c>
      <c r="M838" s="77">
        <v>580</v>
      </c>
      <c r="N838" s="77">
        <v>1.4190999999999999E-8</v>
      </c>
      <c r="O838" s="78" t="s">
        <v>409</v>
      </c>
    </row>
    <row r="839" spans="1:15" x14ac:dyDescent="0.25">
      <c r="A839" s="151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432</v>
      </c>
    </row>
    <row r="840" spans="1:15" x14ac:dyDescent="0.25">
      <c r="A840" s="151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8.4620387795000002E-2</v>
      </c>
      <c r="N840" s="77">
        <v>0</v>
      </c>
      <c r="O840" s="78" t="s">
        <v>395</v>
      </c>
    </row>
    <row r="841" spans="1:15" x14ac:dyDescent="0.25">
      <c r="A841" s="151" t="s">
        <v>53</v>
      </c>
      <c r="B841" s="77" t="s">
        <v>78</v>
      </c>
      <c r="C841" s="77">
        <v>300.00099999999998</v>
      </c>
      <c r="D841" s="77">
        <v>1100</v>
      </c>
      <c r="E841" s="77">
        <v>0.1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0.09</v>
      </c>
      <c r="L841" s="77">
        <v>0</v>
      </c>
      <c r="M841" s="77">
        <v>8.4258117024000004E-2</v>
      </c>
      <c r="N841" s="77">
        <v>0</v>
      </c>
      <c r="O841" s="78" t="s">
        <v>397</v>
      </c>
    </row>
    <row r="842" spans="1:15" x14ac:dyDescent="0.25">
      <c r="A842" s="151" t="s">
        <v>53</v>
      </c>
      <c r="B842" s="77" t="s">
        <v>78</v>
      </c>
      <c r="C842" s="77">
        <v>1100.001</v>
      </c>
      <c r="D842" s="77">
        <v>1832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9.1750578690000001E-2</v>
      </c>
      <c r="L842" s="77">
        <v>0</v>
      </c>
      <c r="M842" s="77">
        <v>8.7890410429999996E-2</v>
      </c>
      <c r="N842" s="77">
        <v>0</v>
      </c>
      <c r="O842" s="78" t="s">
        <v>399</v>
      </c>
    </row>
    <row r="843" spans="1:15" x14ac:dyDescent="0.25">
      <c r="A843" s="151" t="s">
        <v>53</v>
      </c>
      <c r="B843" s="77" t="s">
        <v>78</v>
      </c>
      <c r="C843" s="77">
        <v>-454</v>
      </c>
      <c r="D843" s="77">
        <v>300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0.60176790378900002</v>
      </c>
      <c r="L843" s="77">
        <v>0</v>
      </c>
      <c r="M843" s="77">
        <v>0.58065532808200004</v>
      </c>
      <c r="N843" s="77">
        <v>0</v>
      </c>
      <c r="O843" s="78" t="s">
        <v>396</v>
      </c>
    </row>
    <row r="844" spans="1:15" x14ac:dyDescent="0.25">
      <c r="A844" s="151" t="s">
        <v>53</v>
      </c>
      <c r="B844" s="77" t="s">
        <v>78</v>
      </c>
      <c r="C844" s="77">
        <v>300.00099999999998</v>
      </c>
      <c r="D844" s="77">
        <v>1100</v>
      </c>
      <c r="E844" s="77">
        <v>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0.58298645615699995</v>
      </c>
      <c r="L844" s="77">
        <v>0</v>
      </c>
      <c r="M844" s="77">
        <v>0.58060264405600004</v>
      </c>
      <c r="N844" s="77">
        <v>0</v>
      </c>
      <c r="O844" s="78" t="s">
        <v>398</v>
      </c>
    </row>
    <row r="845" spans="1:15" x14ac:dyDescent="0.25">
      <c r="A845" s="151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0.58352249487300001</v>
      </c>
      <c r="L845" s="77">
        <v>0</v>
      </c>
      <c r="M845" s="77">
        <v>0.58114088158199995</v>
      </c>
      <c r="N845" s="77">
        <v>0</v>
      </c>
      <c r="O845" s="78" t="s">
        <v>400</v>
      </c>
    </row>
    <row r="846" spans="1:15" x14ac:dyDescent="0.25">
      <c r="A846" s="151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9.1813958929999995E-2</v>
      </c>
      <c r="N846" s="77">
        <v>0</v>
      </c>
      <c r="O846" s="78" t="s">
        <v>389</v>
      </c>
    </row>
    <row r="847" spans="1:15" x14ac:dyDescent="0.25">
      <c r="A847" s="151" t="s">
        <v>53</v>
      </c>
      <c r="B847" s="77" t="s">
        <v>79</v>
      </c>
      <c r="C847" s="77">
        <v>500</v>
      </c>
      <c r="D847" s="77">
        <v>1350</v>
      </c>
      <c r="E847" s="77">
        <v>0.1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0.11</v>
      </c>
      <c r="L847" s="77">
        <v>0</v>
      </c>
      <c r="M847" s="77">
        <v>8.5418892991000001E-2</v>
      </c>
      <c r="N847" s="77">
        <v>0</v>
      </c>
      <c r="O847" s="78" t="s">
        <v>391</v>
      </c>
    </row>
    <row r="848" spans="1:15" x14ac:dyDescent="0.25">
      <c r="A848" s="151" t="s">
        <v>53</v>
      </c>
      <c r="B848" s="77" t="s">
        <v>79</v>
      </c>
      <c r="C848" s="77">
        <v>1350.001</v>
      </c>
      <c r="D848" s="77">
        <v>2192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9.0691638953000003E-2</v>
      </c>
      <c r="N848" s="77">
        <v>0</v>
      </c>
      <c r="O848" s="78" t="s">
        <v>393</v>
      </c>
    </row>
    <row r="849" spans="1:15" x14ac:dyDescent="0.25">
      <c r="A849" s="151" t="s">
        <v>53</v>
      </c>
      <c r="B849" s="77" t="s">
        <v>79</v>
      </c>
      <c r="C849" s="77">
        <v>-346</v>
      </c>
      <c r="D849" s="77">
        <v>499.99900000000002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0.61871661324000005</v>
      </c>
      <c r="L849" s="77">
        <v>0</v>
      </c>
      <c r="M849" s="77">
        <v>0.58174719857900004</v>
      </c>
      <c r="N849" s="77">
        <v>0</v>
      </c>
      <c r="O849" s="78" t="s">
        <v>390</v>
      </c>
    </row>
    <row r="850" spans="1:15" x14ac:dyDescent="0.25">
      <c r="A850" s="151" t="s">
        <v>53</v>
      </c>
      <c r="B850" s="77" t="s">
        <v>79</v>
      </c>
      <c r="C850" s="77">
        <v>500</v>
      </c>
      <c r="D850" s="77">
        <v>1350</v>
      </c>
      <c r="E850" s="77">
        <v>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0.59112989022899998</v>
      </c>
      <c r="L850" s="77">
        <v>0</v>
      </c>
      <c r="M850" s="77">
        <v>0.58077223356499996</v>
      </c>
      <c r="N850" s="77">
        <v>0</v>
      </c>
      <c r="O850" s="78" t="s">
        <v>392</v>
      </c>
    </row>
    <row r="851" spans="1:15" x14ac:dyDescent="0.25">
      <c r="A851" s="151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0.589270524593</v>
      </c>
      <c r="L851" s="77">
        <v>0</v>
      </c>
      <c r="M851" s="77">
        <v>0.58157112494999996</v>
      </c>
      <c r="N851" s="77">
        <v>0</v>
      </c>
      <c r="O851" s="78" t="s">
        <v>394</v>
      </c>
    </row>
    <row r="852" spans="1:15" x14ac:dyDescent="0.25">
      <c r="A852" s="151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0.77443041011000002</v>
      </c>
      <c r="L852" s="77">
        <v>0</v>
      </c>
      <c r="M852" s="77">
        <v>0.76326909416199995</v>
      </c>
      <c r="N852" s="77">
        <v>0</v>
      </c>
      <c r="O852" s="78" t="s">
        <v>381</v>
      </c>
    </row>
    <row r="853" spans="1:15" x14ac:dyDescent="0.25">
      <c r="A853" s="151" t="s">
        <v>53</v>
      </c>
      <c r="B853" s="77" t="s">
        <v>80</v>
      </c>
      <c r="C853" s="77">
        <v>-400</v>
      </c>
      <c r="D853" s="77">
        <v>499.99900000000002</v>
      </c>
      <c r="E853" s="77">
        <v>0.1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0.19</v>
      </c>
      <c r="L853" s="77">
        <v>0</v>
      </c>
      <c r="M853" s="77">
        <v>0.135879482385</v>
      </c>
      <c r="N853" s="77">
        <v>0</v>
      </c>
      <c r="O853" s="78" t="s">
        <v>383</v>
      </c>
    </row>
    <row r="854" spans="1:15" x14ac:dyDescent="0.25">
      <c r="A854" s="151" t="s">
        <v>53</v>
      </c>
      <c r="B854" s="77" t="s">
        <v>80</v>
      </c>
      <c r="C854" s="77">
        <v>500</v>
      </c>
      <c r="D854" s="77">
        <v>1500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0.12</v>
      </c>
      <c r="L854" s="77">
        <v>0</v>
      </c>
      <c r="M854" s="77">
        <v>8.8716091735000002E-2</v>
      </c>
      <c r="N854" s="77">
        <v>0</v>
      </c>
      <c r="O854" s="78" t="s">
        <v>385</v>
      </c>
    </row>
    <row r="855" spans="1:15" x14ac:dyDescent="0.25">
      <c r="A855" s="151" t="s">
        <v>53</v>
      </c>
      <c r="B855" s="77" t="s">
        <v>80</v>
      </c>
      <c r="C855" s="77">
        <v>1500.001</v>
      </c>
      <c r="D855" s="77">
        <v>2500</v>
      </c>
      <c r="E855" s="77">
        <v>0.1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0.13134693283599999</v>
      </c>
      <c r="L855" s="77">
        <v>0</v>
      </c>
      <c r="M855" s="77">
        <v>9.8982266025999993E-2</v>
      </c>
      <c r="N855" s="77">
        <v>0</v>
      </c>
      <c r="O855" s="78" t="s">
        <v>387</v>
      </c>
    </row>
    <row r="856" spans="1:15" x14ac:dyDescent="0.25">
      <c r="A856" s="151" t="s">
        <v>53</v>
      </c>
      <c r="B856" s="77" t="s">
        <v>80</v>
      </c>
      <c r="C856" s="77">
        <v>-454</v>
      </c>
      <c r="D856" s="77">
        <v>-400.00099999999998</v>
      </c>
      <c r="E856" s="77">
        <v>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0.99057090109900003</v>
      </c>
      <c r="L856" s="77">
        <v>0</v>
      </c>
      <c r="M856" s="77">
        <v>0.95529037999099997</v>
      </c>
      <c r="N856" s="77">
        <v>0</v>
      </c>
      <c r="O856" s="78" t="s">
        <v>382</v>
      </c>
    </row>
    <row r="857" spans="1:15" x14ac:dyDescent="0.25">
      <c r="A857" s="151" t="s">
        <v>53</v>
      </c>
      <c r="B857" s="77" t="s">
        <v>80</v>
      </c>
      <c r="C857" s="77">
        <v>-400</v>
      </c>
      <c r="D857" s="77">
        <v>499.99900000000002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0.63828364502900004</v>
      </c>
      <c r="L857" s="77">
        <v>0</v>
      </c>
      <c r="M857" s="77">
        <v>0.59030774493799998</v>
      </c>
      <c r="N857" s="77">
        <v>0</v>
      </c>
      <c r="O857" s="78" t="s">
        <v>384</v>
      </c>
    </row>
    <row r="858" spans="1:15" x14ac:dyDescent="0.25">
      <c r="A858" s="151" t="s">
        <v>53</v>
      </c>
      <c r="B858" s="77" t="s">
        <v>80</v>
      </c>
      <c r="C858" s="77">
        <v>500</v>
      </c>
      <c r="D858" s="77">
        <v>1500</v>
      </c>
      <c r="E858" s="77">
        <v>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0.59947253707799997</v>
      </c>
      <c r="L858" s="77">
        <v>0</v>
      </c>
      <c r="M858" s="77">
        <v>0.58126632874499995</v>
      </c>
      <c r="N858" s="77">
        <v>0</v>
      </c>
      <c r="O858" s="78" t="s">
        <v>386</v>
      </c>
    </row>
    <row r="859" spans="1:15" x14ac:dyDescent="0.25">
      <c r="A859" s="151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0.60796019614700003</v>
      </c>
      <c r="L859" s="77">
        <v>0</v>
      </c>
      <c r="M859" s="77">
        <v>0.58292151185899999</v>
      </c>
      <c r="N859" s="77">
        <v>0</v>
      </c>
      <c r="O859" s="78" t="s">
        <v>388</v>
      </c>
    </row>
    <row r="860" spans="1:15" x14ac:dyDescent="0.25">
      <c r="A860" s="151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1.4288134381199999</v>
      </c>
      <c r="N860" s="77">
        <v>0</v>
      </c>
      <c r="O860" s="78" t="s">
        <v>371</v>
      </c>
    </row>
    <row r="861" spans="1:15" x14ac:dyDescent="0.25">
      <c r="A861" s="151" t="s">
        <v>53</v>
      </c>
      <c r="B861" s="77" t="s">
        <v>81</v>
      </c>
      <c r="C861" s="77">
        <v>-400</v>
      </c>
      <c r="D861" s="77">
        <v>-150.001</v>
      </c>
      <c r="E861" s="77">
        <v>0.1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0.24</v>
      </c>
      <c r="L861" s="77">
        <v>0</v>
      </c>
      <c r="M861" s="77">
        <v>0.198729600225</v>
      </c>
      <c r="N861" s="77">
        <v>0</v>
      </c>
      <c r="O861" s="78" t="s">
        <v>373</v>
      </c>
    </row>
    <row r="862" spans="1:15" x14ac:dyDescent="0.25">
      <c r="A862" s="151" t="s">
        <v>53</v>
      </c>
      <c r="B862" s="77" t="s">
        <v>81</v>
      </c>
      <c r="C862" s="77">
        <v>-150</v>
      </c>
      <c r="D862" s="77">
        <v>700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0.14000000000000001</v>
      </c>
      <c r="L862" s="77">
        <v>0</v>
      </c>
      <c r="M862" s="77">
        <v>8.8082792133999999E-2</v>
      </c>
      <c r="N862" s="77">
        <v>0</v>
      </c>
      <c r="O862" s="78" t="s">
        <v>375</v>
      </c>
    </row>
    <row r="863" spans="1:15" x14ac:dyDescent="0.25">
      <c r="A863" s="151" t="s">
        <v>53</v>
      </c>
      <c r="B863" s="77" t="s">
        <v>81</v>
      </c>
      <c r="C863" s="77">
        <v>700.00099999999998</v>
      </c>
      <c r="D863" s="77">
        <v>1500</v>
      </c>
      <c r="E863" s="77">
        <v>0.1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0.12</v>
      </c>
      <c r="L863" s="77">
        <v>0</v>
      </c>
      <c r="M863" s="77">
        <v>8.7954481685999994E-2</v>
      </c>
      <c r="N863" s="77">
        <v>0</v>
      </c>
      <c r="O863" s="78" t="s">
        <v>377</v>
      </c>
    </row>
    <row r="864" spans="1:15" x14ac:dyDescent="0.25">
      <c r="A864" s="151" t="s">
        <v>53</v>
      </c>
      <c r="B864" s="77" t="s">
        <v>81</v>
      </c>
      <c r="C864" s="77">
        <v>1500.001</v>
      </c>
      <c r="D864" s="77">
        <v>2372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0.13</v>
      </c>
      <c r="L864" s="77">
        <v>0</v>
      </c>
      <c r="M864" s="77">
        <v>9.4805567091999998E-2</v>
      </c>
      <c r="N864" s="77">
        <v>0</v>
      </c>
      <c r="O864" s="78" t="s">
        <v>379</v>
      </c>
    </row>
    <row r="865" spans="1:15" x14ac:dyDescent="0.25">
      <c r="A865" s="151" t="s">
        <v>53</v>
      </c>
      <c r="B865" s="77" t="s">
        <v>81</v>
      </c>
      <c r="C865" s="77">
        <v>-454</v>
      </c>
      <c r="D865" s="77">
        <v>-400.00099999999998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1.5603240962689999</v>
      </c>
      <c r="L865" s="77">
        <v>0</v>
      </c>
      <c r="M865" s="77">
        <v>1.5399700779409999</v>
      </c>
      <c r="N865" s="77">
        <v>0</v>
      </c>
      <c r="O865" s="78" t="s">
        <v>372</v>
      </c>
    </row>
    <row r="866" spans="1:15" x14ac:dyDescent="0.25">
      <c r="A866" s="151" t="s">
        <v>53</v>
      </c>
      <c r="B866" s="77" t="s">
        <v>81</v>
      </c>
      <c r="C866" s="77">
        <v>-400</v>
      </c>
      <c r="D866" s="77">
        <v>-150.001</v>
      </c>
      <c r="E866" s="77">
        <v>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0.65772098830000003</v>
      </c>
      <c r="L866" s="77">
        <v>0</v>
      </c>
      <c r="M866" s="77">
        <v>0.60785973218</v>
      </c>
      <c r="N866" s="77">
        <v>0</v>
      </c>
      <c r="O866" s="78" t="s">
        <v>374</v>
      </c>
    </row>
    <row r="867" spans="1:15" x14ac:dyDescent="0.25">
      <c r="A867" s="151" t="s">
        <v>53</v>
      </c>
      <c r="B867" s="77" t="s">
        <v>81</v>
      </c>
      <c r="C867" s="77">
        <v>-150</v>
      </c>
      <c r="D867" s="77">
        <v>700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0.61817394211900001</v>
      </c>
      <c r="L867" s="77">
        <v>0</v>
      </c>
      <c r="M867" s="77">
        <v>0.58117000806100005</v>
      </c>
      <c r="N867" s="77">
        <v>0</v>
      </c>
      <c r="O867" s="78" t="s">
        <v>376</v>
      </c>
    </row>
    <row r="868" spans="1:15" x14ac:dyDescent="0.25">
      <c r="A868" s="151" t="s">
        <v>53</v>
      </c>
      <c r="B868" s="77" t="s">
        <v>81</v>
      </c>
      <c r="C868" s="77">
        <v>700.00099999999998</v>
      </c>
      <c r="D868" s="77">
        <v>1500</v>
      </c>
      <c r="E868" s="77">
        <v>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0.601093255627</v>
      </c>
      <c r="L868" s="77">
        <v>0</v>
      </c>
      <c r="M868" s="77">
        <v>0.58115057502199996</v>
      </c>
      <c r="N868" s="77">
        <v>0</v>
      </c>
      <c r="O868" s="78" t="s">
        <v>378</v>
      </c>
    </row>
    <row r="869" spans="1:15" x14ac:dyDescent="0.25">
      <c r="A869" s="151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0.603858874238</v>
      </c>
      <c r="L869" s="77">
        <v>0</v>
      </c>
      <c r="M869" s="77">
        <v>0.58222684200599994</v>
      </c>
      <c r="N869" s="77">
        <v>0</v>
      </c>
      <c r="O869" s="78" t="s">
        <v>380</v>
      </c>
    </row>
    <row r="870" spans="1:15" x14ac:dyDescent="0.25">
      <c r="A870" s="151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1.0679013171E-2</v>
      </c>
      <c r="N870" s="77">
        <v>0</v>
      </c>
      <c r="O870" s="78" t="s">
        <v>356</v>
      </c>
    </row>
    <row r="871" spans="1:15" x14ac:dyDescent="0.25">
      <c r="A871" s="151" t="s">
        <v>53</v>
      </c>
      <c r="B871" s="77" t="s">
        <v>85</v>
      </c>
      <c r="C871" s="77">
        <v>32.000999999999998</v>
      </c>
      <c r="D871" s="77">
        <v>400</v>
      </c>
      <c r="E871" s="77">
        <v>0.01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1.6E-2</v>
      </c>
      <c r="L871" s="77">
        <v>0</v>
      </c>
      <c r="M871" s="77">
        <v>1.4506479885E-2</v>
      </c>
      <c r="N871" s="77">
        <v>0</v>
      </c>
      <c r="O871" s="78" t="s">
        <v>359</v>
      </c>
    </row>
    <row r="872" spans="1:15" x14ac:dyDescent="0.25">
      <c r="A872" s="151" t="s">
        <v>53</v>
      </c>
      <c r="B872" s="77" t="s">
        <v>85</v>
      </c>
      <c r="C872" s="77">
        <v>400.00099999999998</v>
      </c>
      <c r="D872" s="77">
        <v>800</v>
      </c>
      <c r="E872" s="77">
        <v>0.01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2.1000000000000001E-2</v>
      </c>
      <c r="L872" s="77">
        <v>0</v>
      </c>
      <c r="M872" s="77">
        <v>1.8861623966999998E-2</v>
      </c>
      <c r="N872" s="77">
        <v>0</v>
      </c>
      <c r="O872" s="78" t="s">
        <v>362</v>
      </c>
    </row>
    <row r="873" spans="1:15" x14ac:dyDescent="0.25">
      <c r="A873" s="151" t="s">
        <v>53</v>
      </c>
      <c r="B873" s="77" t="s">
        <v>85</v>
      </c>
      <c r="C873" s="77">
        <v>800.00099999999998</v>
      </c>
      <c r="D873" s="77">
        <v>1200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2.7260507468E-2</v>
      </c>
      <c r="L873" s="77">
        <v>0</v>
      </c>
      <c r="M873" s="77">
        <v>2.6097132923000001E-2</v>
      </c>
      <c r="N873" s="77">
        <v>0</v>
      </c>
      <c r="O873" s="78" t="s">
        <v>365</v>
      </c>
    </row>
    <row r="874" spans="1:15" x14ac:dyDescent="0.25">
      <c r="A874" s="151" t="s">
        <v>53</v>
      </c>
      <c r="B874" s="77" t="s">
        <v>85</v>
      </c>
      <c r="C874" s="77">
        <v>1200.001</v>
      </c>
      <c r="D874" s="77">
        <v>1562</v>
      </c>
      <c r="E874" s="77">
        <v>0.01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3.4473084940000003E-2</v>
      </c>
      <c r="L874" s="77">
        <v>0</v>
      </c>
      <c r="M874" s="77">
        <v>3.2866752600999999E-2</v>
      </c>
      <c r="N874" s="77">
        <v>0</v>
      </c>
      <c r="O874" s="78" t="s">
        <v>368</v>
      </c>
    </row>
    <row r="875" spans="1:15" x14ac:dyDescent="0.25">
      <c r="A875" s="151" t="s">
        <v>53</v>
      </c>
      <c r="B875" s="77" t="s">
        <v>85</v>
      </c>
      <c r="C875" s="77">
        <v>-320</v>
      </c>
      <c r="D875" s="77">
        <v>32</v>
      </c>
      <c r="E875" s="77">
        <v>0.1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5.9935600796999999E-2</v>
      </c>
      <c r="L875" s="77">
        <v>0</v>
      </c>
      <c r="M875" s="77">
        <v>5.8429798239999997E-2</v>
      </c>
      <c r="N875" s="77">
        <v>0</v>
      </c>
      <c r="O875" s="78" t="s">
        <v>357</v>
      </c>
    </row>
    <row r="876" spans="1:15" x14ac:dyDescent="0.25">
      <c r="A876" s="151" t="s">
        <v>53</v>
      </c>
      <c r="B876" s="77" t="s">
        <v>85</v>
      </c>
      <c r="C876" s="77">
        <v>32.000999999999998</v>
      </c>
      <c r="D876" s="77">
        <v>400</v>
      </c>
      <c r="E876" s="77">
        <v>0.1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6.0734445574999997E-2</v>
      </c>
      <c r="L876" s="77">
        <v>0</v>
      </c>
      <c r="M876" s="77">
        <v>5.9248949008999997E-2</v>
      </c>
      <c r="N876" s="77">
        <v>0</v>
      </c>
      <c r="O876" s="78" t="s">
        <v>360</v>
      </c>
    </row>
    <row r="877" spans="1:15" x14ac:dyDescent="0.25">
      <c r="A877" s="151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6.2482481875000002E-2</v>
      </c>
      <c r="L877" s="77">
        <v>0</v>
      </c>
      <c r="M877" s="77">
        <v>6.0462888276E-2</v>
      </c>
      <c r="N877" s="77">
        <v>0</v>
      </c>
      <c r="O877" s="78" t="s">
        <v>363</v>
      </c>
    </row>
    <row r="878" spans="1:15" x14ac:dyDescent="0.25">
      <c r="A878" s="151" t="s">
        <v>53</v>
      </c>
      <c r="B878" s="77" t="s">
        <v>85</v>
      </c>
      <c r="C878" s="77">
        <v>800.00099999999998</v>
      </c>
      <c r="D878" s="77">
        <v>1200</v>
      </c>
      <c r="E878" s="77">
        <v>0.1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6.5033530039000004E-2</v>
      </c>
      <c r="L878" s="77">
        <v>0</v>
      </c>
      <c r="M878" s="77">
        <v>6.3095644436000006E-2</v>
      </c>
      <c r="N878" s="77">
        <v>0</v>
      </c>
      <c r="O878" s="78" t="s">
        <v>366</v>
      </c>
    </row>
    <row r="879" spans="1:15" x14ac:dyDescent="0.25">
      <c r="A879" s="151" t="s">
        <v>53</v>
      </c>
      <c r="B879" s="77" t="s">
        <v>85</v>
      </c>
      <c r="C879" s="77">
        <v>1200.001</v>
      </c>
      <c r="D879" s="77">
        <v>1562</v>
      </c>
      <c r="E879" s="77">
        <v>0.1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6.9375096839000006E-2</v>
      </c>
      <c r="L879" s="77">
        <v>0</v>
      </c>
      <c r="M879" s="77">
        <v>6.6183256391000006E-2</v>
      </c>
      <c r="N879" s="77">
        <v>0</v>
      </c>
      <c r="O879" s="78" t="s">
        <v>369</v>
      </c>
    </row>
    <row r="880" spans="1:15" x14ac:dyDescent="0.25">
      <c r="A880" s="151" t="s">
        <v>53</v>
      </c>
      <c r="B880" s="77" t="s">
        <v>85</v>
      </c>
      <c r="C880" s="77">
        <v>-320</v>
      </c>
      <c r="D880" s="77">
        <v>32</v>
      </c>
      <c r="E880" s="77">
        <v>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0.57803717960400003</v>
      </c>
      <c r="L880" s="77">
        <v>0</v>
      </c>
      <c r="M880" s="77">
        <v>0.57742016012800002</v>
      </c>
      <c r="N880" s="77">
        <v>0</v>
      </c>
      <c r="O880" s="78" t="s">
        <v>358</v>
      </c>
    </row>
    <row r="881" spans="1:15" x14ac:dyDescent="0.25">
      <c r="A881" s="151" t="s">
        <v>53</v>
      </c>
      <c r="B881" s="77" t="s">
        <v>85</v>
      </c>
      <c r="C881" s="77">
        <v>32.000999999999998</v>
      </c>
      <c r="D881" s="77">
        <v>400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0.57812055632100001</v>
      </c>
      <c r="L881" s="77">
        <v>0</v>
      </c>
      <c r="M881" s="77">
        <v>0.577503625927</v>
      </c>
      <c r="N881" s="77">
        <v>0</v>
      </c>
      <c r="O881" s="78" t="s">
        <v>361</v>
      </c>
    </row>
    <row r="882" spans="1:15" x14ac:dyDescent="0.25">
      <c r="A882" s="151" t="s">
        <v>53</v>
      </c>
      <c r="B882" s="77" t="s">
        <v>85</v>
      </c>
      <c r="C882" s="77">
        <v>400.00099999999998</v>
      </c>
      <c r="D882" s="77">
        <v>800</v>
      </c>
      <c r="E882" s="77">
        <v>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0.57848851292699999</v>
      </c>
      <c r="L882" s="77">
        <v>0</v>
      </c>
      <c r="M882" s="77">
        <v>0.57762943212600004</v>
      </c>
      <c r="N882" s="77">
        <v>0</v>
      </c>
      <c r="O882" s="78" t="s">
        <v>364</v>
      </c>
    </row>
    <row r="883" spans="1:15" x14ac:dyDescent="0.25">
      <c r="A883" s="151" t="s">
        <v>53</v>
      </c>
      <c r="B883" s="77" t="s">
        <v>85</v>
      </c>
      <c r="C883" s="77">
        <v>800.00099999999998</v>
      </c>
      <c r="D883" s="77">
        <v>1200</v>
      </c>
      <c r="E883" s="77">
        <v>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0.57876960794200005</v>
      </c>
      <c r="L883" s="77">
        <v>0</v>
      </c>
      <c r="M883" s="77">
        <v>0.57791094499700002</v>
      </c>
      <c r="N883" s="77">
        <v>0</v>
      </c>
      <c r="O883" s="78" t="s">
        <v>367</v>
      </c>
    </row>
    <row r="884" spans="1:15" x14ac:dyDescent="0.25">
      <c r="A884" s="151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0.57975076193700004</v>
      </c>
      <c r="L884" s="77">
        <v>0</v>
      </c>
      <c r="M884" s="77">
        <v>0.57825619186199995</v>
      </c>
      <c r="N884" s="77">
        <v>0</v>
      </c>
      <c r="O884" s="78" t="s">
        <v>370</v>
      </c>
    </row>
    <row r="885" spans="1:15" x14ac:dyDescent="0.25">
      <c r="A885" s="151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9.0497973720000003E-3</v>
      </c>
      <c r="L885" s="77">
        <v>0</v>
      </c>
      <c r="M885" s="77">
        <v>8.0620868999999994E-3</v>
      </c>
      <c r="N885" s="77">
        <v>0</v>
      </c>
      <c r="O885" s="78" t="s">
        <v>341</v>
      </c>
    </row>
    <row r="886" spans="1:15" x14ac:dyDescent="0.25">
      <c r="A886" s="151" t="s">
        <v>53</v>
      </c>
      <c r="B886" s="77" t="s">
        <v>86</v>
      </c>
      <c r="C886" s="77">
        <v>32.000999999999998</v>
      </c>
      <c r="D886" s="77">
        <v>400</v>
      </c>
      <c r="E886" s="77">
        <v>0.01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1.6E-2</v>
      </c>
      <c r="L886" s="77">
        <v>0</v>
      </c>
      <c r="M886" s="77">
        <v>1.4466336601E-2</v>
      </c>
      <c r="N886" s="77">
        <v>0</v>
      </c>
      <c r="O886" s="78" t="s">
        <v>344</v>
      </c>
    </row>
    <row r="887" spans="1:15" x14ac:dyDescent="0.25">
      <c r="A887" s="151" t="s">
        <v>53</v>
      </c>
      <c r="B887" s="77" t="s">
        <v>86</v>
      </c>
      <c r="C887" s="77">
        <v>400.00099999999998</v>
      </c>
      <c r="D887" s="77">
        <v>800</v>
      </c>
      <c r="E887" s="77">
        <v>0.01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0.02</v>
      </c>
      <c r="L887" s="77">
        <v>0</v>
      </c>
      <c r="M887" s="77">
        <v>1.8758799073000001E-2</v>
      </c>
      <c r="N887" s="77">
        <v>0</v>
      </c>
      <c r="O887" s="78" t="s">
        <v>347</v>
      </c>
    </row>
    <row r="888" spans="1:15" x14ac:dyDescent="0.25">
      <c r="A888" s="151" t="s">
        <v>53</v>
      </c>
      <c r="B888" s="77" t="s">
        <v>86</v>
      </c>
      <c r="C888" s="77">
        <v>800.00099999999998</v>
      </c>
      <c r="D888" s="77">
        <v>1200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2.7080150588999999E-2</v>
      </c>
      <c r="L888" s="77">
        <v>0</v>
      </c>
      <c r="M888" s="77">
        <v>2.5908678763000001E-2</v>
      </c>
      <c r="N888" s="77">
        <v>0</v>
      </c>
      <c r="O888" s="78" t="s">
        <v>350</v>
      </c>
    </row>
    <row r="889" spans="1:15" x14ac:dyDescent="0.25">
      <c r="A889" s="151" t="s">
        <v>53</v>
      </c>
      <c r="B889" s="77" t="s">
        <v>86</v>
      </c>
      <c r="C889" s="77">
        <v>1200.001</v>
      </c>
      <c r="D889" s="77">
        <v>1562</v>
      </c>
      <c r="E889" s="77">
        <v>0.01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3.3168701389999999E-2</v>
      </c>
      <c r="L889" s="77">
        <v>0</v>
      </c>
      <c r="M889" s="77">
        <v>3.2593935887999997E-2</v>
      </c>
      <c r="N889" s="77">
        <v>0</v>
      </c>
      <c r="O889" s="78" t="s">
        <v>353</v>
      </c>
    </row>
    <row r="890" spans="1:15" x14ac:dyDescent="0.25">
      <c r="A890" s="151" t="s">
        <v>53</v>
      </c>
      <c r="B890" s="77" t="s">
        <v>86</v>
      </c>
      <c r="C890" s="77">
        <v>-320</v>
      </c>
      <c r="D890" s="77">
        <v>32</v>
      </c>
      <c r="E890" s="77">
        <v>0.1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5.858842543E-2</v>
      </c>
      <c r="L890" s="77">
        <v>0</v>
      </c>
      <c r="M890" s="77">
        <v>5.8008596304000001E-2</v>
      </c>
      <c r="N890" s="77">
        <v>0</v>
      </c>
      <c r="O890" s="78" t="s">
        <v>342</v>
      </c>
    </row>
    <row r="891" spans="1:15" x14ac:dyDescent="0.25">
      <c r="A891" s="151" t="s">
        <v>53</v>
      </c>
      <c r="B891" s="77" t="s">
        <v>86</v>
      </c>
      <c r="C891" s="77">
        <v>32.000999999999998</v>
      </c>
      <c r="D891" s="77">
        <v>400</v>
      </c>
      <c r="E891" s="77">
        <v>0.1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5.9981478406000002E-2</v>
      </c>
      <c r="L891" s="77">
        <v>0</v>
      </c>
      <c r="M891" s="77">
        <v>5.9239133136000002E-2</v>
      </c>
      <c r="N891" s="77">
        <v>0</v>
      </c>
      <c r="O891" s="78" t="s">
        <v>345</v>
      </c>
    </row>
    <row r="892" spans="1:15" x14ac:dyDescent="0.25">
      <c r="A892" s="151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6.1158772058999999E-2</v>
      </c>
      <c r="L892" s="77">
        <v>0</v>
      </c>
      <c r="M892" s="77">
        <v>6.0430890633000001E-2</v>
      </c>
      <c r="N892" s="77">
        <v>0</v>
      </c>
      <c r="O892" s="78" t="s">
        <v>348</v>
      </c>
    </row>
    <row r="893" spans="1:15" x14ac:dyDescent="0.25">
      <c r="A893" s="151" t="s">
        <v>53</v>
      </c>
      <c r="B893" s="77" t="s">
        <v>86</v>
      </c>
      <c r="C893" s="77">
        <v>800.00099999999998</v>
      </c>
      <c r="D893" s="77">
        <v>1200</v>
      </c>
      <c r="E893" s="77">
        <v>0.1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6.4958135116000001E-2</v>
      </c>
      <c r="L893" s="77">
        <v>0</v>
      </c>
      <c r="M893" s="77">
        <v>6.3017931060999996E-2</v>
      </c>
      <c r="N893" s="77">
        <v>0</v>
      </c>
      <c r="O893" s="78" t="s">
        <v>351</v>
      </c>
    </row>
    <row r="894" spans="1:15" x14ac:dyDescent="0.25">
      <c r="A894" s="151" t="s">
        <v>53</v>
      </c>
      <c r="B894" s="77" t="s">
        <v>86</v>
      </c>
      <c r="C894" s="77">
        <v>1200.001</v>
      </c>
      <c r="D894" s="77">
        <v>1562</v>
      </c>
      <c r="E894" s="77">
        <v>0.1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6.7183011525000003E-2</v>
      </c>
      <c r="L894" s="77">
        <v>0</v>
      </c>
      <c r="M894" s="77">
        <v>6.6048199496000007E-2</v>
      </c>
      <c r="N894" s="77">
        <v>0</v>
      </c>
      <c r="O894" s="78" t="s">
        <v>354</v>
      </c>
    </row>
    <row r="895" spans="1:15" x14ac:dyDescent="0.25">
      <c r="A895" s="151" t="s">
        <v>53</v>
      </c>
      <c r="B895" s="77" t="s">
        <v>86</v>
      </c>
      <c r="C895" s="77">
        <v>-320</v>
      </c>
      <c r="D895" s="77">
        <v>32</v>
      </c>
      <c r="E895" s="77">
        <v>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0.57761182695799995</v>
      </c>
      <c r="L895" s="77">
        <v>0</v>
      </c>
      <c r="M895" s="77">
        <v>0.57737769028999997</v>
      </c>
      <c r="N895" s="77">
        <v>0</v>
      </c>
      <c r="O895" s="78" t="s">
        <v>343</v>
      </c>
    </row>
    <row r="896" spans="1:15" x14ac:dyDescent="0.25">
      <c r="A896" s="151" t="s">
        <v>53</v>
      </c>
      <c r="B896" s="77" t="s">
        <v>86</v>
      </c>
      <c r="C896" s="77">
        <v>32.000999999999998</v>
      </c>
      <c r="D896" s="77">
        <v>400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0.57780903966899999</v>
      </c>
      <c r="L896" s="77">
        <v>0</v>
      </c>
      <c r="M896" s="77">
        <v>0.57750261894999999</v>
      </c>
      <c r="N896" s="77">
        <v>0</v>
      </c>
      <c r="O896" s="78" t="s">
        <v>346</v>
      </c>
    </row>
    <row r="897" spans="1:15" x14ac:dyDescent="0.25">
      <c r="A897" s="151" t="s">
        <v>53</v>
      </c>
      <c r="B897" s="77" t="s">
        <v>86</v>
      </c>
      <c r="C897" s="77">
        <v>400.00099999999998</v>
      </c>
      <c r="D897" s="77">
        <v>800</v>
      </c>
      <c r="E897" s="77">
        <v>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0.57793243893299995</v>
      </c>
      <c r="L897" s="77">
        <v>0</v>
      </c>
      <c r="M897" s="77">
        <v>0.57762608367599999</v>
      </c>
      <c r="N897" s="77">
        <v>0</v>
      </c>
      <c r="O897" s="78" t="s">
        <v>349</v>
      </c>
    </row>
    <row r="898" spans="1:15" x14ac:dyDescent="0.25">
      <c r="A898" s="151" t="s">
        <v>53</v>
      </c>
      <c r="B898" s="77" t="s">
        <v>86</v>
      </c>
      <c r="C898" s="77">
        <v>800.00099999999998</v>
      </c>
      <c r="D898" s="77">
        <v>1200</v>
      </c>
      <c r="E898" s="77">
        <v>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0.578761141029</v>
      </c>
      <c r="L898" s="77">
        <v>0</v>
      </c>
      <c r="M898" s="77">
        <v>0.57790246550400004</v>
      </c>
      <c r="N898" s="77">
        <v>0</v>
      </c>
      <c r="O898" s="78" t="s">
        <v>352</v>
      </c>
    </row>
    <row r="899" spans="1:15" x14ac:dyDescent="0.25">
      <c r="A899" s="151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0.57876345269899998</v>
      </c>
      <c r="L899" s="77">
        <v>0</v>
      </c>
      <c r="M899" s="77">
        <v>0.57824074973700001</v>
      </c>
      <c r="N899" s="77">
        <v>0</v>
      </c>
      <c r="O899" s="78" t="s">
        <v>355</v>
      </c>
    </row>
    <row r="900" spans="1:15" x14ac:dyDescent="0.25">
      <c r="A900" s="151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0.222146298464</v>
      </c>
      <c r="N900" s="77">
        <v>0</v>
      </c>
      <c r="O900" s="78" t="s">
        <v>333</v>
      </c>
    </row>
    <row r="901" spans="1:15" x14ac:dyDescent="0.25">
      <c r="A901" s="151" t="s">
        <v>53</v>
      </c>
      <c r="B901" s="77" t="s">
        <v>82</v>
      </c>
      <c r="C901" s="77">
        <v>32</v>
      </c>
      <c r="D901" s="77">
        <v>1100</v>
      </c>
      <c r="E901" s="77">
        <v>0.1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0.19</v>
      </c>
      <c r="L901" s="77">
        <v>0</v>
      </c>
      <c r="M901" s="77">
        <v>0.13897985690100001</v>
      </c>
      <c r="N901" s="77">
        <v>0</v>
      </c>
      <c r="O901" s="78" t="s">
        <v>335</v>
      </c>
    </row>
    <row r="902" spans="1:15" x14ac:dyDescent="0.25">
      <c r="A902" s="151" t="s">
        <v>53</v>
      </c>
      <c r="B902" s="77" t="s">
        <v>82</v>
      </c>
      <c r="C902" s="77">
        <v>1100.001</v>
      </c>
      <c r="D902" s="77">
        <v>2200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0.16</v>
      </c>
      <c r="L902" s="77">
        <v>0</v>
      </c>
      <c r="M902" s="77">
        <v>0.10571338059099999</v>
      </c>
      <c r="N902" s="77">
        <v>0</v>
      </c>
      <c r="O902" s="78" t="s">
        <v>337</v>
      </c>
    </row>
    <row r="903" spans="1:15" x14ac:dyDescent="0.25">
      <c r="A903" s="151" t="s">
        <v>53</v>
      </c>
      <c r="B903" s="77" t="s">
        <v>82</v>
      </c>
      <c r="C903" s="77">
        <v>2200.0010000000002</v>
      </c>
      <c r="D903" s="77">
        <v>3214</v>
      </c>
      <c r="E903" s="77">
        <v>0.1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0.17</v>
      </c>
      <c r="L903" s="77">
        <v>0</v>
      </c>
      <c r="M903" s="77">
        <v>0.122419895803</v>
      </c>
      <c r="N903" s="77">
        <v>0</v>
      </c>
      <c r="O903" s="78" t="s">
        <v>339</v>
      </c>
    </row>
    <row r="904" spans="1:15" x14ac:dyDescent="0.25">
      <c r="A904" s="151" t="s">
        <v>53</v>
      </c>
      <c r="B904" s="77" t="s">
        <v>82</v>
      </c>
      <c r="C904" s="77">
        <v>-58</v>
      </c>
      <c r="D904" s="77">
        <v>31.998999999999999</v>
      </c>
      <c r="E904" s="77">
        <v>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0.66464951509900005</v>
      </c>
      <c r="L904" s="77">
        <v>0</v>
      </c>
      <c r="M904" s="77">
        <v>0.615913125304</v>
      </c>
      <c r="N904" s="77">
        <v>0</v>
      </c>
      <c r="O904" s="78" t="s">
        <v>334</v>
      </c>
    </row>
    <row r="905" spans="1:15" x14ac:dyDescent="0.25">
      <c r="A905" s="151" t="s">
        <v>53</v>
      </c>
      <c r="B905" s="77" t="s">
        <v>82</v>
      </c>
      <c r="C905" s="77">
        <v>32</v>
      </c>
      <c r="D905" s="77">
        <v>1100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0.64165832077899998</v>
      </c>
      <c r="L905" s="77">
        <v>0</v>
      </c>
      <c r="M905" s="77">
        <v>0.59102910302699996</v>
      </c>
      <c r="N905" s="77">
        <v>0</v>
      </c>
      <c r="O905" s="78" t="s">
        <v>336</v>
      </c>
    </row>
    <row r="906" spans="1:15" x14ac:dyDescent="0.25">
      <c r="A906" s="151" t="s">
        <v>53</v>
      </c>
      <c r="B906" s="77" t="s">
        <v>82</v>
      </c>
      <c r="C906" s="77">
        <v>1100.001</v>
      </c>
      <c r="D906" s="77">
        <v>2200</v>
      </c>
      <c r="E906" s="77">
        <v>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0.62759628473600004</v>
      </c>
      <c r="L906" s="77">
        <v>0</v>
      </c>
      <c r="M906" s="77">
        <v>0.58410214760400003</v>
      </c>
      <c r="N906" s="77">
        <v>0</v>
      </c>
      <c r="O906" s="78" t="s">
        <v>338</v>
      </c>
    </row>
    <row r="907" spans="1:15" x14ac:dyDescent="0.25">
      <c r="A907" s="151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0.63062541073599998</v>
      </c>
      <c r="L907" s="77">
        <v>0</v>
      </c>
      <c r="M907" s="77">
        <v>0.58735562556999998</v>
      </c>
      <c r="N907" s="77">
        <v>0</v>
      </c>
      <c r="O907" s="78" t="s">
        <v>340</v>
      </c>
    </row>
    <row r="908" spans="1:15" x14ac:dyDescent="0.25">
      <c r="A908" s="151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0.17935751635399999</v>
      </c>
      <c r="N908" s="77">
        <v>0</v>
      </c>
      <c r="O908" s="78" t="s">
        <v>325</v>
      </c>
    </row>
    <row r="909" spans="1:15" x14ac:dyDescent="0.25">
      <c r="A909" s="151" t="s">
        <v>53</v>
      </c>
      <c r="B909" s="77" t="s">
        <v>83</v>
      </c>
      <c r="C909" s="77">
        <v>32</v>
      </c>
      <c r="D909" s="77">
        <v>1100</v>
      </c>
      <c r="E909" s="77">
        <v>0.1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0.18</v>
      </c>
      <c r="L909" s="77">
        <v>0</v>
      </c>
      <c r="M909" s="77">
        <v>0.12667225052700001</v>
      </c>
      <c r="N909" s="77">
        <v>0</v>
      </c>
      <c r="O909" s="78" t="s">
        <v>327</v>
      </c>
    </row>
    <row r="910" spans="1:15" x14ac:dyDescent="0.25">
      <c r="A910" s="151" t="s">
        <v>53</v>
      </c>
      <c r="B910" s="77" t="s">
        <v>83</v>
      </c>
      <c r="C910" s="77">
        <v>1100.001</v>
      </c>
      <c r="D910" s="77">
        <v>2200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0.17</v>
      </c>
      <c r="L910" s="77">
        <v>0</v>
      </c>
      <c r="M910" s="77">
        <v>0.10571338059099999</v>
      </c>
      <c r="N910" s="77">
        <v>0</v>
      </c>
      <c r="O910" s="78" t="s">
        <v>329</v>
      </c>
    </row>
    <row r="911" spans="1:15" x14ac:dyDescent="0.25">
      <c r="A911" s="151" t="s">
        <v>53</v>
      </c>
      <c r="B911" s="77" t="s">
        <v>83</v>
      </c>
      <c r="C911" s="77">
        <v>2200.0010000000002</v>
      </c>
      <c r="D911" s="77">
        <v>3214</v>
      </c>
      <c r="E911" s="77">
        <v>0.1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0.17</v>
      </c>
      <c r="L911" s="77">
        <v>0</v>
      </c>
      <c r="M911" s="77">
        <v>0.122419895803</v>
      </c>
      <c r="N911" s="77">
        <v>0</v>
      </c>
      <c r="O911" s="78" t="s">
        <v>331</v>
      </c>
    </row>
    <row r="912" spans="1:15" x14ac:dyDescent="0.25">
      <c r="A912" s="151" t="s">
        <v>53</v>
      </c>
      <c r="B912" s="77" t="s">
        <v>83</v>
      </c>
      <c r="C912" s="77">
        <v>-58</v>
      </c>
      <c r="D912" s="77">
        <v>31.998999999999999</v>
      </c>
      <c r="E912" s="77">
        <v>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0.65159735931999996</v>
      </c>
      <c r="L912" s="77">
        <v>0</v>
      </c>
      <c r="M912" s="77">
        <v>0.60180488422099998</v>
      </c>
      <c r="N912" s="77">
        <v>0</v>
      </c>
      <c r="O912" s="78" t="s">
        <v>326</v>
      </c>
    </row>
    <row r="913" spans="1:15" x14ac:dyDescent="0.25">
      <c r="A913" s="151" t="s">
        <v>53</v>
      </c>
      <c r="B913" s="77" t="s">
        <v>83</v>
      </c>
      <c r="C913" s="77">
        <v>32</v>
      </c>
      <c r="D913" s="77">
        <v>1100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0.63801956879400001</v>
      </c>
      <c r="L913" s="77">
        <v>0</v>
      </c>
      <c r="M913" s="77">
        <v>0.58825662686699998</v>
      </c>
      <c r="N913" s="77">
        <v>0</v>
      </c>
      <c r="O913" s="78" t="s">
        <v>328</v>
      </c>
    </row>
    <row r="914" spans="1:15" x14ac:dyDescent="0.25">
      <c r="A914" s="151" t="s">
        <v>53</v>
      </c>
      <c r="B914" s="77" t="s">
        <v>83</v>
      </c>
      <c r="C914" s="77">
        <v>1100.001</v>
      </c>
      <c r="D914" s="77">
        <v>2200</v>
      </c>
      <c r="E914" s="77">
        <v>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0.62833487402099997</v>
      </c>
      <c r="L914" s="77">
        <v>0</v>
      </c>
      <c r="M914" s="77">
        <v>0.58489566260400006</v>
      </c>
      <c r="N914" s="77">
        <v>0</v>
      </c>
      <c r="O914" s="78" t="s">
        <v>330</v>
      </c>
    </row>
    <row r="915" spans="1:15" x14ac:dyDescent="0.25">
      <c r="A915" s="151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0.63062541073599998</v>
      </c>
      <c r="L915" s="77">
        <v>0</v>
      </c>
      <c r="M915" s="77">
        <v>0.58877774141100003</v>
      </c>
      <c r="N915" s="77">
        <v>0</v>
      </c>
      <c r="O915" s="78" t="s">
        <v>332</v>
      </c>
    </row>
    <row r="916" spans="1:15" x14ac:dyDescent="0.25">
      <c r="A916" s="151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0.41398294918299999</v>
      </c>
      <c r="L916" s="77">
        <v>0</v>
      </c>
      <c r="M916" s="77">
        <v>0.39270743845099998</v>
      </c>
      <c r="N916" s="77">
        <v>0</v>
      </c>
      <c r="O916" s="78" t="s">
        <v>319</v>
      </c>
    </row>
    <row r="917" spans="1:15" x14ac:dyDescent="0.25">
      <c r="A917" s="151" t="s">
        <v>53</v>
      </c>
      <c r="B917" s="77" t="s">
        <v>84</v>
      </c>
      <c r="C917" s="77">
        <v>-400</v>
      </c>
      <c r="D917" s="77">
        <v>199.999</v>
      </c>
      <c r="E917" s="77">
        <v>0.1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0.18</v>
      </c>
      <c r="L917" s="77">
        <v>0</v>
      </c>
      <c r="M917" s="77">
        <v>0.124119992832</v>
      </c>
      <c r="N917" s="77">
        <v>0</v>
      </c>
      <c r="O917" s="78" t="s">
        <v>321</v>
      </c>
    </row>
    <row r="918" spans="1:15" x14ac:dyDescent="0.25">
      <c r="A918" s="151" t="s">
        <v>53</v>
      </c>
      <c r="B918" s="77" t="s">
        <v>84</v>
      </c>
      <c r="C918" s="77">
        <v>200</v>
      </c>
      <c r="D918" s="77">
        <v>752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0.11</v>
      </c>
      <c r="L918" s="77">
        <v>0</v>
      </c>
      <c r="M918" s="77">
        <v>8.3094007918000007E-2</v>
      </c>
      <c r="N918" s="77">
        <v>0</v>
      </c>
      <c r="O918" s="78" t="s">
        <v>323</v>
      </c>
    </row>
    <row r="919" spans="1:15" x14ac:dyDescent="0.25">
      <c r="A919" s="151" t="s">
        <v>53</v>
      </c>
      <c r="B919" s="77" t="s">
        <v>84</v>
      </c>
      <c r="C919" s="77">
        <v>-454</v>
      </c>
      <c r="D919" s="77">
        <v>-400.00099999999998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0.74355237355199999</v>
      </c>
      <c r="L919" s="77">
        <v>0</v>
      </c>
      <c r="M919" s="77">
        <v>0.69585855762100002</v>
      </c>
      <c r="N919" s="77">
        <v>0</v>
      </c>
      <c r="O919" s="78" t="s">
        <v>320</v>
      </c>
    </row>
    <row r="920" spans="1:15" x14ac:dyDescent="0.25">
      <c r="A920" s="151" t="s">
        <v>53</v>
      </c>
      <c r="B920" s="77" t="s">
        <v>84</v>
      </c>
      <c r="C920" s="77">
        <v>-400</v>
      </c>
      <c r="D920" s="77">
        <v>199.999</v>
      </c>
      <c r="E920" s="77">
        <v>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0.63424618017400003</v>
      </c>
      <c r="L920" s="77">
        <v>0</v>
      </c>
      <c r="M920" s="77">
        <v>0.58771232131100004</v>
      </c>
      <c r="N920" s="77">
        <v>0</v>
      </c>
      <c r="O920" s="78" t="s">
        <v>322</v>
      </c>
    </row>
    <row r="921" spans="1:15" x14ac:dyDescent="0.25">
      <c r="A921" s="151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0.59634521390899997</v>
      </c>
      <c r="L921" s="77">
        <v>0</v>
      </c>
      <c r="M921" s="77">
        <v>0.58043484918800003</v>
      </c>
      <c r="N921" s="77">
        <v>0</v>
      </c>
      <c r="O921" s="78" t="s">
        <v>324</v>
      </c>
    </row>
    <row r="922" spans="1:15" x14ac:dyDescent="0.25">
      <c r="A922" s="151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278</v>
      </c>
    </row>
    <row r="923" spans="1:15" x14ac:dyDescent="0.25">
      <c r="A923" s="151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279</v>
      </c>
    </row>
    <row r="924" spans="1:15" x14ac:dyDescent="0.25">
      <c r="A924" s="151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280</v>
      </c>
    </row>
    <row r="925" spans="1:15" x14ac:dyDescent="0.25">
      <c r="A925" s="151" t="s">
        <v>53</v>
      </c>
      <c r="B925" s="77" t="s">
        <v>17</v>
      </c>
      <c r="C925" s="77">
        <v>40</v>
      </c>
      <c r="D925" s="77">
        <v>1000</v>
      </c>
      <c r="E925" s="77">
        <v>1E-4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2.8999999999999998E-7</v>
      </c>
      <c r="L925" s="77">
        <v>1.3E-7</v>
      </c>
      <c r="M925" s="77">
        <v>2.5344999999999998E-7</v>
      </c>
      <c r="N925" s="77">
        <v>1.2897E-7</v>
      </c>
      <c r="O925" s="78" t="s">
        <v>288</v>
      </c>
    </row>
    <row r="926" spans="1:15" x14ac:dyDescent="0.25">
      <c r="A926" s="151" t="s">
        <v>53</v>
      </c>
      <c r="B926" s="77" t="s">
        <v>17</v>
      </c>
      <c r="C926" s="77">
        <v>0</v>
      </c>
      <c r="D926" s="77">
        <v>40</v>
      </c>
      <c r="E926" s="77">
        <v>1E-3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2.2343999999999999E-7</v>
      </c>
      <c r="L926" s="77">
        <v>5.9400000000000002E-10</v>
      </c>
      <c r="M926" s="77">
        <v>2.4522999999999998E-7</v>
      </c>
      <c r="N926" s="77">
        <v>5.7099999999999999E-10</v>
      </c>
      <c r="O926" s="78" t="s">
        <v>281</v>
      </c>
    </row>
    <row r="927" spans="1:15" x14ac:dyDescent="0.25">
      <c r="A927" s="151" t="s">
        <v>53</v>
      </c>
      <c r="B927" s="77" t="s">
        <v>17</v>
      </c>
      <c r="C927" s="77">
        <v>40</v>
      </c>
      <c r="D927" s="77">
        <v>1000</v>
      </c>
      <c r="E927" s="77">
        <v>1E-3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6.5700999999999998E-7</v>
      </c>
      <c r="L927" s="77">
        <v>1.2893999999999999E-7</v>
      </c>
      <c r="M927" s="77">
        <v>5.9818000000000003E-7</v>
      </c>
      <c r="N927" s="77">
        <v>1.2907E-7</v>
      </c>
      <c r="O927" s="78" t="s">
        <v>289</v>
      </c>
    </row>
    <row r="928" spans="1:15" x14ac:dyDescent="0.25">
      <c r="A928" s="151" t="s">
        <v>53</v>
      </c>
      <c r="B928" s="77" t="s">
        <v>17</v>
      </c>
      <c r="C928" s="77">
        <v>1000</v>
      </c>
      <c r="D928" s="77">
        <v>10000</v>
      </c>
      <c r="E928" s="77">
        <v>1E-3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4.3999999999999997E-9</v>
      </c>
      <c r="L928" s="77">
        <v>1.3E-7</v>
      </c>
      <c r="M928" s="77">
        <v>7.4100000000000003E-10</v>
      </c>
      <c r="N928" s="77">
        <v>1.2921999999999999E-7</v>
      </c>
      <c r="O928" s="78" t="s">
        <v>294</v>
      </c>
    </row>
    <row r="929" spans="1:15" x14ac:dyDescent="0.25">
      <c r="A929" s="151" t="s">
        <v>53</v>
      </c>
      <c r="B929" s="77" t="s">
        <v>17</v>
      </c>
      <c r="C929" s="77">
        <v>0</v>
      </c>
      <c r="D929" s="77">
        <v>40</v>
      </c>
      <c r="E929" s="77">
        <v>0.01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5.3364999999999996E-6</v>
      </c>
      <c r="L929" s="77">
        <v>4.6700000000000004E-10</v>
      </c>
      <c r="M929" s="77">
        <v>5.3407999999999998E-6</v>
      </c>
      <c r="N929" s="77">
        <v>4.6200000000000001E-10</v>
      </c>
      <c r="O929" s="78" t="s">
        <v>282</v>
      </c>
    </row>
    <row r="930" spans="1:15" x14ac:dyDescent="0.25">
      <c r="A930" s="151" t="s">
        <v>53</v>
      </c>
      <c r="B930" s="77" t="s">
        <v>17</v>
      </c>
      <c r="C930" s="77">
        <v>40</v>
      </c>
      <c r="D930" s="77">
        <v>1000</v>
      </c>
      <c r="E930" s="77">
        <v>0.01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2.6089999999999999E-5</v>
      </c>
      <c r="L930" s="77">
        <v>1.3885E-7</v>
      </c>
      <c r="M930" s="77">
        <v>2.5942E-5</v>
      </c>
      <c r="N930" s="77">
        <v>1.3918000000000001E-7</v>
      </c>
      <c r="O930" s="78" t="s">
        <v>290</v>
      </c>
    </row>
    <row r="931" spans="1:15" x14ac:dyDescent="0.25">
      <c r="A931" s="151" t="s">
        <v>53</v>
      </c>
      <c r="B931" s="77" t="s">
        <v>17</v>
      </c>
      <c r="C931" s="77">
        <v>1000</v>
      </c>
      <c r="D931" s="77">
        <v>10000</v>
      </c>
      <c r="E931" s="77">
        <v>0.01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1.9518E-7</v>
      </c>
      <c r="L931" s="77">
        <v>1.2919999999999999E-7</v>
      </c>
      <c r="M931" s="77">
        <v>1.3836999999999999E-7</v>
      </c>
      <c r="N931" s="77">
        <v>1.2921E-7</v>
      </c>
      <c r="O931" s="78" t="s">
        <v>295</v>
      </c>
    </row>
    <row r="932" spans="1:15" x14ac:dyDescent="0.25">
      <c r="A932" s="151" t="s">
        <v>53</v>
      </c>
      <c r="B932" s="77" t="s">
        <v>17</v>
      </c>
      <c r="C932" s="77">
        <v>10000</v>
      </c>
      <c r="D932" s="77">
        <v>100000</v>
      </c>
      <c r="E932" s="77">
        <v>0.01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4.3999999999999997E-8</v>
      </c>
      <c r="L932" s="77">
        <v>7.0000000000000001E-12</v>
      </c>
      <c r="M932" s="77">
        <v>7.4140000000000002E-9</v>
      </c>
      <c r="N932" s="77">
        <v>1.2921999999999999E-7</v>
      </c>
      <c r="O932" s="78" t="s">
        <v>300</v>
      </c>
    </row>
    <row r="933" spans="1:15" x14ac:dyDescent="0.25">
      <c r="A933" s="151" t="s">
        <v>53</v>
      </c>
      <c r="B933" s="77" t="s">
        <v>17</v>
      </c>
      <c r="C933" s="77">
        <v>0</v>
      </c>
      <c r="D933" s="77">
        <v>40</v>
      </c>
      <c r="E933" s="77">
        <v>0.1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5.7624999999999998E-5</v>
      </c>
      <c r="L933" s="77">
        <v>1.1399999999999999E-10</v>
      </c>
      <c r="M933" s="77">
        <v>5.7277000000000001E-5</v>
      </c>
      <c r="N933" s="77">
        <v>1.1399999999999999E-10</v>
      </c>
      <c r="O933" s="78" t="s">
        <v>283</v>
      </c>
    </row>
    <row r="934" spans="1:15" x14ac:dyDescent="0.25">
      <c r="A934" s="151" t="s">
        <v>53</v>
      </c>
      <c r="B934" s="77" t="s">
        <v>17</v>
      </c>
      <c r="C934" s="77">
        <v>40</v>
      </c>
      <c r="D934" s="77">
        <v>1000</v>
      </c>
      <c r="E934" s="77">
        <v>0.1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3.9689E-4</v>
      </c>
      <c r="L934" s="77">
        <v>5.5570000000000003E-7</v>
      </c>
      <c r="M934" s="77">
        <v>3.9680999999999999E-4</v>
      </c>
      <c r="N934" s="77">
        <v>5.5588000000000003E-7</v>
      </c>
      <c r="O934" s="78" t="s">
        <v>291</v>
      </c>
    </row>
    <row r="935" spans="1:15" x14ac:dyDescent="0.25">
      <c r="A935" s="151" t="s">
        <v>53</v>
      </c>
      <c r="B935" s="77" t="s">
        <v>17</v>
      </c>
      <c r="C935" s="77">
        <v>1000</v>
      </c>
      <c r="D935" s="77">
        <v>10000</v>
      </c>
      <c r="E935" s="77">
        <v>0.1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1.3574000000000001E-5</v>
      </c>
      <c r="L935" s="77">
        <v>1.2799E-7</v>
      </c>
      <c r="M935" s="77">
        <v>1.3570999999999999E-5</v>
      </c>
      <c r="N935" s="77">
        <v>1.2799E-7</v>
      </c>
      <c r="O935" s="78" t="s">
        <v>296</v>
      </c>
    </row>
    <row r="936" spans="1:15" x14ac:dyDescent="0.25">
      <c r="A936" s="151" t="s">
        <v>53</v>
      </c>
      <c r="B936" s="77" t="s">
        <v>17</v>
      </c>
      <c r="C936" s="77">
        <v>10000</v>
      </c>
      <c r="D936" s="77">
        <v>100000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1.9518000000000001E-6</v>
      </c>
      <c r="L936" s="77">
        <v>1.384E-9</v>
      </c>
      <c r="M936" s="77">
        <v>1.3837E-6</v>
      </c>
      <c r="N936" s="77">
        <v>1.2921E-7</v>
      </c>
      <c r="O936" s="78" t="s">
        <v>301</v>
      </c>
    </row>
    <row r="937" spans="1:15" x14ac:dyDescent="0.25">
      <c r="A937" s="151" t="s">
        <v>53</v>
      </c>
      <c r="B937" s="77" t="s">
        <v>17</v>
      </c>
      <c r="C937" s="77">
        <v>100000</v>
      </c>
      <c r="D937" s="77">
        <v>1000000</v>
      </c>
      <c r="E937" s="77">
        <v>0.1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4.4000000000000002E-7</v>
      </c>
      <c r="L937" s="77">
        <v>1.3E-7</v>
      </c>
      <c r="M937" s="77">
        <v>7.4136999999999997E-8</v>
      </c>
      <c r="N937" s="77">
        <v>1.2921999999999999E-7</v>
      </c>
      <c r="O937" s="78" t="s">
        <v>307</v>
      </c>
    </row>
    <row r="938" spans="1:15" x14ac:dyDescent="0.25">
      <c r="A938" s="151" t="s">
        <v>53</v>
      </c>
      <c r="B938" s="77" t="s">
        <v>17</v>
      </c>
      <c r="C938" s="77">
        <v>0</v>
      </c>
      <c r="D938" s="77">
        <v>40</v>
      </c>
      <c r="E938" s="77">
        <v>1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5.7733999999999997E-4</v>
      </c>
      <c r="L938" s="77">
        <v>1.2000000000000001E-11</v>
      </c>
      <c r="M938" s="77">
        <v>5.7689000000000004E-4</v>
      </c>
      <c r="N938" s="77">
        <v>1.2000000000000001E-11</v>
      </c>
      <c r="O938" s="78" t="s">
        <v>284</v>
      </c>
    </row>
    <row r="939" spans="1:15" x14ac:dyDescent="0.25">
      <c r="A939" s="151" t="s">
        <v>53</v>
      </c>
      <c r="B939" s="77" t="s">
        <v>17</v>
      </c>
      <c r="C939" s="77">
        <v>40</v>
      </c>
      <c r="D939" s="77">
        <v>1000</v>
      </c>
      <c r="E939" s="77">
        <v>1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3.9871999999999998E-3</v>
      </c>
      <c r="L939" s="77">
        <v>5.4141000000000004E-6</v>
      </c>
      <c r="M939" s="77">
        <v>3.9871999999999998E-3</v>
      </c>
      <c r="N939" s="77">
        <v>5.4141000000000004E-6</v>
      </c>
      <c r="O939" s="78" t="s">
        <v>292</v>
      </c>
    </row>
    <row r="940" spans="1:15" x14ac:dyDescent="0.25">
      <c r="A940" s="151" t="s">
        <v>53</v>
      </c>
      <c r="B940" s="77" t="s">
        <v>17</v>
      </c>
      <c r="C940" s="77">
        <v>1000</v>
      </c>
      <c r="D940" s="77">
        <v>10000</v>
      </c>
      <c r="E940" s="77">
        <v>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6.8566000000000005E-4</v>
      </c>
      <c r="L940" s="77">
        <v>9.1516999999999998E-8</v>
      </c>
      <c r="M940" s="77">
        <v>6.8565E-4</v>
      </c>
      <c r="N940" s="77">
        <v>9.1517999999999999E-8</v>
      </c>
      <c r="O940" s="78" t="s">
        <v>297</v>
      </c>
    </row>
    <row r="941" spans="1:15" x14ac:dyDescent="0.25">
      <c r="A941" s="151" t="s">
        <v>53</v>
      </c>
      <c r="B941" s="77" t="s">
        <v>17</v>
      </c>
      <c r="C941" s="77">
        <v>10000</v>
      </c>
      <c r="D941" s="77">
        <v>100000</v>
      </c>
      <c r="E941" s="77">
        <v>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1.3574E-4</v>
      </c>
      <c r="L941" s="77">
        <v>1.3570999999999999E-7</v>
      </c>
      <c r="M941" s="77">
        <v>1.3570999999999999E-4</v>
      </c>
      <c r="N941" s="77">
        <v>1.2799E-7</v>
      </c>
      <c r="O941" s="78" t="s">
        <v>302</v>
      </c>
    </row>
    <row r="942" spans="1:15" x14ac:dyDescent="0.25">
      <c r="A942" s="151" t="s">
        <v>53</v>
      </c>
      <c r="B942" s="77" t="s">
        <v>17</v>
      </c>
      <c r="C942" s="77">
        <v>100000</v>
      </c>
      <c r="D942" s="77">
        <v>1000000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1.9517999999999998E-5</v>
      </c>
      <c r="L942" s="77">
        <v>1.2919999999999999E-7</v>
      </c>
      <c r="M942" s="77">
        <v>1.3837E-5</v>
      </c>
      <c r="N942" s="77">
        <v>1.2921E-7</v>
      </c>
      <c r="O942" s="78" t="s">
        <v>308</v>
      </c>
    </row>
    <row r="943" spans="1:15" x14ac:dyDescent="0.25">
      <c r="A943" s="151" t="s">
        <v>53</v>
      </c>
      <c r="B943" s="77" t="s">
        <v>17</v>
      </c>
      <c r="C943" s="77">
        <v>1000000</v>
      </c>
      <c r="D943" s="77">
        <v>10000000</v>
      </c>
      <c r="E943" s="77">
        <v>1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4.4000000000000002E-6</v>
      </c>
      <c r="L943" s="77">
        <v>1.3E-7</v>
      </c>
      <c r="M943" s="77">
        <v>7.4137000000000003E-7</v>
      </c>
      <c r="N943" s="77">
        <v>1.2921999999999999E-7</v>
      </c>
      <c r="O943" s="78" t="s">
        <v>313</v>
      </c>
    </row>
    <row r="944" spans="1:15" x14ac:dyDescent="0.25">
      <c r="A944" s="151" t="s">
        <v>53</v>
      </c>
      <c r="B944" s="77" t="s">
        <v>17</v>
      </c>
      <c r="C944" s="77">
        <v>0</v>
      </c>
      <c r="D944" s="77">
        <v>40</v>
      </c>
      <c r="E944" s="77">
        <v>10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5.7736000000000003E-3</v>
      </c>
      <c r="L944" s="77">
        <v>9.9999999999999998E-13</v>
      </c>
      <c r="M944" s="77">
        <v>5.7730999999999998E-3</v>
      </c>
      <c r="N944" s="77">
        <v>9.9999999999999998E-13</v>
      </c>
      <c r="O944" s="78" t="s">
        <v>285</v>
      </c>
    </row>
    <row r="945" spans="1:15" x14ac:dyDescent="0.25">
      <c r="A945" s="151" t="s">
        <v>53</v>
      </c>
      <c r="B945" s="77" t="s">
        <v>17</v>
      </c>
      <c r="C945" s="77">
        <v>40</v>
      </c>
      <c r="D945" s="77">
        <v>1000</v>
      </c>
      <c r="E945" s="77">
        <v>10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5.5948999999999999E-2</v>
      </c>
      <c r="L945" s="77">
        <v>5.4126999999999999E-5</v>
      </c>
      <c r="M945" s="77">
        <v>5.5948999999999999E-2</v>
      </c>
      <c r="N945" s="77">
        <v>5.4126999999999999E-5</v>
      </c>
      <c r="O945" s="78" t="s">
        <v>293</v>
      </c>
    </row>
    <row r="946" spans="1:15" x14ac:dyDescent="0.25">
      <c r="A946" s="151" t="s">
        <v>53</v>
      </c>
      <c r="B946" s="77" t="s">
        <v>17</v>
      </c>
      <c r="C946" s="77">
        <v>1000</v>
      </c>
      <c r="D946" s="77">
        <v>10000</v>
      </c>
      <c r="E946" s="77">
        <v>10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5.7844000000000003E-3</v>
      </c>
      <c r="L946" s="77">
        <v>1.571E-8</v>
      </c>
      <c r="M946" s="77">
        <v>5.7844000000000003E-3</v>
      </c>
      <c r="N946" s="77">
        <v>1.571E-8</v>
      </c>
      <c r="O946" s="78" t="s">
        <v>298</v>
      </c>
    </row>
    <row r="947" spans="1:15" x14ac:dyDescent="0.25">
      <c r="A947" s="151" t="s">
        <v>53</v>
      </c>
      <c r="B947" s="77" t="s">
        <v>17</v>
      </c>
      <c r="C947" s="77">
        <v>10000</v>
      </c>
      <c r="D947" s="77">
        <v>100000</v>
      </c>
      <c r="E947" s="77">
        <v>10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6.8566E-3</v>
      </c>
      <c r="L947" s="77">
        <v>6.8565000000000003E-6</v>
      </c>
      <c r="M947" s="77">
        <v>6.8564999999999997E-3</v>
      </c>
      <c r="N947" s="77">
        <v>9.1517999999999999E-8</v>
      </c>
      <c r="O947" s="78" t="s">
        <v>303</v>
      </c>
    </row>
    <row r="948" spans="1:15" x14ac:dyDescent="0.25">
      <c r="A948" s="151" t="s">
        <v>53</v>
      </c>
      <c r="B948" s="77" t="s">
        <v>17</v>
      </c>
      <c r="C948" s="77">
        <v>100000</v>
      </c>
      <c r="D948" s="77">
        <v>1000000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1.3573999999999999E-3</v>
      </c>
      <c r="L948" s="77">
        <v>1.2799E-7</v>
      </c>
      <c r="M948" s="77">
        <v>1.3571E-3</v>
      </c>
      <c r="N948" s="77">
        <v>1.2799E-7</v>
      </c>
      <c r="O948" s="78" t="s">
        <v>309</v>
      </c>
    </row>
    <row r="949" spans="1:15" x14ac:dyDescent="0.25">
      <c r="A949" s="151" t="s">
        <v>53</v>
      </c>
      <c r="B949" s="77" t="s">
        <v>17</v>
      </c>
      <c r="C949" s="77">
        <v>1000000</v>
      </c>
      <c r="D949" s="77">
        <v>10000000</v>
      </c>
      <c r="E949" s="77">
        <v>10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1.9518000000000001E-4</v>
      </c>
      <c r="L949" s="77">
        <v>1.2919999999999999E-7</v>
      </c>
      <c r="M949" s="77">
        <v>1.3836999999999999E-4</v>
      </c>
      <c r="N949" s="77">
        <v>1.2921E-7</v>
      </c>
      <c r="O949" s="78" t="s">
        <v>314</v>
      </c>
    </row>
    <row r="950" spans="1:15" x14ac:dyDescent="0.25">
      <c r="A950" s="151" t="s">
        <v>53</v>
      </c>
      <c r="B950" s="77" t="s">
        <v>17</v>
      </c>
      <c r="C950" s="77">
        <v>0</v>
      </c>
      <c r="D950" s="77">
        <v>40</v>
      </c>
      <c r="E950" s="77">
        <v>100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5.7736000000000003E-2</v>
      </c>
      <c r="L950" s="77">
        <v>0</v>
      </c>
      <c r="M950" s="77">
        <v>5.7735000000000002E-2</v>
      </c>
      <c r="N950" s="77">
        <v>0</v>
      </c>
      <c r="O950" s="78" t="s">
        <v>1355</v>
      </c>
    </row>
    <row r="951" spans="1:15" x14ac:dyDescent="0.25">
      <c r="A951" s="151" t="s">
        <v>53</v>
      </c>
      <c r="B951" s="77" t="s">
        <v>17</v>
      </c>
      <c r="C951" s="77">
        <v>1000</v>
      </c>
      <c r="D951" s="77">
        <v>10000</v>
      </c>
      <c r="E951" s="77">
        <v>100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5.7734000000000001E-2</v>
      </c>
      <c r="L951" s="77">
        <v>1.5900000000000001E-9</v>
      </c>
      <c r="M951" s="77">
        <v>5.772E-2</v>
      </c>
      <c r="N951" s="77">
        <v>1.5900000000000001E-9</v>
      </c>
      <c r="O951" s="78" t="s">
        <v>299</v>
      </c>
    </row>
    <row r="952" spans="1:15" x14ac:dyDescent="0.25">
      <c r="A952" s="151" t="s">
        <v>53</v>
      </c>
      <c r="B952" s="77" t="s">
        <v>17</v>
      </c>
      <c r="C952" s="77">
        <v>10000</v>
      </c>
      <c r="D952" s="77">
        <v>100000</v>
      </c>
      <c r="E952" s="77">
        <v>100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5.7844E-2</v>
      </c>
      <c r="L952" s="77">
        <v>5.7843999999999997E-5</v>
      </c>
      <c r="M952" s="77">
        <v>5.7844E-2</v>
      </c>
      <c r="N952" s="77">
        <v>1.571E-8</v>
      </c>
      <c r="O952" s="78" t="s">
        <v>304</v>
      </c>
    </row>
    <row r="953" spans="1:15" x14ac:dyDescent="0.25">
      <c r="A953" s="151" t="s">
        <v>53</v>
      </c>
      <c r="B953" s="77" t="s">
        <v>17</v>
      </c>
      <c r="C953" s="77">
        <v>100000</v>
      </c>
      <c r="D953" s="77">
        <v>1000000</v>
      </c>
      <c r="E953" s="77">
        <v>100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6.8566000000000002E-2</v>
      </c>
      <c r="L953" s="77">
        <v>9.1516999999999998E-8</v>
      </c>
      <c r="M953" s="77">
        <v>6.8565000000000001E-2</v>
      </c>
      <c r="N953" s="77">
        <v>9.1517999999999999E-8</v>
      </c>
      <c r="O953" s="78" t="s">
        <v>310</v>
      </c>
    </row>
    <row r="954" spans="1:15" x14ac:dyDescent="0.25">
      <c r="A954" s="151" t="s">
        <v>53</v>
      </c>
      <c r="B954" s="77" t="s">
        <v>17</v>
      </c>
      <c r="C954" s="77">
        <v>1000000</v>
      </c>
      <c r="D954" s="77">
        <v>10000000</v>
      </c>
      <c r="E954" s="77">
        <v>100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1.3573999999999999E-2</v>
      </c>
      <c r="L954" s="77">
        <v>1.2799E-7</v>
      </c>
      <c r="M954" s="77">
        <v>1.3571E-2</v>
      </c>
      <c r="N954" s="77">
        <v>1.2799E-7</v>
      </c>
      <c r="O954" s="78" t="s">
        <v>315</v>
      </c>
    </row>
    <row r="955" spans="1:15" x14ac:dyDescent="0.25">
      <c r="A955" s="151" t="s">
        <v>53</v>
      </c>
      <c r="B955" s="77" t="s">
        <v>17</v>
      </c>
      <c r="C955" s="77">
        <v>0</v>
      </c>
      <c r="D955" s="77">
        <v>40</v>
      </c>
      <c r="E955" s="77">
        <v>1000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0.57735999999999998</v>
      </c>
      <c r="L955" s="77">
        <v>0</v>
      </c>
      <c r="M955" s="77">
        <v>0.57735000000000003</v>
      </c>
      <c r="N955" s="77">
        <v>0</v>
      </c>
      <c r="O955" s="78" t="s">
        <v>286</v>
      </c>
    </row>
    <row r="956" spans="1:15" x14ac:dyDescent="0.25">
      <c r="A956" s="151" t="s">
        <v>53</v>
      </c>
      <c r="B956" s="77" t="s">
        <v>17</v>
      </c>
      <c r="C956" s="77">
        <v>10000</v>
      </c>
      <c r="D956" s="77">
        <v>100000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0.57733999999999996</v>
      </c>
      <c r="L956" s="77">
        <v>5.7720000000000004E-4</v>
      </c>
      <c r="M956" s="77">
        <v>0.57720000000000005</v>
      </c>
      <c r="N956" s="77">
        <v>1.5900000000000001E-9</v>
      </c>
      <c r="O956" s="78" t="s">
        <v>305</v>
      </c>
    </row>
    <row r="957" spans="1:15" x14ac:dyDescent="0.25">
      <c r="A957" s="151" t="s">
        <v>53</v>
      </c>
      <c r="B957" s="77" t="s">
        <v>17</v>
      </c>
      <c r="C957" s="77">
        <v>100000</v>
      </c>
      <c r="D957" s="77">
        <v>1000000</v>
      </c>
      <c r="E957" s="77">
        <v>1000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0.57843999999999995</v>
      </c>
      <c r="L957" s="77">
        <v>1.571E-8</v>
      </c>
      <c r="M957" s="77">
        <v>0.57843999999999995</v>
      </c>
      <c r="N957" s="77">
        <v>1.571E-8</v>
      </c>
      <c r="O957" s="78" t="s">
        <v>311</v>
      </c>
    </row>
    <row r="958" spans="1:15" x14ac:dyDescent="0.25">
      <c r="A958" s="151" t="s">
        <v>53</v>
      </c>
      <c r="B958" s="77" t="s">
        <v>17</v>
      </c>
      <c r="C958" s="77">
        <v>1000000</v>
      </c>
      <c r="D958" s="77">
        <v>10000000</v>
      </c>
      <c r="E958" s="77">
        <v>1000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0.68566000000000005</v>
      </c>
      <c r="L958" s="77">
        <v>9.1516999999999998E-8</v>
      </c>
      <c r="M958" s="77">
        <v>0.68564999999999998</v>
      </c>
      <c r="N958" s="77">
        <v>9.1517999999999999E-8</v>
      </c>
      <c r="O958" s="78" t="s">
        <v>316</v>
      </c>
    </row>
    <row r="959" spans="1:15" x14ac:dyDescent="0.25">
      <c r="A959" s="151" t="s">
        <v>53</v>
      </c>
      <c r="B959" s="77" t="s">
        <v>17</v>
      </c>
      <c r="C959" s="77">
        <v>0</v>
      </c>
      <c r="D959" s="77">
        <v>40</v>
      </c>
      <c r="E959" s="77">
        <v>10000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5.7736000000000001</v>
      </c>
      <c r="L959" s="77">
        <v>0</v>
      </c>
      <c r="M959" s="77">
        <v>5.7736000000000001</v>
      </c>
      <c r="N959" s="77">
        <v>0</v>
      </c>
      <c r="O959" s="78" t="s">
        <v>287</v>
      </c>
    </row>
    <row r="960" spans="1:15" x14ac:dyDescent="0.25">
      <c r="A960" s="151" t="s">
        <v>53</v>
      </c>
      <c r="B960" s="77" t="s">
        <v>17</v>
      </c>
      <c r="C960" s="77">
        <v>10000</v>
      </c>
      <c r="D960" s="77">
        <v>100000</v>
      </c>
      <c r="E960" s="77">
        <v>10000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5.7736000000000001</v>
      </c>
      <c r="L960" s="77">
        <v>5.7733999999999997E-3</v>
      </c>
      <c r="M960" s="77">
        <v>5.7733999999999996</v>
      </c>
      <c r="N960" s="77">
        <v>1.5899999999999999E-10</v>
      </c>
      <c r="O960" s="78" t="s">
        <v>306</v>
      </c>
    </row>
    <row r="961" spans="1:15" x14ac:dyDescent="0.25">
      <c r="A961" s="151" t="s">
        <v>53</v>
      </c>
      <c r="B961" s="77" t="s">
        <v>17</v>
      </c>
      <c r="C961" s="77">
        <v>100000</v>
      </c>
      <c r="D961" s="77">
        <v>1000000</v>
      </c>
      <c r="E961" s="77">
        <v>10000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5.7733999999999996</v>
      </c>
      <c r="L961" s="77">
        <v>1.5900000000000001E-9</v>
      </c>
      <c r="M961" s="77">
        <v>5.7720000000000002</v>
      </c>
      <c r="N961" s="77">
        <v>1.5900000000000001E-9</v>
      </c>
      <c r="O961" s="78" t="s">
        <v>312</v>
      </c>
    </row>
    <row r="962" spans="1:15" x14ac:dyDescent="0.25">
      <c r="A962" s="151" t="s">
        <v>53</v>
      </c>
      <c r="B962" s="77" t="s">
        <v>17</v>
      </c>
      <c r="C962" s="77">
        <v>1000000</v>
      </c>
      <c r="D962" s="77">
        <v>10000000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5.7843999999999998</v>
      </c>
      <c r="L962" s="77">
        <v>1.571E-8</v>
      </c>
      <c r="M962" s="77">
        <v>5.7843999999999998</v>
      </c>
      <c r="N962" s="77">
        <v>1.571E-8</v>
      </c>
      <c r="O962" s="78" t="s">
        <v>317</v>
      </c>
    </row>
    <row r="963" spans="1:15" x14ac:dyDescent="0.25">
      <c r="A963" s="151" t="s">
        <v>53</v>
      </c>
      <c r="B963" s="77" t="s">
        <v>17</v>
      </c>
      <c r="C963" s="77">
        <v>1000000</v>
      </c>
      <c r="D963" s="77">
        <v>10000000</v>
      </c>
      <c r="E963" s="77">
        <v>100000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57.734000000000002</v>
      </c>
      <c r="L963" s="77">
        <v>1.5900000000000001E-9</v>
      </c>
      <c r="M963" s="77">
        <v>57.72</v>
      </c>
      <c r="N963" s="77">
        <v>1.5900000000000001E-9</v>
      </c>
      <c r="O963" s="78" t="s">
        <v>318</v>
      </c>
    </row>
    <row r="964" spans="1:15" x14ac:dyDescent="0.25">
      <c r="A964" s="151" t="s">
        <v>53</v>
      </c>
      <c r="B964" s="77" t="s">
        <v>7</v>
      </c>
      <c r="C964" s="77">
        <v>0</v>
      </c>
      <c r="D964" s="77">
        <v>10</v>
      </c>
      <c r="E964" s="77">
        <v>1.0000000000000001E-5</v>
      </c>
      <c r="F964" s="77" t="s">
        <v>47</v>
      </c>
      <c r="G964" s="77" t="s">
        <v>69</v>
      </c>
      <c r="H964" s="77">
        <v>0</v>
      </c>
      <c r="I964" s="77">
        <v>0</v>
      </c>
      <c r="K964" s="77">
        <v>65</v>
      </c>
      <c r="L964" s="77">
        <v>17</v>
      </c>
      <c r="M964" s="77">
        <v>61.667999999999999</v>
      </c>
      <c r="N964" s="77">
        <v>17.321000000000002</v>
      </c>
      <c r="O964" s="78" t="s">
        <v>6398</v>
      </c>
    </row>
    <row r="965" spans="1:15" x14ac:dyDescent="0.25">
      <c r="A965" s="151" t="s">
        <v>53</v>
      </c>
      <c r="B965" s="77" t="s">
        <v>7</v>
      </c>
      <c r="C965" s="77">
        <v>0</v>
      </c>
      <c r="D965" s="77">
        <v>10</v>
      </c>
      <c r="E965" s="77">
        <v>1E-4</v>
      </c>
      <c r="F965" s="77" t="s">
        <v>47</v>
      </c>
      <c r="G965" s="77" t="s">
        <v>69</v>
      </c>
      <c r="H965" s="77">
        <v>0</v>
      </c>
      <c r="I965" s="77">
        <v>0</v>
      </c>
      <c r="K965" s="77">
        <v>81.733999999999995</v>
      </c>
      <c r="L965" s="77">
        <v>16.018000000000001</v>
      </c>
      <c r="M965" s="77">
        <v>81.655000000000001</v>
      </c>
      <c r="N965" s="77">
        <v>16.015000000000001</v>
      </c>
      <c r="O965" s="78" t="s">
        <v>6399</v>
      </c>
    </row>
    <row r="966" spans="1:15" x14ac:dyDescent="0.25">
      <c r="A966" s="151" t="s">
        <v>53</v>
      </c>
      <c r="B966" s="77" t="s">
        <v>7</v>
      </c>
      <c r="C966" s="77">
        <v>10</v>
      </c>
      <c r="D966" s="77">
        <v>100</v>
      </c>
      <c r="E966" s="77">
        <v>1E-4</v>
      </c>
      <c r="F966" s="77" t="s">
        <v>47</v>
      </c>
      <c r="G966" s="77" t="s">
        <v>69</v>
      </c>
      <c r="H966" s="77">
        <v>0</v>
      </c>
      <c r="I966" s="77">
        <v>0</v>
      </c>
      <c r="K966" s="77">
        <v>580</v>
      </c>
      <c r="L966" s="77">
        <v>13.975</v>
      </c>
      <c r="M966" s="77">
        <v>579.78</v>
      </c>
      <c r="N966" s="77">
        <v>13.975</v>
      </c>
      <c r="O966" s="78" t="s">
        <v>6573</v>
      </c>
    </row>
    <row r="967" spans="1:15" x14ac:dyDescent="0.25">
      <c r="A967" s="151" t="s">
        <v>53</v>
      </c>
      <c r="B967" s="77" t="s">
        <v>7</v>
      </c>
      <c r="C967" s="77">
        <v>100</v>
      </c>
      <c r="D967" s="77">
        <v>1000</v>
      </c>
      <c r="E967" s="77">
        <v>1E-4</v>
      </c>
      <c r="F967" s="77" t="s">
        <v>47</v>
      </c>
      <c r="G967" s="77" t="s">
        <v>69</v>
      </c>
      <c r="H967" s="77">
        <v>0</v>
      </c>
      <c r="I967" s="77">
        <v>0</v>
      </c>
      <c r="K967" s="77">
        <v>590</v>
      </c>
      <c r="L967" s="77">
        <v>12</v>
      </c>
      <c r="M967" s="77">
        <v>568.01</v>
      </c>
      <c r="N967" s="77">
        <v>11.811999999999999</v>
      </c>
      <c r="O967" s="78" t="s">
        <v>6401</v>
      </c>
    </row>
    <row r="968" spans="1:15" x14ac:dyDescent="0.25">
      <c r="A968" s="151" t="s">
        <v>53</v>
      </c>
      <c r="B968" s="77" t="s">
        <v>7</v>
      </c>
      <c r="C968" s="77">
        <v>0</v>
      </c>
      <c r="D968" s="77">
        <v>10</v>
      </c>
      <c r="E968" s="77">
        <v>1E-3</v>
      </c>
      <c r="F968" s="77" t="s">
        <v>47</v>
      </c>
      <c r="G968" s="77" t="s">
        <v>69</v>
      </c>
      <c r="H968" s="77">
        <v>0</v>
      </c>
      <c r="I968" s="77">
        <v>0</v>
      </c>
      <c r="K968" s="77">
        <v>578.24</v>
      </c>
      <c r="L968" s="77">
        <v>4.5206999999999997</v>
      </c>
      <c r="M968" s="77">
        <v>578.20000000000005</v>
      </c>
      <c r="N968" s="77">
        <v>4.5079000000000002</v>
      </c>
      <c r="O968" s="78" t="s">
        <v>6402</v>
      </c>
    </row>
    <row r="969" spans="1:15" x14ac:dyDescent="0.25">
      <c r="A969" s="151" t="s">
        <v>53</v>
      </c>
      <c r="B969" s="77" t="s">
        <v>7</v>
      </c>
      <c r="C969" s="77">
        <v>10</v>
      </c>
      <c r="D969" s="77">
        <v>100</v>
      </c>
      <c r="E969" s="77">
        <v>1E-3</v>
      </c>
      <c r="F969" s="77" t="s">
        <v>47</v>
      </c>
      <c r="G969" s="77" t="s">
        <v>69</v>
      </c>
      <c r="H969" s="77">
        <v>0</v>
      </c>
      <c r="I969" s="77">
        <v>0</v>
      </c>
      <c r="K969" s="77">
        <v>794.35</v>
      </c>
      <c r="L969" s="77">
        <v>12.648</v>
      </c>
      <c r="M969" s="77">
        <v>794.24</v>
      </c>
      <c r="N969" s="77">
        <v>12.648</v>
      </c>
      <c r="O969" s="78" t="s">
        <v>6574</v>
      </c>
    </row>
    <row r="970" spans="1:15" x14ac:dyDescent="0.25">
      <c r="A970" s="151" t="s">
        <v>53</v>
      </c>
      <c r="B970" s="77" t="s">
        <v>7</v>
      </c>
      <c r="C970" s="77">
        <v>100</v>
      </c>
      <c r="D970" s="77">
        <v>1000</v>
      </c>
      <c r="E970" s="77">
        <v>1E-3</v>
      </c>
      <c r="F970" s="77" t="s">
        <v>47</v>
      </c>
      <c r="G970" s="77" t="s">
        <v>69</v>
      </c>
      <c r="H970" s="77">
        <v>0</v>
      </c>
      <c r="I970" s="77">
        <v>0</v>
      </c>
      <c r="K970" s="77">
        <v>647.66</v>
      </c>
      <c r="L970" s="77">
        <v>11.942</v>
      </c>
      <c r="M970" s="77">
        <v>669.04</v>
      </c>
      <c r="N970" s="77">
        <v>11.724</v>
      </c>
      <c r="O970" s="78" t="s">
        <v>6404</v>
      </c>
    </row>
    <row r="971" spans="1:15" x14ac:dyDescent="0.25">
      <c r="A971" s="151" t="s">
        <v>53</v>
      </c>
      <c r="B971" s="77" t="s">
        <v>7</v>
      </c>
      <c r="C971" s="77">
        <v>1000</v>
      </c>
      <c r="D971" s="77">
        <v>10000</v>
      </c>
      <c r="E971" s="77">
        <v>1E-3</v>
      </c>
      <c r="F971" s="77" t="s">
        <v>47</v>
      </c>
      <c r="G971" s="77" t="s">
        <v>46</v>
      </c>
      <c r="H971" s="77">
        <v>0</v>
      </c>
      <c r="I971" s="77">
        <v>0</v>
      </c>
      <c r="K971" s="77">
        <v>5.9</v>
      </c>
      <c r="L971" s="77">
        <v>1.2E-2</v>
      </c>
      <c r="M971" s="77">
        <v>5.8777999999999997</v>
      </c>
      <c r="N971" s="77">
        <v>1.1642E-2</v>
      </c>
      <c r="O971" s="78" t="s">
        <v>6405</v>
      </c>
    </row>
    <row r="972" spans="1:15" x14ac:dyDescent="0.25">
      <c r="A972" s="151" t="s">
        <v>53</v>
      </c>
      <c r="B972" s="77" t="s">
        <v>7</v>
      </c>
      <c r="C972" s="77">
        <v>0</v>
      </c>
      <c r="D972" s="77">
        <v>10</v>
      </c>
      <c r="E972" s="77">
        <v>0.01</v>
      </c>
      <c r="F972" s="77" t="s">
        <v>47</v>
      </c>
      <c r="G972" s="77" t="s">
        <v>69</v>
      </c>
      <c r="H972" s="77">
        <v>0</v>
      </c>
      <c r="I972" s="77">
        <v>0</v>
      </c>
      <c r="K972" s="77">
        <v>5773.6</v>
      </c>
      <c r="L972" s="77">
        <v>0.47627000000000003</v>
      </c>
      <c r="M972" s="77">
        <v>5773.6</v>
      </c>
      <c r="N972" s="77">
        <v>0.47059000000000001</v>
      </c>
      <c r="O972" s="78" t="s">
        <v>6406</v>
      </c>
    </row>
    <row r="973" spans="1:15" x14ac:dyDescent="0.25">
      <c r="A973" s="151" t="s">
        <v>53</v>
      </c>
      <c r="B973" s="77" t="s">
        <v>7</v>
      </c>
      <c r="C973" s="77">
        <v>10</v>
      </c>
      <c r="D973" s="77">
        <v>100</v>
      </c>
      <c r="E973" s="77">
        <v>0.01</v>
      </c>
      <c r="F973" s="77" t="s">
        <v>47</v>
      </c>
      <c r="G973" s="77" t="s">
        <v>69</v>
      </c>
      <c r="H973" s="77">
        <v>0</v>
      </c>
      <c r="I973" s="77">
        <v>0</v>
      </c>
      <c r="K973" s="77">
        <v>5786.4</v>
      </c>
      <c r="L973" s="77">
        <v>3.1625999999999999</v>
      </c>
      <c r="M973" s="77">
        <v>5786.3</v>
      </c>
      <c r="N973" s="77">
        <v>3.1617000000000002</v>
      </c>
      <c r="O973" s="78" t="s">
        <v>6407</v>
      </c>
    </row>
    <row r="974" spans="1:15" x14ac:dyDescent="0.25">
      <c r="A974" s="151" t="s">
        <v>53</v>
      </c>
      <c r="B974" s="77" t="s">
        <v>7</v>
      </c>
      <c r="C974" s="77">
        <v>100</v>
      </c>
      <c r="D974" s="77">
        <v>1000</v>
      </c>
      <c r="E974" s="77">
        <v>0.01</v>
      </c>
      <c r="F974" s="77" t="s">
        <v>47</v>
      </c>
      <c r="G974" s="77" t="s">
        <v>69</v>
      </c>
      <c r="H974" s="77">
        <v>0</v>
      </c>
      <c r="I974" s="77">
        <v>0</v>
      </c>
      <c r="K974" s="77">
        <v>5185.8</v>
      </c>
      <c r="L974" s="77">
        <v>8.4755000000000003</v>
      </c>
      <c r="M974" s="77">
        <v>5185</v>
      </c>
      <c r="N974" s="77">
        <v>8.4748000000000001</v>
      </c>
      <c r="O974" s="78" t="s">
        <v>6408</v>
      </c>
    </row>
    <row r="975" spans="1:15" x14ac:dyDescent="0.25">
      <c r="A975" s="151" t="s">
        <v>53</v>
      </c>
      <c r="B975" s="77" t="s">
        <v>7</v>
      </c>
      <c r="C975" s="77">
        <v>1000</v>
      </c>
      <c r="D975" s="77">
        <v>10000</v>
      </c>
      <c r="E975" s="77">
        <v>0.01</v>
      </c>
      <c r="F975" s="77" t="s">
        <v>47</v>
      </c>
      <c r="G975" s="77" t="s">
        <v>46</v>
      </c>
      <c r="H975" s="77">
        <v>0</v>
      </c>
      <c r="I975" s="77">
        <v>0</v>
      </c>
      <c r="K975" s="77">
        <v>6.5110999999999999</v>
      </c>
      <c r="L975" s="77">
        <v>1.1939E-2</v>
      </c>
      <c r="M975" s="77">
        <v>6.8826999999999998</v>
      </c>
      <c r="N975" s="77">
        <v>1.1554999999999999E-2</v>
      </c>
      <c r="O975" s="78" t="s">
        <v>6409</v>
      </c>
    </row>
    <row r="976" spans="1:15" x14ac:dyDescent="0.25">
      <c r="A976" s="151" t="s">
        <v>53</v>
      </c>
      <c r="B976" s="77" t="s">
        <v>7</v>
      </c>
      <c r="C976" s="77">
        <v>10000</v>
      </c>
      <c r="D976" s="77">
        <v>100000</v>
      </c>
      <c r="E976" s="77">
        <v>0.01</v>
      </c>
      <c r="F976" s="77" t="s">
        <v>47</v>
      </c>
      <c r="G976" s="77" t="s">
        <v>46</v>
      </c>
      <c r="H976" s="77">
        <v>0</v>
      </c>
      <c r="I976" s="77">
        <v>0</v>
      </c>
      <c r="K976" s="77">
        <v>58</v>
      </c>
      <c r="L976" s="77">
        <v>1.2E-2</v>
      </c>
      <c r="M976" s="77">
        <v>53.872999999999998</v>
      </c>
      <c r="N976" s="77">
        <v>1.2026999999999999E-2</v>
      </c>
      <c r="O976" s="78" t="s">
        <v>6410</v>
      </c>
    </row>
    <row r="977" spans="1:15" x14ac:dyDescent="0.25">
      <c r="A977" s="151" t="s">
        <v>53</v>
      </c>
      <c r="B977" s="77" t="s">
        <v>7</v>
      </c>
      <c r="C977" s="77">
        <v>0</v>
      </c>
      <c r="D977" s="77">
        <v>10</v>
      </c>
      <c r="E977" s="77">
        <v>0.1</v>
      </c>
      <c r="F977" s="77" t="s">
        <v>47</v>
      </c>
      <c r="G977" s="77" t="s">
        <v>69</v>
      </c>
      <c r="H977" s="77">
        <v>0</v>
      </c>
      <c r="I977" s="77">
        <v>0</v>
      </c>
      <c r="K977" s="77">
        <v>57736</v>
      </c>
      <c r="L977" s="77">
        <v>4.9352E-2</v>
      </c>
      <c r="M977" s="77">
        <v>57736</v>
      </c>
      <c r="N977" s="77">
        <v>4.7080999999999998E-2</v>
      </c>
      <c r="O977" s="78" t="s">
        <v>6411</v>
      </c>
    </row>
    <row r="978" spans="1:15" x14ac:dyDescent="0.25">
      <c r="A978" s="151" t="s">
        <v>53</v>
      </c>
      <c r="B978" s="77" t="s">
        <v>7</v>
      </c>
      <c r="C978" s="77">
        <v>10</v>
      </c>
      <c r="D978" s="77">
        <v>100</v>
      </c>
      <c r="E978" s="77">
        <v>0.1</v>
      </c>
      <c r="F978" s="77" t="s">
        <v>47</v>
      </c>
      <c r="G978" s="77" t="s">
        <v>69</v>
      </c>
      <c r="H978" s="77">
        <v>0</v>
      </c>
      <c r="I978" s="77">
        <v>0</v>
      </c>
      <c r="K978" s="77">
        <v>57737</v>
      </c>
      <c r="L978" s="77">
        <v>0.32668999999999998</v>
      </c>
      <c r="M978" s="77">
        <v>57737</v>
      </c>
      <c r="N978" s="77">
        <v>0.32628000000000001</v>
      </c>
      <c r="O978" s="78" t="s">
        <v>6412</v>
      </c>
    </row>
    <row r="979" spans="1:15" x14ac:dyDescent="0.25">
      <c r="A979" s="151" t="s">
        <v>53</v>
      </c>
      <c r="B979" s="77" t="s">
        <v>7</v>
      </c>
      <c r="C979" s="77">
        <v>100</v>
      </c>
      <c r="D979" s="77">
        <v>1000</v>
      </c>
      <c r="E979" s="77">
        <v>0.1</v>
      </c>
      <c r="F979" s="77" t="s">
        <v>47</v>
      </c>
      <c r="G979" s="77" t="s">
        <v>69</v>
      </c>
      <c r="H979" s="77">
        <v>0</v>
      </c>
      <c r="I979" s="77">
        <v>0</v>
      </c>
      <c r="K979" s="77">
        <v>57619</v>
      </c>
      <c r="L979" s="77">
        <v>1.4298999999999999</v>
      </c>
      <c r="M979" s="77">
        <v>57619</v>
      </c>
      <c r="N979" s="77">
        <v>1.4287000000000001</v>
      </c>
      <c r="O979" s="78" t="s">
        <v>6413</v>
      </c>
    </row>
    <row r="980" spans="1:15" x14ac:dyDescent="0.25">
      <c r="A980" s="151" t="s">
        <v>53</v>
      </c>
      <c r="B980" s="77" t="s">
        <v>7</v>
      </c>
      <c r="C980" s="77">
        <v>1000</v>
      </c>
      <c r="D980" s="77">
        <v>10000</v>
      </c>
      <c r="E980" s="77">
        <v>0.1</v>
      </c>
      <c r="F980" s="77" t="s">
        <v>47</v>
      </c>
      <c r="G980" s="77" t="s">
        <v>46</v>
      </c>
      <c r="H980" s="77">
        <v>0</v>
      </c>
      <c r="I980" s="77">
        <v>0</v>
      </c>
      <c r="K980" s="77">
        <v>52.024000000000001</v>
      </c>
      <c r="L980" s="77">
        <v>8.3239000000000004E-3</v>
      </c>
      <c r="M980" s="77">
        <v>52.009</v>
      </c>
      <c r="N980" s="77">
        <v>8.3230999999999999E-3</v>
      </c>
      <c r="O980" s="78" t="s">
        <v>6414</v>
      </c>
    </row>
    <row r="981" spans="1:15" x14ac:dyDescent="0.25">
      <c r="A981" s="151" t="s">
        <v>53</v>
      </c>
      <c r="B981" s="77" t="s">
        <v>7</v>
      </c>
      <c r="C981" s="77">
        <v>10000</v>
      </c>
      <c r="D981" s="77">
        <v>100000</v>
      </c>
      <c r="E981" s="77">
        <v>0.1</v>
      </c>
      <c r="F981" s="77" t="s">
        <v>47</v>
      </c>
      <c r="G981" s="77" t="s">
        <v>46</v>
      </c>
      <c r="H981" s="77">
        <v>0</v>
      </c>
      <c r="I981" s="77">
        <v>0</v>
      </c>
      <c r="K981" s="77">
        <v>64.108000000000004</v>
      </c>
      <c r="L981" s="77">
        <v>1.1939E-2</v>
      </c>
      <c r="M981" s="77">
        <v>63.985999999999997</v>
      </c>
      <c r="N981" s="77">
        <v>1.1939E-2</v>
      </c>
      <c r="O981" s="78" t="s">
        <v>6415</v>
      </c>
    </row>
    <row r="982" spans="1:15" x14ac:dyDescent="0.25">
      <c r="A982" s="151" t="s">
        <v>53</v>
      </c>
      <c r="B982" s="77" t="s">
        <v>7</v>
      </c>
      <c r="C982" s="77">
        <v>100000</v>
      </c>
      <c r="D982" s="77">
        <v>1000000</v>
      </c>
      <c r="E982" s="77">
        <v>0.1</v>
      </c>
      <c r="F982" s="77" t="s">
        <v>47</v>
      </c>
      <c r="G982" s="77" t="s">
        <v>47</v>
      </c>
      <c r="H982" s="77">
        <v>0</v>
      </c>
      <c r="I982" s="77">
        <v>0</v>
      </c>
      <c r="K982" s="77">
        <v>2.2999999999999998</v>
      </c>
      <c r="L982" s="77">
        <v>1.8E-5</v>
      </c>
      <c r="M982" s="77">
        <v>2.2686999999999999</v>
      </c>
      <c r="N982" s="77">
        <v>1.7870999999999999E-5</v>
      </c>
      <c r="O982" s="78" t="s">
        <v>6416</v>
      </c>
    </row>
    <row r="983" spans="1:15" x14ac:dyDescent="0.25">
      <c r="A983" s="151" t="s">
        <v>53</v>
      </c>
      <c r="B983" s="77" t="s">
        <v>7</v>
      </c>
      <c r="C983" s="77">
        <v>0</v>
      </c>
      <c r="D983" s="77">
        <v>10</v>
      </c>
      <c r="E983" s="77">
        <v>1</v>
      </c>
      <c r="F983" s="77" t="s">
        <v>47</v>
      </c>
      <c r="G983" s="77" t="s">
        <v>69</v>
      </c>
      <c r="H983" s="77">
        <v>0</v>
      </c>
      <c r="I983" s="77">
        <v>0</v>
      </c>
      <c r="K983" s="77">
        <v>577360</v>
      </c>
      <c r="L983" s="77">
        <v>5.6165E-3</v>
      </c>
      <c r="M983" s="77">
        <v>577360</v>
      </c>
      <c r="N983" s="77">
        <v>4.7080999999999998E-3</v>
      </c>
      <c r="O983" s="78" t="s">
        <v>6417</v>
      </c>
    </row>
    <row r="984" spans="1:15" x14ac:dyDescent="0.25">
      <c r="A984" s="151" t="s">
        <v>53</v>
      </c>
      <c r="B984" s="77" t="s">
        <v>7</v>
      </c>
      <c r="C984" s="77">
        <v>10</v>
      </c>
      <c r="D984" s="77">
        <v>100</v>
      </c>
      <c r="E984" s="77">
        <v>1</v>
      </c>
      <c r="F984" s="77" t="s">
        <v>47</v>
      </c>
      <c r="G984" s="77" t="s">
        <v>69</v>
      </c>
      <c r="H984" s="77">
        <v>0</v>
      </c>
      <c r="I984" s="77">
        <v>0</v>
      </c>
      <c r="K984" s="77">
        <v>577360</v>
      </c>
      <c r="L984" s="77">
        <v>3.2801999999999998E-2</v>
      </c>
      <c r="M984" s="77">
        <v>577350</v>
      </c>
      <c r="N984" s="77">
        <v>3.2639000000000001E-2</v>
      </c>
      <c r="O984" s="78" t="s">
        <v>6418</v>
      </c>
    </row>
    <row r="985" spans="1:15" x14ac:dyDescent="0.25">
      <c r="A985" s="151" t="s">
        <v>53</v>
      </c>
      <c r="B985" s="77" t="s">
        <v>7</v>
      </c>
      <c r="C985" s="77">
        <v>100</v>
      </c>
      <c r="D985" s="77">
        <v>1000</v>
      </c>
      <c r="E985" s="77">
        <v>1</v>
      </c>
      <c r="F985" s="77" t="s">
        <v>47</v>
      </c>
      <c r="G985" s="77" t="s">
        <v>69</v>
      </c>
      <c r="H985" s="77">
        <v>0</v>
      </c>
      <c r="I985" s="77">
        <v>0</v>
      </c>
      <c r="K985" s="77">
        <v>577340</v>
      </c>
      <c r="L985" s="77">
        <v>0.14501</v>
      </c>
      <c r="M985" s="77">
        <v>577340</v>
      </c>
      <c r="N985" s="77">
        <v>0.14451</v>
      </c>
      <c r="O985" s="78" t="s">
        <v>6419</v>
      </c>
    </row>
    <row r="986" spans="1:15" x14ac:dyDescent="0.25">
      <c r="A986" s="151" t="s">
        <v>53</v>
      </c>
      <c r="B986" s="77" t="s">
        <v>7</v>
      </c>
      <c r="C986" s="77">
        <v>1000</v>
      </c>
      <c r="D986" s="77">
        <v>10000</v>
      </c>
      <c r="E986" s="77">
        <v>1</v>
      </c>
      <c r="F986" s="77" t="s">
        <v>47</v>
      </c>
      <c r="G986" s="77" t="s">
        <v>46</v>
      </c>
      <c r="H986" s="77">
        <v>0</v>
      </c>
      <c r="I986" s="77">
        <v>0</v>
      </c>
      <c r="K986" s="77">
        <v>576.23</v>
      </c>
      <c r="L986" s="77">
        <v>1.3955E-3</v>
      </c>
      <c r="M986" s="77">
        <v>576.23</v>
      </c>
      <c r="N986" s="77">
        <v>1.3939E-3</v>
      </c>
      <c r="O986" s="78" t="s">
        <v>6420</v>
      </c>
    </row>
    <row r="987" spans="1:15" x14ac:dyDescent="0.25">
      <c r="A987" s="151" t="s">
        <v>53</v>
      </c>
      <c r="B987" s="77" t="s">
        <v>7</v>
      </c>
      <c r="C987" s="77">
        <v>10000</v>
      </c>
      <c r="D987" s="77">
        <v>100000</v>
      </c>
      <c r="E987" s="77">
        <v>1</v>
      </c>
      <c r="F987" s="77" t="s">
        <v>47</v>
      </c>
      <c r="G987" s="77" t="s">
        <v>46</v>
      </c>
      <c r="H987" s="77">
        <v>0</v>
      </c>
      <c r="I987" s="77">
        <v>0</v>
      </c>
      <c r="K987" s="77">
        <v>516.51</v>
      </c>
      <c r="L987" s="77">
        <v>8.6656000000000007E-3</v>
      </c>
      <c r="M987" s="77">
        <v>516.37</v>
      </c>
      <c r="N987" s="77">
        <v>8.6648999999999997E-3</v>
      </c>
      <c r="O987" s="78" t="s">
        <v>6575</v>
      </c>
    </row>
    <row r="988" spans="1:15" x14ac:dyDescent="0.25">
      <c r="A988" s="151" t="s">
        <v>53</v>
      </c>
      <c r="B988" s="77" t="s">
        <v>7</v>
      </c>
      <c r="C988" s="77">
        <v>100000</v>
      </c>
      <c r="D988" s="77">
        <v>1000000</v>
      </c>
      <c r="E988" s="77">
        <v>1</v>
      </c>
      <c r="F988" s="77" t="s">
        <v>47</v>
      </c>
      <c r="G988" s="77" t="s">
        <v>47</v>
      </c>
      <c r="H988" s="77">
        <v>0</v>
      </c>
      <c r="I988" s="77">
        <v>0</v>
      </c>
      <c r="K988" s="77">
        <v>2.2999999999999998</v>
      </c>
      <c r="L988" s="77">
        <v>1.8E-5</v>
      </c>
      <c r="M988" s="77">
        <v>2.3129</v>
      </c>
      <c r="N988" s="77">
        <v>1.7835000000000001E-5</v>
      </c>
      <c r="O988" s="78" t="s">
        <v>6422</v>
      </c>
    </row>
    <row r="989" spans="1:15" x14ac:dyDescent="0.25">
      <c r="A989" s="151" t="s">
        <v>53</v>
      </c>
      <c r="B989" s="77" t="s">
        <v>7</v>
      </c>
      <c r="C989" s="77">
        <v>1000000</v>
      </c>
      <c r="D989" s="77">
        <v>10000000</v>
      </c>
      <c r="E989" s="77">
        <v>1</v>
      </c>
      <c r="F989" s="77" t="s">
        <v>47</v>
      </c>
      <c r="G989" s="77" t="s">
        <v>47</v>
      </c>
      <c r="H989" s="77">
        <v>0</v>
      </c>
      <c r="I989" s="77">
        <v>0</v>
      </c>
      <c r="K989" s="77">
        <v>120</v>
      </c>
      <c r="L989" s="77">
        <v>5.8999999999999998E-5</v>
      </c>
      <c r="M989" s="77">
        <v>115.5</v>
      </c>
      <c r="N989" s="77">
        <v>5.7738999999999997E-5</v>
      </c>
      <c r="O989" s="78" t="s">
        <v>6423</v>
      </c>
    </row>
    <row r="990" spans="1:15" x14ac:dyDescent="0.25">
      <c r="A990" s="151" t="s">
        <v>53</v>
      </c>
      <c r="B990" s="77" t="s">
        <v>7</v>
      </c>
      <c r="C990" s="77">
        <v>0</v>
      </c>
      <c r="D990" s="77">
        <v>10</v>
      </c>
      <c r="E990" s="77">
        <v>10</v>
      </c>
      <c r="F990" s="77" t="s">
        <v>47</v>
      </c>
      <c r="G990" s="77" t="s">
        <v>69</v>
      </c>
      <c r="H990" s="77">
        <v>0</v>
      </c>
      <c r="I990" s="77">
        <v>0</v>
      </c>
      <c r="K990" s="77">
        <v>5773600</v>
      </c>
      <c r="L990" s="77">
        <v>8.3416999999999996E-4</v>
      </c>
      <c r="M990" s="77">
        <v>5773600</v>
      </c>
      <c r="N990" s="77">
        <v>4.7081E-4</v>
      </c>
      <c r="O990" s="78" t="s">
        <v>6424</v>
      </c>
    </row>
    <row r="991" spans="1:15" x14ac:dyDescent="0.25">
      <c r="A991" s="151" t="s">
        <v>53</v>
      </c>
      <c r="B991" s="77" t="s">
        <v>7</v>
      </c>
      <c r="C991" s="77">
        <v>100</v>
      </c>
      <c r="D991" s="77">
        <v>1000</v>
      </c>
      <c r="E991" s="77">
        <v>10</v>
      </c>
      <c r="F991" s="77" t="s">
        <v>47</v>
      </c>
      <c r="G991" s="77" t="s">
        <v>69</v>
      </c>
      <c r="H991" s="77">
        <v>0</v>
      </c>
      <c r="I991" s="77">
        <v>0</v>
      </c>
      <c r="K991" s="77">
        <v>5773600</v>
      </c>
      <c r="L991" s="77">
        <v>1.4652999999999999E-2</v>
      </c>
      <c r="M991" s="77">
        <v>5773500</v>
      </c>
      <c r="N991" s="77">
        <v>1.4453000000000001E-2</v>
      </c>
      <c r="O991" s="78" t="s">
        <v>6425</v>
      </c>
    </row>
    <row r="992" spans="1:15" x14ac:dyDescent="0.25">
      <c r="A992" s="151" t="s">
        <v>53</v>
      </c>
      <c r="B992" s="77" t="s">
        <v>7</v>
      </c>
      <c r="C992" s="77">
        <v>1000</v>
      </c>
      <c r="D992" s="77">
        <v>10000</v>
      </c>
      <c r="E992" s="77">
        <v>10</v>
      </c>
      <c r="F992" s="77" t="s">
        <v>47</v>
      </c>
      <c r="G992" s="77" t="s">
        <v>46</v>
      </c>
      <c r="H992" s="77">
        <v>0</v>
      </c>
      <c r="I992" s="77">
        <v>0</v>
      </c>
      <c r="K992" s="77">
        <v>5773.4</v>
      </c>
      <c r="L992" s="77">
        <v>1.416E-4</v>
      </c>
      <c r="M992" s="77">
        <v>5773.4</v>
      </c>
      <c r="N992" s="77">
        <v>1.4095000000000001E-4</v>
      </c>
      <c r="O992" s="78" t="s">
        <v>6426</v>
      </c>
    </row>
    <row r="993" spans="1:15" x14ac:dyDescent="0.25">
      <c r="A993" s="151" t="s">
        <v>53</v>
      </c>
      <c r="B993" s="77" t="s">
        <v>7</v>
      </c>
      <c r="C993" s="77">
        <v>10000</v>
      </c>
      <c r="D993" s="77">
        <v>100000</v>
      </c>
      <c r="E993" s="77">
        <v>10</v>
      </c>
      <c r="F993" s="77" t="s">
        <v>47</v>
      </c>
      <c r="G993" s="77" t="s">
        <v>46</v>
      </c>
      <c r="H993" s="77">
        <v>0</v>
      </c>
      <c r="I993" s="77">
        <v>0</v>
      </c>
      <c r="K993" s="77">
        <v>5761.5</v>
      </c>
      <c r="L993" s="77">
        <v>1.4741999999999999E-3</v>
      </c>
      <c r="M993" s="77">
        <v>5761.5</v>
      </c>
      <c r="N993" s="77">
        <v>1.4725999999999999E-3</v>
      </c>
      <c r="O993" s="78" t="s">
        <v>6427</v>
      </c>
    </row>
    <row r="994" spans="1:15" x14ac:dyDescent="0.25">
      <c r="A994" s="151" t="s">
        <v>53</v>
      </c>
      <c r="B994" s="77" t="s">
        <v>7</v>
      </c>
      <c r="C994" s="77">
        <v>100000</v>
      </c>
      <c r="D994" s="77">
        <v>1000000</v>
      </c>
      <c r="E994" s="77">
        <v>10</v>
      </c>
      <c r="F994" s="77" t="s">
        <v>47</v>
      </c>
      <c r="G994" s="77" t="s">
        <v>47</v>
      </c>
      <c r="H994" s="77">
        <v>0</v>
      </c>
      <c r="I994" s="77">
        <v>0</v>
      </c>
      <c r="K994" s="77">
        <v>5.5163000000000002</v>
      </c>
      <c r="L994" s="77">
        <v>1.5438E-5</v>
      </c>
      <c r="M994" s="77">
        <v>5.5115999999999996</v>
      </c>
      <c r="N994" s="77">
        <v>1.5438999999999999E-5</v>
      </c>
      <c r="O994" s="78" t="s">
        <v>6576</v>
      </c>
    </row>
    <row r="995" spans="1:15" x14ac:dyDescent="0.25">
      <c r="A995" s="151" t="s">
        <v>53</v>
      </c>
      <c r="B995" s="77" t="s">
        <v>7</v>
      </c>
      <c r="C995" s="77">
        <v>1000000</v>
      </c>
      <c r="D995" s="77">
        <v>10000000</v>
      </c>
      <c r="E995" s="77">
        <v>10</v>
      </c>
      <c r="F995" s="77" t="s">
        <v>47</v>
      </c>
      <c r="G995" s="77" t="s">
        <v>47</v>
      </c>
      <c r="H995" s="77">
        <v>0</v>
      </c>
      <c r="I995" s="77">
        <v>0</v>
      </c>
      <c r="K995" s="77">
        <v>120</v>
      </c>
      <c r="L995" s="77">
        <v>5.8999999999999998E-5</v>
      </c>
      <c r="M995" s="77">
        <v>115.61</v>
      </c>
      <c r="N995" s="77">
        <v>5.7731E-5</v>
      </c>
      <c r="O995" s="78" t="s">
        <v>6429</v>
      </c>
    </row>
    <row r="996" spans="1:15" x14ac:dyDescent="0.25">
      <c r="A996" s="151" t="s">
        <v>53</v>
      </c>
      <c r="B996" s="77" t="s">
        <v>7</v>
      </c>
      <c r="C996" s="77">
        <v>10000000</v>
      </c>
      <c r="D996" s="77">
        <v>100000000</v>
      </c>
      <c r="E996" s="77">
        <v>10</v>
      </c>
      <c r="F996" s="77" t="s">
        <v>47</v>
      </c>
      <c r="G996" s="77" t="s">
        <v>48</v>
      </c>
      <c r="H996" s="77">
        <v>0</v>
      </c>
      <c r="I996" s="77">
        <v>0</v>
      </c>
      <c r="K996" s="77">
        <v>1.2</v>
      </c>
      <c r="L996" s="77">
        <v>5.7999999999999995E-7</v>
      </c>
      <c r="M996" s="77">
        <v>1.1508</v>
      </c>
      <c r="N996" s="77">
        <v>5.778E-7</v>
      </c>
      <c r="O996" s="78" t="s">
        <v>6430</v>
      </c>
    </row>
    <row r="997" spans="1:15" x14ac:dyDescent="0.25">
      <c r="A997" s="151" t="s">
        <v>53</v>
      </c>
      <c r="B997" s="77" t="s">
        <v>7</v>
      </c>
      <c r="C997" s="77">
        <v>0</v>
      </c>
      <c r="D997" s="77">
        <v>10</v>
      </c>
      <c r="E997" s="77">
        <v>100</v>
      </c>
      <c r="F997" s="77" t="s">
        <v>47</v>
      </c>
      <c r="G997" s="77" t="s">
        <v>69</v>
      </c>
      <c r="H997" s="77">
        <v>0</v>
      </c>
      <c r="I997" s="77">
        <v>0</v>
      </c>
      <c r="K997" s="77">
        <v>57736000</v>
      </c>
      <c r="L997" s="77">
        <v>1.9242E-4</v>
      </c>
      <c r="M997" s="77">
        <v>57736000</v>
      </c>
      <c r="N997" s="77">
        <v>4.7080000000000003E-5</v>
      </c>
      <c r="O997" s="78" t="s">
        <v>6577</v>
      </c>
    </row>
    <row r="998" spans="1:15" x14ac:dyDescent="0.25">
      <c r="A998" s="151" t="s">
        <v>53</v>
      </c>
      <c r="B998" s="77" t="s">
        <v>7</v>
      </c>
      <c r="C998" s="77">
        <v>1000</v>
      </c>
      <c r="D998" s="77">
        <v>10000</v>
      </c>
      <c r="E998" s="77">
        <v>100</v>
      </c>
      <c r="F998" s="77" t="s">
        <v>47</v>
      </c>
      <c r="G998" s="77" t="s">
        <v>46</v>
      </c>
      <c r="H998" s="77">
        <v>0</v>
      </c>
      <c r="I998" s="77">
        <v>0</v>
      </c>
      <c r="K998" s="77">
        <v>57736</v>
      </c>
      <c r="L998" s="77">
        <v>1.4357E-5</v>
      </c>
      <c r="M998" s="77">
        <v>57735</v>
      </c>
      <c r="N998" s="77">
        <v>1.4097000000000001E-5</v>
      </c>
      <c r="O998" s="78" t="s">
        <v>6578</v>
      </c>
    </row>
    <row r="999" spans="1:15" x14ac:dyDescent="0.25">
      <c r="A999" s="151" t="s">
        <v>53</v>
      </c>
      <c r="B999" s="77" t="s">
        <v>7</v>
      </c>
      <c r="C999" s="77">
        <v>10000</v>
      </c>
      <c r="D999" s="77">
        <v>100000</v>
      </c>
      <c r="E999" s="77">
        <v>100</v>
      </c>
      <c r="F999" s="77" t="s">
        <v>47</v>
      </c>
      <c r="G999" s="77" t="s">
        <v>46</v>
      </c>
      <c r="H999" s="77">
        <v>0</v>
      </c>
      <c r="I999" s="77">
        <v>0</v>
      </c>
      <c r="K999" s="77">
        <v>57734</v>
      </c>
      <c r="L999" s="77">
        <v>1.4965000000000001E-4</v>
      </c>
      <c r="M999" s="77">
        <v>57734</v>
      </c>
      <c r="N999" s="77">
        <v>1.4899999999999999E-4</v>
      </c>
      <c r="O999" s="78" t="s">
        <v>6433</v>
      </c>
    </row>
    <row r="1000" spans="1:15" x14ac:dyDescent="0.25">
      <c r="A1000" s="151" t="s">
        <v>53</v>
      </c>
      <c r="B1000" s="77" t="s">
        <v>7</v>
      </c>
      <c r="C1000" s="77">
        <v>100000</v>
      </c>
      <c r="D1000" s="77">
        <v>1000000</v>
      </c>
      <c r="E1000" s="77">
        <v>100</v>
      </c>
      <c r="F1000" s="77" t="s">
        <v>47</v>
      </c>
      <c r="G1000" s="77" t="s">
        <v>47</v>
      </c>
      <c r="H1000" s="77">
        <v>0</v>
      </c>
      <c r="I1000" s="77">
        <v>0</v>
      </c>
      <c r="K1000" s="77">
        <v>57.515999999999998</v>
      </c>
      <c r="L1000" s="77">
        <v>3.6360999999999998E-6</v>
      </c>
      <c r="M1000" s="77">
        <v>57.515000000000001</v>
      </c>
      <c r="N1000" s="77">
        <v>3.6327E-6</v>
      </c>
      <c r="O1000" s="78" t="s">
        <v>6434</v>
      </c>
    </row>
    <row r="1001" spans="1:15" x14ac:dyDescent="0.25">
      <c r="A1001" s="151" t="s">
        <v>53</v>
      </c>
      <c r="B1001" s="77" t="s">
        <v>7</v>
      </c>
      <c r="C1001" s="77">
        <v>1000000</v>
      </c>
      <c r="D1001" s="77">
        <v>10000000</v>
      </c>
      <c r="E1001" s="77">
        <v>100</v>
      </c>
      <c r="F1001" s="77" t="s">
        <v>47</v>
      </c>
      <c r="G1001" s="77" t="s">
        <v>47</v>
      </c>
      <c r="H1001" s="77">
        <v>0</v>
      </c>
      <c r="I1001" s="77">
        <v>0</v>
      </c>
      <c r="K1001" s="77">
        <v>124.34</v>
      </c>
      <c r="L1001" s="77">
        <v>5.8566999999999997E-5</v>
      </c>
      <c r="M1001" s="77">
        <v>125.65</v>
      </c>
      <c r="N1001" s="77">
        <v>5.6965000000000001E-5</v>
      </c>
      <c r="O1001" s="78" t="s">
        <v>6435</v>
      </c>
    </row>
    <row r="1002" spans="1:15" x14ac:dyDescent="0.25">
      <c r="A1002" s="151" t="s">
        <v>53</v>
      </c>
      <c r="B1002" s="77" t="s">
        <v>7</v>
      </c>
      <c r="C1002" s="77">
        <v>10000000</v>
      </c>
      <c r="D1002" s="77">
        <v>100000000</v>
      </c>
      <c r="E1002" s="77">
        <v>100</v>
      </c>
      <c r="F1002" s="77" t="s">
        <v>47</v>
      </c>
      <c r="G1002" s="77" t="s">
        <v>48</v>
      </c>
      <c r="H1002" s="77">
        <v>0</v>
      </c>
      <c r="I1002" s="77">
        <v>0</v>
      </c>
      <c r="K1002" s="77">
        <v>1.2</v>
      </c>
      <c r="L1002" s="77">
        <v>5.7999999999999995E-7</v>
      </c>
      <c r="M1002" s="77">
        <v>1.1511</v>
      </c>
      <c r="N1002" s="77">
        <v>5.778E-7</v>
      </c>
      <c r="O1002" s="78" t="s">
        <v>6436</v>
      </c>
    </row>
    <row r="1003" spans="1:15" x14ac:dyDescent="0.25">
      <c r="A1003" s="151" t="s">
        <v>53</v>
      </c>
      <c r="B1003" s="77" t="s">
        <v>7</v>
      </c>
      <c r="C1003" s="77">
        <v>100000000</v>
      </c>
      <c r="D1003" s="77">
        <v>1000000000</v>
      </c>
      <c r="E1003" s="77">
        <v>100</v>
      </c>
      <c r="F1003" s="77" t="s">
        <v>47</v>
      </c>
      <c r="G1003" s="77" t="s">
        <v>48</v>
      </c>
      <c r="H1003" s="77">
        <v>0</v>
      </c>
      <c r="I1003" s="77">
        <v>0</v>
      </c>
      <c r="K1003" s="77">
        <v>12</v>
      </c>
      <c r="L1003" s="77">
        <v>5.8000000000000004E-6</v>
      </c>
      <c r="M1003" s="77">
        <v>11.592000000000001</v>
      </c>
      <c r="N1003" s="77">
        <v>5.7734999999999999E-6</v>
      </c>
      <c r="O1003" s="78" t="s">
        <v>6579</v>
      </c>
    </row>
    <row r="1004" spans="1:15" x14ac:dyDescent="0.25">
      <c r="A1004" s="151" t="s">
        <v>53</v>
      </c>
      <c r="B1004" s="77" t="s">
        <v>7</v>
      </c>
      <c r="C1004" s="77">
        <v>0</v>
      </c>
      <c r="D1004" s="77">
        <v>10</v>
      </c>
      <c r="E1004" s="77">
        <v>1000</v>
      </c>
      <c r="F1004" s="77" t="s">
        <v>47</v>
      </c>
      <c r="G1004" s="77" t="s">
        <v>69</v>
      </c>
      <c r="H1004" s="77">
        <v>0</v>
      </c>
      <c r="I1004" s="77">
        <v>0</v>
      </c>
      <c r="K1004" s="77">
        <v>577360000</v>
      </c>
      <c r="L1004" s="77">
        <v>6.2849999999999996E-5</v>
      </c>
      <c r="M1004" s="77">
        <v>577360000</v>
      </c>
      <c r="N1004" s="77">
        <v>4.7021000000000003E-6</v>
      </c>
      <c r="O1004" s="78" t="s">
        <v>6438</v>
      </c>
    </row>
    <row r="1005" spans="1:15" x14ac:dyDescent="0.25">
      <c r="A1005" s="151" t="s">
        <v>53</v>
      </c>
      <c r="B1005" s="77" t="s">
        <v>7</v>
      </c>
      <c r="C1005" s="77">
        <v>10000</v>
      </c>
      <c r="D1005" s="77">
        <v>100000</v>
      </c>
      <c r="E1005" s="77">
        <v>1000</v>
      </c>
      <c r="F1005" s="77" t="s">
        <v>47</v>
      </c>
      <c r="G1005" s="77" t="s">
        <v>46</v>
      </c>
      <c r="H1005" s="77">
        <v>0</v>
      </c>
      <c r="I1005" s="77">
        <v>0</v>
      </c>
      <c r="K1005" s="77">
        <v>577360</v>
      </c>
      <c r="L1005" s="77">
        <v>1.5162E-5</v>
      </c>
      <c r="M1005" s="77">
        <v>577350</v>
      </c>
      <c r="N1005" s="77">
        <v>1.4902000000000001E-5</v>
      </c>
      <c r="O1005" s="78" t="s">
        <v>6439</v>
      </c>
    </row>
    <row r="1006" spans="1:15" x14ac:dyDescent="0.25">
      <c r="A1006" s="151" t="s">
        <v>53</v>
      </c>
      <c r="B1006" s="77" t="s">
        <v>7</v>
      </c>
      <c r="C1006" s="77">
        <v>100000</v>
      </c>
      <c r="D1006" s="77">
        <v>1000000</v>
      </c>
      <c r="E1006" s="77">
        <v>1000</v>
      </c>
      <c r="F1006" s="77" t="s">
        <v>47</v>
      </c>
      <c r="G1006" s="77" t="s">
        <v>47</v>
      </c>
      <c r="H1006" s="77">
        <v>0</v>
      </c>
      <c r="I1006" s="77">
        <v>0</v>
      </c>
      <c r="K1006" s="77">
        <v>577.33000000000004</v>
      </c>
      <c r="L1006" s="77">
        <v>3.7584000000000001E-7</v>
      </c>
      <c r="M1006" s="77">
        <v>577.33000000000004</v>
      </c>
      <c r="N1006" s="77">
        <v>3.7432999999999999E-7</v>
      </c>
      <c r="O1006" s="78" t="s">
        <v>6440</v>
      </c>
    </row>
    <row r="1007" spans="1:15" x14ac:dyDescent="0.25">
      <c r="A1007" s="151" t="s">
        <v>53</v>
      </c>
      <c r="B1007" s="77" t="s">
        <v>7</v>
      </c>
      <c r="C1007" s="77">
        <v>1000000</v>
      </c>
      <c r="D1007" s="77">
        <v>10000000</v>
      </c>
      <c r="E1007" s="77">
        <v>1000</v>
      </c>
      <c r="F1007" s="77" t="s">
        <v>47</v>
      </c>
      <c r="G1007" s="77" t="s">
        <v>47</v>
      </c>
      <c r="H1007" s="77">
        <v>0</v>
      </c>
      <c r="I1007" s="77">
        <v>0</v>
      </c>
      <c r="K1007" s="77">
        <v>569.84</v>
      </c>
      <c r="L1007" s="77">
        <v>3.3312999999999998E-5</v>
      </c>
      <c r="M1007" s="77">
        <v>569.54999999999995</v>
      </c>
      <c r="N1007" s="77">
        <v>3.3235999999999998E-5</v>
      </c>
      <c r="O1007" s="78" t="s">
        <v>6441</v>
      </c>
    </row>
    <row r="1008" spans="1:15" x14ac:dyDescent="0.25">
      <c r="A1008" s="151" t="s">
        <v>53</v>
      </c>
      <c r="B1008" s="77" t="s">
        <v>7</v>
      </c>
      <c r="C1008" s="77">
        <v>10000000</v>
      </c>
      <c r="D1008" s="77">
        <v>100000000</v>
      </c>
      <c r="E1008" s="77">
        <v>1000</v>
      </c>
      <c r="F1008" s="77" t="s">
        <v>47</v>
      </c>
      <c r="G1008" s="77" t="s">
        <v>48</v>
      </c>
      <c r="H1008" s="77">
        <v>0</v>
      </c>
      <c r="I1008" s="77">
        <v>0</v>
      </c>
      <c r="K1008" s="77">
        <v>1.2</v>
      </c>
      <c r="L1008" s="77">
        <v>5.7999999999999995E-7</v>
      </c>
      <c r="M1008" s="77">
        <v>1.1777</v>
      </c>
      <c r="N1008" s="77">
        <v>5.7756000000000004E-7</v>
      </c>
      <c r="O1008" s="78" t="s">
        <v>6580</v>
      </c>
    </row>
    <row r="1009" spans="1:15" x14ac:dyDescent="0.25">
      <c r="A1009" s="151" t="s">
        <v>53</v>
      </c>
      <c r="B1009" s="77" t="s">
        <v>7</v>
      </c>
      <c r="C1009" s="77">
        <v>100000000</v>
      </c>
      <c r="D1009" s="77">
        <v>1000000000</v>
      </c>
      <c r="E1009" s="77">
        <v>1000</v>
      </c>
      <c r="F1009" s="77" t="s">
        <v>47</v>
      </c>
      <c r="G1009" s="77" t="s">
        <v>48</v>
      </c>
      <c r="H1009" s="77">
        <v>0</v>
      </c>
      <c r="I1009" s="77">
        <v>0</v>
      </c>
      <c r="K1009" s="77">
        <v>12</v>
      </c>
      <c r="L1009" s="77">
        <v>5.8000000000000004E-6</v>
      </c>
      <c r="M1009" s="77">
        <v>11.592000000000001</v>
      </c>
      <c r="N1009" s="77">
        <v>5.7734999999999999E-6</v>
      </c>
      <c r="O1009" s="78" t="s">
        <v>6443</v>
      </c>
    </row>
    <row r="1010" spans="1:15" x14ac:dyDescent="0.25">
      <c r="A1010" s="151" t="s">
        <v>53</v>
      </c>
      <c r="B1010" s="77" t="s">
        <v>7</v>
      </c>
      <c r="C1010" s="77">
        <v>0</v>
      </c>
      <c r="D1010" s="77">
        <v>10</v>
      </c>
      <c r="E1010" s="77">
        <v>10000</v>
      </c>
      <c r="F1010" s="77" t="s">
        <v>47</v>
      </c>
      <c r="G1010" s="77" t="s">
        <v>69</v>
      </c>
      <c r="H1010" s="77">
        <v>0</v>
      </c>
      <c r="I1010" s="77">
        <v>0</v>
      </c>
      <c r="K1010" s="77">
        <v>5773600000</v>
      </c>
      <c r="L1010" s="77">
        <v>2.3736000000000001E-5</v>
      </c>
      <c r="M1010" s="77">
        <v>5773600000</v>
      </c>
      <c r="N1010" s="77">
        <v>0</v>
      </c>
      <c r="O1010" s="78" t="s">
        <v>6444</v>
      </c>
    </row>
    <row r="1011" spans="1:15" x14ac:dyDescent="0.25">
      <c r="A1011" s="151" t="s">
        <v>53</v>
      </c>
      <c r="B1011" s="77" t="s">
        <v>7</v>
      </c>
      <c r="C1011" s="77">
        <v>100000</v>
      </c>
      <c r="D1011" s="77">
        <v>1000000</v>
      </c>
      <c r="E1011" s="77">
        <v>10000</v>
      </c>
      <c r="F1011" s="77" t="s">
        <v>47</v>
      </c>
      <c r="G1011" s="77" t="s">
        <v>47</v>
      </c>
      <c r="H1011" s="77">
        <v>0</v>
      </c>
      <c r="I1011" s="77">
        <v>0</v>
      </c>
      <c r="K1011" s="77">
        <v>5773.6</v>
      </c>
      <c r="L1011" s="77">
        <v>3.8047999999999998E-8</v>
      </c>
      <c r="M1011" s="77">
        <v>5773.5</v>
      </c>
      <c r="N1011" s="77">
        <v>3.7445000000000002E-8</v>
      </c>
      <c r="O1011" s="78" t="s">
        <v>6445</v>
      </c>
    </row>
    <row r="1012" spans="1:15" x14ac:dyDescent="0.25">
      <c r="A1012" s="151" t="s">
        <v>53</v>
      </c>
      <c r="B1012" s="77" t="s">
        <v>7</v>
      </c>
      <c r="C1012" s="77">
        <v>1000000</v>
      </c>
      <c r="D1012" s="77">
        <v>10000000</v>
      </c>
      <c r="E1012" s="77">
        <v>10000</v>
      </c>
      <c r="F1012" s="77" t="s">
        <v>47</v>
      </c>
      <c r="G1012" s="77" t="s">
        <v>47</v>
      </c>
      <c r="H1012" s="77">
        <v>0</v>
      </c>
      <c r="I1012" s="77">
        <v>0</v>
      </c>
      <c r="K1012" s="77">
        <v>5771.9</v>
      </c>
      <c r="L1012" s="77">
        <v>4.3707999999999997E-6</v>
      </c>
      <c r="M1012" s="77">
        <v>5771.8</v>
      </c>
      <c r="N1012" s="77">
        <v>4.3144999999999999E-6</v>
      </c>
      <c r="O1012" s="78" t="s">
        <v>6581</v>
      </c>
    </row>
    <row r="1013" spans="1:15" x14ac:dyDescent="0.25">
      <c r="A1013" s="151" t="s">
        <v>53</v>
      </c>
      <c r="B1013" s="77" t="s">
        <v>7</v>
      </c>
      <c r="C1013" s="77">
        <v>10000000</v>
      </c>
      <c r="D1013" s="77">
        <v>100000000</v>
      </c>
      <c r="E1013" s="77">
        <v>10000</v>
      </c>
      <c r="F1013" s="77" t="s">
        <v>47</v>
      </c>
      <c r="G1013" s="77" t="s">
        <v>48</v>
      </c>
      <c r="H1013" s="77">
        <v>0</v>
      </c>
      <c r="I1013" s="77">
        <v>0</v>
      </c>
      <c r="K1013" s="77">
        <v>3.4529000000000001</v>
      </c>
      <c r="L1013" s="77">
        <v>5.5767999999999995E-7</v>
      </c>
      <c r="M1013" s="77">
        <v>3.4420000000000002</v>
      </c>
      <c r="N1013" s="77">
        <v>5.5771000000000004E-7</v>
      </c>
      <c r="O1013" s="78" t="s">
        <v>6447</v>
      </c>
    </row>
    <row r="1014" spans="1:15" x14ac:dyDescent="0.25">
      <c r="A1014" s="151" t="s">
        <v>53</v>
      </c>
      <c r="B1014" s="77" t="s">
        <v>7</v>
      </c>
      <c r="C1014" s="77">
        <v>100000000</v>
      </c>
      <c r="D1014" s="77">
        <v>1000000000</v>
      </c>
      <c r="E1014" s="77">
        <v>10000</v>
      </c>
      <c r="F1014" s="77" t="s">
        <v>47</v>
      </c>
      <c r="G1014" s="77" t="s">
        <v>48</v>
      </c>
      <c r="H1014" s="77">
        <v>0</v>
      </c>
      <c r="I1014" s="77">
        <v>0</v>
      </c>
      <c r="K1014" s="77">
        <v>12</v>
      </c>
      <c r="L1014" s="77">
        <v>5.8000000000000004E-6</v>
      </c>
      <c r="M1014" s="77">
        <v>11.595000000000001</v>
      </c>
      <c r="N1014" s="77">
        <v>5.7706999999999997E-6</v>
      </c>
      <c r="O1014" s="78" t="s">
        <v>6582</v>
      </c>
    </row>
    <row r="1015" spans="1:15" x14ac:dyDescent="0.25">
      <c r="A1015" s="151" t="s">
        <v>53</v>
      </c>
      <c r="B1015" s="77" t="s">
        <v>7</v>
      </c>
      <c r="C1015" s="77">
        <v>0</v>
      </c>
      <c r="D1015" s="77">
        <v>10</v>
      </c>
      <c r="E1015" s="77">
        <v>100000</v>
      </c>
      <c r="F1015" s="77" t="s">
        <v>47</v>
      </c>
      <c r="G1015" s="77" t="s">
        <v>69</v>
      </c>
      <c r="H1015" s="77">
        <v>0</v>
      </c>
      <c r="I1015" s="77">
        <v>0</v>
      </c>
      <c r="K1015" s="77">
        <v>57736000000</v>
      </c>
      <c r="L1015" s="77">
        <v>8.4771000000000005E-6</v>
      </c>
      <c r="M1015" s="77">
        <v>57736000000</v>
      </c>
      <c r="N1015" s="77">
        <v>0</v>
      </c>
      <c r="O1015" s="78" t="s">
        <v>6449</v>
      </c>
    </row>
    <row r="1016" spans="1:15" x14ac:dyDescent="0.25">
      <c r="A1016" s="151" t="s">
        <v>53</v>
      </c>
      <c r="B1016" s="77" t="s">
        <v>7</v>
      </c>
      <c r="C1016" s="77">
        <v>1000000</v>
      </c>
      <c r="D1016" s="77">
        <v>10000000</v>
      </c>
      <c r="E1016" s="77">
        <v>100000</v>
      </c>
      <c r="F1016" s="77" t="s">
        <v>47</v>
      </c>
      <c r="G1016" s="77" t="s">
        <v>47</v>
      </c>
      <c r="H1016" s="77">
        <v>0</v>
      </c>
      <c r="I1016" s="77">
        <v>0</v>
      </c>
      <c r="K1016" s="77">
        <v>57735</v>
      </c>
      <c r="L1016" s="77">
        <v>4.5578999999999998E-7</v>
      </c>
      <c r="M1016" s="77">
        <v>57731</v>
      </c>
      <c r="N1016" s="77">
        <v>4.3308000000000001E-7</v>
      </c>
      <c r="O1016" s="78" t="s">
        <v>6450</v>
      </c>
    </row>
    <row r="1017" spans="1:15" x14ac:dyDescent="0.25">
      <c r="A1017" s="151" t="s">
        <v>53</v>
      </c>
      <c r="B1017" s="77" t="s">
        <v>7</v>
      </c>
      <c r="C1017" s="77">
        <v>10000000</v>
      </c>
      <c r="D1017" s="77">
        <v>100000000</v>
      </c>
      <c r="E1017" s="77">
        <v>100000</v>
      </c>
      <c r="F1017" s="77" t="s">
        <v>47</v>
      </c>
      <c r="G1017" s="77" t="s">
        <v>48</v>
      </c>
      <c r="H1017" s="77">
        <v>0</v>
      </c>
      <c r="I1017" s="77">
        <v>0</v>
      </c>
      <c r="K1017" s="77">
        <v>55.448999999999998</v>
      </c>
      <c r="L1017" s="77">
        <v>2.7074E-7</v>
      </c>
      <c r="M1017" s="77">
        <v>55.444000000000003</v>
      </c>
      <c r="N1017" s="77">
        <v>2.7056000000000001E-7</v>
      </c>
      <c r="O1017" s="78" t="s">
        <v>6451</v>
      </c>
    </row>
    <row r="1018" spans="1:15" x14ac:dyDescent="0.25">
      <c r="A1018" s="151" t="s">
        <v>53</v>
      </c>
      <c r="B1018" s="77" t="s">
        <v>7</v>
      </c>
      <c r="C1018" s="77">
        <v>100000000</v>
      </c>
      <c r="D1018" s="77">
        <v>1000000000</v>
      </c>
      <c r="E1018" s="77">
        <v>100000</v>
      </c>
      <c r="F1018" s="77" t="s">
        <v>47</v>
      </c>
      <c r="G1018" s="77" t="s">
        <v>48</v>
      </c>
      <c r="H1018" s="77">
        <v>0</v>
      </c>
      <c r="I1018" s="77">
        <v>0</v>
      </c>
      <c r="K1018" s="77">
        <v>12</v>
      </c>
      <c r="L1018" s="77">
        <v>5.8000000000000004E-6</v>
      </c>
      <c r="M1018" s="77">
        <v>14.68</v>
      </c>
      <c r="N1018" s="77">
        <v>5.7706999999999997E-6</v>
      </c>
      <c r="O1018" s="78" t="s">
        <v>6452</v>
      </c>
    </row>
    <row r="1019" spans="1:15" x14ac:dyDescent="0.25">
      <c r="A1019" s="151" t="s">
        <v>53</v>
      </c>
      <c r="B1019" s="77" t="s">
        <v>7</v>
      </c>
      <c r="C1019" s="77">
        <v>0</v>
      </c>
      <c r="D1019" s="77">
        <v>10</v>
      </c>
      <c r="E1019" s="77">
        <v>1000000</v>
      </c>
      <c r="F1019" s="77" t="s">
        <v>47</v>
      </c>
      <c r="G1019" s="77" t="s">
        <v>69</v>
      </c>
      <c r="H1019" s="77">
        <v>0</v>
      </c>
      <c r="I1019" s="77">
        <v>0</v>
      </c>
      <c r="K1019" s="77">
        <v>577360000000</v>
      </c>
      <c r="L1019" s="77">
        <v>0</v>
      </c>
      <c r="M1019" s="77">
        <v>577360000000</v>
      </c>
      <c r="N1019" s="77">
        <v>0</v>
      </c>
      <c r="O1019" s="78" t="s">
        <v>6453</v>
      </c>
    </row>
    <row r="1020" spans="1:15" x14ac:dyDescent="0.25">
      <c r="A1020" s="151" t="s">
        <v>53</v>
      </c>
      <c r="B1020" s="77" t="s">
        <v>7</v>
      </c>
      <c r="C1020" s="77">
        <v>10000000</v>
      </c>
      <c r="D1020" s="77">
        <v>100000000</v>
      </c>
      <c r="E1020" s="77">
        <v>10000000</v>
      </c>
      <c r="F1020" s="77" t="s">
        <v>47</v>
      </c>
      <c r="G1020" s="77" t="s">
        <v>48</v>
      </c>
      <c r="H1020" s="77">
        <v>0</v>
      </c>
      <c r="I1020" s="77">
        <v>0</v>
      </c>
      <c r="K1020" s="77">
        <v>5773.5</v>
      </c>
      <c r="L1020" s="77">
        <v>3.3069999999999999E-9</v>
      </c>
      <c r="M1020" s="77">
        <v>5770.9</v>
      </c>
      <c r="N1020" s="77">
        <v>3.2960000000000002E-9</v>
      </c>
      <c r="O1020" s="78" t="s">
        <v>6454</v>
      </c>
    </row>
    <row r="1021" spans="1:15" x14ac:dyDescent="0.25">
      <c r="A1021" s="151" t="s">
        <v>53</v>
      </c>
      <c r="B1021" s="77" t="s">
        <v>7</v>
      </c>
      <c r="C1021" s="77">
        <v>100000000</v>
      </c>
      <c r="D1021" s="77">
        <v>1000000000</v>
      </c>
      <c r="E1021" s="77">
        <v>10000000</v>
      </c>
      <c r="F1021" s="77" t="s">
        <v>47</v>
      </c>
      <c r="G1021" s="77" t="s">
        <v>48</v>
      </c>
      <c r="H1021" s="77">
        <v>0</v>
      </c>
      <c r="I1021" s="77">
        <v>0</v>
      </c>
      <c r="K1021" s="77">
        <v>5540.2</v>
      </c>
      <c r="L1021" s="77">
        <v>2.6330999999999998E-6</v>
      </c>
      <c r="M1021" s="77">
        <v>5540.2</v>
      </c>
      <c r="N1021" s="77">
        <v>2.633E-6</v>
      </c>
      <c r="O1021" s="78" t="s">
        <v>6583</v>
      </c>
    </row>
    <row r="1022" spans="1:15" x14ac:dyDescent="0.25">
      <c r="A1022" s="151" t="s">
        <v>53</v>
      </c>
      <c r="B1022" s="77" t="s">
        <v>7</v>
      </c>
      <c r="C1022" s="77">
        <v>100000000</v>
      </c>
      <c r="D1022" s="77">
        <v>1000000000</v>
      </c>
      <c r="E1022" s="77">
        <v>100000000</v>
      </c>
      <c r="F1022" s="77" t="s">
        <v>47</v>
      </c>
      <c r="G1022" s="77" t="s">
        <v>48</v>
      </c>
      <c r="H1022" s="77">
        <v>0</v>
      </c>
      <c r="I1022" s="77">
        <v>0</v>
      </c>
      <c r="K1022" s="77">
        <v>57707</v>
      </c>
      <c r="L1022" s="77">
        <v>3.1791000000000002E-7</v>
      </c>
      <c r="M1022" s="77">
        <v>57475</v>
      </c>
      <c r="N1022" s="77">
        <v>3.1790000000000001E-7</v>
      </c>
      <c r="O1022" s="78" t="s">
        <v>6584</v>
      </c>
    </row>
    <row r="1023" spans="1:15" x14ac:dyDescent="0.25">
      <c r="A1023" s="151" t="s">
        <v>52</v>
      </c>
      <c r="B1023" s="77" t="s">
        <v>45</v>
      </c>
      <c r="C1023" s="77">
        <v>0</v>
      </c>
      <c r="D1023" s="77">
        <v>3.3000999999999999E-4</v>
      </c>
      <c r="E1023" s="77">
        <v>1E-8</v>
      </c>
      <c r="F1023" s="77" t="s">
        <v>13</v>
      </c>
      <c r="G1023" s="77" t="s">
        <v>11</v>
      </c>
      <c r="H1023" s="77">
        <v>0.01</v>
      </c>
      <c r="I1023" s="77">
        <v>2.001E-2</v>
      </c>
      <c r="J1023" s="77" t="s">
        <v>10</v>
      </c>
      <c r="K1023" s="77">
        <v>0.13</v>
      </c>
      <c r="L1023" s="77">
        <v>2300</v>
      </c>
      <c r="M1023" s="77">
        <v>0.11565</v>
      </c>
      <c r="N1023" s="77">
        <v>2314.1999999999998</v>
      </c>
      <c r="O1023" s="78" t="s">
        <v>2157</v>
      </c>
    </row>
    <row r="1024" spans="1:15" x14ac:dyDescent="0.25">
      <c r="A1024" s="151" t="s">
        <v>52</v>
      </c>
      <c r="B1024" s="77" t="s">
        <v>45</v>
      </c>
      <c r="C1024" s="77">
        <v>0</v>
      </c>
      <c r="D1024" s="77">
        <v>3.3000999999999999E-4</v>
      </c>
      <c r="E1024" s="77">
        <v>1E-8</v>
      </c>
      <c r="F1024" s="77" t="s">
        <v>13</v>
      </c>
      <c r="G1024" s="77" t="s">
        <v>11</v>
      </c>
      <c r="H1024" s="77">
        <v>0.02</v>
      </c>
      <c r="I1024" s="77">
        <v>4.5010000000000001E-2</v>
      </c>
      <c r="J1024" s="77" t="s">
        <v>10</v>
      </c>
      <c r="K1024" s="77">
        <v>0.13</v>
      </c>
      <c r="L1024" s="77">
        <v>1700</v>
      </c>
      <c r="M1024" s="77">
        <v>0.11582000000000001</v>
      </c>
      <c r="N1024" s="77">
        <v>1731.6</v>
      </c>
      <c r="O1024" s="78" t="s">
        <v>2154</v>
      </c>
    </row>
    <row r="1025" spans="1:15" x14ac:dyDescent="0.25">
      <c r="A1025" s="151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4.4999999999999998E-2</v>
      </c>
      <c r="I1025" s="77">
        <v>1.0000100000000001</v>
      </c>
      <c r="J1025" s="77" t="s">
        <v>10</v>
      </c>
      <c r="K1025" s="77">
        <v>0.14000000000000001</v>
      </c>
      <c r="L1025" s="77">
        <v>1400</v>
      </c>
      <c r="M1025" s="77">
        <v>0.11584999999999999</v>
      </c>
      <c r="N1025" s="77">
        <v>1442.9</v>
      </c>
      <c r="O1025" s="78" t="s">
        <v>2575</v>
      </c>
    </row>
    <row r="1026" spans="1:15" x14ac:dyDescent="0.25">
      <c r="A1026" s="151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1</v>
      </c>
      <c r="I1026" s="77">
        <v>5.01</v>
      </c>
      <c r="J1026" s="77" t="s">
        <v>10</v>
      </c>
      <c r="K1026" s="77">
        <v>0.18</v>
      </c>
      <c r="L1026" s="77">
        <v>3500</v>
      </c>
      <c r="M1026" s="77">
        <v>0.17344000000000001</v>
      </c>
      <c r="N1026" s="77">
        <v>3463.7</v>
      </c>
      <c r="O1026" s="78" t="s">
        <v>2153</v>
      </c>
    </row>
    <row r="1027" spans="1:15" x14ac:dyDescent="0.25">
      <c r="A1027" s="151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5</v>
      </c>
      <c r="I1027" s="77">
        <v>10.01</v>
      </c>
      <c r="J1027" s="77" t="s">
        <v>10</v>
      </c>
      <c r="K1027" s="77">
        <v>0.25</v>
      </c>
      <c r="L1027" s="77">
        <v>9200</v>
      </c>
      <c r="M1027" s="77">
        <v>0.23105999999999999</v>
      </c>
      <c r="N1027" s="77">
        <v>9237.4</v>
      </c>
      <c r="O1027" s="78" t="s">
        <v>2155</v>
      </c>
    </row>
    <row r="1028" spans="1:15" x14ac:dyDescent="0.25">
      <c r="A1028" s="151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10</v>
      </c>
      <c r="I1028" s="77">
        <v>30</v>
      </c>
      <c r="J1028" s="77" t="s">
        <v>10</v>
      </c>
      <c r="K1028" s="77">
        <v>0.62</v>
      </c>
      <c r="L1028" s="77">
        <v>18000</v>
      </c>
      <c r="M1028" s="77">
        <v>0.46198</v>
      </c>
      <c r="N1028" s="77">
        <v>18475</v>
      </c>
      <c r="O1028" s="78" t="s">
        <v>2576</v>
      </c>
    </row>
    <row r="1029" spans="1:15" x14ac:dyDescent="0.25">
      <c r="A1029" s="151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30</v>
      </c>
      <c r="I1029" s="77">
        <v>30.1</v>
      </c>
      <c r="J1029" s="77" t="s">
        <v>10</v>
      </c>
      <c r="K1029" s="77">
        <v>0.62</v>
      </c>
      <c r="L1029" s="77">
        <v>18000</v>
      </c>
      <c r="M1029" s="77">
        <v>0.46198</v>
      </c>
      <c r="N1029" s="77">
        <v>18475</v>
      </c>
      <c r="O1029" s="78" t="s">
        <v>2156</v>
      </c>
    </row>
    <row r="1030" spans="1:15" x14ac:dyDescent="0.25">
      <c r="A1030" s="151" t="s">
        <v>52</v>
      </c>
      <c r="B1030" s="77" t="s">
        <v>45</v>
      </c>
      <c r="C1030" s="77">
        <v>3.3E-4</v>
      </c>
      <c r="D1030" s="77">
        <v>3.3000999999999998E-3</v>
      </c>
      <c r="E1030" s="77">
        <v>1E-8</v>
      </c>
      <c r="F1030" s="77" t="s">
        <v>13</v>
      </c>
      <c r="G1030" s="77" t="s">
        <v>11</v>
      </c>
      <c r="H1030" s="77">
        <v>0.01</v>
      </c>
      <c r="I1030" s="77">
        <v>2.001E-2</v>
      </c>
      <c r="J1030" s="77" t="s">
        <v>10</v>
      </c>
      <c r="K1030" s="77">
        <v>0.23</v>
      </c>
      <c r="L1030" s="77">
        <v>2300</v>
      </c>
      <c r="M1030" s="77">
        <v>0.17326</v>
      </c>
      <c r="N1030" s="77">
        <v>2315.4</v>
      </c>
      <c r="O1030" s="78" t="s">
        <v>2595</v>
      </c>
    </row>
    <row r="1031" spans="1:15" x14ac:dyDescent="0.25">
      <c r="A1031" s="151" t="s">
        <v>52</v>
      </c>
      <c r="B1031" s="77" t="s">
        <v>45</v>
      </c>
      <c r="C1031" s="77">
        <v>3.3E-4</v>
      </c>
      <c r="D1031" s="77">
        <v>3.3000999999999998E-3</v>
      </c>
      <c r="E1031" s="77">
        <v>1E-8</v>
      </c>
      <c r="F1031" s="77" t="s">
        <v>13</v>
      </c>
      <c r="G1031" s="77" t="s">
        <v>11</v>
      </c>
      <c r="H1031" s="77">
        <v>0.02</v>
      </c>
      <c r="I1031" s="77">
        <v>4.5010000000000001E-2</v>
      </c>
      <c r="J1031" s="77" t="s">
        <v>10</v>
      </c>
      <c r="K1031" s="77">
        <v>0.32</v>
      </c>
      <c r="L1031" s="77">
        <v>1400</v>
      </c>
      <c r="M1031" s="77">
        <v>0.17327000000000001</v>
      </c>
      <c r="N1031" s="77">
        <v>1443.8</v>
      </c>
      <c r="O1031" s="78" t="s">
        <v>2206</v>
      </c>
    </row>
    <row r="1032" spans="1:15" x14ac:dyDescent="0.25">
      <c r="A1032" s="151" t="s">
        <v>52</v>
      </c>
      <c r="B1032" s="77" t="s">
        <v>45</v>
      </c>
      <c r="C1032" s="77">
        <v>3.3E-4</v>
      </c>
      <c r="D1032" s="77">
        <v>3.3000999999999998E-3</v>
      </c>
      <c r="E1032" s="77">
        <v>1E-8</v>
      </c>
      <c r="F1032" s="77" t="s">
        <v>13</v>
      </c>
      <c r="G1032" s="77" t="s">
        <v>11</v>
      </c>
      <c r="H1032" s="77">
        <v>4.4999999999999998E-2</v>
      </c>
      <c r="I1032" s="77">
        <v>1.0000100000000001</v>
      </c>
      <c r="J1032" s="77" t="s">
        <v>10</v>
      </c>
      <c r="K1032" s="77">
        <v>0.18</v>
      </c>
      <c r="L1032" s="77">
        <v>1200</v>
      </c>
      <c r="M1032" s="77">
        <v>0.17374999999999999</v>
      </c>
      <c r="N1032" s="77">
        <v>1155.2</v>
      </c>
      <c r="O1032" s="78" t="s">
        <v>2594</v>
      </c>
    </row>
    <row r="1033" spans="1:15" x14ac:dyDescent="0.25">
      <c r="A1033" s="151" t="s">
        <v>52</v>
      </c>
      <c r="B1033" s="77" t="s">
        <v>45</v>
      </c>
      <c r="C1033" s="77">
        <v>3.3E-4</v>
      </c>
      <c r="D1033" s="77">
        <v>3.3000999999999998E-3</v>
      </c>
      <c r="E1033" s="77">
        <v>1E-8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0.27</v>
      </c>
      <c r="L1033" s="77">
        <v>2300</v>
      </c>
      <c r="M1033" s="77">
        <v>0.23111999999999999</v>
      </c>
      <c r="N1033" s="77">
        <v>2309.6999999999998</v>
      </c>
      <c r="O1033" s="78" t="s">
        <v>2596</v>
      </c>
    </row>
    <row r="1034" spans="1:15" x14ac:dyDescent="0.25">
      <c r="A1034" s="151" t="s">
        <v>52</v>
      </c>
      <c r="B1034" s="77" t="s">
        <v>45</v>
      </c>
      <c r="C1034" s="77">
        <v>3.3E-4</v>
      </c>
      <c r="D1034" s="77">
        <v>3.3000999999999998E-3</v>
      </c>
      <c r="E1034" s="77">
        <v>1E-8</v>
      </c>
      <c r="F1034" s="77" t="s">
        <v>13</v>
      </c>
      <c r="G1034" s="77" t="s">
        <v>11</v>
      </c>
      <c r="H1034" s="77">
        <v>5</v>
      </c>
      <c r="I1034" s="77">
        <v>10.01</v>
      </c>
      <c r="J1034" s="77" t="s">
        <v>10</v>
      </c>
      <c r="K1034" s="77">
        <v>0.35</v>
      </c>
      <c r="L1034" s="77">
        <v>5800</v>
      </c>
      <c r="M1034" s="77">
        <v>0.34654000000000001</v>
      </c>
      <c r="N1034" s="77">
        <v>5773.6</v>
      </c>
      <c r="O1034" s="78" t="s">
        <v>2204</v>
      </c>
    </row>
    <row r="1035" spans="1:15" x14ac:dyDescent="0.25">
      <c r="A1035" s="151" t="s">
        <v>52</v>
      </c>
      <c r="B1035" s="77" t="s">
        <v>45</v>
      </c>
      <c r="C1035" s="77">
        <v>3.3E-4</v>
      </c>
      <c r="D1035" s="77">
        <v>3.3000999999999998E-3</v>
      </c>
      <c r="E1035" s="77">
        <v>1E-8</v>
      </c>
      <c r="F1035" s="77" t="s">
        <v>13</v>
      </c>
      <c r="G1035" s="77" t="s">
        <v>11</v>
      </c>
      <c r="H1035" s="77">
        <v>10</v>
      </c>
      <c r="I1035" s="77">
        <v>30</v>
      </c>
      <c r="J1035" s="77" t="s">
        <v>10</v>
      </c>
      <c r="K1035" s="77">
        <v>0.7</v>
      </c>
      <c r="L1035" s="77">
        <v>12000</v>
      </c>
      <c r="M1035" s="77">
        <v>0.69332000000000005</v>
      </c>
      <c r="N1035" s="77">
        <v>11547</v>
      </c>
      <c r="O1035" s="78" t="s">
        <v>2207</v>
      </c>
    </row>
    <row r="1036" spans="1:15" x14ac:dyDescent="0.25">
      <c r="A1036" s="151" t="s">
        <v>52</v>
      </c>
      <c r="B1036" s="77" t="s">
        <v>45</v>
      </c>
      <c r="C1036" s="77">
        <v>3.3E-4</v>
      </c>
      <c r="D1036" s="77">
        <v>3.3000999999999998E-3</v>
      </c>
      <c r="E1036" s="77">
        <v>1E-8</v>
      </c>
      <c r="F1036" s="77" t="s">
        <v>13</v>
      </c>
      <c r="G1036" s="77" t="s">
        <v>11</v>
      </c>
      <c r="H1036" s="77">
        <v>30</v>
      </c>
      <c r="I1036" s="77">
        <v>30.1</v>
      </c>
      <c r="J1036" s="77" t="s">
        <v>10</v>
      </c>
      <c r="K1036" s="77">
        <v>0.7</v>
      </c>
      <c r="L1036" s="77">
        <v>12000</v>
      </c>
      <c r="M1036" s="77">
        <v>0.69332000000000005</v>
      </c>
      <c r="N1036" s="77">
        <v>11547</v>
      </c>
      <c r="O1036" s="78" t="s">
        <v>2205</v>
      </c>
    </row>
    <row r="1037" spans="1:15" x14ac:dyDescent="0.25">
      <c r="A1037" s="151" t="s">
        <v>52</v>
      </c>
      <c r="B1037" s="77" t="s">
        <v>45</v>
      </c>
      <c r="C1037" s="77">
        <v>3.3E-3</v>
      </c>
      <c r="D1037" s="77">
        <v>3.3001000000000003E-2</v>
      </c>
      <c r="E1037" s="77">
        <v>1E-8</v>
      </c>
      <c r="F1037" s="77" t="s">
        <v>13</v>
      </c>
      <c r="G1037" s="77" t="s">
        <v>11</v>
      </c>
      <c r="H1037" s="77">
        <v>0.01</v>
      </c>
      <c r="I1037" s="77">
        <v>2.001E-2</v>
      </c>
      <c r="J1037" s="77" t="s">
        <v>10</v>
      </c>
      <c r="K1037" s="77">
        <v>2.4</v>
      </c>
      <c r="L1037" s="77">
        <v>2100</v>
      </c>
      <c r="M1037" s="77">
        <v>2.3005</v>
      </c>
      <c r="N1037" s="77">
        <v>2087.6</v>
      </c>
      <c r="O1037" s="78" t="s">
        <v>2230</v>
      </c>
    </row>
    <row r="1038" spans="1:15" x14ac:dyDescent="0.25">
      <c r="A1038" s="151" t="s">
        <v>52</v>
      </c>
      <c r="B1038" s="77" t="s">
        <v>45</v>
      </c>
      <c r="C1038" s="77">
        <v>3.3E-3</v>
      </c>
      <c r="D1038" s="77">
        <v>3.3001000000000003E-2</v>
      </c>
      <c r="E1038" s="77">
        <v>1E-8</v>
      </c>
      <c r="F1038" s="77" t="s">
        <v>13</v>
      </c>
      <c r="G1038" s="77" t="s">
        <v>11</v>
      </c>
      <c r="H1038" s="77">
        <v>0.02</v>
      </c>
      <c r="I1038" s="77">
        <v>4.5010000000000001E-2</v>
      </c>
      <c r="J1038" s="77" t="s">
        <v>10</v>
      </c>
      <c r="K1038" s="77">
        <v>3.8</v>
      </c>
      <c r="L1038" s="77">
        <v>1000</v>
      </c>
      <c r="M1038" s="77">
        <v>2.2968000000000002</v>
      </c>
      <c r="N1038" s="77">
        <v>1043.5999999999999</v>
      </c>
      <c r="O1038" s="78" t="s">
        <v>2604</v>
      </c>
    </row>
    <row r="1039" spans="1:15" x14ac:dyDescent="0.25">
      <c r="A1039" s="151" t="s">
        <v>52</v>
      </c>
      <c r="B1039" s="77" t="s">
        <v>45</v>
      </c>
      <c r="C1039" s="77">
        <v>3.3E-3</v>
      </c>
      <c r="D1039" s="77">
        <v>3.3001000000000003E-2</v>
      </c>
      <c r="E1039" s="77">
        <v>1E-8</v>
      </c>
      <c r="F1039" s="77" t="s">
        <v>13</v>
      </c>
      <c r="G1039" s="77" t="s">
        <v>11</v>
      </c>
      <c r="H1039" s="77">
        <v>4.4999999999999998E-2</v>
      </c>
      <c r="I1039" s="77">
        <v>1.0000100000000001</v>
      </c>
      <c r="J1039" s="77" t="s">
        <v>10</v>
      </c>
      <c r="K1039" s="77">
        <v>2.4</v>
      </c>
      <c r="L1039" s="77">
        <v>470</v>
      </c>
      <c r="M1039" s="77">
        <v>2.2997999999999998</v>
      </c>
      <c r="N1039" s="77">
        <v>465.62</v>
      </c>
      <c r="O1039" s="78" t="s">
        <v>2231</v>
      </c>
    </row>
    <row r="1040" spans="1:15" x14ac:dyDescent="0.25">
      <c r="A1040" s="151" t="s">
        <v>52</v>
      </c>
      <c r="B1040" s="77" t="s">
        <v>45</v>
      </c>
      <c r="C1040" s="77">
        <v>3.3E-3</v>
      </c>
      <c r="D1040" s="77">
        <v>3.3001000000000003E-2</v>
      </c>
      <c r="E1040" s="77">
        <v>1E-8</v>
      </c>
      <c r="F1040" s="77" t="s">
        <v>13</v>
      </c>
      <c r="G1040" s="77" t="s">
        <v>11</v>
      </c>
      <c r="H1040" s="77">
        <v>1</v>
      </c>
      <c r="I1040" s="77">
        <v>5.01</v>
      </c>
      <c r="J1040" s="77" t="s">
        <v>10</v>
      </c>
      <c r="K1040" s="77">
        <v>2.4</v>
      </c>
      <c r="L1040" s="77">
        <v>930</v>
      </c>
      <c r="M1040" s="77">
        <v>2.3048000000000002</v>
      </c>
      <c r="N1040" s="77">
        <v>925.75</v>
      </c>
      <c r="O1040" s="78" t="s">
        <v>2232</v>
      </c>
    </row>
    <row r="1041" spans="1:15" x14ac:dyDescent="0.25">
      <c r="A1041" s="151" t="s">
        <v>52</v>
      </c>
      <c r="B1041" s="77" t="s">
        <v>45</v>
      </c>
      <c r="C1041" s="77">
        <v>3.3E-3</v>
      </c>
      <c r="D1041" s="77">
        <v>3.3001000000000003E-2</v>
      </c>
      <c r="E1041" s="77">
        <v>1E-8</v>
      </c>
      <c r="F1041" s="77" t="s">
        <v>13</v>
      </c>
      <c r="G1041" s="77" t="s">
        <v>11</v>
      </c>
      <c r="H1041" s="77">
        <v>5</v>
      </c>
      <c r="I1041" s="77">
        <v>10.01</v>
      </c>
      <c r="J1041" s="77" t="s">
        <v>10</v>
      </c>
      <c r="K1041" s="77">
        <v>3.8</v>
      </c>
      <c r="L1041" s="77">
        <v>2300</v>
      </c>
      <c r="M1041" s="77">
        <v>3.4643999999999999</v>
      </c>
      <c r="N1041" s="77">
        <v>2309.4</v>
      </c>
      <c r="O1041" s="78" t="s">
        <v>2233</v>
      </c>
    </row>
    <row r="1042" spans="1:15" x14ac:dyDescent="0.25">
      <c r="A1042" s="151" t="s">
        <v>52</v>
      </c>
      <c r="B1042" s="77" t="s">
        <v>45</v>
      </c>
      <c r="C1042" s="77">
        <v>3.3E-3</v>
      </c>
      <c r="D1042" s="77">
        <v>3.3001000000000003E-2</v>
      </c>
      <c r="E1042" s="77">
        <v>1E-8</v>
      </c>
      <c r="F1042" s="77" t="s">
        <v>13</v>
      </c>
      <c r="G1042" s="77" t="s">
        <v>11</v>
      </c>
      <c r="H1042" s="77">
        <v>10</v>
      </c>
      <c r="I1042" s="77">
        <v>30</v>
      </c>
      <c r="J1042" s="77" t="s">
        <v>10</v>
      </c>
      <c r="K1042" s="77">
        <v>5.3</v>
      </c>
      <c r="L1042" s="77">
        <v>4600</v>
      </c>
      <c r="M1042" s="77">
        <v>4.6162999999999998</v>
      </c>
      <c r="N1042" s="77">
        <v>4619.8999999999996</v>
      </c>
      <c r="O1042" s="78" t="s">
        <v>2229</v>
      </c>
    </row>
    <row r="1043" spans="1:15" x14ac:dyDescent="0.25">
      <c r="A1043" s="151" t="s">
        <v>52</v>
      </c>
      <c r="B1043" s="77" t="s">
        <v>45</v>
      </c>
      <c r="C1043" s="77">
        <v>0</v>
      </c>
      <c r="D1043" s="77">
        <v>3.3000999999999999E-4</v>
      </c>
      <c r="E1043" s="77">
        <v>9.9999999999999995E-8</v>
      </c>
      <c r="F1043" s="77" t="s">
        <v>13</v>
      </c>
      <c r="G1043" s="77" t="s">
        <v>11</v>
      </c>
      <c r="H1043" s="77">
        <v>0.01</v>
      </c>
      <c r="I1043" s="77">
        <v>2.001E-2</v>
      </c>
      <c r="J1043" s="77" t="s">
        <v>10</v>
      </c>
      <c r="K1043" s="77">
        <v>0.13</v>
      </c>
      <c r="L1043" s="77">
        <v>2300</v>
      </c>
      <c r="M1043" s="77">
        <v>0.12522</v>
      </c>
      <c r="N1043" s="77">
        <v>2290.9</v>
      </c>
      <c r="O1043" s="78" t="s">
        <v>2160</v>
      </c>
    </row>
    <row r="1044" spans="1:15" x14ac:dyDescent="0.25">
      <c r="A1044" s="151" t="s">
        <v>52</v>
      </c>
      <c r="B1044" s="77" t="s">
        <v>45</v>
      </c>
      <c r="C1044" s="77">
        <v>0</v>
      </c>
      <c r="D1044" s="77">
        <v>3.3000999999999999E-4</v>
      </c>
      <c r="E1044" s="77">
        <v>9.9999999999999995E-8</v>
      </c>
      <c r="F1044" s="77" t="s">
        <v>13</v>
      </c>
      <c r="G1044" s="77" t="s">
        <v>11</v>
      </c>
      <c r="H1044" s="77">
        <v>0.02</v>
      </c>
      <c r="I1044" s="77">
        <v>4.5010000000000001E-2</v>
      </c>
      <c r="J1044" s="77" t="s">
        <v>10</v>
      </c>
      <c r="K1044" s="77">
        <v>0.13</v>
      </c>
      <c r="L1044" s="77">
        <v>1700</v>
      </c>
      <c r="M1044" s="77">
        <v>0.12620000000000001</v>
      </c>
      <c r="N1044" s="77">
        <v>1707.4</v>
      </c>
      <c r="O1044" s="78" t="s">
        <v>2158</v>
      </c>
    </row>
    <row r="1045" spans="1:15" x14ac:dyDescent="0.25">
      <c r="A1045" s="151" t="s">
        <v>52</v>
      </c>
      <c r="B1045" s="77" t="s">
        <v>45</v>
      </c>
      <c r="C1045" s="77">
        <v>0</v>
      </c>
      <c r="D1045" s="77">
        <v>3.3000999999999999E-4</v>
      </c>
      <c r="E1045" s="77">
        <v>9.9999999999999995E-8</v>
      </c>
      <c r="F1045" s="77" t="s">
        <v>13</v>
      </c>
      <c r="G1045" s="77" t="s">
        <v>11</v>
      </c>
      <c r="H1045" s="77">
        <v>4.4999999999999998E-2</v>
      </c>
      <c r="I1045" s="77">
        <v>1.0000100000000001</v>
      </c>
      <c r="J1045" s="77" t="s">
        <v>10</v>
      </c>
      <c r="K1045" s="77">
        <v>0.14000000000000001</v>
      </c>
      <c r="L1045" s="77">
        <v>1400</v>
      </c>
      <c r="M1045" s="77">
        <v>0.12669</v>
      </c>
      <c r="N1045" s="77">
        <v>1418.5</v>
      </c>
      <c r="O1045" s="78" t="s">
        <v>2163</v>
      </c>
    </row>
    <row r="1046" spans="1:15" x14ac:dyDescent="0.25">
      <c r="A1046" s="151" t="s">
        <v>52</v>
      </c>
      <c r="B1046" s="77" t="s">
        <v>45</v>
      </c>
      <c r="C1046" s="77">
        <v>0</v>
      </c>
      <c r="D1046" s="77">
        <v>3.3000999999999999E-4</v>
      </c>
      <c r="E1046" s="77">
        <v>9.9999999999999995E-8</v>
      </c>
      <c r="F1046" s="77" t="s">
        <v>13</v>
      </c>
      <c r="G1046" s="77" t="s">
        <v>11</v>
      </c>
      <c r="H1046" s="77">
        <v>1</v>
      </c>
      <c r="I1046" s="77">
        <v>5.01</v>
      </c>
      <c r="J1046" s="77" t="s">
        <v>10</v>
      </c>
      <c r="K1046" s="77">
        <v>0.18</v>
      </c>
      <c r="L1046" s="77">
        <v>3500</v>
      </c>
      <c r="M1046" s="77">
        <v>0.17984</v>
      </c>
      <c r="N1046" s="77">
        <v>3448.1</v>
      </c>
      <c r="O1046" s="78" t="s">
        <v>2159</v>
      </c>
    </row>
    <row r="1047" spans="1:15" x14ac:dyDescent="0.25">
      <c r="A1047" s="151" t="s">
        <v>52</v>
      </c>
      <c r="B1047" s="77" t="s">
        <v>45</v>
      </c>
      <c r="C1047" s="77">
        <v>0</v>
      </c>
      <c r="D1047" s="77">
        <v>3.3000999999999999E-4</v>
      </c>
      <c r="E1047" s="77">
        <v>9.9999999999999995E-8</v>
      </c>
      <c r="F1047" s="77" t="s">
        <v>13</v>
      </c>
      <c r="G1047" s="77" t="s">
        <v>11</v>
      </c>
      <c r="H1047" s="77">
        <v>5</v>
      </c>
      <c r="I1047" s="77">
        <v>10.01</v>
      </c>
      <c r="J1047" s="77" t="s">
        <v>10</v>
      </c>
      <c r="K1047" s="77">
        <v>0.25</v>
      </c>
      <c r="L1047" s="77">
        <v>9200</v>
      </c>
      <c r="M1047" s="77">
        <v>0.23463000000000001</v>
      </c>
      <c r="N1047" s="77">
        <v>9228.1</v>
      </c>
      <c r="O1047" s="78" t="s">
        <v>2162</v>
      </c>
    </row>
    <row r="1048" spans="1:15" x14ac:dyDescent="0.25">
      <c r="A1048" s="151" t="s">
        <v>52</v>
      </c>
      <c r="B1048" s="77" t="s">
        <v>45</v>
      </c>
      <c r="C1048" s="77">
        <v>0</v>
      </c>
      <c r="D1048" s="77">
        <v>3.3000999999999999E-4</v>
      </c>
      <c r="E1048" s="77">
        <v>9.9999999999999995E-8</v>
      </c>
      <c r="F1048" s="77" t="s">
        <v>13</v>
      </c>
      <c r="G1048" s="77" t="s">
        <v>11</v>
      </c>
      <c r="H1048" s="77">
        <v>10</v>
      </c>
      <c r="I1048" s="77">
        <v>30</v>
      </c>
      <c r="J1048" s="77" t="s">
        <v>10</v>
      </c>
      <c r="K1048" s="77">
        <v>0.62</v>
      </c>
      <c r="L1048" s="77">
        <v>18000</v>
      </c>
      <c r="M1048" s="77">
        <v>0.46389000000000002</v>
      </c>
      <c r="N1048" s="77">
        <v>18470</v>
      </c>
      <c r="O1048" s="78" t="s">
        <v>2161</v>
      </c>
    </row>
    <row r="1049" spans="1:15" x14ac:dyDescent="0.25">
      <c r="A1049" s="151" t="s">
        <v>52</v>
      </c>
      <c r="B1049" s="77" t="s">
        <v>45</v>
      </c>
      <c r="C1049" s="77">
        <v>0</v>
      </c>
      <c r="D1049" s="77">
        <v>3.3000999999999999E-4</v>
      </c>
      <c r="E1049" s="77">
        <v>9.9999999999999995E-8</v>
      </c>
      <c r="F1049" s="77" t="s">
        <v>13</v>
      </c>
      <c r="G1049" s="77" t="s">
        <v>11</v>
      </c>
      <c r="H1049" s="77">
        <v>30</v>
      </c>
      <c r="I1049" s="77">
        <v>30.1</v>
      </c>
      <c r="J1049" s="77" t="s">
        <v>10</v>
      </c>
      <c r="K1049" s="77">
        <v>0.62</v>
      </c>
      <c r="L1049" s="77">
        <v>18000</v>
      </c>
      <c r="M1049" s="77">
        <v>0.46389000000000002</v>
      </c>
      <c r="N1049" s="77">
        <v>18470</v>
      </c>
      <c r="O1049" s="78" t="s">
        <v>2577</v>
      </c>
    </row>
    <row r="1050" spans="1:15" x14ac:dyDescent="0.25">
      <c r="A1050" s="151" t="s">
        <v>52</v>
      </c>
      <c r="B1050" s="77" t="s">
        <v>45</v>
      </c>
      <c r="C1050" s="77">
        <v>3.3E-4</v>
      </c>
      <c r="D1050" s="77">
        <v>3.3000999999999998E-3</v>
      </c>
      <c r="E1050" s="77">
        <v>9.9999999999999995E-8</v>
      </c>
      <c r="F1050" s="77" t="s">
        <v>13</v>
      </c>
      <c r="G1050" s="77" t="s">
        <v>11</v>
      </c>
      <c r="H1050" s="77">
        <v>0.01</v>
      </c>
      <c r="I1050" s="77">
        <v>2.001E-2</v>
      </c>
      <c r="J1050" s="77" t="s">
        <v>10</v>
      </c>
      <c r="K1050" s="77">
        <v>0.23</v>
      </c>
      <c r="L1050" s="77">
        <v>2300</v>
      </c>
      <c r="M1050" s="77">
        <v>0.17480999999999999</v>
      </c>
      <c r="N1050" s="77">
        <v>2314.9</v>
      </c>
      <c r="O1050" s="78" t="s">
        <v>2211</v>
      </c>
    </row>
    <row r="1051" spans="1:15" x14ac:dyDescent="0.25">
      <c r="A1051" s="151" t="s">
        <v>52</v>
      </c>
      <c r="B1051" s="77" t="s">
        <v>45</v>
      </c>
      <c r="C1051" s="77">
        <v>3.3E-4</v>
      </c>
      <c r="D1051" s="77">
        <v>3.3000999999999998E-3</v>
      </c>
      <c r="E1051" s="77">
        <v>9.9999999999999995E-8</v>
      </c>
      <c r="F1051" s="77" t="s">
        <v>13</v>
      </c>
      <c r="G1051" s="77" t="s">
        <v>11</v>
      </c>
      <c r="H1051" s="77">
        <v>0.02</v>
      </c>
      <c r="I1051" s="77">
        <v>4.5010000000000001E-2</v>
      </c>
      <c r="J1051" s="77" t="s">
        <v>10</v>
      </c>
      <c r="K1051" s="77">
        <v>0.32</v>
      </c>
      <c r="L1051" s="77">
        <v>1400</v>
      </c>
      <c r="M1051" s="77">
        <v>0.17604</v>
      </c>
      <c r="N1051" s="77">
        <v>1443.1</v>
      </c>
      <c r="O1051" s="78" t="s">
        <v>2213</v>
      </c>
    </row>
    <row r="1052" spans="1:15" x14ac:dyDescent="0.25">
      <c r="A1052" s="151" t="s">
        <v>52</v>
      </c>
      <c r="B1052" s="77" t="s">
        <v>45</v>
      </c>
      <c r="C1052" s="77">
        <v>3.3E-4</v>
      </c>
      <c r="D1052" s="77">
        <v>3.3000999999999998E-3</v>
      </c>
      <c r="E1052" s="77">
        <v>9.9999999999999995E-8</v>
      </c>
      <c r="F1052" s="77" t="s">
        <v>13</v>
      </c>
      <c r="G1052" s="77" t="s">
        <v>11</v>
      </c>
      <c r="H1052" s="77">
        <v>4.4999999999999998E-2</v>
      </c>
      <c r="I1052" s="77">
        <v>1.0000100000000001</v>
      </c>
      <c r="J1052" s="77" t="s">
        <v>10</v>
      </c>
      <c r="K1052" s="77">
        <v>0.18</v>
      </c>
      <c r="L1052" s="77">
        <v>1200</v>
      </c>
      <c r="M1052" s="77">
        <v>0.17651</v>
      </c>
      <c r="N1052" s="77">
        <v>1154.4000000000001</v>
      </c>
      <c r="O1052" s="78" t="s">
        <v>2210</v>
      </c>
    </row>
    <row r="1053" spans="1:15" x14ac:dyDescent="0.25">
      <c r="A1053" s="151" t="s">
        <v>52</v>
      </c>
      <c r="B1053" s="77" t="s">
        <v>45</v>
      </c>
      <c r="C1053" s="77">
        <v>3.3E-4</v>
      </c>
      <c r="D1053" s="77">
        <v>3.3000999999999998E-3</v>
      </c>
      <c r="E1053" s="77">
        <v>9.9999999999999995E-8</v>
      </c>
      <c r="F1053" s="77" t="s">
        <v>13</v>
      </c>
      <c r="G1053" s="77" t="s">
        <v>11</v>
      </c>
      <c r="H1053" s="77">
        <v>1</v>
      </c>
      <c r="I1053" s="77">
        <v>5.01</v>
      </c>
      <c r="J1053" s="77" t="s">
        <v>10</v>
      </c>
      <c r="K1053" s="77">
        <v>0.27</v>
      </c>
      <c r="L1053" s="77">
        <v>2300</v>
      </c>
      <c r="M1053" s="77">
        <v>0.23280000000000001</v>
      </c>
      <c r="N1053" s="77">
        <v>2309.1999999999998</v>
      </c>
      <c r="O1053" s="78" t="s">
        <v>2212</v>
      </c>
    </row>
    <row r="1054" spans="1:15" x14ac:dyDescent="0.25">
      <c r="A1054" s="151" t="s">
        <v>52</v>
      </c>
      <c r="B1054" s="77" t="s">
        <v>45</v>
      </c>
      <c r="C1054" s="77">
        <v>3.3E-4</v>
      </c>
      <c r="D1054" s="77">
        <v>3.3000999999999998E-3</v>
      </c>
      <c r="E1054" s="77">
        <v>9.9999999999999995E-8</v>
      </c>
      <c r="F1054" s="77" t="s">
        <v>13</v>
      </c>
      <c r="G1054" s="77" t="s">
        <v>11</v>
      </c>
      <c r="H1054" s="77">
        <v>5</v>
      </c>
      <c r="I1054" s="77">
        <v>10.01</v>
      </c>
      <c r="J1054" s="77" t="s">
        <v>10</v>
      </c>
      <c r="K1054" s="77">
        <v>0.35</v>
      </c>
      <c r="L1054" s="77">
        <v>5800</v>
      </c>
      <c r="M1054" s="77">
        <v>0.34723999999999999</v>
      </c>
      <c r="N1054" s="77">
        <v>5773.4</v>
      </c>
      <c r="O1054" s="78" t="s">
        <v>2209</v>
      </c>
    </row>
    <row r="1055" spans="1:15" x14ac:dyDescent="0.25">
      <c r="A1055" s="151" t="s">
        <v>52</v>
      </c>
      <c r="B1055" s="77" t="s">
        <v>45</v>
      </c>
      <c r="C1055" s="77">
        <v>3.3E-4</v>
      </c>
      <c r="D1055" s="77">
        <v>3.3000999999999998E-3</v>
      </c>
      <c r="E1055" s="77">
        <v>9.9999999999999995E-8</v>
      </c>
      <c r="F1055" s="77" t="s">
        <v>13</v>
      </c>
      <c r="G1055" s="77" t="s">
        <v>11</v>
      </c>
      <c r="H1055" s="77">
        <v>10</v>
      </c>
      <c r="I1055" s="77">
        <v>30</v>
      </c>
      <c r="J1055" s="77" t="s">
        <v>10</v>
      </c>
      <c r="K1055" s="77">
        <v>0.7</v>
      </c>
      <c r="L1055" s="77">
        <v>12000</v>
      </c>
      <c r="M1055" s="77">
        <v>0.69338999999999995</v>
      </c>
      <c r="N1055" s="77">
        <v>11547</v>
      </c>
      <c r="O1055" s="78" t="s">
        <v>2208</v>
      </c>
    </row>
    <row r="1056" spans="1:15" x14ac:dyDescent="0.25">
      <c r="A1056" s="151" t="s">
        <v>52</v>
      </c>
      <c r="B1056" s="77" t="s">
        <v>45</v>
      </c>
      <c r="C1056" s="77">
        <v>3.3E-4</v>
      </c>
      <c r="D1056" s="77">
        <v>3.3000999999999998E-3</v>
      </c>
      <c r="E1056" s="77">
        <v>9.9999999999999995E-8</v>
      </c>
      <c r="F1056" s="77" t="s">
        <v>13</v>
      </c>
      <c r="G1056" s="77" t="s">
        <v>11</v>
      </c>
      <c r="H1056" s="77">
        <v>30</v>
      </c>
      <c r="I1056" s="77">
        <v>30.1</v>
      </c>
      <c r="J1056" s="77" t="s">
        <v>10</v>
      </c>
      <c r="K1056" s="77">
        <v>0.7</v>
      </c>
      <c r="L1056" s="77">
        <v>12000</v>
      </c>
      <c r="M1056" s="77">
        <v>0.69338999999999995</v>
      </c>
      <c r="N1056" s="77">
        <v>11547</v>
      </c>
      <c r="O1056" s="78" t="s">
        <v>2597</v>
      </c>
    </row>
    <row r="1057" spans="1:15" x14ac:dyDescent="0.25">
      <c r="A1057" s="151" t="s">
        <v>52</v>
      </c>
      <c r="B1057" s="77" t="s">
        <v>45</v>
      </c>
      <c r="C1057" s="77">
        <v>3.3E-3</v>
      </c>
      <c r="D1057" s="77">
        <v>3.3001000000000003E-2</v>
      </c>
      <c r="E1057" s="77">
        <v>9.9999999999999995E-8</v>
      </c>
      <c r="F1057" s="77" t="s">
        <v>13</v>
      </c>
      <c r="G1057" s="77" t="s">
        <v>11</v>
      </c>
      <c r="H1057" s="77">
        <v>0.01</v>
      </c>
      <c r="I1057" s="77">
        <v>2.001E-2</v>
      </c>
      <c r="J1057" s="77" t="s">
        <v>10</v>
      </c>
      <c r="K1057" s="77">
        <v>2.4</v>
      </c>
      <c r="L1057" s="77">
        <v>2100</v>
      </c>
      <c r="M1057" s="77">
        <v>2.3157000000000001</v>
      </c>
      <c r="N1057" s="77">
        <v>2087.1</v>
      </c>
      <c r="O1057" s="78" t="s">
        <v>2235</v>
      </c>
    </row>
    <row r="1058" spans="1:15" x14ac:dyDescent="0.25">
      <c r="A1058" s="151" t="s">
        <v>52</v>
      </c>
      <c r="B1058" s="77" t="s">
        <v>45</v>
      </c>
      <c r="C1058" s="77">
        <v>3.3E-3</v>
      </c>
      <c r="D1058" s="77">
        <v>3.3001000000000003E-2</v>
      </c>
      <c r="E1058" s="77">
        <v>9.9999999999999995E-8</v>
      </c>
      <c r="F1058" s="77" t="s">
        <v>13</v>
      </c>
      <c r="G1058" s="77" t="s">
        <v>11</v>
      </c>
      <c r="H1058" s="77">
        <v>0.02</v>
      </c>
      <c r="I1058" s="77">
        <v>4.5010000000000001E-2</v>
      </c>
      <c r="J1058" s="77" t="s">
        <v>10</v>
      </c>
      <c r="K1058" s="77">
        <v>3.8</v>
      </c>
      <c r="L1058" s="77">
        <v>1000</v>
      </c>
      <c r="M1058" s="77">
        <v>2.3281999999999998</v>
      </c>
      <c r="N1058" s="77">
        <v>1042.8</v>
      </c>
      <c r="O1058" s="78" t="s">
        <v>2236</v>
      </c>
    </row>
    <row r="1059" spans="1:15" x14ac:dyDescent="0.25">
      <c r="A1059" s="151" t="s">
        <v>52</v>
      </c>
      <c r="B1059" s="77" t="s">
        <v>45</v>
      </c>
      <c r="C1059" s="77">
        <v>3.3E-3</v>
      </c>
      <c r="D1059" s="77">
        <v>3.3001000000000003E-2</v>
      </c>
      <c r="E1059" s="77">
        <v>9.9999999999999995E-8</v>
      </c>
      <c r="F1059" s="77" t="s">
        <v>13</v>
      </c>
      <c r="G1059" s="77" t="s">
        <v>11</v>
      </c>
      <c r="H1059" s="77">
        <v>4.4999999999999998E-2</v>
      </c>
      <c r="I1059" s="77">
        <v>1.0000100000000001</v>
      </c>
      <c r="J1059" s="77" t="s">
        <v>10</v>
      </c>
      <c r="K1059" s="77">
        <v>2.4</v>
      </c>
      <c r="L1059" s="77">
        <v>470</v>
      </c>
      <c r="M1059" s="77">
        <v>2.3464</v>
      </c>
      <c r="N1059" s="77">
        <v>464.49</v>
      </c>
      <c r="O1059" s="78" t="s">
        <v>2234</v>
      </c>
    </row>
    <row r="1060" spans="1:15" x14ac:dyDescent="0.25">
      <c r="A1060" s="151" t="s">
        <v>52</v>
      </c>
      <c r="B1060" s="77" t="s">
        <v>45</v>
      </c>
      <c r="C1060" s="77">
        <v>3.3E-3</v>
      </c>
      <c r="D1060" s="77">
        <v>3.3001000000000003E-2</v>
      </c>
      <c r="E1060" s="77">
        <v>9.9999999999999995E-8</v>
      </c>
      <c r="F1060" s="77" t="s">
        <v>13</v>
      </c>
      <c r="G1060" s="77" t="s">
        <v>11</v>
      </c>
      <c r="H1060" s="77">
        <v>1</v>
      </c>
      <c r="I1060" s="77">
        <v>5.01</v>
      </c>
      <c r="J1060" s="77" t="s">
        <v>10</v>
      </c>
      <c r="K1060" s="77">
        <v>2.4</v>
      </c>
      <c r="L1060" s="77">
        <v>930</v>
      </c>
      <c r="M1060" s="77">
        <v>2.3386</v>
      </c>
      <c r="N1060" s="77">
        <v>924.88</v>
      </c>
      <c r="O1060" s="78" t="s">
        <v>2606</v>
      </c>
    </row>
    <row r="1061" spans="1:15" x14ac:dyDescent="0.25">
      <c r="A1061" s="151" t="s">
        <v>52</v>
      </c>
      <c r="B1061" s="77" t="s">
        <v>45</v>
      </c>
      <c r="C1061" s="77">
        <v>3.3E-3</v>
      </c>
      <c r="D1061" s="77">
        <v>3.3001000000000003E-2</v>
      </c>
      <c r="E1061" s="77">
        <v>9.9999999999999995E-8</v>
      </c>
      <c r="F1061" s="77" t="s">
        <v>13</v>
      </c>
      <c r="G1061" s="77" t="s">
        <v>11</v>
      </c>
      <c r="H1061" s="77">
        <v>5</v>
      </c>
      <c r="I1061" s="77">
        <v>10.01</v>
      </c>
      <c r="J1061" s="77" t="s">
        <v>10</v>
      </c>
      <c r="K1061" s="77">
        <v>3.8</v>
      </c>
      <c r="L1061" s="77">
        <v>2300</v>
      </c>
      <c r="M1061" s="77">
        <v>3.4807000000000001</v>
      </c>
      <c r="N1061" s="77">
        <v>2309</v>
      </c>
      <c r="O1061" s="78" t="s">
        <v>2605</v>
      </c>
    </row>
    <row r="1062" spans="1:15" x14ac:dyDescent="0.25">
      <c r="A1062" s="151" t="s">
        <v>52</v>
      </c>
      <c r="B1062" s="77" t="s">
        <v>45</v>
      </c>
      <c r="C1062" s="77">
        <v>3.3E-3</v>
      </c>
      <c r="D1062" s="77">
        <v>3.3001000000000003E-2</v>
      </c>
      <c r="E1062" s="77">
        <v>9.9999999999999995E-8</v>
      </c>
      <c r="F1062" s="77" t="s">
        <v>13</v>
      </c>
      <c r="G1062" s="77" t="s">
        <v>11</v>
      </c>
      <c r="H1062" s="77">
        <v>10</v>
      </c>
      <c r="I1062" s="77">
        <v>30</v>
      </c>
      <c r="J1062" s="77" t="s">
        <v>10</v>
      </c>
      <c r="K1062" s="77">
        <v>5.3</v>
      </c>
      <c r="L1062" s="77">
        <v>4600</v>
      </c>
      <c r="M1062" s="77">
        <v>4.6261999999999999</v>
      </c>
      <c r="N1062" s="77">
        <v>4619.6000000000004</v>
      </c>
      <c r="O1062" s="78" t="s">
        <v>2237</v>
      </c>
    </row>
    <row r="1063" spans="1:15" x14ac:dyDescent="0.25">
      <c r="A1063" s="151" t="s">
        <v>52</v>
      </c>
      <c r="B1063" s="77" t="s">
        <v>45</v>
      </c>
      <c r="C1063" s="77">
        <v>0</v>
      </c>
      <c r="D1063" s="77">
        <v>3.3000999999999999E-4</v>
      </c>
      <c r="E1063" s="77">
        <v>9.9999999999999995E-7</v>
      </c>
      <c r="F1063" s="77" t="s">
        <v>13</v>
      </c>
      <c r="G1063" s="77" t="s">
        <v>11</v>
      </c>
      <c r="H1063" s="77">
        <v>0.01</v>
      </c>
      <c r="I1063" s="77">
        <v>2.001E-2</v>
      </c>
      <c r="J1063" s="77" t="s">
        <v>10</v>
      </c>
      <c r="K1063" s="77">
        <v>0.56557999999999997</v>
      </c>
      <c r="L1063" s="77">
        <v>1474.9</v>
      </c>
      <c r="M1063" s="77">
        <v>0.56533</v>
      </c>
      <c r="N1063" s="77">
        <v>1474.5</v>
      </c>
      <c r="O1063" s="78" t="s">
        <v>2164</v>
      </c>
    </row>
    <row r="1064" spans="1:15" x14ac:dyDescent="0.25">
      <c r="A1064" s="151" t="s">
        <v>52</v>
      </c>
      <c r="B1064" s="77" t="s">
        <v>45</v>
      </c>
      <c r="C1064" s="77">
        <v>0</v>
      </c>
      <c r="D1064" s="77">
        <v>3.3000999999999999E-4</v>
      </c>
      <c r="E1064" s="77">
        <v>9.9999999999999995E-7</v>
      </c>
      <c r="F1064" s="77" t="s">
        <v>13</v>
      </c>
      <c r="G1064" s="77" t="s">
        <v>11</v>
      </c>
      <c r="H1064" s="77">
        <v>0.02</v>
      </c>
      <c r="I1064" s="77">
        <v>4.5010000000000001E-2</v>
      </c>
      <c r="J1064" s="77" t="s">
        <v>10</v>
      </c>
      <c r="K1064" s="77">
        <v>0.57237000000000005</v>
      </c>
      <c r="L1064" s="77">
        <v>986.73</v>
      </c>
      <c r="M1064" s="77">
        <v>0.57213000000000003</v>
      </c>
      <c r="N1064" s="77">
        <v>986.13</v>
      </c>
      <c r="O1064" s="78" t="s">
        <v>2580</v>
      </c>
    </row>
    <row r="1065" spans="1:15" x14ac:dyDescent="0.25">
      <c r="A1065" s="151" t="s">
        <v>52</v>
      </c>
      <c r="B1065" s="77" t="s">
        <v>45</v>
      </c>
      <c r="C1065" s="77">
        <v>0</v>
      </c>
      <c r="D1065" s="77">
        <v>3.3000999999999999E-4</v>
      </c>
      <c r="E1065" s="77">
        <v>9.9999999999999995E-7</v>
      </c>
      <c r="F1065" s="77" t="s">
        <v>13</v>
      </c>
      <c r="G1065" s="77" t="s">
        <v>11</v>
      </c>
      <c r="H1065" s="77">
        <v>4.4999999999999998E-2</v>
      </c>
      <c r="I1065" s="77">
        <v>1.0000100000000001</v>
      </c>
      <c r="J1065" s="77" t="s">
        <v>10</v>
      </c>
      <c r="K1065" s="77">
        <v>0.57669999999999999</v>
      </c>
      <c r="L1065" s="77">
        <v>759.64</v>
      </c>
      <c r="M1065" s="77">
        <v>0.57647000000000004</v>
      </c>
      <c r="N1065" s="77">
        <v>758.92</v>
      </c>
      <c r="O1065" s="78" t="s">
        <v>2166</v>
      </c>
    </row>
    <row r="1066" spans="1:15" x14ac:dyDescent="0.25">
      <c r="A1066" s="151" t="s">
        <v>52</v>
      </c>
      <c r="B1066" s="77" t="s">
        <v>45</v>
      </c>
      <c r="C1066" s="77">
        <v>0</v>
      </c>
      <c r="D1066" s="77">
        <v>3.3000999999999999E-4</v>
      </c>
      <c r="E1066" s="77">
        <v>9.9999999999999995E-7</v>
      </c>
      <c r="F1066" s="77" t="s">
        <v>13</v>
      </c>
      <c r="G1066" s="77" t="s">
        <v>11</v>
      </c>
      <c r="H1066" s="77">
        <v>1</v>
      </c>
      <c r="I1066" s="77">
        <v>5.01</v>
      </c>
      <c r="J1066" s="77" t="s">
        <v>10</v>
      </c>
      <c r="K1066" s="77">
        <v>0.56230999999999998</v>
      </c>
      <c r="L1066" s="77">
        <v>2652.9</v>
      </c>
      <c r="M1066" s="77">
        <v>0.56206999999999996</v>
      </c>
      <c r="N1066" s="77">
        <v>2652.8</v>
      </c>
      <c r="O1066" s="78" t="s">
        <v>2579</v>
      </c>
    </row>
    <row r="1067" spans="1:15" x14ac:dyDescent="0.25">
      <c r="A1067" s="151" t="s">
        <v>52</v>
      </c>
      <c r="B1067" s="77" t="s">
        <v>45</v>
      </c>
      <c r="C1067" s="77">
        <v>0</v>
      </c>
      <c r="D1067" s="77">
        <v>3.3000999999999999E-4</v>
      </c>
      <c r="E1067" s="77">
        <v>9.9999999999999995E-7</v>
      </c>
      <c r="F1067" s="77" t="s">
        <v>13</v>
      </c>
      <c r="G1067" s="77" t="s">
        <v>11</v>
      </c>
      <c r="H1067" s="77">
        <v>5</v>
      </c>
      <c r="I1067" s="77">
        <v>10.01</v>
      </c>
      <c r="J1067" s="77" t="s">
        <v>10</v>
      </c>
      <c r="K1067" s="77">
        <v>0.51629999999999998</v>
      </c>
      <c r="L1067" s="77">
        <v>8526.7000000000007</v>
      </c>
      <c r="M1067" s="77">
        <v>0.51576</v>
      </c>
      <c r="N1067" s="77">
        <v>8527.5</v>
      </c>
      <c r="O1067" s="78" t="s">
        <v>2165</v>
      </c>
    </row>
    <row r="1068" spans="1:15" x14ac:dyDescent="0.25">
      <c r="A1068" s="151" t="s">
        <v>52</v>
      </c>
      <c r="B1068" s="77" t="s">
        <v>45</v>
      </c>
      <c r="C1068" s="77">
        <v>0</v>
      </c>
      <c r="D1068" s="77">
        <v>3.3000999999999999E-4</v>
      </c>
      <c r="E1068" s="77">
        <v>9.9999999999999995E-7</v>
      </c>
      <c r="F1068" s="77" t="s">
        <v>13</v>
      </c>
      <c r="G1068" s="77" t="s">
        <v>11</v>
      </c>
      <c r="H1068" s="77">
        <v>10</v>
      </c>
      <c r="I1068" s="77">
        <v>30</v>
      </c>
      <c r="J1068" s="77" t="s">
        <v>10</v>
      </c>
      <c r="K1068" s="77">
        <v>0.62980000000000003</v>
      </c>
      <c r="L1068" s="77">
        <v>18044</v>
      </c>
      <c r="M1068" s="77">
        <v>0.62958000000000003</v>
      </c>
      <c r="N1068" s="77">
        <v>18044</v>
      </c>
      <c r="O1068" s="78" t="s">
        <v>2578</v>
      </c>
    </row>
    <row r="1069" spans="1:15" x14ac:dyDescent="0.25">
      <c r="A1069" s="151" t="s">
        <v>52</v>
      </c>
      <c r="B1069" s="77" t="s">
        <v>45</v>
      </c>
      <c r="C1069" s="77">
        <v>0</v>
      </c>
      <c r="D1069" s="77">
        <v>3.3000999999999999E-4</v>
      </c>
      <c r="E1069" s="77">
        <v>9.9999999999999995E-7</v>
      </c>
      <c r="F1069" s="77" t="s">
        <v>13</v>
      </c>
      <c r="G1069" s="77" t="s">
        <v>11</v>
      </c>
      <c r="H1069" s="77">
        <v>30</v>
      </c>
      <c r="I1069" s="77">
        <v>30.1</v>
      </c>
      <c r="J1069" s="77" t="s">
        <v>10</v>
      </c>
      <c r="K1069" s="77">
        <v>0.62980000000000003</v>
      </c>
      <c r="L1069" s="77">
        <v>18044</v>
      </c>
      <c r="M1069" s="77">
        <v>0.62958000000000003</v>
      </c>
      <c r="N1069" s="77">
        <v>18044</v>
      </c>
      <c r="O1069" s="78" t="s">
        <v>2167</v>
      </c>
    </row>
    <row r="1070" spans="1:15" x14ac:dyDescent="0.25">
      <c r="A1070" s="151" t="s">
        <v>52</v>
      </c>
      <c r="B1070" s="77" t="s">
        <v>45</v>
      </c>
      <c r="C1070" s="77">
        <v>3.3E-4</v>
      </c>
      <c r="D1070" s="77">
        <v>3.3000999999999998E-3</v>
      </c>
      <c r="E1070" s="77">
        <v>9.9999999999999995E-7</v>
      </c>
      <c r="F1070" s="77" t="s">
        <v>13</v>
      </c>
      <c r="G1070" s="77" t="s">
        <v>11</v>
      </c>
      <c r="H1070" s="77">
        <v>0.01</v>
      </c>
      <c r="I1070" s="77">
        <v>2.001E-2</v>
      </c>
      <c r="J1070" s="77" t="s">
        <v>10</v>
      </c>
      <c r="K1070" s="77">
        <v>0.35293999999999998</v>
      </c>
      <c r="L1070" s="77">
        <v>2267.3000000000002</v>
      </c>
      <c r="M1070" s="77">
        <v>0.35227000000000003</v>
      </c>
      <c r="N1070" s="77">
        <v>2267.5</v>
      </c>
      <c r="O1070" s="78" t="s">
        <v>2598</v>
      </c>
    </row>
    <row r="1071" spans="1:15" x14ac:dyDescent="0.25">
      <c r="A1071" s="151" t="s">
        <v>52</v>
      </c>
      <c r="B1071" s="77" t="s">
        <v>45</v>
      </c>
      <c r="C1071" s="77">
        <v>3.3E-4</v>
      </c>
      <c r="D1071" s="77">
        <v>3.3000999999999998E-3</v>
      </c>
      <c r="E1071" s="77">
        <v>9.9999999999999995E-7</v>
      </c>
      <c r="F1071" s="77" t="s">
        <v>13</v>
      </c>
      <c r="G1071" s="77" t="s">
        <v>11</v>
      </c>
      <c r="H1071" s="77">
        <v>0.02</v>
      </c>
      <c r="I1071" s="77">
        <v>4.5010000000000001E-2</v>
      </c>
      <c r="J1071" s="77" t="s">
        <v>10</v>
      </c>
      <c r="K1071" s="77">
        <v>0.41399000000000002</v>
      </c>
      <c r="L1071" s="77">
        <v>1381.1</v>
      </c>
      <c r="M1071" s="77">
        <v>0.41349000000000002</v>
      </c>
      <c r="N1071" s="77">
        <v>1381.2</v>
      </c>
      <c r="O1071" s="78" t="s">
        <v>2216</v>
      </c>
    </row>
    <row r="1072" spans="1:15" x14ac:dyDescent="0.25">
      <c r="A1072" s="151" t="s">
        <v>52</v>
      </c>
      <c r="B1072" s="77" t="s">
        <v>45</v>
      </c>
      <c r="C1072" s="77">
        <v>3.3E-4</v>
      </c>
      <c r="D1072" s="77">
        <v>3.3000999999999998E-3</v>
      </c>
      <c r="E1072" s="77">
        <v>9.9999999999999995E-7</v>
      </c>
      <c r="F1072" s="77" t="s">
        <v>13</v>
      </c>
      <c r="G1072" s="77" t="s">
        <v>11</v>
      </c>
      <c r="H1072" s="77">
        <v>4.4999999999999998E-2</v>
      </c>
      <c r="I1072" s="77">
        <v>1.0000100000000001</v>
      </c>
      <c r="J1072" s="77" t="s">
        <v>10</v>
      </c>
      <c r="K1072" s="77">
        <v>0.43013000000000001</v>
      </c>
      <c r="L1072" s="77">
        <v>1124.2</v>
      </c>
      <c r="M1072" s="77">
        <v>0.44201000000000001</v>
      </c>
      <c r="N1072" s="77">
        <v>1086.4000000000001</v>
      </c>
      <c r="O1072" s="78" t="s">
        <v>2214</v>
      </c>
    </row>
    <row r="1073" spans="1:15" x14ac:dyDescent="0.25">
      <c r="A1073" s="151" t="s">
        <v>52</v>
      </c>
      <c r="B1073" s="77" t="s">
        <v>45</v>
      </c>
      <c r="C1073" s="77">
        <v>3.3E-4</v>
      </c>
      <c r="D1073" s="77">
        <v>3.3000999999999998E-3</v>
      </c>
      <c r="E1073" s="77">
        <v>9.9999999999999995E-7</v>
      </c>
      <c r="F1073" s="77" t="s">
        <v>13</v>
      </c>
      <c r="G1073" s="77" t="s">
        <v>11</v>
      </c>
      <c r="H1073" s="77">
        <v>1</v>
      </c>
      <c r="I1073" s="77">
        <v>5.01</v>
      </c>
      <c r="J1073" s="77" t="s">
        <v>10</v>
      </c>
      <c r="K1073" s="77">
        <v>0.40200999999999998</v>
      </c>
      <c r="L1073" s="77">
        <v>2264.3000000000002</v>
      </c>
      <c r="M1073" s="77">
        <v>0.40155999999999997</v>
      </c>
      <c r="N1073" s="77">
        <v>2264.4</v>
      </c>
      <c r="O1073" s="78" t="s">
        <v>2219</v>
      </c>
    </row>
    <row r="1074" spans="1:15" x14ac:dyDescent="0.25">
      <c r="A1074" s="151" t="s">
        <v>52</v>
      </c>
      <c r="B1074" s="77" t="s">
        <v>45</v>
      </c>
      <c r="C1074" s="77">
        <v>3.3E-4</v>
      </c>
      <c r="D1074" s="77">
        <v>3.3000999999999998E-3</v>
      </c>
      <c r="E1074" s="77">
        <v>9.9999999999999995E-7</v>
      </c>
      <c r="F1074" s="77" t="s">
        <v>13</v>
      </c>
      <c r="G1074" s="77" t="s">
        <v>11</v>
      </c>
      <c r="H1074" s="77">
        <v>5</v>
      </c>
      <c r="I1074" s="77">
        <v>10.01</v>
      </c>
      <c r="J1074" s="77" t="s">
        <v>10</v>
      </c>
      <c r="K1074" s="77">
        <v>0.41769000000000001</v>
      </c>
      <c r="L1074" s="77">
        <v>5779.5</v>
      </c>
      <c r="M1074" s="77">
        <v>0.4264</v>
      </c>
      <c r="N1074" s="77">
        <v>5752</v>
      </c>
      <c r="O1074" s="78" t="s">
        <v>2218</v>
      </c>
    </row>
    <row r="1075" spans="1:15" x14ac:dyDescent="0.25">
      <c r="A1075" s="151" t="s">
        <v>52</v>
      </c>
      <c r="B1075" s="77" t="s">
        <v>45</v>
      </c>
      <c r="C1075" s="77">
        <v>3.3E-4</v>
      </c>
      <c r="D1075" s="77">
        <v>3.3000999999999998E-3</v>
      </c>
      <c r="E1075" s="77">
        <v>9.9999999999999995E-7</v>
      </c>
      <c r="F1075" s="77" t="s">
        <v>13</v>
      </c>
      <c r="G1075" s="77" t="s">
        <v>11</v>
      </c>
      <c r="H1075" s="77">
        <v>10</v>
      </c>
      <c r="I1075" s="77">
        <v>30</v>
      </c>
      <c r="J1075" s="77" t="s">
        <v>10</v>
      </c>
      <c r="K1075" s="77">
        <v>0.7</v>
      </c>
      <c r="L1075" s="77">
        <v>12000</v>
      </c>
      <c r="M1075" s="77">
        <v>0.7339</v>
      </c>
      <c r="N1075" s="77">
        <v>11536</v>
      </c>
      <c r="O1075" s="78" t="s">
        <v>2215</v>
      </c>
    </row>
    <row r="1076" spans="1:15" x14ac:dyDescent="0.25">
      <c r="A1076" s="151" t="s">
        <v>52</v>
      </c>
      <c r="B1076" s="77" t="s">
        <v>45</v>
      </c>
      <c r="C1076" s="77">
        <v>3.3E-4</v>
      </c>
      <c r="D1076" s="77">
        <v>3.3000999999999998E-3</v>
      </c>
      <c r="E1076" s="77">
        <v>9.9999999999999995E-7</v>
      </c>
      <c r="F1076" s="77" t="s">
        <v>13</v>
      </c>
      <c r="G1076" s="77" t="s">
        <v>11</v>
      </c>
      <c r="H1076" s="77">
        <v>30</v>
      </c>
      <c r="I1076" s="77">
        <v>30.1</v>
      </c>
      <c r="J1076" s="77" t="s">
        <v>10</v>
      </c>
      <c r="K1076" s="77">
        <v>0.7</v>
      </c>
      <c r="L1076" s="77">
        <v>12000</v>
      </c>
      <c r="M1076" s="77">
        <v>0.7339</v>
      </c>
      <c r="N1076" s="77">
        <v>11536</v>
      </c>
      <c r="O1076" s="78" t="s">
        <v>2217</v>
      </c>
    </row>
    <row r="1077" spans="1:15" x14ac:dyDescent="0.25">
      <c r="A1077" s="151" t="s">
        <v>52</v>
      </c>
      <c r="B1077" s="77" t="s">
        <v>45</v>
      </c>
      <c r="C1077" s="77">
        <v>3.3E-3</v>
      </c>
      <c r="D1077" s="77">
        <v>3.3001000000000003E-2</v>
      </c>
      <c r="E1077" s="77">
        <v>9.9999999999999995E-7</v>
      </c>
      <c r="F1077" s="77" t="s">
        <v>13</v>
      </c>
      <c r="G1077" s="77" t="s">
        <v>11</v>
      </c>
      <c r="H1077" s="77">
        <v>0.01</v>
      </c>
      <c r="I1077" s="77">
        <v>2.001E-2</v>
      </c>
      <c r="J1077" s="77" t="s">
        <v>10</v>
      </c>
      <c r="K1077" s="77">
        <v>4.0896999999999997</v>
      </c>
      <c r="L1077" s="77">
        <v>2048.8000000000002</v>
      </c>
      <c r="M1077" s="77">
        <v>4.1185</v>
      </c>
      <c r="N1077" s="77">
        <v>2039.5</v>
      </c>
      <c r="O1077" s="78" t="s">
        <v>2239</v>
      </c>
    </row>
    <row r="1078" spans="1:15" x14ac:dyDescent="0.25">
      <c r="A1078" s="151" t="s">
        <v>52</v>
      </c>
      <c r="B1078" s="77" t="s">
        <v>45</v>
      </c>
      <c r="C1078" s="77">
        <v>3.3E-3</v>
      </c>
      <c r="D1078" s="77">
        <v>3.3001000000000003E-2</v>
      </c>
      <c r="E1078" s="77">
        <v>9.9999999999999995E-7</v>
      </c>
      <c r="F1078" s="77" t="s">
        <v>13</v>
      </c>
      <c r="G1078" s="77" t="s">
        <v>11</v>
      </c>
      <c r="H1078" s="77">
        <v>0.02</v>
      </c>
      <c r="I1078" s="77">
        <v>4.5010000000000001E-2</v>
      </c>
      <c r="J1078" s="77" t="s">
        <v>10</v>
      </c>
      <c r="K1078" s="77">
        <v>4.9169999999999998</v>
      </c>
      <c r="L1078" s="77">
        <v>977.92</v>
      </c>
      <c r="M1078" s="77">
        <v>4.9145000000000003</v>
      </c>
      <c r="N1078" s="77">
        <v>977.93</v>
      </c>
      <c r="O1078" s="78" t="s">
        <v>2607</v>
      </c>
    </row>
    <row r="1079" spans="1:15" x14ac:dyDescent="0.25">
      <c r="A1079" s="151" t="s">
        <v>52</v>
      </c>
      <c r="B1079" s="77" t="s">
        <v>45</v>
      </c>
      <c r="C1079" s="77">
        <v>3.3E-3</v>
      </c>
      <c r="D1079" s="77">
        <v>3.3001000000000003E-2</v>
      </c>
      <c r="E1079" s="77">
        <v>9.9999999999999995E-7</v>
      </c>
      <c r="F1079" s="77" t="s">
        <v>13</v>
      </c>
      <c r="G1079" s="77" t="s">
        <v>11</v>
      </c>
      <c r="H1079" s="77">
        <v>4.4999999999999998E-2</v>
      </c>
      <c r="I1079" s="77">
        <v>1.0000100000000001</v>
      </c>
      <c r="J1079" s="77" t="s">
        <v>10</v>
      </c>
      <c r="K1079" s="77">
        <v>5.6395999999999997</v>
      </c>
      <c r="L1079" s="77">
        <v>392.41</v>
      </c>
      <c r="M1079" s="77">
        <v>5.6368999999999998</v>
      </c>
      <c r="N1079" s="77">
        <v>392.36</v>
      </c>
      <c r="O1079" s="78" t="s">
        <v>2608</v>
      </c>
    </row>
    <row r="1080" spans="1:15" x14ac:dyDescent="0.25">
      <c r="A1080" s="151" t="s">
        <v>52</v>
      </c>
      <c r="B1080" s="77" t="s">
        <v>45</v>
      </c>
      <c r="C1080" s="77">
        <v>3.3E-3</v>
      </c>
      <c r="D1080" s="77">
        <v>3.3001000000000003E-2</v>
      </c>
      <c r="E1080" s="77">
        <v>9.9999999999999995E-7</v>
      </c>
      <c r="F1080" s="77" t="s">
        <v>13</v>
      </c>
      <c r="G1080" s="77" t="s">
        <v>11</v>
      </c>
      <c r="H1080" s="77">
        <v>1</v>
      </c>
      <c r="I1080" s="77">
        <v>5.01</v>
      </c>
      <c r="J1080" s="77" t="s">
        <v>10</v>
      </c>
      <c r="K1080" s="77">
        <v>5.0491000000000001</v>
      </c>
      <c r="L1080" s="77">
        <v>857.92</v>
      </c>
      <c r="M1080" s="77">
        <v>5.0465999999999998</v>
      </c>
      <c r="N1080" s="77">
        <v>857.92</v>
      </c>
      <c r="O1080" s="78" t="s">
        <v>2241</v>
      </c>
    </row>
    <row r="1081" spans="1:15" x14ac:dyDescent="0.25">
      <c r="A1081" s="151" t="s">
        <v>52</v>
      </c>
      <c r="B1081" s="77" t="s">
        <v>45</v>
      </c>
      <c r="C1081" s="77">
        <v>3.3E-3</v>
      </c>
      <c r="D1081" s="77">
        <v>3.3001000000000003E-2</v>
      </c>
      <c r="E1081" s="77">
        <v>9.9999999999999995E-7</v>
      </c>
      <c r="F1081" s="77" t="s">
        <v>13</v>
      </c>
      <c r="G1081" s="77" t="s">
        <v>11</v>
      </c>
      <c r="H1081" s="77">
        <v>5</v>
      </c>
      <c r="I1081" s="77">
        <v>10.01</v>
      </c>
      <c r="J1081" s="77" t="s">
        <v>10</v>
      </c>
      <c r="K1081" s="77">
        <v>5.0186000000000002</v>
      </c>
      <c r="L1081" s="77">
        <v>2268.6999999999998</v>
      </c>
      <c r="M1081" s="77">
        <v>5.0129000000000001</v>
      </c>
      <c r="N1081" s="77">
        <v>2268.8000000000002</v>
      </c>
      <c r="O1081" s="78" t="s">
        <v>2240</v>
      </c>
    </row>
    <row r="1082" spans="1:15" x14ac:dyDescent="0.25">
      <c r="A1082" s="151" t="s">
        <v>52</v>
      </c>
      <c r="B1082" s="77" t="s">
        <v>45</v>
      </c>
      <c r="C1082" s="77">
        <v>3.3E-3</v>
      </c>
      <c r="D1082" s="77">
        <v>3.3001000000000003E-2</v>
      </c>
      <c r="E1082" s="77">
        <v>9.9999999999999995E-7</v>
      </c>
      <c r="F1082" s="77" t="s">
        <v>13</v>
      </c>
      <c r="G1082" s="77" t="s">
        <v>11</v>
      </c>
      <c r="H1082" s="77">
        <v>10</v>
      </c>
      <c r="I1082" s="77">
        <v>30</v>
      </c>
      <c r="J1082" s="77" t="s">
        <v>10</v>
      </c>
      <c r="K1082" s="77">
        <v>5.5293999999999999</v>
      </c>
      <c r="L1082" s="77">
        <v>4595.5</v>
      </c>
      <c r="M1082" s="77">
        <v>5.5179</v>
      </c>
      <c r="N1082" s="77">
        <v>4595.8</v>
      </c>
      <c r="O1082" s="78" t="s">
        <v>2238</v>
      </c>
    </row>
    <row r="1083" spans="1:15" x14ac:dyDescent="0.25">
      <c r="A1083" s="151" t="s">
        <v>52</v>
      </c>
      <c r="B1083" s="77" t="s">
        <v>45</v>
      </c>
      <c r="C1083" s="77">
        <v>3.3000000000000002E-2</v>
      </c>
      <c r="D1083" s="77">
        <v>0.33001000000000003</v>
      </c>
      <c r="E1083" s="77">
        <v>9.9999999999999995E-7</v>
      </c>
      <c r="F1083" s="77" t="s">
        <v>13</v>
      </c>
      <c r="G1083" s="77" t="s">
        <v>12</v>
      </c>
      <c r="H1083" s="77">
        <v>0.01</v>
      </c>
      <c r="I1083" s="77">
        <v>2.001E-2</v>
      </c>
      <c r="J1083" s="77" t="s">
        <v>10</v>
      </c>
      <c r="K1083" s="77">
        <v>2.3E-2</v>
      </c>
      <c r="L1083" s="77">
        <v>2.1</v>
      </c>
      <c r="M1083" s="77">
        <v>2.2917E-2</v>
      </c>
      <c r="N1083" s="77">
        <v>2.0907</v>
      </c>
      <c r="O1083" s="78" t="s">
        <v>2257</v>
      </c>
    </row>
    <row r="1084" spans="1:15" x14ac:dyDescent="0.25">
      <c r="A1084" s="151" t="s">
        <v>52</v>
      </c>
      <c r="B1084" s="77" t="s">
        <v>45</v>
      </c>
      <c r="C1084" s="77">
        <v>3.3000000000000002E-2</v>
      </c>
      <c r="D1084" s="77">
        <v>0.33001000000000003</v>
      </c>
      <c r="E1084" s="77">
        <v>9.9999999999999995E-7</v>
      </c>
      <c r="F1084" s="77" t="s">
        <v>13</v>
      </c>
      <c r="G1084" s="77" t="s">
        <v>12</v>
      </c>
      <c r="H1084" s="77">
        <v>0.02</v>
      </c>
      <c r="I1084" s="77">
        <v>4.5010000000000001E-2</v>
      </c>
      <c r="J1084" s="77" t="s">
        <v>10</v>
      </c>
      <c r="K1084" s="77">
        <v>3.7999999999999999E-2</v>
      </c>
      <c r="L1084" s="77">
        <v>1</v>
      </c>
      <c r="M1084" s="77">
        <v>2.3094E-2</v>
      </c>
      <c r="N1084" s="77">
        <v>1.0436000000000001</v>
      </c>
      <c r="O1084" s="78" t="s">
        <v>2255</v>
      </c>
    </row>
    <row r="1085" spans="1:15" x14ac:dyDescent="0.25">
      <c r="A1085" s="151" t="s">
        <v>52</v>
      </c>
      <c r="B1085" s="77" t="s">
        <v>45</v>
      </c>
      <c r="C1085" s="77">
        <v>3.3000000000000002E-2</v>
      </c>
      <c r="D1085" s="77">
        <v>0.33001000000000003</v>
      </c>
      <c r="E1085" s="77">
        <v>9.9999999999999995E-7</v>
      </c>
      <c r="F1085" s="77" t="s">
        <v>13</v>
      </c>
      <c r="G1085" s="77" t="s">
        <v>12</v>
      </c>
      <c r="H1085" s="77">
        <v>4.4999999999999998E-2</v>
      </c>
      <c r="I1085" s="77">
        <v>1.0000100000000001</v>
      </c>
      <c r="J1085" s="77" t="s">
        <v>10</v>
      </c>
      <c r="K1085" s="77">
        <v>2.4E-2</v>
      </c>
      <c r="L1085" s="77">
        <v>0.47</v>
      </c>
      <c r="M1085" s="77">
        <v>2.282E-2</v>
      </c>
      <c r="N1085" s="77">
        <v>0.47204000000000002</v>
      </c>
      <c r="O1085" s="78" t="s">
        <v>2251</v>
      </c>
    </row>
    <row r="1086" spans="1:15" x14ac:dyDescent="0.25">
      <c r="A1086" s="151" t="s">
        <v>52</v>
      </c>
      <c r="B1086" s="77" t="s">
        <v>45</v>
      </c>
      <c r="C1086" s="77">
        <v>3.3000000000000002E-2</v>
      </c>
      <c r="D1086" s="77">
        <v>0.33001000000000003</v>
      </c>
      <c r="E1086" s="77">
        <v>9.9999999999999995E-7</v>
      </c>
      <c r="F1086" s="77" t="s">
        <v>13</v>
      </c>
      <c r="G1086" s="77" t="s">
        <v>12</v>
      </c>
      <c r="H1086" s="77">
        <v>1</v>
      </c>
      <c r="I1086" s="77">
        <v>5.01</v>
      </c>
      <c r="J1086" s="77" t="s">
        <v>10</v>
      </c>
      <c r="K1086" s="77">
        <v>5.8000000000000003E-2</v>
      </c>
      <c r="L1086" s="77">
        <v>1.2</v>
      </c>
      <c r="M1086" s="77">
        <v>5.7624000000000002E-2</v>
      </c>
      <c r="N1086" s="77">
        <v>1.1588000000000001</v>
      </c>
      <c r="O1086" s="78" t="s">
        <v>2256</v>
      </c>
    </row>
    <row r="1087" spans="1:15" x14ac:dyDescent="0.25">
      <c r="A1087" s="151" t="s">
        <v>52</v>
      </c>
      <c r="B1087" s="77" t="s">
        <v>45</v>
      </c>
      <c r="C1087" s="77">
        <v>3.3000000000000002E-2</v>
      </c>
      <c r="D1087" s="77">
        <v>0.33001000000000003</v>
      </c>
      <c r="E1087" s="77">
        <v>9.9999999999999995E-7</v>
      </c>
      <c r="F1087" s="77" t="s">
        <v>13</v>
      </c>
      <c r="G1087" s="77" t="s">
        <v>12</v>
      </c>
      <c r="H1087" s="77">
        <v>5</v>
      </c>
      <c r="I1087" s="77">
        <v>10.01</v>
      </c>
      <c r="J1087" s="77" t="s">
        <v>10</v>
      </c>
      <c r="K1087" s="77">
        <v>0.12</v>
      </c>
      <c r="L1087" s="77">
        <v>2.2999999999999998</v>
      </c>
      <c r="M1087" s="77">
        <v>0.11543</v>
      </c>
      <c r="N1087" s="77">
        <v>2.3113999999999999</v>
      </c>
      <c r="O1087" s="78" t="s">
        <v>2253</v>
      </c>
    </row>
    <row r="1088" spans="1:15" x14ac:dyDescent="0.25">
      <c r="A1088" s="151" t="s">
        <v>52</v>
      </c>
      <c r="B1088" s="77" t="s">
        <v>45</v>
      </c>
      <c r="C1088" s="77">
        <v>3.3000000000000002E-2</v>
      </c>
      <c r="D1088" s="77">
        <v>0.33001000000000003</v>
      </c>
      <c r="E1088" s="77">
        <v>9.9999999999999995E-7</v>
      </c>
      <c r="F1088" s="77" t="s">
        <v>13</v>
      </c>
      <c r="G1088" s="77" t="s">
        <v>12</v>
      </c>
      <c r="H1088" s="77">
        <v>10</v>
      </c>
      <c r="I1088" s="77">
        <v>30</v>
      </c>
      <c r="J1088" s="77" t="s">
        <v>10</v>
      </c>
      <c r="K1088" s="77">
        <v>0.24</v>
      </c>
      <c r="L1088" s="77">
        <v>4.5999999999999996</v>
      </c>
      <c r="M1088" s="77">
        <v>0.23085</v>
      </c>
      <c r="N1088" s="77">
        <v>4.6219000000000001</v>
      </c>
      <c r="O1088" s="78" t="s">
        <v>2254</v>
      </c>
    </row>
    <row r="1089" spans="1:15" x14ac:dyDescent="0.25">
      <c r="A1089" s="151" t="s">
        <v>52</v>
      </c>
      <c r="B1089" s="77" t="s">
        <v>45</v>
      </c>
      <c r="C1089" s="77">
        <v>3.3000000000000002E-2</v>
      </c>
      <c r="D1089" s="77">
        <v>0.33001000000000003</v>
      </c>
      <c r="E1089" s="77">
        <v>9.9999999999999995E-7</v>
      </c>
      <c r="F1089" s="77" t="s">
        <v>13</v>
      </c>
      <c r="G1089" s="77" t="s">
        <v>12</v>
      </c>
      <c r="H1089" s="77">
        <v>30</v>
      </c>
      <c r="I1089" s="77">
        <v>30.01</v>
      </c>
      <c r="J1089" s="77" t="s">
        <v>10</v>
      </c>
      <c r="K1089" s="77">
        <v>0.24</v>
      </c>
      <c r="L1089" s="77">
        <v>4.5999999999999996</v>
      </c>
      <c r="M1089" s="77">
        <v>0.23085</v>
      </c>
      <c r="N1089" s="77">
        <v>4.6219000000000001</v>
      </c>
      <c r="O1089" s="78" t="s">
        <v>2252</v>
      </c>
    </row>
    <row r="1090" spans="1:15" x14ac:dyDescent="0.25">
      <c r="A1090" s="151" t="s">
        <v>52</v>
      </c>
      <c r="B1090" s="77" t="s">
        <v>45</v>
      </c>
      <c r="C1090" s="77">
        <v>0</v>
      </c>
      <c r="D1090" s="77">
        <v>3.3000999999999999E-4</v>
      </c>
      <c r="E1090" s="77">
        <v>1.0000000000000001E-5</v>
      </c>
      <c r="F1090" s="77" t="s">
        <v>13</v>
      </c>
      <c r="G1090" s="77" t="s">
        <v>11</v>
      </c>
      <c r="H1090" s="77">
        <v>0.01</v>
      </c>
      <c r="I1090" s="77">
        <v>2.001E-2</v>
      </c>
      <c r="J1090" s="77" t="s">
        <v>10</v>
      </c>
      <c r="K1090" s="77">
        <v>5.7994000000000003</v>
      </c>
      <c r="L1090" s="77">
        <v>124.28</v>
      </c>
      <c r="M1090" s="77">
        <v>5.7992999999999997</v>
      </c>
      <c r="N1090" s="77">
        <v>123.73</v>
      </c>
      <c r="O1090" s="78" t="s">
        <v>2170</v>
      </c>
    </row>
    <row r="1091" spans="1:15" x14ac:dyDescent="0.25">
      <c r="A1091" s="151" t="s">
        <v>52</v>
      </c>
      <c r="B1091" s="77" t="s">
        <v>45</v>
      </c>
      <c r="C1091" s="77">
        <v>0</v>
      </c>
      <c r="D1091" s="77">
        <v>3.3000999999999999E-4</v>
      </c>
      <c r="E1091" s="77">
        <v>1.0000000000000001E-5</v>
      </c>
      <c r="F1091" s="77" t="s">
        <v>13</v>
      </c>
      <c r="G1091" s="77" t="s">
        <v>11</v>
      </c>
      <c r="H1091" s="77">
        <v>0.02</v>
      </c>
      <c r="I1091" s="77">
        <v>4.5010000000000001E-2</v>
      </c>
      <c r="J1091" s="77" t="s">
        <v>10</v>
      </c>
      <c r="K1091" s="77">
        <v>5.7723000000000004</v>
      </c>
      <c r="L1091" s="77">
        <v>128.02000000000001</v>
      </c>
      <c r="M1091" s="77">
        <v>5.7721999999999998</v>
      </c>
      <c r="N1091" s="77">
        <v>127.48</v>
      </c>
      <c r="O1091" s="78" t="s">
        <v>2582</v>
      </c>
    </row>
    <row r="1092" spans="1:15" x14ac:dyDescent="0.25">
      <c r="A1092" s="151" t="s">
        <v>52</v>
      </c>
      <c r="B1092" s="77" t="s">
        <v>45</v>
      </c>
      <c r="C1092" s="77">
        <v>0</v>
      </c>
      <c r="D1092" s="77">
        <v>3.3000999999999999E-4</v>
      </c>
      <c r="E1092" s="77">
        <v>1.0000000000000001E-5</v>
      </c>
      <c r="F1092" s="77" t="s">
        <v>13</v>
      </c>
      <c r="G1092" s="77" t="s">
        <v>11</v>
      </c>
      <c r="H1092" s="77">
        <v>4.4999999999999998E-2</v>
      </c>
      <c r="I1092" s="77">
        <v>1.0000100000000001</v>
      </c>
      <c r="J1092" s="77" t="s">
        <v>10</v>
      </c>
      <c r="K1092" s="77">
        <v>5.7731000000000003</v>
      </c>
      <c r="L1092" s="77">
        <v>93.963999999999999</v>
      </c>
      <c r="M1092" s="77">
        <v>5.7729999999999997</v>
      </c>
      <c r="N1092" s="77">
        <v>93.42</v>
      </c>
      <c r="O1092" s="78" t="s">
        <v>2171</v>
      </c>
    </row>
    <row r="1093" spans="1:15" x14ac:dyDescent="0.25">
      <c r="A1093" s="151" t="s">
        <v>52</v>
      </c>
      <c r="B1093" s="77" t="s">
        <v>45</v>
      </c>
      <c r="C1093" s="77">
        <v>0</v>
      </c>
      <c r="D1093" s="77">
        <v>3.3000999999999999E-4</v>
      </c>
      <c r="E1093" s="77">
        <v>1.0000000000000001E-5</v>
      </c>
      <c r="F1093" s="77" t="s">
        <v>13</v>
      </c>
      <c r="G1093" s="77" t="s">
        <v>11</v>
      </c>
      <c r="H1093" s="77">
        <v>1</v>
      </c>
      <c r="I1093" s="77">
        <v>5.01</v>
      </c>
      <c r="J1093" s="77" t="s">
        <v>10</v>
      </c>
      <c r="K1093" s="77">
        <v>5.7664999999999997</v>
      </c>
      <c r="L1093" s="77">
        <v>471.27</v>
      </c>
      <c r="M1093" s="77">
        <v>5.7664</v>
      </c>
      <c r="N1093" s="77">
        <v>470.74</v>
      </c>
      <c r="O1093" s="78" t="s">
        <v>2172</v>
      </c>
    </row>
    <row r="1094" spans="1:15" x14ac:dyDescent="0.25">
      <c r="A1094" s="151" t="s">
        <v>52</v>
      </c>
      <c r="B1094" s="77" t="s">
        <v>45</v>
      </c>
      <c r="C1094" s="77">
        <v>0</v>
      </c>
      <c r="D1094" s="77">
        <v>3.3000999999999999E-4</v>
      </c>
      <c r="E1094" s="77">
        <v>1.0000000000000001E-5</v>
      </c>
      <c r="F1094" s="77" t="s">
        <v>13</v>
      </c>
      <c r="G1094" s="77" t="s">
        <v>11</v>
      </c>
      <c r="H1094" s="77">
        <v>5</v>
      </c>
      <c r="I1094" s="77">
        <v>10.01</v>
      </c>
      <c r="J1094" s="77" t="s">
        <v>10</v>
      </c>
      <c r="K1094" s="77">
        <v>5.7138999999999998</v>
      </c>
      <c r="L1094" s="77">
        <v>2807.7</v>
      </c>
      <c r="M1094" s="77">
        <v>5.7137000000000002</v>
      </c>
      <c r="N1094" s="77">
        <v>2806.8</v>
      </c>
      <c r="O1094" s="78" t="s">
        <v>2169</v>
      </c>
    </row>
    <row r="1095" spans="1:15" x14ac:dyDescent="0.25">
      <c r="A1095" s="151" t="s">
        <v>52</v>
      </c>
      <c r="B1095" s="77" t="s">
        <v>45</v>
      </c>
      <c r="C1095" s="77">
        <v>0</v>
      </c>
      <c r="D1095" s="77">
        <v>3.3000999999999999E-4</v>
      </c>
      <c r="E1095" s="77">
        <v>1.0000000000000001E-5</v>
      </c>
      <c r="F1095" s="77" t="s">
        <v>13</v>
      </c>
      <c r="G1095" s="77" t="s">
        <v>11</v>
      </c>
      <c r="H1095" s="77">
        <v>10</v>
      </c>
      <c r="I1095" s="77">
        <v>30</v>
      </c>
      <c r="J1095" s="77" t="s">
        <v>10</v>
      </c>
      <c r="K1095" s="77">
        <v>5.5819999999999999</v>
      </c>
      <c r="L1095" s="77">
        <v>9564.6</v>
      </c>
      <c r="M1095" s="77">
        <v>5.5818000000000003</v>
      </c>
      <c r="N1095" s="77">
        <v>9564.1</v>
      </c>
      <c r="O1095" s="78" t="s">
        <v>2168</v>
      </c>
    </row>
    <row r="1096" spans="1:15" x14ac:dyDescent="0.25">
      <c r="A1096" s="151" t="s">
        <v>52</v>
      </c>
      <c r="B1096" s="77" t="s">
        <v>45</v>
      </c>
      <c r="C1096" s="77">
        <v>0</v>
      </c>
      <c r="D1096" s="77">
        <v>3.3000999999999999E-4</v>
      </c>
      <c r="E1096" s="77">
        <v>1.0000000000000001E-5</v>
      </c>
      <c r="F1096" s="77" t="s">
        <v>13</v>
      </c>
      <c r="G1096" s="77" t="s">
        <v>11</v>
      </c>
      <c r="H1096" s="77">
        <v>30</v>
      </c>
      <c r="I1096" s="77">
        <v>30.1</v>
      </c>
      <c r="J1096" s="77" t="s">
        <v>10</v>
      </c>
      <c r="K1096" s="77">
        <v>5.5819999999999999</v>
      </c>
      <c r="L1096" s="77">
        <v>9564.6</v>
      </c>
      <c r="M1096" s="77">
        <v>5.5818000000000003</v>
      </c>
      <c r="N1096" s="77">
        <v>9564.1</v>
      </c>
      <c r="O1096" s="78" t="s">
        <v>2581</v>
      </c>
    </row>
    <row r="1097" spans="1:15" x14ac:dyDescent="0.25">
      <c r="A1097" s="151" t="s">
        <v>52</v>
      </c>
      <c r="B1097" s="77" t="s">
        <v>45</v>
      </c>
      <c r="C1097" s="77">
        <v>3.3E-4</v>
      </c>
      <c r="D1097" s="77">
        <v>3.3000999999999998E-3</v>
      </c>
      <c r="E1097" s="77">
        <v>1.0000000000000001E-5</v>
      </c>
      <c r="F1097" s="77" t="s">
        <v>13</v>
      </c>
      <c r="G1097" s="77" t="s">
        <v>11</v>
      </c>
      <c r="H1097" s="77">
        <v>0.01</v>
      </c>
      <c r="I1097" s="77">
        <v>2.001E-2</v>
      </c>
      <c r="J1097" s="77" t="s">
        <v>10</v>
      </c>
      <c r="K1097" s="77">
        <v>5.4199000000000002</v>
      </c>
      <c r="L1097" s="77">
        <v>1301.8</v>
      </c>
      <c r="M1097" s="77">
        <v>5.4195000000000002</v>
      </c>
      <c r="N1097" s="77">
        <v>1301.8</v>
      </c>
      <c r="O1097" s="78" t="s">
        <v>2221</v>
      </c>
    </row>
    <row r="1098" spans="1:15" x14ac:dyDescent="0.25">
      <c r="A1098" s="151" t="s">
        <v>52</v>
      </c>
      <c r="B1098" s="77" t="s">
        <v>45</v>
      </c>
      <c r="C1098" s="77">
        <v>3.3E-4</v>
      </c>
      <c r="D1098" s="77">
        <v>3.3000999999999998E-3</v>
      </c>
      <c r="E1098" s="77">
        <v>1.0000000000000001E-5</v>
      </c>
      <c r="F1098" s="77" t="s">
        <v>13</v>
      </c>
      <c r="G1098" s="77" t="s">
        <v>11</v>
      </c>
      <c r="H1098" s="77">
        <v>0.02</v>
      </c>
      <c r="I1098" s="77">
        <v>4.5010000000000001E-2</v>
      </c>
      <c r="J1098" s="77" t="s">
        <v>10</v>
      </c>
      <c r="K1098" s="77">
        <v>5.6117999999999997</v>
      </c>
      <c r="L1098" s="77">
        <v>601.75</v>
      </c>
      <c r="M1098" s="77">
        <v>5.6113999999999997</v>
      </c>
      <c r="N1098" s="77">
        <v>601.72</v>
      </c>
      <c r="O1098" s="78" t="s">
        <v>2222</v>
      </c>
    </row>
    <row r="1099" spans="1:15" x14ac:dyDescent="0.25">
      <c r="A1099" s="151" t="s">
        <v>52</v>
      </c>
      <c r="B1099" s="77" t="s">
        <v>45</v>
      </c>
      <c r="C1099" s="77">
        <v>3.3E-4</v>
      </c>
      <c r="D1099" s="77">
        <v>3.3000999999999998E-3</v>
      </c>
      <c r="E1099" s="77">
        <v>1.0000000000000001E-5</v>
      </c>
      <c r="F1099" s="77" t="s">
        <v>13</v>
      </c>
      <c r="G1099" s="77" t="s">
        <v>11</v>
      </c>
      <c r="H1099" s="77">
        <v>4.4999999999999998E-2</v>
      </c>
      <c r="I1099" s="77">
        <v>1.0000100000000001</v>
      </c>
      <c r="J1099" s="77" t="s">
        <v>10</v>
      </c>
      <c r="K1099" s="77">
        <v>5.6654</v>
      </c>
      <c r="L1099" s="77">
        <v>409.29</v>
      </c>
      <c r="M1099" s="77">
        <v>5.6650999999999998</v>
      </c>
      <c r="N1099" s="77">
        <v>409.25</v>
      </c>
      <c r="O1099" s="78" t="s">
        <v>2220</v>
      </c>
    </row>
    <row r="1100" spans="1:15" x14ac:dyDescent="0.25">
      <c r="A1100" s="151" t="s">
        <v>52</v>
      </c>
      <c r="B1100" s="77" t="s">
        <v>45</v>
      </c>
      <c r="C1100" s="77">
        <v>3.3E-4</v>
      </c>
      <c r="D1100" s="77">
        <v>3.3000999999999998E-3</v>
      </c>
      <c r="E1100" s="77">
        <v>1.0000000000000001E-5</v>
      </c>
      <c r="F1100" s="77" t="s">
        <v>13</v>
      </c>
      <c r="G1100" s="77" t="s">
        <v>11</v>
      </c>
      <c r="H1100" s="77">
        <v>1</v>
      </c>
      <c r="I1100" s="77">
        <v>5.01</v>
      </c>
      <c r="J1100" s="77" t="s">
        <v>10</v>
      </c>
      <c r="K1100" s="77">
        <v>5.4265999999999996</v>
      </c>
      <c r="L1100" s="77">
        <v>1309.3</v>
      </c>
      <c r="M1100" s="77">
        <v>5.4263000000000003</v>
      </c>
      <c r="N1100" s="77">
        <v>1309.3</v>
      </c>
      <c r="O1100" s="78" t="s">
        <v>2601</v>
      </c>
    </row>
    <row r="1101" spans="1:15" x14ac:dyDescent="0.25">
      <c r="A1101" s="151" t="s">
        <v>52</v>
      </c>
      <c r="B1101" s="77" t="s">
        <v>45</v>
      </c>
      <c r="C1101" s="77">
        <v>3.3E-4</v>
      </c>
      <c r="D1101" s="77">
        <v>3.3000999999999998E-3</v>
      </c>
      <c r="E1101" s="77">
        <v>1.0000000000000001E-5</v>
      </c>
      <c r="F1101" s="77" t="s">
        <v>13</v>
      </c>
      <c r="G1101" s="77" t="s">
        <v>11</v>
      </c>
      <c r="H1101" s="77">
        <v>5</v>
      </c>
      <c r="I1101" s="77">
        <v>10.01</v>
      </c>
      <c r="J1101" s="77" t="s">
        <v>10</v>
      </c>
      <c r="K1101" s="77">
        <v>4.6372999999999998</v>
      </c>
      <c r="L1101" s="77">
        <v>4728.3</v>
      </c>
      <c r="M1101" s="77">
        <v>4.6368999999999998</v>
      </c>
      <c r="N1101" s="77">
        <v>4728.3</v>
      </c>
      <c r="O1101" s="78" t="s">
        <v>2599</v>
      </c>
    </row>
    <row r="1102" spans="1:15" x14ac:dyDescent="0.25">
      <c r="A1102" s="151" t="s">
        <v>52</v>
      </c>
      <c r="B1102" s="77" t="s">
        <v>45</v>
      </c>
      <c r="C1102" s="77">
        <v>3.3E-4</v>
      </c>
      <c r="D1102" s="77">
        <v>3.3000999999999998E-3</v>
      </c>
      <c r="E1102" s="77">
        <v>1.0000000000000001E-5</v>
      </c>
      <c r="F1102" s="77" t="s">
        <v>13</v>
      </c>
      <c r="G1102" s="77" t="s">
        <v>11</v>
      </c>
      <c r="H1102" s="77">
        <v>10</v>
      </c>
      <c r="I1102" s="77">
        <v>30</v>
      </c>
      <c r="J1102" s="77" t="s">
        <v>10</v>
      </c>
      <c r="K1102" s="77">
        <v>3.6591999999999998</v>
      </c>
      <c r="L1102" s="77">
        <v>11103</v>
      </c>
      <c r="M1102" s="77">
        <v>3.7772999999999999</v>
      </c>
      <c r="N1102" s="77">
        <v>10742</v>
      </c>
      <c r="O1102" s="78" t="s">
        <v>2223</v>
      </c>
    </row>
    <row r="1103" spans="1:15" x14ac:dyDescent="0.25">
      <c r="A1103" s="151" t="s">
        <v>52</v>
      </c>
      <c r="B1103" s="77" t="s">
        <v>45</v>
      </c>
      <c r="C1103" s="77">
        <v>3.3E-4</v>
      </c>
      <c r="D1103" s="77">
        <v>3.3000999999999998E-3</v>
      </c>
      <c r="E1103" s="77">
        <v>1.0000000000000001E-5</v>
      </c>
      <c r="F1103" s="77" t="s">
        <v>13</v>
      </c>
      <c r="G1103" s="77" t="s">
        <v>11</v>
      </c>
      <c r="H1103" s="77">
        <v>30</v>
      </c>
      <c r="I1103" s="77">
        <v>30.1</v>
      </c>
      <c r="J1103" s="77" t="s">
        <v>10</v>
      </c>
      <c r="K1103" s="77">
        <v>3.6591999999999998</v>
      </c>
      <c r="L1103" s="77">
        <v>11103</v>
      </c>
      <c r="M1103" s="77">
        <v>3.7772999999999999</v>
      </c>
      <c r="N1103" s="77">
        <v>10742</v>
      </c>
      <c r="O1103" s="78" t="s">
        <v>2600</v>
      </c>
    </row>
    <row r="1104" spans="1:15" x14ac:dyDescent="0.25">
      <c r="A1104" s="151" t="s">
        <v>52</v>
      </c>
      <c r="B1104" s="77" t="s">
        <v>45</v>
      </c>
      <c r="C1104" s="77">
        <v>3.3E-3</v>
      </c>
      <c r="D1104" s="77">
        <v>3.3001000000000003E-2</v>
      </c>
      <c r="E1104" s="77">
        <v>1.0000000000000001E-5</v>
      </c>
      <c r="F1104" s="77" t="s">
        <v>13</v>
      </c>
      <c r="G1104" s="77" t="s">
        <v>11</v>
      </c>
      <c r="H1104" s="77">
        <v>0.01</v>
      </c>
      <c r="I1104" s="77">
        <v>2.001E-2</v>
      </c>
      <c r="J1104" s="77" t="s">
        <v>10</v>
      </c>
      <c r="K1104" s="77">
        <v>54.774000000000001</v>
      </c>
      <c r="L1104" s="77">
        <v>1117.8</v>
      </c>
      <c r="M1104" s="77">
        <v>54.773000000000003</v>
      </c>
      <c r="N1104" s="77">
        <v>1117.7</v>
      </c>
      <c r="O1104" s="78" t="s">
        <v>2243</v>
      </c>
    </row>
    <row r="1105" spans="1:15" x14ac:dyDescent="0.25">
      <c r="A1105" s="151" t="s">
        <v>52</v>
      </c>
      <c r="B1105" s="77" t="s">
        <v>45</v>
      </c>
      <c r="C1105" s="77">
        <v>3.3E-3</v>
      </c>
      <c r="D1105" s="77">
        <v>3.3001000000000003E-2</v>
      </c>
      <c r="E1105" s="77">
        <v>1.0000000000000001E-5</v>
      </c>
      <c r="F1105" s="77" t="s">
        <v>13</v>
      </c>
      <c r="G1105" s="77" t="s">
        <v>11</v>
      </c>
      <c r="H1105" s="77">
        <v>0.02</v>
      </c>
      <c r="I1105" s="77">
        <v>4.5010000000000001E-2</v>
      </c>
      <c r="J1105" s="77" t="s">
        <v>10</v>
      </c>
      <c r="K1105" s="77">
        <v>56.865000000000002</v>
      </c>
      <c r="L1105" s="77">
        <v>350.66</v>
      </c>
      <c r="M1105" s="77">
        <v>56.863</v>
      </c>
      <c r="N1105" s="77">
        <v>350.55</v>
      </c>
      <c r="O1105" s="78" t="s">
        <v>2244</v>
      </c>
    </row>
    <row r="1106" spans="1:15" x14ac:dyDescent="0.25">
      <c r="A1106" s="151" t="s">
        <v>52</v>
      </c>
      <c r="B1106" s="77" t="s">
        <v>45</v>
      </c>
      <c r="C1106" s="77">
        <v>3.3E-3</v>
      </c>
      <c r="D1106" s="77">
        <v>3.3001000000000003E-2</v>
      </c>
      <c r="E1106" s="77">
        <v>1.0000000000000001E-5</v>
      </c>
      <c r="F1106" s="77" t="s">
        <v>13</v>
      </c>
      <c r="G1106" s="77" t="s">
        <v>11</v>
      </c>
      <c r="H1106" s="77">
        <v>4.4999999999999998E-2</v>
      </c>
      <c r="I1106" s="77">
        <v>1.0000100000000001</v>
      </c>
      <c r="J1106" s="77" t="s">
        <v>10</v>
      </c>
      <c r="K1106" s="77">
        <v>57.584000000000003</v>
      </c>
      <c r="L1106" s="77">
        <v>84.81</v>
      </c>
      <c r="M1106" s="77">
        <v>57.582999999999998</v>
      </c>
      <c r="N1106" s="77">
        <v>84.671999999999997</v>
      </c>
      <c r="O1106" s="78" t="s">
        <v>2245</v>
      </c>
    </row>
    <row r="1107" spans="1:15" x14ac:dyDescent="0.25">
      <c r="A1107" s="151" t="s">
        <v>52</v>
      </c>
      <c r="B1107" s="77" t="s">
        <v>45</v>
      </c>
      <c r="C1107" s="77">
        <v>3.3E-3</v>
      </c>
      <c r="D1107" s="77">
        <v>3.3001000000000003E-2</v>
      </c>
      <c r="E1107" s="77">
        <v>1.0000000000000001E-5</v>
      </c>
      <c r="F1107" s="77" t="s">
        <v>13</v>
      </c>
      <c r="G1107" s="77" t="s">
        <v>11</v>
      </c>
      <c r="H1107" s="77">
        <v>1</v>
      </c>
      <c r="I1107" s="77">
        <v>5.01</v>
      </c>
      <c r="J1107" s="77" t="s">
        <v>10</v>
      </c>
      <c r="K1107" s="77">
        <v>57.046999999999997</v>
      </c>
      <c r="L1107" s="77">
        <v>284.47000000000003</v>
      </c>
      <c r="M1107" s="77">
        <v>57.045000000000002</v>
      </c>
      <c r="N1107" s="77">
        <v>284.35000000000002</v>
      </c>
      <c r="O1107" s="78" t="s">
        <v>2609</v>
      </c>
    </row>
    <row r="1108" spans="1:15" x14ac:dyDescent="0.25">
      <c r="A1108" s="151" t="s">
        <v>52</v>
      </c>
      <c r="B1108" s="77" t="s">
        <v>45</v>
      </c>
      <c r="C1108" s="77">
        <v>3.3E-3</v>
      </c>
      <c r="D1108" s="77">
        <v>3.3001000000000003E-2</v>
      </c>
      <c r="E1108" s="77">
        <v>1.0000000000000001E-5</v>
      </c>
      <c r="F1108" s="77" t="s">
        <v>13</v>
      </c>
      <c r="G1108" s="77" t="s">
        <v>11</v>
      </c>
      <c r="H1108" s="77">
        <v>5</v>
      </c>
      <c r="I1108" s="77">
        <v>10.01</v>
      </c>
      <c r="J1108" s="77" t="s">
        <v>10</v>
      </c>
      <c r="K1108" s="77">
        <v>54.396999999999998</v>
      </c>
      <c r="L1108" s="77">
        <v>1333.5</v>
      </c>
      <c r="M1108" s="77">
        <v>54.39</v>
      </c>
      <c r="N1108" s="77">
        <v>1333.5</v>
      </c>
      <c r="O1108" s="78" t="s">
        <v>2610</v>
      </c>
    </row>
    <row r="1109" spans="1:15" x14ac:dyDescent="0.25">
      <c r="A1109" s="151" t="s">
        <v>52</v>
      </c>
      <c r="B1109" s="77" t="s">
        <v>45</v>
      </c>
      <c r="C1109" s="77">
        <v>3.3E-3</v>
      </c>
      <c r="D1109" s="77">
        <v>3.3001000000000003E-2</v>
      </c>
      <c r="E1109" s="77">
        <v>1.0000000000000001E-5</v>
      </c>
      <c r="F1109" s="77" t="s">
        <v>13</v>
      </c>
      <c r="G1109" s="77" t="s">
        <v>11</v>
      </c>
      <c r="H1109" s="77">
        <v>10</v>
      </c>
      <c r="I1109" s="77">
        <v>30</v>
      </c>
      <c r="J1109" s="77" t="s">
        <v>10</v>
      </c>
      <c r="K1109" s="77">
        <v>49.259</v>
      </c>
      <c r="L1109" s="77">
        <v>3578.8</v>
      </c>
      <c r="M1109" s="77">
        <v>49.247</v>
      </c>
      <c r="N1109" s="77">
        <v>3578.8</v>
      </c>
      <c r="O1109" s="78" t="s">
        <v>2242</v>
      </c>
    </row>
    <row r="1110" spans="1:15" x14ac:dyDescent="0.25">
      <c r="A1110" s="151" t="s">
        <v>52</v>
      </c>
      <c r="B1110" s="77" t="s">
        <v>45</v>
      </c>
      <c r="C1110" s="77">
        <v>3.3000000000000002E-2</v>
      </c>
      <c r="D1110" s="77">
        <v>0.33001000000000003</v>
      </c>
      <c r="E1110" s="77">
        <v>1.0000000000000001E-5</v>
      </c>
      <c r="F1110" s="77" t="s">
        <v>13</v>
      </c>
      <c r="G1110" s="77" t="s">
        <v>12</v>
      </c>
      <c r="H1110" s="77">
        <v>0.01</v>
      </c>
      <c r="I1110" s="77">
        <v>2.001E-2</v>
      </c>
      <c r="J1110" s="77" t="s">
        <v>10</v>
      </c>
      <c r="K1110" s="77">
        <v>2.3E-2</v>
      </c>
      <c r="L1110" s="77">
        <v>2.1</v>
      </c>
      <c r="M1110" s="77">
        <v>2.3129E-2</v>
      </c>
      <c r="N1110" s="77">
        <v>2.0901000000000001</v>
      </c>
      <c r="O1110" s="78" t="s">
        <v>2261</v>
      </c>
    </row>
    <row r="1111" spans="1:15" x14ac:dyDescent="0.25">
      <c r="A1111" s="151" t="s">
        <v>52</v>
      </c>
      <c r="B1111" s="77" t="s">
        <v>45</v>
      </c>
      <c r="C1111" s="77">
        <v>3.3000000000000002E-2</v>
      </c>
      <c r="D1111" s="77">
        <v>0.33001000000000003</v>
      </c>
      <c r="E1111" s="77">
        <v>1.0000000000000001E-5</v>
      </c>
      <c r="F1111" s="77" t="s">
        <v>13</v>
      </c>
      <c r="G1111" s="77" t="s">
        <v>12</v>
      </c>
      <c r="H1111" s="77">
        <v>0.02</v>
      </c>
      <c r="I1111" s="77">
        <v>4.5010000000000001E-2</v>
      </c>
      <c r="J1111" s="77" t="s">
        <v>10</v>
      </c>
      <c r="K1111" s="77">
        <v>3.7999999999999999E-2</v>
      </c>
      <c r="L1111" s="77">
        <v>1</v>
      </c>
      <c r="M1111" s="77">
        <v>2.3358E-2</v>
      </c>
      <c r="N1111" s="77">
        <v>1.0427999999999999</v>
      </c>
      <c r="O1111" s="78" t="s">
        <v>2258</v>
      </c>
    </row>
    <row r="1112" spans="1:15" x14ac:dyDescent="0.25">
      <c r="A1112" s="151" t="s">
        <v>52</v>
      </c>
      <c r="B1112" s="77" t="s">
        <v>45</v>
      </c>
      <c r="C1112" s="77">
        <v>3.3000000000000002E-2</v>
      </c>
      <c r="D1112" s="77">
        <v>0.33001000000000003</v>
      </c>
      <c r="E1112" s="77">
        <v>1.0000000000000001E-5</v>
      </c>
      <c r="F1112" s="77" t="s">
        <v>13</v>
      </c>
      <c r="G1112" s="77" t="s">
        <v>12</v>
      </c>
      <c r="H1112" s="77">
        <v>4.4999999999999998E-2</v>
      </c>
      <c r="I1112" s="77">
        <v>1.0000100000000001</v>
      </c>
      <c r="J1112" s="77" t="s">
        <v>10</v>
      </c>
      <c r="K1112" s="77">
        <v>2.4E-2</v>
      </c>
      <c r="L1112" s="77">
        <v>0.47</v>
      </c>
      <c r="M1112" s="77">
        <v>2.3285E-2</v>
      </c>
      <c r="N1112" s="77">
        <v>0.47091</v>
      </c>
      <c r="O1112" s="78" t="s">
        <v>2614</v>
      </c>
    </row>
    <row r="1113" spans="1:15" x14ac:dyDescent="0.25">
      <c r="A1113" s="151" t="s">
        <v>52</v>
      </c>
      <c r="B1113" s="77" t="s">
        <v>45</v>
      </c>
      <c r="C1113" s="77">
        <v>3.3000000000000002E-2</v>
      </c>
      <c r="D1113" s="77">
        <v>0.33001000000000003</v>
      </c>
      <c r="E1113" s="77">
        <v>1.0000000000000001E-5</v>
      </c>
      <c r="F1113" s="77" t="s">
        <v>13</v>
      </c>
      <c r="G1113" s="77" t="s">
        <v>12</v>
      </c>
      <c r="H1113" s="77">
        <v>1</v>
      </c>
      <c r="I1113" s="77">
        <v>5.01</v>
      </c>
      <c r="J1113" s="77" t="s">
        <v>10</v>
      </c>
      <c r="K1113" s="77">
        <v>5.8000000000000003E-2</v>
      </c>
      <c r="L1113" s="77">
        <v>1.2</v>
      </c>
      <c r="M1113" s="77">
        <v>5.7825000000000001E-2</v>
      </c>
      <c r="N1113" s="77">
        <v>1.1583000000000001</v>
      </c>
      <c r="O1113" s="78" t="s">
        <v>2259</v>
      </c>
    </row>
    <row r="1114" spans="1:15" x14ac:dyDescent="0.25">
      <c r="A1114" s="151" t="s">
        <v>52</v>
      </c>
      <c r="B1114" s="77" t="s">
        <v>45</v>
      </c>
      <c r="C1114" s="77">
        <v>3.3000000000000002E-2</v>
      </c>
      <c r="D1114" s="77">
        <v>0.33001000000000003</v>
      </c>
      <c r="E1114" s="77">
        <v>1.0000000000000001E-5</v>
      </c>
      <c r="F1114" s="77" t="s">
        <v>13</v>
      </c>
      <c r="G1114" s="77" t="s">
        <v>12</v>
      </c>
      <c r="H1114" s="77">
        <v>5</v>
      </c>
      <c r="I1114" s="77">
        <v>10.01</v>
      </c>
      <c r="J1114" s="77" t="s">
        <v>10</v>
      </c>
      <c r="K1114" s="77">
        <v>0.12</v>
      </c>
      <c r="L1114" s="77">
        <v>2.2999999999999998</v>
      </c>
      <c r="M1114" s="77">
        <v>0.11552</v>
      </c>
      <c r="N1114" s="77">
        <v>2.3111999999999999</v>
      </c>
      <c r="O1114" s="78" t="s">
        <v>2613</v>
      </c>
    </row>
    <row r="1115" spans="1:15" x14ac:dyDescent="0.25">
      <c r="A1115" s="151" t="s">
        <v>52</v>
      </c>
      <c r="B1115" s="77" t="s">
        <v>45</v>
      </c>
      <c r="C1115" s="77">
        <v>3.3000000000000002E-2</v>
      </c>
      <c r="D1115" s="77">
        <v>0.33001000000000003</v>
      </c>
      <c r="E1115" s="77">
        <v>1.0000000000000001E-5</v>
      </c>
      <c r="F1115" s="77" t="s">
        <v>13</v>
      </c>
      <c r="G1115" s="77" t="s">
        <v>12</v>
      </c>
      <c r="H1115" s="77">
        <v>10</v>
      </c>
      <c r="I1115" s="77">
        <v>30</v>
      </c>
      <c r="J1115" s="77" t="s">
        <v>10</v>
      </c>
      <c r="K1115" s="77">
        <v>0.24</v>
      </c>
      <c r="L1115" s="77">
        <v>4.5999999999999996</v>
      </c>
      <c r="M1115" s="77">
        <v>0.23089999999999999</v>
      </c>
      <c r="N1115" s="77">
        <v>4.6218000000000004</v>
      </c>
      <c r="O1115" s="78" t="s">
        <v>2260</v>
      </c>
    </row>
    <row r="1116" spans="1:15" x14ac:dyDescent="0.25">
      <c r="A1116" s="151" t="s">
        <v>52</v>
      </c>
      <c r="B1116" s="77" t="s">
        <v>45</v>
      </c>
      <c r="C1116" s="77">
        <v>3.3000000000000002E-2</v>
      </c>
      <c r="D1116" s="77">
        <v>0.33001000000000003</v>
      </c>
      <c r="E1116" s="77">
        <v>1.0000000000000001E-5</v>
      </c>
      <c r="F1116" s="77" t="s">
        <v>13</v>
      </c>
      <c r="G1116" s="77" t="s">
        <v>12</v>
      </c>
      <c r="H1116" s="77">
        <v>30</v>
      </c>
      <c r="I1116" s="77">
        <v>30.01</v>
      </c>
      <c r="J1116" s="77" t="s">
        <v>10</v>
      </c>
      <c r="K1116" s="77">
        <v>0.24</v>
      </c>
      <c r="L1116" s="77">
        <v>4.5999999999999996</v>
      </c>
      <c r="M1116" s="77">
        <v>0.23089999999999999</v>
      </c>
      <c r="N1116" s="77">
        <v>4.6218000000000004</v>
      </c>
      <c r="O1116" s="78" t="s">
        <v>2262</v>
      </c>
    </row>
    <row r="1117" spans="1:15" x14ac:dyDescent="0.25">
      <c r="A1117" s="151" t="s">
        <v>52</v>
      </c>
      <c r="B1117" s="77" t="s">
        <v>45</v>
      </c>
      <c r="C1117" s="77">
        <v>0.33</v>
      </c>
      <c r="D1117" s="77">
        <v>1.1000099999999999</v>
      </c>
      <c r="E1117" s="77">
        <v>1.0000000000000001E-5</v>
      </c>
      <c r="F1117" s="77" t="s">
        <v>13</v>
      </c>
      <c r="G1117" s="77" t="s">
        <v>12</v>
      </c>
      <c r="H1117" s="77">
        <v>0.01</v>
      </c>
      <c r="I1117" s="77">
        <v>4.5010000000000001E-2</v>
      </c>
      <c r="J1117" s="77" t="s">
        <v>10</v>
      </c>
      <c r="K1117" s="77">
        <v>0.12</v>
      </c>
      <c r="L1117" s="77">
        <v>2.1</v>
      </c>
      <c r="M1117" s="77">
        <v>0.11617</v>
      </c>
      <c r="N1117" s="77">
        <v>2.0783999999999998</v>
      </c>
      <c r="O1117" s="78" t="s">
        <v>2280</v>
      </c>
    </row>
    <row r="1118" spans="1:15" x14ac:dyDescent="0.25">
      <c r="A1118" s="151" t="s">
        <v>52</v>
      </c>
      <c r="B1118" s="77" t="s">
        <v>45</v>
      </c>
      <c r="C1118" s="77">
        <v>0.33</v>
      </c>
      <c r="D1118" s="77">
        <v>1.1000099999999999</v>
      </c>
      <c r="E1118" s="77">
        <v>1.0000000000000001E-5</v>
      </c>
      <c r="F1118" s="77" t="s">
        <v>13</v>
      </c>
      <c r="G1118" s="77" t="s">
        <v>12</v>
      </c>
      <c r="H1118" s="77">
        <v>4.4999999999999998E-2</v>
      </c>
      <c r="I1118" s="77">
        <v>1.0000100000000001</v>
      </c>
      <c r="J1118" s="77" t="s">
        <v>10</v>
      </c>
      <c r="K1118" s="77">
        <v>0.12</v>
      </c>
      <c r="L1118" s="77">
        <v>0.57999999999999996</v>
      </c>
      <c r="M1118" s="77">
        <v>0.11734</v>
      </c>
      <c r="N1118" s="77">
        <v>0.57738999999999996</v>
      </c>
      <c r="O1118" s="78" t="s">
        <v>2282</v>
      </c>
    </row>
    <row r="1119" spans="1:15" x14ac:dyDescent="0.25">
      <c r="A1119" s="151" t="s">
        <v>52</v>
      </c>
      <c r="B1119" s="77" t="s">
        <v>45</v>
      </c>
      <c r="C1119" s="77">
        <v>0.33</v>
      </c>
      <c r="D1119" s="77">
        <v>1.1000099999999999</v>
      </c>
      <c r="E1119" s="77">
        <v>1.0000000000000001E-5</v>
      </c>
      <c r="F1119" s="77" t="s">
        <v>13</v>
      </c>
      <c r="G1119" s="77" t="s">
        <v>12</v>
      </c>
      <c r="H1119" s="77">
        <v>1</v>
      </c>
      <c r="I1119" s="77">
        <v>5.01</v>
      </c>
      <c r="J1119" s="77" t="s">
        <v>10</v>
      </c>
      <c r="K1119" s="77">
        <v>1.2</v>
      </c>
      <c r="L1119" s="77">
        <v>6.9</v>
      </c>
      <c r="M1119" s="77">
        <v>1.1549</v>
      </c>
      <c r="N1119" s="77">
        <v>6.9282000000000004</v>
      </c>
      <c r="O1119" s="78" t="s">
        <v>2281</v>
      </c>
    </row>
    <row r="1120" spans="1:15" x14ac:dyDescent="0.25">
      <c r="A1120" s="151" t="s">
        <v>52</v>
      </c>
      <c r="B1120" s="77" t="s">
        <v>45</v>
      </c>
      <c r="C1120" s="77">
        <v>0.33</v>
      </c>
      <c r="D1120" s="77">
        <v>1.1000099999999999</v>
      </c>
      <c r="E1120" s="77">
        <v>1.0000000000000001E-5</v>
      </c>
      <c r="F1120" s="77" t="s">
        <v>13</v>
      </c>
      <c r="G1120" s="77" t="s">
        <v>12</v>
      </c>
      <c r="H1120" s="77">
        <v>5</v>
      </c>
      <c r="I1120" s="77">
        <v>10</v>
      </c>
      <c r="J1120" s="77" t="s">
        <v>10</v>
      </c>
      <c r="K1120" s="77">
        <v>5.8</v>
      </c>
      <c r="L1120" s="77">
        <v>29</v>
      </c>
      <c r="M1120" s="77">
        <v>5.7733999999999996</v>
      </c>
      <c r="N1120" s="77">
        <v>28.867999999999999</v>
      </c>
      <c r="O1120" s="78" t="s">
        <v>2619</v>
      </c>
    </row>
    <row r="1121" spans="1:15" x14ac:dyDescent="0.25">
      <c r="A1121" s="151" t="s">
        <v>52</v>
      </c>
      <c r="B1121" s="77" t="s">
        <v>45</v>
      </c>
      <c r="C1121" s="77">
        <v>0.33</v>
      </c>
      <c r="D1121" s="77">
        <v>1.1000099999999999</v>
      </c>
      <c r="E1121" s="77">
        <v>1.0000000000000001E-5</v>
      </c>
      <c r="F1121" s="77" t="s">
        <v>13</v>
      </c>
      <c r="G1121" s="77" t="s">
        <v>12</v>
      </c>
      <c r="H1121" s="77">
        <v>10</v>
      </c>
      <c r="I1121" s="77">
        <v>10.01</v>
      </c>
      <c r="J1121" s="77" t="s">
        <v>10</v>
      </c>
      <c r="K1121" s="77">
        <v>5.8</v>
      </c>
      <c r="L1121" s="77">
        <v>29</v>
      </c>
      <c r="M1121" s="77">
        <v>5.7733999999999996</v>
      </c>
      <c r="N1121" s="77">
        <v>28.867999999999999</v>
      </c>
      <c r="O1121" s="78" t="s">
        <v>2283</v>
      </c>
    </row>
    <row r="1122" spans="1:15" x14ac:dyDescent="0.25">
      <c r="A1122" s="151" t="s">
        <v>52</v>
      </c>
      <c r="B1122" s="77" t="s">
        <v>45</v>
      </c>
      <c r="C1122" s="77">
        <v>1.1000000000000001</v>
      </c>
      <c r="D1122" s="77">
        <v>3.0009999999999999</v>
      </c>
      <c r="E1122" s="77">
        <v>1.0000000000000001E-5</v>
      </c>
      <c r="F1122" s="77" t="s">
        <v>13</v>
      </c>
      <c r="G1122" s="77" t="s">
        <v>12</v>
      </c>
      <c r="H1122" s="77">
        <v>0.01</v>
      </c>
      <c r="I1122" s="77">
        <v>4.5010000000000001E-2</v>
      </c>
      <c r="J1122" s="77" t="s">
        <v>10</v>
      </c>
      <c r="K1122" s="77">
        <v>0.12</v>
      </c>
      <c r="L1122" s="77">
        <v>2.1</v>
      </c>
      <c r="M1122" s="77">
        <v>0.11589000000000001</v>
      </c>
      <c r="N1122" s="77">
        <v>2.0787</v>
      </c>
      <c r="O1122" s="78" t="s">
        <v>2301</v>
      </c>
    </row>
    <row r="1123" spans="1:15" x14ac:dyDescent="0.25">
      <c r="A1123" s="151" t="s">
        <v>52</v>
      </c>
      <c r="B1123" s="77" t="s">
        <v>45</v>
      </c>
      <c r="C1123" s="77">
        <v>1.1000000000000001</v>
      </c>
      <c r="D1123" s="77">
        <v>3.0009999999999999</v>
      </c>
      <c r="E1123" s="77">
        <v>1.0000000000000001E-5</v>
      </c>
      <c r="F1123" s="77" t="s">
        <v>13</v>
      </c>
      <c r="G1123" s="77" t="s">
        <v>12</v>
      </c>
      <c r="H1123" s="77">
        <v>4.4999999999999998E-2</v>
      </c>
      <c r="I1123" s="77">
        <v>1.0000100000000001</v>
      </c>
      <c r="J1123" s="77" t="s">
        <v>10</v>
      </c>
      <c r="K1123" s="77">
        <v>0.13</v>
      </c>
      <c r="L1123" s="77">
        <v>0.69</v>
      </c>
      <c r="M1123" s="77">
        <v>0.11619</v>
      </c>
      <c r="N1123" s="77">
        <v>0.69369000000000003</v>
      </c>
      <c r="O1123" s="78" t="s">
        <v>2298</v>
      </c>
    </row>
    <row r="1124" spans="1:15" x14ac:dyDescent="0.25">
      <c r="A1124" s="151" t="s">
        <v>52</v>
      </c>
      <c r="B1124" s="77" t="s">
        <v>45</v>
      </c>
      <c r="C1124" s="77">
        <v>1.1000000000000001</v>
      </c>
      <c r="D1124" s="77">
        <v>3.0009999999999999</v>
      </c>
      <c r="E1124" s="77">
        <v>1.0000000000000001E-5</v>
      </c>
      <c r="F1124" s="77" t="s">
        <v>13</v>
      </c>
      <c r="G1124" s="77" t="s">
        <v>12</v>
      </c>
      <c r="H1124" s="77">
        <v>1</v>
      </c>
      <c r="I1124" s="77">
        <v>5.01</v>
      </c>
      <c r="J1124" s="77" t="s">
        <v>10</v>
      </c>
      <c r="K1124" s="77">
        <v>1.3</v>
      </c>
      <c r="L1124" s="77">
        <v>6.9</v>
      </c>
      <c r="M1124" s="77">
        <v>1.1548</v>
      </c>
      <c r="N1124" s="77">
        <v>6.9283000000000001</v>
      </c>
      <c r="O1124" s="78" t="s">
        <v>2626</v>
      </c>
    </row>
    <row r="1125" spans="1:15" x14ac:dyDescent="0.25">
      <c r="A1125" s="151" t="s">
        <v>52</v>
      </c>
      <c r="B1125" s="77" t="s">
        <v>45</v>
      </c>
      <c r="C1125" s="77">
        <v>1.1000000000000001</v>
      </c>
      <c r="D1125" s="77">
        <v>3.0009999999999999</v>
      </c>
      <c r="E1125" s="77">
        <v>1.0000000000000001E-5</v>
      </c>
      <c r="F1125" s="77" t="s">
        <v>13</v>
      </c>
      <c r="G1125" s="77" t="s">
        <v>12</v>
      </c>
      <c r="H1125" s="77">
        <v>5</v>
      </c>
      <c r="I1125" s="77">
        <v>10</v>
      </c>
      <c r="J1125" s="77" t="s">
        <v>10</v>
      </c>
      <c r="K1125" s="77">
        <v>5.8</v>
      </c>
      <c r="L1125" s="77">
        <v>29</v>
      </c>
      <c r="M1125" s="77">
        <v>5.7729999999999997</v>
      </c>
      <c r="N1125" s="77">
        <v>28.867999999999999</v>
      </c>
      <c r="O1125" s="78" t="s">
        <v>2299</v>
      </c>
    </row>
    <row r="1126" spans="1:15" x14ac:dyDescent="0.25">
      <c r="A1126" s="151" t="s">
        <v>52</v>
      </c>
      <c r="B1126" s="77" t="s">
        <v>45</v>
      </c>
      <c r="C1126" s="77">
        <v>1.1000000000000001</v>
      </c>
      <c r="D1126" s="77">
        <v>3.0009999999999999</v>
      </c>
      <c r="E1126" s="77">
        <v>1.0000000000000001E-5</v>
      </c>
      <c r="F1126" s="77" t="s">
        <v>13</v>
      </c>
      <c r="G1126" s="77" t="s">
        <v>12</v>
      </c>
      <c r="H1126" s="77">
        <v>10</v>
      </c>
      <c r="I1126" s="77">
        <v>10.01</v>
      </c>
      <c r="J1126" s="77" t="s">
        <v>10</v>
      </c>
      <c r="K1126" s="77">
        <v>5.8</v>
      </c>
      <c r="L1126" s="77">
        <v>29</v>
      </c>
      <c r="M1126" s="77">
        <v>5.7729999999999997</v>
      </c>
      <c r="N1126" s="77">
        <v>28.867999999999999</v>
      </c>
      <c r="O1126" s="78" t="s">
        <v>2300</v>
      </c>
    </row>
    <row r="1127" spans="1:15" x14ac:dyDescent="0.25">
      <c r="A1127" s="151" t="s">
        <v>52</v>
      </c>
      <c r="B1127" s="77" t="s">
        <v>45</v>
      </c>
      <c r="C1127" s="77">
        <v>0</v>
      </c>
      <c r="D1127" s="77">
        <v>3.3000999999999999E-4</v>
      </c>
      <c r="E1127" s="77">
        <v>1E-4</v>
      </c>
      <c r="F1127" s="77" t="s">
        <v>13</v>
      </c>
      <c r="G1127" s="77" t="s">
        <v>11</v>
      </c>
      <c r="H1127" s="77">
        <v>0.01</v>
      </c>
      <c r="I1127" s="77">
        <v>2.001E-2</v>
      </c>
      <c r="J1127" s="77" t="s">
        <v>10</v>
      </c>
      <c r="K1127" s="77">
        <v>58.024999999999999</v>
      </c>
      <c r="L1127" s="77">
        <v>-857.45</v>
      </c>
      <c r="M1127" s="77">
        <v>58.024999999999999</v>
      </c>
      <c r="N1127" s="77">
        <v>-857.67</v>
      </c>
      <c r="O1127" s="78" t="s">
        <v>2174</v>
      </c>
    </row>
    <row r="1128" spans="1:15" x14ac:dyDescent="0.25">
      <c r="A1128" s="151" t="s">
        <v>52</v>
      </c>
      <c r="B1128" s="77" t="s">
        <v>45</v>
      </c>
      <c r="C1128" s="77">
        <v>0</v>
      </c>
      <c r="D1128" s="77">
        <v>3.3000999999999999E-4</v>
      </c>
      <c r="E1128" s="77">
        <v>1E-4</v>
      </c>
      <c r="F1128" s="77" t="s">
        <v>13</v>
      </c>
      <c r="G1128" s="77" t="s">
        <v>11</v>
      </c>
      <c r="H1128" s="77">
        <v>0.02</v>
      </c>
      <c r="I1128" s="77">
        <v>4.5010000000000001E-2</v>
      </c>
      <c r="J1128" s="77" t="s">
        <v>10</v>
      </c>
      <c r="K1128" s="77">
        <v>57.734999999999999</v>
      </c>
      <c r="L1128" s="77">
        <v>13.015000000000001</v>
      </c>
      <c r="M1128" s="77">
        <v>57.734999999999999</v>
      </c>
      <c r="N1128" s="77">
        <v>12.795</v>
      </c>
      <c r="O1128" s="78" t="s">
        <v>2173</v>
      </c>
    </row>
    <row r="1129" spans="1:15" x14ac:dyDescent="0.25">
      <c r="A1129" s="151" t="s">
        <v>52</v>
      </c>
      <c r="B1129" s="77" t="s">
        <v>45</v>
      </c>
      <c r="C1129" s="77">
        <v>0</v>
      </c>
      <c r="D1129" s="77">
        <v>3.3000999999999999E-4</v>
      </c>
      <c r="E1129" s="77">
        <v>1E-4</v>
      </c>
      <c r="F1129" s="77" t="s">
        <v>13</v>
      </c>
      <c r="G1129" s="77" t="s">
        <v>11</v>
      </c>
      <c r="H1129" s="77">
        <v>4.4999999999999998E-2</v>
      </c>
      <c r="I1129" s="77">
        <v>1.0000100000000001</v>
      </c>
      <c r="J1129" s="77" t="s">
        <v>10</v>
      </c>
      <c r="K1129" s="77">
        <v>57.735999999999997</v>
      </c>
      <c r="L1129" s="77">
        <v>9.5875000000000004</v>
      </c>
      <c r="M1129" s="77">
        <v>57.734999999999999</v>
      </c>
      <c r="N1129" s="77">
        <v>9.3679000000000006</v>
      </c>
      <c r="O1129" s="78" t="s">
        <v>2175</v>
      </c>
    </row>
    <row r="1130" spans="1:15" x14ac:dyDescent="0.25">
      <c r="A1130" s="151" t="s">
        <v>52</v>
      </c>
      <c r="B1130" s="77" t="s">
        <v>45</v>
      </c>
      <c r="C1130" s="77">
        <v>0</v>
      </c>
      <c r="D1130" s="77">
        <v>3.3000999999999999E-4</v>
      </c>
      <c r="E1130" s="77">
        <v>1E-4</v>
      </c>
      <c r="F1130" s="77" t="s">
        <v>13</v>
      </c>
      <c r="G1130" s="77" t="s">
        <v>11</v>
      </c>
      <c r="H1130" s="77">
        <v>1</v>
      </c>
      <c r="I1130" s="77">
        <v>5.01</v>
      </c>
      <c r="J1130" s="77" t="s">
        <v>10</v>
      </c>
      <c r="K1130" s="77">
        <v>57.734999999999999</v>
      </c>
      <c r="L1130" s="77">
        <v>47.917999999999999</v>
      </c>
      <c r="M1130" s="77">
        <v>57.734999999999999</v>
      </c>
      <c r="N1130" s="77">
        <v>47.698999999999998</v>
      </c>
      <c r="O1130" s="78" t="s">
        <v>2176</v>
      </c>
    </row>
    <row r="1131" spans="1:15" x14ac:dyDescent="0.25">
      <c r="A1131" s="151" t="s">
        <v>52</v>
      </c>
      <c r="B1131" s="77" t="s">
        <v>45</v>
      </c>
      <c r="C1131" s="77">
        <v>0</v>
      </c>
      <c r="D1131" s="77">
        <v>3.3000999999999999E-4</v>
      </c>
      <c r="E1131" s="77">
        <v>1E-4</v>
      </c>
      <c r="F1131" s="77" t="s">
        <v>13</v>
      </c>
      <c r="G1131" s="77" t="s">
        <v>11</v>
      </c>
      <c r="H1131" s="77">
        <v>5</v>
      </c>
      <c r="I1131" s="77">
        <v>10.01</v>
      </c>
      <c r="J1131" s="77" t="s">
        <v>10</v>
      </c>
      <c r="K1131" s="77">
        <v>57.728999999999999</v>
      </c>
      <c r="L1131" s="77">
        <v>302.48</v>
      </c>
      <c r="M1131" s="77">
        <v>57.728999999999999</v>
      </c>
      <c r="N1131" s="77">
        <v>302.01</v>
      </c>
      <c r="O1131" s="78" t="s">
        <v>2177</v>
      </c>
    </row>
    <row r="1132" spans="1:15" x14ac:dyDescent="0.25">
      <c r="A1132" s="151" t="s">
        <v>52</v>
      </c>
      <c r="B1132" s="77" t="s">
        <v>45</v>
      </c>
      <c r="C1132" s="77">
        <v>0</v>
      </c>
      <c r="D1132" s="77">
        <v>3.3000999999999999E-4</v>
      </c>
      <c r="E1132" s="77">
        <v>1E-4</v>
      </c>
      <c r="F1132" s="77" t="s">
        <v>13</v>
      </c>
      <c r="G1132" s="77" t="s">
        <v>11</v>
      </c>
      <c r="H1132" s="77">
        <v>10</v>
      </c>
      <c r="I1132" s="77">
        <v>30</v>
      </c>
      <c r="J1132" s="77" t="s">
        <v>10</v>
      </c>
      <c r="K1132" s="77">
        <v>57.709000000000003</v>
      </c>
      <c r="L1132" s="77">
        <v>1205.5</v>
      </c>
      <c r="M1132" s="77">
        <v>57.709000000000003</v>
      </c>
      <c r="N1132" s="77">
        <v>1205.0999999999999</v>
      </c>
      <c r="O1132" s="78" t="s">
        <v>2178</v>
      </c>
    </row>
    <row r="1133" spans="1:15" x14ac:dyDescent="0.25">
      <c r="A1133" s="151" t="s">
        <v>52</v>
      </c>
      <c r="B1133" s="77" t="s">
        <v>45</v>
      </c>
      <c r="C1133" s="77">
        <v>0</v>
      </c>
      <c r="D1133" s="77">
        <v>3.3000999999999999E-4</v>
      </c>
      <c r="E1133" s="77">
        <v>1E-4</v>
      </c>
      <c r="F1133" s="77" t="s">
        <v>13</v>
      </c>
      <c r="G1133" s="77" t="s">
        <v>11</v>
      </c>
      <c r="H1133" s="77">
        <v>30</v>
      </c>
      <c r="I1133" s="77">
        <v>30.1</v>
      </c>
      <c r="J1133" s="77" t="s">
        <v>10</v>
      </c>
      <c r="K1133" s="77">
        <v>57.709000000000003</v>
      </c>
      <c r="L1133" s="77">
        <v>1205.5</v>
      </c>
      <c r="M1133" s="77">
        <v>57.709000000000003</v>
      </c>
      <c r="N1133" s="77">
        <v>1205.0999999999999</v>
      </c>
      <c r="O1133" s="78" t="s">
        <v>2583</v>
      </c>
    </row>
    <row r="1134" spans="1:15" x14ac:dyDescent="0.25">
      <c r="A1134" s="151" t="s">
        <v>52</v>
      </c>
      <c r="B1134" s="77" t="s">
        <v>45</v>
      </c>
      <c r="C1134" s="77">
        <v>3.3E-4</v>
      </c>
      <c r="D1134" s="77">
        <v>3.3000999999999998E-3</v>
      </c>
      <c r="E1134" s="77">
        <v>1E-4</v>
      </c>
      <c r="F1134" s="77" t="s">
        <v>13</v>
      </c>
      <c r="G1134" s="77" t="s">
        <v>11</v>
      </c>
      <c r="H1134" s="77">
        <v>0.01</v>
      </c>
      <c r="I1134" s="77">
        <v>2.001E-2</v>
      </c>
      <c r="J1134" s="77" t="s">
        <v>10</v>
      </c>
      <c r="K1134" s="77">
        <v>57.686</v>
      </c>
      <c r="L1134" s="77">
        <v>174.69</v>
      </c>
      <c r="M1134" s="77">
        <v>57.685000000000002</v>
      </c>
      <c r="N1134" s="77">
        <v>174.66</v>
      </c>
      <c r="O1134" s="78" t="s">
        <v>2228</v>
      </c>
    </row>
    <row r="1135" spans="1:15" x14ac:dyDescent="0.25">
      <c r="A1135" s="151" t="s">
        <v>52</v>
      </c>
      <c r="B1135" s="77" t="s">
        <v>45</v>
      </c>
      <c r="C1135" s="77">
        <v>3.3E-4</v>
      </c>
      <c r="D1135" s="77">
        <v>3.3000999999999998E-3</v>
      </c>
      <c r="E1135" s="77">
        <v>1E-4</v>
      </c>
      <c r="F1135" s="77" t="s">
        <v>13</v>
      </c>
      <c r="G1135" s="77" t="s">
        <v>11</v>
      </c>
      <c r="H1135" s="77">
        <v>0.02</v>
      </c>
      <c r="I1135" s="77">
        <v>4.5010000000000001E-2</v>
      </c>
      <c r="J1135" s="77" t="s">
        <v>10</v>
      </c>
      <c r="K1135" s="77">
        <v>57.716000000000001</v>
      </c>
      <c r="L1135" s="77">
        <v>69.766000000000005</v>
      </c>
      <c r="M1135" s="77">
        <v>57.716000000000001</v>
      </c>
      <c r="N1135" s="77">
        <v>69.734999999999999</v>
      </c>
      <c r="O1135" s="78" t="s">
        <v>2226</v>
      </c>
    </row>
    <row r="1136" spans="1:15" x14ac:dyDescent="0.25">
      <c r="A1136" s="151" t="s">
        <v>52</v>
      </c>
      <c r="B1136" s="77" t="s">
        <v>45</v>
      </c>
      <c r="C1136" s="77">
        <v>3.3E-4</v>
      </c>
      <c r="D1136" s="77">
        <v>3.3000999999999998E-3</v>
      </c>
      <c r="E1136" s="77">
        <v>1E-4</v>
      </c>
      <c r="F1136" s="77" t="s">
        <v>13</v>
      </c>
      <c r="G1136" s="77" t="s">
        <v>11</v>
      </c>
      <c r="H1136" s="77">
        <v>4.4999999999999998E-2</v>
      </c>
      <c r="I1136" s="77">
        <v>1.0000100000000001</v>
      </c>
      <c r="J1136" s="77" t="s">
        <v>10</v>
      </c>
      <c r="K1136" s="77">
        <v>57.722999999999999</v>
      </c>
      <c r="L1136" s="77">
        <v>45.396999999999998</v>
      </c>
      <c r="M1136" s="77">
        <v>57.722999999999999</v>
      </c>
      <c r="N1136" s="77">
        <v>45.366</v>
      </c>
      <c r="O1136" s="78" t="s">
        <v>2225</v>
      </c>
    </row>
    <row r="1137" spans="1:15" x14ac:dyDescent="0.25">
      <c r="A1137" s="151" t="s">
        <v>52</v>
      </c>
      <c r="B1137" s="77" t="s">
        <v>45</v>
      </c>
      <c r="C1137" s="77">
        <v>3.3E-4</v>
      </c>
      <c r="D1137" s="77">
        <v>3.3000999999999998E-3</v>
      </c>
      <c r="E1137" s="77">
        <v>1E-4</v>
      </c>
      <c r="F1137" s="77" t="s">
        <v>13</v>
      </c>
      <c r="G1137" s="77" t="s">
        <v>11</v>
      </c>
      <c r="H1137" s="77">
        <v>1</v>
      </c>
      <c r="I1137" s="77">
        <v>5.01</v>
      </c>
      <c r="J1137" s="77" t="s">
        <v>10</v>
      </c>
      <c r="K1137" s="77">
        <v>57.686</v>
      </c>
      <c r="L1137" s="77">
        <v>176.15</v>
      </c>
      <c r="M1137" s="77">
        <v>57.686</v>
      </c>
      <c r="N1137" s="77">
        <v>176.12</v>
      </c>
      <c r="O1137" s="78" t="s">
        <v>2227</v>
      </c>
    </row>
    <row r="1138" spans="1:15" x14ac:dyDescent="0.25">
      <c r="A1138" s="151" t="s">
        <v>52</v>
      </c>
      <c r="B1138" s="77" t="s">
        <v>45</v>
      </c>
      <c r="C1138" s="77">
        <v>3.3E-4</v>
      </c>
      <c r="D1138" s="77">
        <v>3.3000999999999998E-3</v>
      </c>
      <c r="E1138" s="77">
        <v>1E-4</v>
      </c>
      <c r="F1138" s="77" t="s">
        <v>13</v>
      </c>
      <c r="G1138" s="77" t="s">
        <v>11</v>
      </c>
      <c r="H1138" s="77">
        <v>5</v>
      </c>
      <c r="I1138" s="77">
        <v>10.01</v>
      </c>
      <c r="J1138" s="77" t="s">
        <v>10</v>
      </c>
      <c r="K1138" s="77">
        <v>57.432000000000002</v>
      </c>
      <c r="L1138" s="77">
        <v>1053.3</v>
      </c>
      <c r="M1138" s="77">
        <v>57.432000000000002</v>
      </c>
      <c r="N1138" s="77">
        <v>1053.2</v>
      </c>
      <c r="O1138" s="78" t="s">
        <v>2224</v>
      </c>
    </row>
    <row r="1139" spans="1:15" x14ac:dyDescent="0.25">
      <c r="A1139" s="151" t="s">
        <v>52</v>
      </c>
      <c r="B1139" s="77" t="s">
        <v>45</v>
      </c>
      <c r="C1139" s="77">
        <v>3.3E-4</v>
      </c>
      <c r="D1139" s="77">
        <v>3.3000999999999998E-3</v>
      </c>
      <c r="E1139" s="77">
        <v>1E-4</v>
      </c>
      <c r="F1139" s="77" t="s">
        <v>13</v>
      </c>
      <c r="G1139" s="77" t="s">
        <v>11</v>
      </c>
      <c r="H1139" s="77">
        <v>10</v>
      </c>
      <c r="I1139" s="77">
        <v>30</v>
      </c>
      <c r="J1139" s="77" t="s">
        <v>10</v>
      </c>
      <c r="K1139" s="77">
        <v>56.616999999999997</v>
      </c>
      <c r="L1139" s="77">
        <v>3922.7</v>
      </c>
      <c r="M1139" s="77">
        <v>56.616</v>
      </c>
      <c r="N1139" s="77">
        <v>3922.6</v>
      </c>
      <c r="O1139" s="78" t="s">
        <v>2602</v>
      </c>
    </row>
    <row r="1140" spans="1:15" x14ac:dyDescent="0.25">
      <c r="A1140" s="151" t="s">
        <v>52</v>
      </c>
      <c r="B1140" s="77" t="s">
        <v>45</v>
      </c>
      <c r="C1140" s="77">
        <v>3.3E-4</v>
      </c>
      <c r="D1140" s="77">
        <v>3.3000999999999998E-3</v>
      </c>
      <c r="E1140" s="77">
        <v>1E-4</v>
      </c>
      <c r="F1140" s="77" t="s">
        <v>13</v>
      </c>
      <c r="G1140" s="77" t="s">
        <v>11</v>
      </c>
      <c r="H1140" s="77">
        <v>30</v>
      </c>
      <c r="I1140" s="77">
        <v>30.1</v>
      </c>
      <c r="J1140" s="77" t="s">
        <v>10</v>
      </c>
      <c r="K1140" s="77">
        <v>56.616999999999997</v>
      </c>
      <c r="L1140" s="77">
        <v>3922.7</v>
      </c>
      <c r="M1140" s="77">
        <v>56.616</v>
      </c>
      <c r="N1140" s="77">
        <v>3922.6</v>
      </c>
      <c r="O1140" s="78" t="s">
        <v>2603</v>
      </c>
    </row>
    <row r="1141" spans="1:15" x14ac:dyDescent="0.25">
      <c r="A1141" s="151" t="s">
        <v>52</v>
      </c>
      <c r="B1141" s="77" t="s">
        <v>45</v>
      </c>
      <c r="C1141" s="77">
        <v>3.3E-3</v>
      </c>
      <c r="D1141" s="77">
        <v>3.3001000000000003E-2</v>
      </c>
      <c r="E1141" s="77">
        <v>1E-4</v>
      </c>
      <c r="F1141" s="77" t="s">
        <v>13</v>
      </c>
      <c r="G1141" s="77" t="s">
        <v>11</v>
      </c>
      <c r="H1141" s="77">
        <v>0.01</v>
      </c>
      <c r="I1141" s="77">
        <v>2.001E-2</v>
      </c>
      <c r="J1141" s="77" t="s">
        <v>10</v>
      </c>
      <c r="K1141" s="77">
        <v>576.95000000000005</v>
      </c>
      <c r="L1141" s="77">
        <v>144.81</v>
      </c>
      <c r="M1141" s="77">
        <v>576.95000000000005</v>
      </c>
      <c r="N1141" s="77">
        <v>144.75</v>
      </c>
      <c r="O1141" s="78" t="s">
        <v>2611</v>
      </c>
    </row>
    <row r="1142" spans="1:15" x14ac:dyDescent="0.25">
      <c r="A1142" s="151" t="s">
        <v>52</v>
      </c>
      <c r="B1142" s="77" t="s">
        <v>45</v>
      </c>
      <c r="C1142" s="77">
        <v>3.3E-3</v>
      </c>
      <c r="D1142" s="77">
        <v>3.3001000000000003E-2</v>
      </c>
      <c r="E1142" s="77">
        <v>1E-4</v>
      </c>
      <c r="F1142" s="77" t="s">
        <v>13</v>
      </c>
      <c r="G1142" s="77" t="s">
        <v>11</v>
      </c>
      <c r="H1142" s="77">
        <v>0.02</v>
      </c>
      <c r="I1142" s="77">
        <v>4.5010000000000001E-2</v>
      </c>
      <c r="J1142" s="77" t="s">
        <v>10</v>
      </c>
      <c r="K1142" s="77">
        <v>577.26</v>
      </c>
      <c r="L1142" s="77">
        <v>38.406999999999996</v>
      </c>
      <c r="M1142" s="77">
        <v>577.26</v>
      </c>
      <c r="N1142" s="77">
        <v>38.348999999999997</v>
      </c>
      <c r="O1142" s="78" t="s">
        <v>2612</v>
      </c>
    </row>
    <row r="1143" spans="1:15" x14ac:dyDescent="0.25">
      <c r="A1143" s="151" t="s">
        <v>52</v>
      </c>
      <c r="B1143" s="77" t="s">
        <v>45</v>
      </c>
      <c r="C1143" s="77">
        <v>3.3E-3</v>
      </c>
      <c r="D1143" s="77">
        <v>3.3001000000000003E-2</v>
      </c>
      <c r="E1143" s="77">
        <v>1E-4</v>
      </c>
      <c r="F1143" s="77" t="s">
        <v>13</v>
      </c>
      <c r="G1143" s="77" t="s">
        <v>11</v>
      </c>
      <c r="H1143" s="77">
        <v>4.4999999999999998E-2</v>
      </c>
      <c r="I1143" s="77">
        <v>1.0000100000000001</v>
      </c>
      <c r="J1143" s="77" t="s">
        <v>10</v>
      </c>
      <c r="K1143" s="77">
        <v>577.34</v>
      </c>
      <c r="L1143" s="77">
        <v>8.7265999999999995</v>
      </c>
      <c r="M1143" s="77">
        <v>577.34</v>
      </c>
      <c r="N1143" s="77">
        <v>8.6681000000000008</v>
      </c>
      <c r="O1143" s="78" t="s">
        <v>2249</v>
      </c>
    </row>
    <row r="1144" spans="1:15" x14ac:dyDescent="0.25">
      <c r="A1144" s="151" t="s">
        <v>52</v>
      </c>
      <c r="B1144" s="77" t="s">
        <v>45</v>
      </c>
      <c r="C1144" s="77">
        <v>3.3E-3</v>
      </c>
      <c r="D1144" s="77">
        <v>3.3001000000000003E-2</v>
      </c>
      <c r="E1144" s="77">
        <v>1E-4</v>
      </c>
      <c r="F1144" s="77" t="s">
        <v>13</v>
      </c>
      <c r="G1144" s="77" t="s">
        <v>11</v>
      </c>
      <c r="H1144" s="77">
        <v>1</v>
      </c>
      <c r="I1144" s="77">
        <v>5.01</v>
      </c>
      <c r="J1144" s="77" t="s">
        <v>10</v>
      </c>
      <c r="K1144" s="77">
        <v>577.28</v>
      </c>
      <c r="L1144" s="77">
        <v>30.67</v>
      </c>
      <c r="M1144" s="77">
        <v>577.28</v>
      </c>
      <c r="N1144" s="77">
        <v>30.611999999999998</v>
      </c>
      <c r="O1144" s="78" t="s">
        <v>2246</v>
      </c>
    </row>
    <row r="1145" spans="1:15" x14ac:dyDescent="0.25">
      <c r="A1145" s="151" t="s">
        <v>52</v>
      </c>
      <c r="B1145" s="77" t="s">
        <v>45</v>
      </c>
      <c r="C1145" s="77">
        <v>3.3E-3</v>
      </c>
      <c r="D1145" s="77">
        <v>3.3001000000000003E-2</v>
      </c>
      <c r="E1145" s="77">
        <v>1E-4</v>
      </c>
      <c r="F1145" s="77" t="s">
        <v>13</v>
      </c>
      <c r="G1145" s="77" t="s">
        <v>11</v>
      </c>
      <c r="H1145" s="77">
        <v>5</v>
      </c>
      <c r="I1145" s="77">
        <v>10.01</v>
      </c>
      <c r="J1145" s="77" t="s">
        <v>10</v>
      </c>
      <c r="K1145" s="77">
        <v>576.87</v>
      </c>
      <c r="L1145" s="77">
        <v>180.75</v>
      </c>
      <c r="M1145" s="77">
        <v>576.87</v>
      </c>
      <c r="N1145" s="77">
        <v>180.65</v>
      </c>
      <c r="O1145" s="78" t="s">
        <v>2250</v>
      </c>
    </row>
    <row r="1146" spans="1:15" x14ac:dyDescent="0.25">
      <c r="A1146" s="151" t="s">
        <v>52</v>
      </c>
      <c r="B1146" s="77" t="s">
        <v>45</v>
      </c>
      <c r="C1146" s="77">
        <v>3.3E-3</v>
      </c>
      <c r="D1146" s="77">
        <v>3.3001000000000003E-2</v>
      </c>
      <c r="E1146" s="77">
        <v>1E-4</v>
      </c>
      <c r="F1146" s="77" t="s">
        <v>13</v>
      </c>
      <c r="G1146" s="77" t="s">
        <v>11</v>
      </c>
      <c r="H1146" s="77">
        <v>10</v>
      </c>
      <c r="I1146" s="77">
        <v>30</v>
      </c>
      <c r="J1146" s="77" t="s">
        <v>10</v>
      </c>
      <c r="K1146" s="77">
        <v>575.41</v>
      </c>
      <c r="L1146" s="77">
        <v>695.3</v>
      </c>
      <c r="M1146" s="77">
        <v>575.4</v>
      </c>
      <c r="N1146" s="77">
        <v>695.06</v>
      </c>
      <c r="O1146" s="78" t="s">
        <v>2247</v>
      </c>
    </row>
    <row r="1147" spans="1:15" x14ac:dyDescent="0.25">
      <c r="A1147" s="151" t="s">
        <v>52</v>
      </c>
      <c r="B1147" s="77" t="s">
        <v>45</v>
      </c>
      <c r="C1147" s="77">
        <v>3.3E-3</v>
      </c>
      <c r="D1147" s="77">
        <v>3.3001000000000003E-2</v>
      </c>
      <c r="E1147" s="77">
        <v>1E-4</v>
      </c>
      <c r="F1147" s="77" t="s">
        <v>13</v>
      </c>
      <c r="G1147" s="77" t="s">
        <v>11</v>
      </c>
      <c r="H1147" s="77">
        <v>30</v>
      </c>
      <c r="I1147" s="77">
        <v>30.01</v>
      </c>
      <c r="J1147" s="77" t="s">
        <v>10</v>
      </c>
      <c r="K1147" s="77">
        <v>575.41</v>
      </c>
      <c r="L1147" s="77">
        <v>695.3</v>
      </c>
      <c r="M1147" s="77">
        <v>575.4</v>
      </c>
      <c r="N1147" s="77">
        <v>695.06</v>
      </c>
      <c r="O1147" s="78" t="s">
        <v>2248</v>
      </c>
    </row>
    <row r="1148" spans="1:15" x14ac:dyDescent="0.25">
      <c r="A1148" s="151" t="s">
        <v>52</v>
      </c>
      <c r="B1148" s="77" t="s">
        <v>45</v>
      </c>
      <c r="C1148" s="77">
        <v>3.3000000000000002E-2</v>
      </c>
      <c r="D1148" s="77">
        <v>0.33001000000000003</v>
      </c>
      <c r="E1148" s="77">
        <v>1E-4</v>
      </c>
      <c r="F1148" s="77" t="s">
        <v>13</v>
      </c>
      <c r="G1148" s="77" t="s">
        <v>12</v>
      </c>
      <c r="H1148" s="77">
        <v>0.01</v>
      </c>
      <c r="I1148" s="77">
        <v>2.001E-2</v>
      </c>
      <c r="J1148" s="77" t="s">
        <v>10</v>
      </c>
      <c r="K1148" s="77">
        <v>4.1051999999999998E-2</v>
      </c>
      <c r="L1148" s="77">
        <v>2.0453000000000001</v>
      </c>
      <c r="M1148" s="77">
        <v>4.1147999999999997E-2</v>
      </c>
      <c r="N1148" s="77">
        <v>2.0425</v>
      </c>
      <c r="O1148" s="78" t="s">
        <v>2267</v>
      </c>
    </row>
    <row r="1149" spans="1:15" x14ac:dyDescent="0.25">
      <c r="A1149" s="151" t="s">
        <v>52</v>
      </c>
      <c r="B1149" s="77" t="s">
        <v>45</v>
      </c>
      <c r="C1149" s="77">
        <v>3.3000000000000002E-2</v>
      </c>
      <c r="D1149" s="77">
        <v>0.33001000000000003</v>
      </c>
      <c r="E1149" s="77">
        <v>1E-4</v>
      </c>
      <c r="F1149" s="77" t="s">
        <v>13</v>
      </c>
      <c r="G1149" s="77" t="s">
        <v>12</v>
      </c>
      <c r="H1149" s="77">
        <v>0.02</v>
      </c>
      <c r="I1149" s="77">
        <v>4.5010000000000001E-2</v>
      </c>
      <c r="J1149" s="77" t="s">
        <v>10</v>
      </c>
      <c r="K1149" s="77">
        <v>4.9202999999999997E-2</v>
      </c>
      <c r="L1149" s="77">
        <v>0.97804000000000002</v>
      </c>
      <c r="M1149" s="77">
        <v>4.9192E-2</v>
      </c>
      <c r="N1149" s="77">
        <v>0.97804000000000002</v>
      </c>
      <c r="O1149" s="78" t="s">
        <v>2616</v>
      </c>
    </row>
    <row r="1150" spans="1:15" x14ac:dyDescent="0.25">
      <c r="A1150" s="151" t="s">
        <v>52</v>
      </c>
      <c r="B1150" s="77" t="s">
        <v>45</v>
      </c>
      <c r="C1150" s="77">
        <v>3.3000000000000002E-2</v>
      </c>
      <c r="D1150" s="77">
        <v>0.33001000000000003</v>
      </c>
      <c r="E1150" s="77">
        <v>1E-4</v>
      </c>
      <c r="F1150" s="77" t="s">
        <v>13</v>
      </c>
      <c r="G1150" s="77" t="s">
        <v>12</v>
      </c>
      <c r="H1150" s="77">
        <v>4.4999999999999998E-2</v>
      </c>
      <c r="I1150" s="77">
        <v>1.0000100000000001</v>
      </c>
      <c r="J1150" s="77" t="s">
        <v>10</v>
      </c>
      <c r="K1150" s="77">
        <v>5.6196999999999997E-2</v>
      </c>
      <c r="L1150" s="77">
        <v>0.39853</v>
      </c>
      <c r="M1150" s="77">
        <v>5.6184999999999999E-2</v>
      </c>
      <c r="N1150" s="77">
        <v>0.39850999999999998</v>
      </c>
      <c r="O1150" s="78" t="s">
        <v>2263</v>
      </c>
    </row>
    <row r="1151" spans="1:15" x14ac:dyDescent="0.25">
      <c r="A1151" s="151" t="s">
        <v>52</v>
      </c>
      <c r="B1151" s="77" t="s">
        <v>45</v>
      </c>
      <c r="C1151" s="77">
        <v>3.3000000000000002E-2</v>
      </c>
      <c r="D1151" s="77">
        <v>0.33001000000000003</v>
      </c>
      <c r="E1151" s="77">
        <v>1E-4</v>
      </c>
      <c r="F1151" s="77" t="s">
        <v>13</v>
      </c>
      <c r="G1151" s="77" t="s">
        <v>12</v>
      </c>
      <c r="H1151" s="77">
        <v>1</v>
      </c>
      <c r="I1151" s="77">
        <v>5.01</v>
      </c>
      <c r="J1151" s="77" t="s">
        <v>10</v>
      </c>
      <c r="K1151" s="77">
        <v>7.3934E-2</v>
      </c>
      <c r="L1151" s="77">
        <v>1.1516999999999999</v>
      </c>
      <c r="M1151" s="77">
        <v>7.5028999999999998E-2</v>
      </c>
      <c r="N1151" s="77">
        <v>1.1174999999999999</v>
      </c>
      <c r="O1151" s="78" t="s">
        <v>2265</v>
      </c>
    </row>
    <row r="1152" spans="1:15" x14ac:dyDescent="0.25">
      <c r="A1152" s="151" t="s">
        <v>52</v>
      </c>
      <c r="B1152" s="77" t="s">
        <v>45</v>
      </c>
      <c r="C1152" s="77">
        <v>3.3000000000000002E-2</v>
      </c>
      <c r="D1152" s="77">
        <v>0.33001000000000003</v>
      </c>
      <c r="E1152" s="77">
        <v>1E-4</v>
      </c>
      <c r="F1152" s="77" t="s">
        <v>13</v>
      </c>
      <c r="G1152" s="77" t="s">
        <v>12</v>
      </c>
      <c r="H1152" s="77">
        <v>5</v>
      </c>
      <c r="I1152" s="77">
        <v>10.01</v>
      </c>
      <c r="J1152" s="77" t="s">
        <v>10</v>
      </c>
      <c r="K1152" s="77">
        <v>0.12471</v>
      </c>
      <c r="L1152" s="77">
        <v>2.2890999999999999</v>
      </c>
      <c r="M1152" s="77">
        <v>0.12466000000000001</v>
      </c>
      <c r="N1152" s="77">
        <v>2.2892000000000001</v>
      </c>
      <c r="O1152" s="78" t="s">
        <v>2266</v>
      </c>
    </row>
    <row r="1153" spans="1:15" x14ac:dyDescent="0.25">
      <c r="A1153" s="151" t="s">
        <v>52</v>
      </c>
      <c r="B1153" s="77" t="s">
        <v>45</v>
      </c>
      <c r="C1153" s="77">
        <v>3.3000000000000002E-2</v>
      </c>
      <c r="D1153" s="77">
        <v>0.33001000000000003</v>
      </c>
      <c r="E1153" s="77">
        <v>1E-4</v>
      </c>
      <c r="F1153" s="77" t="s">
        <v>13</v>
      </c>
      <c r="G1153" s="77" t="s">
        <v>12</v>
      </c>
      <c r="H1153" s="77">
        <v>10</v>
      </c>
      <c r="I1153" s="77">
        <v>30</v>
      </c>
      <c r="J1153" s="77" t="s">
        <v>10</v>
      </c>
      <c r="K1153" s="77">
        <v>0.24</v>
      </c>
      <c r="L1153" s="77">
        <v>4.5999999999999996</v>
      </c>
      <c r="M1153" s="77">
        <v>0.23555999999999999</v>
      </c>
      <c r="N1153" s="77">
        <v>4.6105</v>
      </c>
      <c r="O1153" s="78" t="s">
        <v>2264</v>
      </c>
    </row>
    <row r="1154" spans="1:15" x14ac:dyDescent="0.25">
      <c r="A1154" s="151" t="s">
        <v>52</v>
      </c>
      <c r="B1154" s="77" t="s">
        <v>45</v>
      </c>
      <c r="C1154" s="77">
        <v>3.3000000000000002E-2</v>
      </c>
      <c r="D1154" s="77">
        <v>0.33001000000000003</v>
      </c>
      <c r="E1154" s="77">
        <v>1E-4</v>
      </c>
      <c r="F1154" s="77" t="s">
        <v>13</v>
      </c>
      <c r="G1154" s="77" t="s">
        <v>12</v>
      </c>
      <c r="H1154" s="77">
        <v>30</v>
      </c>
      <c r="I1154" s="77">
        <v>30.01</v>
      </c>
      <c r="J1154" s="77" t="s">
        <v>10</v>
      </c>
      <c r="K1154" s="77">
        <v>0.24</v>
      </c>
      <c r="L1154" s="77">
        <v>4.5999999999999996</v>
      </c>
      <c r="M1154" s="77">
        <v>0.23555999999999999</v>
      </c>
      <c r="N1154" s="77">
        <v>4.6105</v>
      </c>
      <c r="O1154" s="78" t="s">
        <v>2615</v>
      </c>
    </row>
    <row r="1155" spans="1:15" x14ac:dyDescent="0.25">
      <c r="A1155" s="151" t="s">
        <v>52</v>
      </c>
      <c r="B1155" s="77" t="s">
        <v>45</v>
      </c>
      <c r="C1155" s="77">
        <v>0.33</v>
      </c>
      <c r="D1155" s="77">
        <v>1.1000099999999999</v>
      </c>
      <c r="E1155" s="77">
        <v>1E-4</v>
      </c>
      <c r="F1155" s="77" t="s">
        <v>13</v>
      </c>
      <c r="G1155" s="77" t="s">
        <v>12</v>
      </c>
      <c r="H1155" s="77">
        <v>0.01</v>
      </c>
      <c r="I1155" s="77">
        <v>4.5010000000000001E-2</v>
      </c>
      <c r="J1155" s="77" t="s">
        <v>10</v>
      </c>
      <c r="K1155" s="77">
        <v>0.12</v>
      </c>
      <c r="L1155" s="77">
        <v>2.1</v>
      </c>
      <c r="M1155" s="77">
        <v>0.11882</v>
      </c>
      <c r="N1155" s="77">
        <v>2.0766</v>
      </c>
      <c r="O1155" s="78" t="s">
        <v>2286</v>
      </c>
    </row>
    <row r="1156" spans="1:15" x14ac:dyDescent="0.25">
      <c r="A1156" s="151" t="s">
        <v>52</v>
      </c>
      <c r="B1156" s="77" t="s">
        <v>45</v>
      </c>
      <c r="C1156" s="77">
        <v>0.33</v>
      </c>
      <c r="D1156" s="77">
        <v>1.1000099999999999</v>
      </c>
      <c r="E1156" s="77">
        <v>1E-4</v>
      </c>
      <c r="F1156" s="77" t="s">
        <v>13</v>
      </c>
      <c r="G1156" s="77" t="s">
        <v>12</v>
      </c>
      <c r="H1156" s="77">
        <v>4.4999999999999998E-2</v>
      </c>
      <c r="I1156" s="77">
        <v>1.0000100000000001</v>
      </c>
      <c r="J1156" s="77" t="s">
        <v>10</v>
      </c>
      <c r="K1156" s="77">
        <v>0.12267</v>
      </c>
      <c r="L1156" s="77">
        <v>0.57757999999999998</v>
      </c>
      <c r="M1156" s="77">
        <v>0.124</v>
      </c>
      <c r="N1156" s="77">
        <v>0.57333000000000001</v>
      </c>
      <c r="O1156" s="78" t="s">
        <v>2620</v>
      </c>
    </row>
    <row r="1157" spans="1:15" x14ac:dyDescent="0.25">
      <c r="A1157" s="151" t="s">
        <v>52</v>
      </c>
      <c r="B1157" s="77" t="s">
        <v>45</v>
      </c>
      <c r="C1157" s="77">
        <v>0.33</v>
      </c>
      <c r="D1157" s="77">
        <v>1.1000099999999999</v>
      </c>
      <c r="E1157" s="77">
        <v>1E-4</v>
      </c>
      <c r="F1157" s="77" t="s">
        <v>13</v>
      </c>
      <c r="G1157" s="77" t="s">
        <v>12</v>
      </c>
      <c r="H1157" s="77">
        <v>1</v>
      </c>
      <c r="I1157" s="77">
        <v>5.01</v>
      </c>
      <c r="J1157" s="77" t="s">
        <v>10</v>
      </c>
      <c r="K1157" s="77">
        <v>1.2</v>
      </c>
      <c r="L1157" s="77">
        <v>6.9</v>
      </c>
      <c r="M1157" s="77">
        <v>1.1555</v>
      </c>
      <c r="N1157" s="77">
        <v>6.9278000000000004</v>
      </c>
      <c r="O1157" s="78" t="s">
        <v>2285</v>
      </c>
    </row>
    <row r="1158" spans="1:15" x14ac:dyDescent="0.25">
      <c r="A1158" s="151" t="s">
        <v>52</v>
      </c>
      <c r="B1158" s="77" t="s">
        <v>45</v>
      </c>
      <c r="C1158" s="77">
        <v>0.33</v>
      </c>
      <c r="D1158" s="77">
        <v>1.1000099999999999</v>
      </c>
      <c r="E1158" s="77">
        <v>1E-4</v>
      </c>
      <c r="F1158" s="77" t="s">
        <v>13</v>
      </c>
      <c r="G1158" s="77" t="s">
        <v>12</v>
      </c>
      <c r="H1158" s="77">
        <v>5</v>
      </c>
      <c r="I1158" s="77">
        <v>10</v>
      </c>
      <c r="J1158" s="77" t="s">
        <v>10</v>
      </c>
      <c r="K1158" s="77">
        <v>5.8</v>
      </c>
      <c r="L1158" s="77">
        <v>29</v>
      </c>
      <c r="M1158" s="77">
        <v>5.7742000000000004</v>
      </c>
      <c r="N1158" s="77">
        <v>28.867000000000001</v>
      </c>
      <c r="O1158" s="78" t="s">
        <v>2284</v>
      </c>
    </row>
    <row r="1159" spans="1:15" x14ac:dyDescent="0.25">
      <c r="A1159" s="151" t="s">
        <v>52</v>
      </c>
      <c r="B1159" s="77" t="s">
        <v>45</v>
      </c>
      <c r="C1159" s="77">
        <v>0.33</v>
      </c>
      <c r="D1159" s="77">
        <v>1.1000099999999999</v>
      </c>
      <c r="E1159" s="77">
        <v>1E-4</v>
      </c>
      <c r="F1159" s="77" t="s">
        <v>13</v>
      </c>
      <c r="G1159" s="77" t="s">
        <v>12</v>
      </c>
      <c r="H1159" s="77">
        <v>10</v>
      </c>
      <c r="I1159" s="77">
        <v>10.01</v>
      </c>
      <c r="J1159" s="77" t="s">
        <v>10</v>
      </c>
      <c r="K1159" s="77">
        <v>5.8</v>
      </c>
      <c r="L1159" s="77">
        <v>29</v>
      </c>
      <c r="M1159" s="77">
        <v>5.7742000000000004</v>
      </c>
      <c r="N1159" s="77">
        <v>28.867000000000001</v>
      </c>
      <c r="O1159" s="78" t="s">
        <v>2621</v>
      </c>
    </row>
    <row r="1160" spans="1:15" x14ac:dyDescent="0.25">
      <c r="A1160" s="151" t="s">
        <v>52</v>
      </c>
      <c r="B1160" s="77" t="s">
        <v>45</v>
      </c>
      <c r="C1160" s="77">
        <v>1.1000000000000001</v>
      </c>
      <c r="D1160" s="77">
        <v>3.0009999999999999</v>
      </c>
      <c r="E1160" s="77">
        <v>1E-4</v>
      </c>
      <c r="F1160" s="77" t="s">
        <v>13</v>
      </c>
      <c r="G1160" s="77" t="s">
        <v>12</v>
      </c>
      <c r="H1160" s="77">
        <v>0.01</v>
      </c>
      <c r="I1160" s="77">
        <v>4.5010000000000001E-2</v>
      </c>
      <c r="J1160" s="77" t="s">
        <v>10</v>
      </c>
      <c r="K1160" s="77">
        <v>0.12</v>
      </c>
      <c r="L1160" s="77">
        <v>2.1</v>
      </c>
      <c r="M1160" s="77">
        <v>0.11676</v>
      </c>
      <c r="N1160" s="77">
        <v>2.0785</v>
      </c>
      <c r="O1160" s="78" t="s">
        <v>2305</v>
      </c>
    </row>
    <row r="1161" spans="1:15" x14ac:dyDescent="0.25">
      <c r="A1161" s="151" t="s">
        <v>52</v>
      </c>
      <c r="B1161" s="77" t="s">
        <v>45</v>
      </c>
      <c r="C1161" s="77">
        <v>1.1000000000000001</v>
      </c>
      <c r="D1161" s="77">
        <v>3.0009999999999999</v>
      </c>
      <c r="E1161" s="77">
        <v>1E-4</v>
      </c>
      <c r="F1161" s="77" t="s">
        <v>13</v>
      </c>
      <c r="G1161" s="77" t="s">
        <v>12</v>
      </c>
      <c r="H1161" s="77">
        <v>4.4999999999999998E-2</v>
      </c>
      <c r="I1161" s="77">
        <v>1.0000100000000001</v>
      </c>
      <c r="J1161" s="77" t="s">
        <v>10</v>
      </c>
      <c r="K1161" s="77">
        <v>0.13</v>
      </c>
      <c r="L1161" s="77">
        <v>0.69</v>
      </c>
      <c r="M1161" s="77">
        <v>0.11867999999999999</v>
      </c>
      <c r="N1161" s="77">
        <v>0.69310000000000005</v>
      </c>
      <c r="O1161" s="78" t="s">
        <v>2627</v>
      </c>
    </row>
    <row r="1162" spans="1:15" x14ac:dyDescent="0.25">
      <c r="A1162" s="151" t="s">
        <v>52</v>
      </c>
      <c r="B1162" s="77" t="s">
        <v>45</v>
      </c>
      <c r="C1162" s="77">
        <v>1.1000000000000001</v>
      </c>
      <c r="D1162" s="77">
        <v>3.0009999999999999</v>
      </c>
      <c r="E1162" s="77">
        <v>1E-4</v>
      </c>
      <c r="F1162" s="77" t="s">
        <v>13</v>
      </c>
      <c r="G1162" s="77" t="s">
        <v>12</v>
      </c>
      <c r="H1162" s="77">
        <v>1</v>
      </c>
      <c r="I1162" s="77">
        <v>5.01</v>
      </c>
      <c r="J1162" s="77" t="s">
        <v>10</v>
      </c>
      <c r="K1162" s="77">
        <v>1.3</v>
      </c>
      <c r="L1162" s="77">
        <v>6.9</v>
      </c>
      <c r="M1162" s="77">
        <v>1.1552</v>
      </c>
      <c r="N1162" s="77">
        <v>6.9282000000000004</v>
      </c>
      <c r="O1162" s="78" t="s">
        <v>2304</v>
      </c>
    </row>
    <row r="1163" spans="1:15" x14ac:dyDescent="0.25">
      <c r="A1163" s="151" t="s">
        <v>52</v>
      </c>
      <c r="B1163" s="77" t="s">
        <v>45</v>
      </c>
      <c r="C1163" s="77">
        <v>1.1000000000000001</v>
      </c>
      <c r="D1163" s="77">
        <v>3.0009999999999999</v>
      </c>
      <c r="E1163" s="77">
        <v>1E-4</v>
      </c>
      <c r="F1163" s="77" t="s">
        <v>13</v>
      </c>
      <c r="G1163" s="77" t="s">
        <v>12</v>
      </c>
      <c r="H1163" s="77">
        <v>5</v>
      </c>
      <c r="I1163" s="77">
        <v>10</v>
      </c>
      <c r="J1163" s="77" t="s">
        <v>10</v>
      </c>
      <c r="K1163" s="77">
        <v>5.8</v>
      </c>
      <c r="L1163" s="77">
        <v>29</v>
      </c>
      <c r="M1163" s="77">
        <v>5.7731000000000003</v>
      </c>
      <c r="N1163" s="77">
        <v>28.867999999999999</v>
      </c>
      <c r="O1163" s="78" t="s">
        <v>2303</v>
      </c>
    </row>
    <row r="1164" spans="1:15" x14ac:dyDescent="0.25">
      <c r="A1164" s="151" t="s">
        <v>52</v>
      </c>
      <c r="B1164" s="77" t="s">
        <v>45</v>
      </c>
      <c r="C1164" s="77">
        <v>1.1000000000000001</v>
      </c>
      <c r="D1164" s="77">
        <v>3.0009999999999999</v>
      </c>
      <c r="E1164" s="77">
        <v>1E-4</v>
      </c>
      <c r="F1164" s="77" t="s">
        <v>13</v>
      </c>
      <c r="G1164" s="77" t="s">
        <v>12</v>
      </c>
      <c r="H1164" s="77">
        <v>10</v>
      </c>
      <c r="I1164" s="77">
        <v>10.01</v>
      </c>
      <c r="J1164" s="77" t="s">
        <v>10</v>
      </c>
      <c r="K1164" s="77">
        <v>5.8</v>
      </c>
      <c r="L1164" s="77">
        <v>29</v>
      </c>
      <c r="M1164" s="77">
        <v>5.7731000000000003</v>
      </c>
      <c r="N1164" s="77">
        <v>28.867999999999999</v>
      </c>
      <c r="O1164" s="78" t="s">
        <v>2302</v>
      </c>
    </row>
    <row r="1165" spans="1:15" x14ac:dyDescent="0.25">
      <c r="A1165" s="151" t="s">
        <v>52</v>
      </c>
      <c r="B1165" s="77" t="s">
        <v>45</v>
      </c>
      <c r="C1165" s="77">
        <v>3</v>
      </c>
      <c r="D1165" s="77">
        <v>11.000999999999999</v>
      </c>
      <c r="E1165" s="77">
        <v>1E-4</v>
      </c>
      <c r="F1165" s="77" t="s">
        <v>13</v>
      </c>
      <c r="G1165" s="77" t="s">
        <v>12</v>
      </c>
      <c r="H1165" s="77">
        <v>4.4999999999999998E-2</v>
      </c>
      <c r="I1165" s="77">
        <v>0.10001</v>
      </c>
      <c r="J1165" s="77" t="s">
        <v>10</v>
      </c>
      <c r="K1165" s="77">
        <v>2.4</v>
      </c>
      <c r="L1165" s="77">
        <v>0.69</v>
      </c>
      <c r="M1165" s="77">
        <v>2.3298000000000001</v>
      </c>
      <c r="N1165" s="77">
        <v>0.69372999999999996</v>
      </c>
      <c r="O1165" s="78" t="s">
        <v>2632</v>
      </c>
    </row>
    <row r="1166" spans="1:15" x14ac:dyDescent="0.25">
      <c r="A1166" s="151" t="s">
        <v>52</v>
      </c>
      <c r="B1166" s="77" t="s">
        <v>45</v>
      </c>
      <c r="C1166" s="77">
        <v>3</v>
      </c>
      <c r="D1166" s="77">
        <v>11.000999999999999</v>
      </c>
      <c r="E1166" s="77">
        <v>1E-4</v>
      </c>
      <c r="F1166" s="77" t="s">
        <v>13</v>
      </c>
      <c r="G1166" s="77" t="s">
        <v>12</v>
      </c>
      <c r="H1166" s="77">
        <v>0.1</v>
      </c>
      <c r="I1166" s="77">
        <v>1.0000100000000001</v>
      </c>
      <c r="J1166" s="77" t="s">
        <v>10</v>
      </c>
      <c r="K1166" s="77">
        <v>2.4</v>
      </c>
      <c r="L1166" s="77">
        <v>1.2</v>
      </c>
      <c r="M1166" s="77">
        <v>2.3239999999999998</v>
      </c>
      <c r="N1166" s="77">
        <v>1.1553</v>
      </c>
      <c r="O1166" s="78" t="s">
        <v>2633</v>
      </c>
    </row>
    <row r="1167" spans="1:15" x14ac:dyDescent="0.25">
      <c r="A1167" s="151" t="s">
        <v>52</v>
      </c>
      <c r="B1167" s="77" t="s">
        <v>45</v>
      </c>
      <c r="C1167" s="77">
        <v>3</v>
      </c>
      <c r="D1167" s="77">
        <v>11.000999999999999</v>
      </c>
      <c r="E1167" s="77">
        <v>1E-4</v>
      </c>
      <c r="F1167" s="77" t="s">
        <v>13</v>
      </c>
      <c r="G1167" s="77" t="s">
        <v>12</v>
      </c>
      <c r="H1167" s="77">
        <v>1</v>
      </c>
      <c r="I1167" s="77">
        <v>5</v>
      </c>
      <c r="J1167" s="77" t="s">
        <v>10</v>
      </c>
      <c r="K1167" s="77">
        <v>2.5</v>
      </c>
      <c r="L1167" s="77">
        <v>35</v>
      </c>
      <c r="M1167" s="77">
        <v>2.3102999999999998</v>
      </c>
      <c r="N1167" s="77">
        <v>34.640999999999998</v>
      </c>
      <c r="O1167" s="78" t="s">
        <v>2318</v>
      </c>
    </row>
    <row r="1168" spans="1:15" x14ac:dyDescent="0.25">
      <c r="A1168" s="151" t="s">
        <v>52</v>
      </c>
      <c r="B1168" s="77" t="s">
        <v>45</v>
      </c>
      <c r="C1168" s="77">
        <v>3</v>
      </c>
      <c r="D1168" s="77">
        <v>11.000999999999999</v>
      </c>
      <c r="E1168" s="77">
        <v>1E-4</v>
      </c>
      <c r="F1168" s="77" t="s">
        <v>13</v>
      </c>
      <c r="G1168" s="77" t="s">
        <v>12</v>
      </c>
      <c r="H1168" s="77">
        <v>5</v>
      </c>
      <c r="I1168" s="77">
        <v>5.01</v>
      </c>
      <c r="J1168" s="77" t="s">
        <v>10</v>
      </c>
      <c r="K1168" s="77">
        <v>2.5</v>
      </c>
      <c r="L1168" s="77">
        <v>35</v>
      </c>
      <c r="M1168" s="77">
        <v>2.3102999999999998</v>
      </c>
      <c r="N1168" s="77">
        <v>34.640999999999998</v>
      </c>
      <c r="O1168" s="78" t="s">
        <v>2317</v>
      </c>
    </row>
    <row r="1169" spans="1:15" x14ac:dyDescent="0.25">
      <c r="A1169" s="151" t="s">
        <v>52</v>
      </c>
      <c r="B1169" s="77" t="s">
        <v>45</v>
      </c>
      <c r="C1169" s="77">
        <v>11</v>
      </c>
      <c r="D1169" s="77">
        <v>20.501000000000001</v>
      </c>
      <c r="E1169" s="77">
        <v>1E-4</v>
      </c>
      <c r="F1169" s="77" t="s">
        <v>13</v>
      </c>
      <c r="G1169" s="77" t="s">
        <v>12</v>
      </c>
      <c r="H1169" s="77">
        <v>4.4999999999999998E-2</v>
      </c>
      <c r="I1169" s="77">
        <v>0.10001</v>
      </c>
      <c r="J1169" s="77" t="s">
        <v>10</v>
      </c>
      <c r="K1169" s="77">
        <v>5.8</v>
      </c>
      <c r="L1169" s="77">
        <v>1.4</v>
      </c>
      <c r="M1169" s="77">
        <v>5.7744999999999997</v>
      </c>
      <c r="N1169" s="77">
        <v>1.3859999999999999</v>
      </c>
      <c r="O1169" s="78" t="s">
        <v>2331</v>
      </c>
    </row>
    <row r="1170" spans="1:15" x14ac:dyDescent="0.25">
      <c r="A1170" s="151" t="s">
        <v>52</v>
      </c>
      <c r="B1170" s="77" t="s">
        <v>45</v>
      </c>
      <c r="C1170" s="77">
        <v>11</v>
      </c>
      <c r="D1170" s="77">
        <v>20.501000000000001</v>
      </c>
      <c r="E1170" s="77">
        <v>1E-4</v>
      </c>
      <c r="F1170" s="77" t="s">
        <v>13</v>
      </c>
      <c r="G1170" s="77" t="s">
        <v>12</v>
      </c>
      <c r="H1170" s="77">
        <v>0.1</v>
      </c>
      <c r="I1170" s="77">
        <v>1.0000100000000001</v>
      </c>
      <c r="J1170" s="77" t="s">
        <v>10</v>
      </c>
      <c r="K1170" s="77">
        <v>6.5</v>
      </c>
      <c r="L1170" s="77">
        <v>1.7</v>
      </c>
      <c r="M1170" s="77">
        <v>5.7754000000000003</v>
      </c>
      <c r="N1170" s="77">
        <v>1.7323999999999999</v>
      </c>
      <c r="O1170" s="78" t="s">
        <v>2333</v>
      </c>
    </row>
    <row r="1171" spans="1:15" x14ac:dyDescent="0.25">
      <c r="A1171" s="151" t="s">
        <v>52</v>
      </c>
      <c r="B1171" s="77" t="s">
        <v>45</v>
      </c>
      <c r="C1171" s="77">
        <v>11</v>
      </c>
      <c r="D1171" s="77">
        <v>20.501000000000001</v>
      </c>
      <c r="E1171" s="77">
        <v>1E-4</v>
      </c>
      <c r="F1171" s="77" t="s">
        <v>13</v>
      </c>
      <c r="G1171" s="77" t="s">
        <v>12</v>
      </c>
      <c r="H1171" s="77">
        <v>1</v>
      </c>
      <c r="I1171" s="77">
        <v>5</v>
      </c>
      <c r="J1171" s="77" t="s">
        <v>10</v>
      </c>
      <c r="K1171" s="77">
        <v>5.9</v>
      </c>
      <c r="L1171" s="77">
        <v>35</v>
      </c>
      <c r="M1171" s="77">
        <v>5.7742000000000004</v>
      </c>
      <c r="N1171" s="77">
        <v>34.640999999999998</v>
      </c>
      <c r="O1171" s="78" t="s">
        <v>2332</v>
      </c>
    </row>
    <row r="1172" spans="1:15" x14ac:dyDescent="0.25">
      <c r="A1172" s="151" t="s">
        <v>52</v>
      </c>
      <c r="B1172" s="77" t="s">
        <v>45</v>
      </c>
      <c r="C1172" s="77">
        <v>11</v>
      </c>
      <c r="D1172" s="77">
        <v>20.501000000000001</v>
      </c>
      <c r="E1172" s="77">
        <v>1E-4</v>
      </c>
      <c r="F1172" s="77" t="s">
        <v>13</v>
      </c>
      <c r="G1172" s="77" t="s">
        <v>12</v>
      </c>
      <c r="H1172" s="77">
        <v>5</v>
      </c>
      <c r="I1172" s="77">
        <v>5.01</v>
      </c>
      <c r="J1172" s="77" t="s">
        <v>10</v>
      </c>
      <c r="K1172" s="77">
        <v>5.9</v>
      </c>
      <c r="L1172" s="77">
        <v>35</v>
      </c>
      <c r="M1172" s="77">
        <v>5.7742000000000004</v>
      </c>
      <c r="N1172" s="77">
        <v>34.640999999999998</v>
      </c>
      <c r="O1172" s="78" t="s">
        <v>2334</v>
      </c>
    </row>
    <row r="1173" spans="1:15" x14ac:dyDescent="0.25">
      <c r="A1173" s="151" t="s">
        <v>52</v>
      </c>
      <c r="B1173" s="77" t="s">
        <v>45</v>
      </c>
      <c r="C1173" s="77">
        <v>0</v>
      </c>
      <c r="D1173" s="77">
        <v>3.3000999999999999E-4</v>
      </c>
      <c r="E1173" s="77">
        <v>1E-3</v>
      </c>
      <c r="F1173" s="77" t="s">
        <v>13</v>
      </c>
      <c r="G1173" s="77" t="s">
        <v>11</v>
      </c>
      <c r="H1173" s="77">
        <v>0.01</v>
      </c>
      <c r="I1173" s="77">
        <v>2.001E-2</v>
      </c>
      <c r="J1173" s="77" t="s">
        <v>10</v>
      </c>
      <c r="K1173" s="77">
        <v>580.26</v>
      </c>
      <c r="L1173" s="77">
        <v>-8787.4</v>
      </c>
      <c r="M1173" s="77">
        <v>580.03</v>
      </c>
      <c r="N1173" s="77">
        <v>-8787.5</v>
      </c>
      <c r="O1173" s="78" t="s">
        <v>2182</v>
      </c>
    </row>
    <row r="1174" spans="1:15" x14ac:dyDescent="0.25">
      <c r="A1174" s="151" t="s">
        <v>52</v>
      </c>
      <c r="B1174" s="77" t="s">
        <v>45</v>
      </c>
      <c r="C1174" s="77">
        <v>0</v>
      </c>
      <c r="D1174" s="77">
        <v>3.3000999999999999E-4</v>
      </c>
      <c r="E1174" s="77">
        <v>1E-3</v>
      </c>
      <c r="F1174" s="77" t="s">
        <v>13</v>
      </c>
      <c r="G1174" s="77" t="s">
        <v>11</v>
      </c>
      <c r="H1174" s="77">
        <v>0.02</v>
      </c>
      <c r="I1174" s="77">
        <v>4.5010000000000001E-2</v>
      </c>
      <c r="J1174" s="77" t="s">
        <v>10</v>
      </c>
      <c r="K1174" s="77">
        <v>577.36</v>
      </c>
      <c r="L1174" s="77">
        <v>1.3673999999999999</v>
      </c>
      <c r="M1174" s="77">
        <v>577.35</v>
      </c>
      <c r="N1174" s="77">
        <v>1.2795000000000001</v>
      </c>
      <c r="O1174" s="78" t="s">
        <v>2183</v>
      </c>
    </row>
    <row r="1175" spans="1:15" x14ac:dyDescent="0.25">
      <c r="A1175" s="151" t="s">
        <v>52</v>
      </c>
      <c r="B1175" s="77" t="s">
        <v>45</v>
      </c>
      <c r="C1175" s="77">
        <v>0</v>
      </c>
      <c r="D1175" s="77">
        <v>3.3000999999999999E-4</v>
      </c>
      <c r="E1175" s="77">
        <v>1E-3</v>
      </c>
      <c r="F1175" s="77" t="s">
        <v>13</v>
      </c>
      <c r="G1175" s="77" t="s">
        <v>11</v>
      </c>
      <c r="H1175" s="77">
        <v>4.4999999999999998E-2</v>
      </c>
      <c r="I1175" s="77">
        <v>1.0000100000000001</v>
      </c>
      <c r="J1175" s="77" t="s">
        <v>10</v>
      </c>
      <c r="K1175" s="77">
        <v>577.36</v>
      </c>
      <c r="L1175" s="77">
        <v>1.0246</v>
      </c>
      <c r="M1175" s="77">
        <v>577.36</v>
      </c>
      <c r="N1175" s="77">
        <v>0.93681999999999999</v>
      </c>
      <c r="O1175" s="78" t="s">
        <v>2585</v>
      </c>
    </row>
    <row r="1176" spans="1:15" x14ac:dyDescent="0.25">
      <c r="A1176" s="151" t="s">
        <v>52</v>
      </c>
      <c r="B1176" s="77" t="s">
        <v>45</v>
      </c>
      <c r="C1176" s="77">
        <v>0</v>
      </c>
      <c r="D1176" s="77">
        <v>3.3000999999999999E-4</v>
      </c>
      <c r="E1176" s="77">
        <v>1E-3</v>
      </c>
      <c r="F1176" s="77" t="s">
        <v>13</v>
      </c>
      <c r="G1176" s="77" t="s">
        <v>11</v>
      </c>
      <c r="H1176" s="77">
        <v>1</v>
      </c>
      <c r="I1176" s="77">
        <v>5.01</v>
      </c>
      <c r="J1176" s="77" t="s">
        <v>10</v>
      </c>
      <c r="K1176" s="77">
        <v>577.36</v>
      </c>
      <c r="L1176" s="77">
        <v>4.8582999999999998</v>
      </c>
      <c r="M1176" s="77">
        <v>577.35</v>
      </c>
      <c r="N1176" s="77">
        <v>4.7705000000000002</v>
      </c>
      <c r="O1176" s="78" t="s">
        <v>2584</v>
      </c>
    </row>
    <row r="1177" spans="1:15" x14ac:dyDescent="0.25">
      <c r="A1177" s="151" t="s">
        <v>52</v>
      </c>
      <c r="B1177" s="77" t="s">
        <v>45</v>
      </c>
      <c r="C1177" s="77">
        <v>0</v>
      </c>
      <c r="D1177" s="77">
        <v>3.3000999999999999E-4</v>
      </c>
      <c r="E1177" s="77">
        <v>1E-3</v>
      </c>
      <c r="F1177" s="77" t="s">
        <v>13</v>
      </c>
      <c r="G1177" s="77" t="s">
        <v>11</v>
      </c>
      <c r="H1177" s="77">
        <v>5</v>
      </c>
      <c r="I1177" s="77">
        <v>10.01</v>
      </c>
      <c r="J1177" s="77" t="s">
        <v>10</v>
      </c>
      <c r="K1177" s="77">
        <v>577.35</v>
      </c>
      <c r="L1177" s="77">
        <v>30.413</v>
      </c>
      <c r="M1177" s="77">
        <v>577.35</v>
      </c>
      <c r="N1177" s="77">
        <v>30.225999999999999</v>
      </c>
      <c r="O1177" s="78" t="s">
        <v>2180</v>
      </c>
    </row>
    <row r="1178" spans="1:15" x14ac:dyDescent="0.25">
      <c r="A1178" s="151" t="s">
        <v>52</v>
      </c>
      <c r="B1178" s="77" t="s">
        <v>45</v>
      </c>
      <c r="C1178" s="77">
        <v>0</v>
      </c>
      <c r="D1178" s="77">
        <v>3.3000999999999999E-4</v>
      </c>
      <c r="E1178" s="77">
        <v>1E-3</v>
      </c>
      <c r="F1178" s="77" t="s">
        <v>13</v>
      </c>
      <c r="G1178" s="77" t="s">
        <v>11</v>
      </c>
      <c r="H1178" s="77">
        <v>10</v>
      </c>
      <c r="I1178" s="77">
        <v>30</v>
      </c>
      <c r="J1178" s="77" t="s">
        <v>10</v>
      </c>
      <c r="K1178" s="77">
        <v>577.35</v>
      </c>
      <c r="L1178" s="77">
        <v>121.09</v>
      </c>
      <c r="M1178" s="77">
        <v>577.32000000000005</v>
      </c>
      <c r="N1178" s="77">
        <v>120.9</v>
      </c>
      <c r="O1178" s="78" t="s">
        <v>2181</v>
      </c>
    </row>
    <row r="1179" spans="1:15" x14ac:dyDescent="0.25">
      <c r="A1179" s="151" t="s">
        <v>52</v>
      </c>
      <c r="B1179" s="77" t="s">
        <v>45</v>
      </c>
      <c r="C1179" s="77">
        <v>0</v>
      </c>
      <c r="D1179" s="77">
        <v>3.3000999999999999E-4</v>
      </c>
      <c r="E1179" s="77">
        <v>1E-3</v>
      </c>
      <c r="F1179" s="77" t="s">
        <v>13</v>
      </c>
      <c r="G1179" s="77" t="s">
        <v>11</v>
      </c>
      <c r="H1179" s="77">
        <v>30</v>
      </c>
      <c r="I1179" s="77">
        <v>30.1</v>
      </c>
      <c r="J1179" s="77" t="s">
        <v>10</v>
      </c>
      <c r="K1179" s="77">
        <v>577.35</v>
      </c>
      <c r="L1179" s="77">
        <v>121.09</v>
      </c>
      <c r="M1179" s="77">
        <v>577.32000000000005</v>
      </c>
      <c r="N1179" s="77">
        <v>120.9</v>
      </c>
      <c r="O1179" s="78" t="s">
        <v>2179</v>
      </c>
    </row>
    <row r="1180" spans="1:15" x14ac:dyDescent="0.25">
      <c r="A1180" s="151" t="s">
        <v>52</v>
      </c>
      <c r="B1180" s="77" t="s">
        <v>45</v>
      </c>
      <c r="C1180" s="77">
        <v>3.3000000000000002E-2</v>
      </c>
      <c r="D1180" s="77">
        <v>0.33001000000000003</v>
      </c>
      <c r="E1180" s="77">
        <v>1E-3</v>
      </c>
      <c r="F1180" s="77" t="s">
        <v>13</v>
      </c>
      <c r="G1180" s="77" t="s">
        <v>12</v>
      </c>
      <c r="H1180" s="77">
        <v>0.01</v>
      </c>
      <c r="I1180" s="77">
        <v>2.001E-2</v>
      </c>
      <c r="J1180" s="77" t="s">
        <v>10</v>
      </c>
      <c r="K1180" s="77">
        <v>0.54766999999999999</v>
      </c>
      <c r="L1180" s="77">
        <v>1.1202000000000001</v>
      </c>
      <c r="M1180" s="77">
        <v>0.54766000000000004</v>
      </c>
      <c r="N1180" s="77">
        <v>1.1202000000000001</v>
      </c>
      <c r="O1180" s="78" t="s">
        <v>2268</v>
      </c>
    </row>
    <row r="1181" spans="1:15" x14ac:dyDescent="0.25">
      <c r="A1181" s="151" t="s">
        <v>52</v>
      </c>
      <c r="B1181" s="77" t="s">
        <v>45</v>
      </c>
      <c r="C1181" s="77">
        <v>3.3000000000000002E-2</v>
      </c>
      <c r="D1181" s="77">
        <v>0.33001000000000003</v>
      </c>
      <c r="E1181" s="77">
        <v>1E-3</v>
      </c>
      <c r="F1181" s="77" t="s">
        <v>13</v>
      </c>
      <c r="G1181" s="77" t="s">
        <v>12</v>
      </c>
      <c r="H1181" s="77">
        <v>0.02</v>
      </c>
      <c r="I1181" s="77">
        <v>4.5010000000000001E-2</v>
      </c>
      <c r="J1181" s="77" t="s">
        <v>10</v>
      </c>
      <c r="K1181" s="77">
        <v>0.56864000000000003</v>
      </c>
      <c r="L1181" s="77">
        <v>0.35072999999999999</v>
      </c>
      <c r="M1181" s="77">
        <v>0.56864000000000003</v>
      </c>
      <c r="N1181" s="77">
        <v>0.35067999999999999</v>
      </c>
      <c r="O1181" s="78" t="s">
        <v>2273</v>
      </c>
    </row>
    <row r="1182" spans="1:15" x14ac:dyDescent="0.25">
      <c r="A1182" s="151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2272</v>
      </c>
    </row>
    <row r="1183" spans="1:15" x14ac:dyDescent="0.25">
      <c r="A1183" s="151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</v>
      </c>
      <c r="I1183" s="77">
        <v>5.01</v>
      </c>
      <c r="J1183" s="77" t="s">
        <v>10</v>
      </c>
      <c r="K1183" s="77">
        <v>0.56964999999999999</v>
      </c>
      <c r="L1183" s="77">
        <v>0.47367999999999999</v>
      </c>
      <c r="M1183" s="77">
        <v>0.56962999999999997</v>
      </c>
      <c r="N1183" s="77">
        <v>0.47360999999999998</v>
      </c>
      <c r="O1183" s="78" t="s">
        <v>2617</v>
      </c>
    </row>
    <row r="1184" spans="1:15" x14ac:dyDescent="0.25">
      <c r="A1184" s="151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5</v>
      </c>
      <c r="I1184" s="77">
        <v>10.01</v>
      </c>
      <c r="J1184" s="77" t="s">
        <v>10</v>
      </c>
      <c r="K1184" s="77">
        <v>0.55922000000000005</v>
      </c>
      <c r="L1184" s="77">
        <v>1.4903999999999999</v>
      </c>
      <c r="M1184" s="77">
        <v>0.55915999999999999</v>
      </c>
      <c r="N1184" s="77">
        <v>1.4903999999999999</v>
      </c>
      <c r="O1184" s="78" t="s">
        <v>2271</v>
      </c>
    </row>
    <row r="1185" spans="1:15" x14ac:dyDescent="0.25">
      <c r="A1185" s="151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10</v>
      </c>
      <c r="I1185" s="77">
        <v>30</v>
      </c>
      <c r="J1185" s="77" t="s">
        <v>10</v>
      </c>
      <c r="K1185" s="77">
        <v>0.56477999999999995</v>
      </c>
      <c r="L1185" s="77">
        <v>3.8904999999999998</v>
      </c>
      <c r="M1185" s="77">
        <v>0.56466000000000005</v>
      </c>
      <c r="N1185" s="77">
        <v>3.8906000000000001</v>
      </c>
      <c r="O1185" s="78" t="s">
        <v>2269</v>
      </c>
    </row>
    <row r="1186" spans="1:15" x14ac:dyDescent="0.25">
      <c r="A1186" s="151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30</v>
      </c>
      <c r="I1186" s="77">
        <v>30.01</v>
      </c>
      <c r="J1186" s="77" t="s">
        <v>10</v>
      </c>
      <c r="K1186" s="77">
        <v>0.56477999999999995</v>
      </c>
      <c r="L1186" s="77">
        <v>3.8904999999999998</v>
      </c>
      <c r="M1186" s="77">
        <v>0.56466000000000005</v>
      </c>
      <c r="N1186" s="77">
        <v>3.8906000000000001</v>
      </c>
      <c r="O1186" s="78" t="s">
        <v>2270</v>
      </c>
    </row>
    <row r="1187" spans="1:15" x14ac:dyDescent="0.25">
      <c r="A1187" s="151" t="s">
        <v>52</v>
      </c>
      <c r="B1187" s="77" t="s">
        <v>45</v>
      </c>
      <c r="C1187" s="77">
        <v>0.33</v>
      </c>
      <c r="D1187" s="77">
        <v>1.1000099999999999</v>
      </c>
      <c r="E1187" s="77">
        <v>1E-3</v>
      </c>
      <c r="F1187" s="77" t="s">
        <v>13</v>
      </c>
      <c r="G1187" s="77" t="s">
        <v>12</v>
      </c>
      <c r="H1187" s="77">
        <v>0.01</v>
      </c>
      <c r="I1187" s="77">
        <v>4.5010000000000001E-2</v>
      </c>
      <c r="J1187" s="77" t="s">
        <v>10</v>
      </c>
      <c r="K1187" s="77">
        <v>0.35291</v>
      </c>
      <c r="L1187" s="77">
        <v>1.9255</v>
      </c>
      <c r="M1187" s="77">
        <v>0.35283999999999999</v>
      </c>
      <c r="N1187" s="77">
        <v>1.9254</v>
      </c>
      <c r="O1187" s="78" t="s">
        <v>2288</v>
      </c>
    </row>
    <row r="1188" spans="1:15" x14ac:dyDescent="0.25">
      <c r="A1188" s="151" t="s">
        <v>52</v>
      </c>
      <c r="B1188" s="77" t="s">
        <v>45</v>
      </c>
      <c r="C1188" s="77">
        <v>0.33</v>
      </c>
      <c r="D1188" s="77">
        <v>1.1000099999999999</v>
      </c>
      <c r="E1188" s="77">
        <v>1E-3</v>
      </c>
      <c r="F1188" s="77" t="s">
        <v>13</v>
      </c>
      <c r="G1188" s="77" t="s">
        <v>12</v>
      </c>
      <c r="H1188" s="77">
        <v>4.4999999999999998E-2</v>
      </c>
      <c r="I1188" s="77">
        <v>1.0000100000000001</v>
      </c>
      <c r="J1188" s="77" t="s">
        <v>10</v>
      </c>
      <c r="K1188" s="77">
        <v>0.52825</v>
      </c>
      <c r="L1188" s="77">
        <v>0.38235000000000002</v>
      </c>
      <c r="M1188" s="77">
        <v>0.52822999999999998</v>
      </c>
      <c r="N1188" s="77">
        <v>0.38200000000000001</v>
      </c>
      <c r="O1188" s="78" t="s">
        <v>2289</v>
      </c>
    </row>
    <row r="1189" spans="1:15" x14ac:dyDescent="0.25">
      <c r="A1189" s="151" t="s">
        <v>52</v>
      </c>
      <c r="B1189" s="77" t="s">
        <v>45</v>
      </c>
      <c r="C1189" s="77">
        <v>0.33</v>
      </c>
      <c r="D1189" s="77">
        <v>1.1000099999999999</v>
      </c>
      <c r="E1189" s="77">
        <v>1E-3</v>
      </c>
      <c r="F1189" s="77" t="s">
        <v>13</v>
      </c>
      <c r="G1189" s="77" t="s">
        <v>12</v>
      </c>
      <c r="H1189" s="77">
        <v>1</v>
      </c>
      <c r="I1189" s="77">
        <v>5.01</v>
      </c>
      <c r="J1189" s="77" t="s">
        <v>10</v>
      </c>
      <c r="K1189" s="77">
        <v>1.2163999999999999</v>
      </c>
      <c r="L1189" s="77">
        <v>6.8902999999999999</v>
      </c>
      <c r="M1189" s="77">
        <v>1.2155</v>
      </c>
      <c r="N1189" s="77">
        <v>6.8903999999999996</v>
      </c>
      <c r="O1189" s="78" t="s">
        <v>2290</v>
      </c>
    </row>
    <row r="1190" spans="1:15" x14ac:dyDescent="0.25">
      <c r="A1190" s="151" t="s">
        <v>52</v>
      </c>
      <c r="B1190" s="77" t="s">
        <v>45</v>
      </c>
      <c r="C1190" s="77">
        <v>0.33</v>
      </c>
      <c r="D1190" s="77">
        <v>1.1000099999999999</v>
      </c>
      <c r="E1190" s="77">
        <v>1E-3</v>
      </c>
      <c r="F1190" s="77" t="s">
        <v>13</v>
      </c>
      <c r="G1190" s="77" t="s">
        <v>12</v>
      </c>
      <c r="H1190" s="77">
        <v>5</v>
      </c>
      <c r="I1190" s="77">
        <v>10</v>
      </c>
      <c r="J1190" s="77" t="s">
        <v>10</v>
      </c>
      <c r="K1190" s="77">
        <v>5.8</v>
      </c>
      <c r="L1190" s="77">
        <v>29</v>
      </c>
      <c r="M1190" s="77">
        <v>5.7873999999999999</v>
      </c>
      <c r="N1190" s="77">
        <v>28.859000000000002</v>
      </c>
      <c r="O1190" s="78" t="s">
        <v>2287</v>
      </c>
    </row>
    <row r="1191" spans="1:15" x14ac:dyDescent="0.25">
      <c r="A1191" s="151" t="s">
        <v>52</v>
      </c>
      <c r="B1191" s="77" t="s">
        <v>45</v>
      </c>
      <c r="C1191" s="77">
        <v>0.33</v>
      </c>
      <c r="D1191" s="77">
        <v>1.1000099999999999</v>
      </c>
      <c r="E1191" s="77">
        <v>1E-3</v>
      </c>
      <c r="F1191" s="77" t="s">
        <v>13</v>
      </c>
      <c r="G1191" s="77" t="s">
        <v>12</v>
      </c>
      <c r="H1191" s="77">
        <v>10</v>
      </c>
      <c r="I1191" s="77">
        <v>10.01</v>
      </c>
      <c r="J1191" s="77" t="s">
        <v>10</v>
      </c>
      <c r="K1191" s="77">
        <v>5.8</v>
      </c>
      <c r="L1191" s="77">
        <v>29</v>
      </c>
      <c r="M1191" s="77">
        <v>5.7873999999999999</v>
      </c>
      <c r="N1191" s="77">
        <v>28.859000000000002</v>
      </c>
      <c r="O1191" s="78" t="s">
        <v>2622</v>
      </c>
    </row>
    <row r="1192" spans="1:15" x14ac:dyDescent="0.25">
      <c r="A1192" s="151" t="s">
        <v>52</v>
      </c>
      <c r="B1192" s="77" t="s">
        <v>45</v>
      </c>
      <c r="C1192" s="77">
        <v>1.1000000000000001</v>
      </c>
      <c r="D1192" s="77">
        <v>3.0009999999999999</v>
      </c>
      <c r="E1192" s="77">
        <v>1E-3</v>
      </c>
      <c r="F1192" s="77" t="s">
        <v>13</v>
      </c>
      <c r="G1192" s="77" t="s">
        <v>12</v>
      </c>
      <c r="H1192" s="77">
        <v>0.01</v>
      </c>
      <c r="I1192" s="77">
        <v>4.5010000000000001E-2</v>
      </c>
      <c r="J1192" s="77" t="s">
        <v>10</v>
      </c>
      <c r="K1192" s="77">
        <v>0.18892</v>
      </c>
      <c r="L1192" s="77">
        <v>2.077</v>
      </c>
      <c r="M1192" s="77">
        <v>0.20868</v>
      </c>
      <c r="N1192" s="77">
        <v>2.0565000000000002</v>
      </c>
      <c r="O1192" s="78" t="s">
        <v>2629</v>
      </c>
    </row>
    <row r="1193" spans="1:15" x14ac:dyDescent="0.25">
      <c r="A1193" s="151" t="s">
        <v>52</v>
      </c>
      <c r="B1193" s="77" t="s">
        <v>45</v>
      </c>
      <c r="C1193" s="77">
        <v>1.1000000000000001</v>
      </c>
      <c r="D1193" s="77">
        <v>3.0009999999999999</v>
      </c>
      <c r="E1193" s="77">
        <v>1E-3</v>
      </c>
      <c r="F1193" s="77" t="s">
        <v>13</v>
      </c>
      <c r="G1193" s="77" t="s">
        <v>12</v>
      </c>
      <c r="H1193" s="77">
        <v>4.4999999999999998E-2</v>
      </c>
      <c r="I1193" s="77">
        <v>1.0000100000000001</v>
      </c>
      <c r="J1193" s="77" t="s">
        <v>10</v>
      </c>
      <c r="K1193" s="77">
        <v>0.35192000000000001</v>
      </c>
      <c r="L1193" s="77">
        <v>0.64234000000000002</v>
      </c>
      <c r="M1193" s="77">
        <v>0.34550999999999998</v>
      </c>
      <c r="N1193" s="77">
        <v>0.6421</v>
      </c>
      <c r="O1193" s="78" t="s">
        <v>2306</v>
      </c>
    </row>
    <row r="1194" spans="1:15" x14ac:dyDescent="0.25">
      <c r="A1194" s="151" t="s">
        <v>52</v>
      </c>
      <c r="B1194" s="77" t="s">
        <v>45</v>
      </c>
      <c r="C1194" s="77">
        <v>1.1000000000000001</v>
      </c>
      <c r="D1194" s="77">
        <v>3.0009999999999999</v>
      </c>
      <c r="E1194" s="77">
        <v>1E-3</v>
      </c>
      <c r="F1194" s="77" t="s">
        <v>13</v>
      </c>
      <c r="G1194" s="77" t="s">
        <v>12</v>
      </c>
      <c r="H1194" s="77">
        <v>1</v>
      </c>
      <c r="I1194" s="77">
        <v>5.01</v>
      </c>
      <c r="J1194" s="77" t="s">
        <v>10</v>
      </c>
      <c r="K1194" s="77">
        <v>1.3</v>
      </c>
      <c r="L1194" s="77">
        <v>6.9</v>
      </c>
      <c r="M1194" s="77">
        <v>1.1803999999999999</v>
      </c>
      <c r="N1194" s="77">
        <v>6.9222999999999999</v>
      </c>
      <c r="O1194" s="78" t="s">
        <v>2628</v>
      </c>
    </row>
    <row r="1195" spans="1:15" x14ac:dyDescent="0.25">
      <c r="A1195" s="151" t="s">
        <v>52</v>
      </c>
      <c r="B1195" s="77" t="s">
        <v>45</v>
      </c>
      <c r="C1195" s="77">
        <v>1.1000000000000001</v>
      </c>
      <c r="D1195" s="77">
        <v>3.0009999999999999</v>
      </c>
      <c r="E1195" s="77">
        <v>1E-3</v>
      </c>
      <c r="F1195" s="77" t="s">
        <v>13</v>
      </c>
      <c r="G1195" s="77" t="s">
        <v>12</v>
      </c>
      <c r="H1195" s="77">
        <v>5</v>
      </c>
      <c r="I1195" s="77">
        <v>10</v>
      </c>
      <c r="J1195" s="77" t="s">
        <v>10</v>
      </c>
      <c r="K1195" s="77">
        <v>5.8</v>
      </c>
      <c r="L1195" s="77">
        <v>29</v>
      </c>
      <c r="M1195" s="77">
        <v>5.78</v>
      </c>
      <c r="N1195" s="77">
        <v>28.866</v>
      </c>
      <c r="O1195" s="78" t="s">
        <v>2308</v>
      </c>
    </row>
    <row r="1196" spans="1:15" x14ac:dyDescent="0.25">
      <c r="A1196" s="151" t="s">
        <v>52</v>
      </c>
      <c r="B1196" s="77" t="s">
        <v>45</v>
      </c>
      <c r="C1196" s="77">
        <v>1.1000000000000001</v>
      </c>
      <c r="D1196" s="77">
        <v>3.0009999999999999</v>
      </c>
      <c r="E1196" s="77">
        <v>1E-3</v>
      </c>
      <c r="F1196" s="77" t="s">
        <v>13</v>
      </c>
      <c r="G1196" s="77" t="s">
        <v>12</v>
      </c>
      <c r="H1196" s="77">
        <v>10</v>
      </c>
      <c r="I1196" s="77">
        <v>10.01</v>
      </c>
      <c r="J1196" s="77" t="s">
        <v>10</v>
      </c>
      <c r="K1196" s="77">
        <v>5.8</v>
      </c>
      <c r="L1196" s="77">
        <v>29</v>
      </c>
      <c r="M1196" s="77">
        <v>5.78</v>
      </c>
      <c r="N1196" s="77">
        <v>28.866</v>
      </c>
      <c r="O1196" s="78" t="s">
        <v>2307</v>
      </c>
    </row>
    <row r="1197" spans="1:15" x14ac:dyDescent="0.25">
      <c r="A1197" s="151" t="s">
        <v>52</v>
      </c>
      <c r="B1197" s="77" t="s">
        <v>45</v>
      </c>
      <c r="C1197" s="77">
        <v>3</v>
      </c>
      <c r="D1197" s="77">
        <v>11.000999999999999</v>
      </c>
      <c r="E1197" s="77">
        <v>1E-3</v>
      </c>
      <c r="F1197" s="77" t="s">
        <v>13</v>
      </c>
      <c r="G1197" s="77" t="s">
        <v>12</v>
      </c>
      <c r="H1197" s="77">
        <v>4.4999999999999998E-2</v>
      </c>
      <c r="I1197" s="77">
        <v>0.10001</v>
      </c>
      <c r="J1197" s="77" t="s">
        <v>10</v>
      </c>
      <c r="K1197" s="77">
        <v>2.4</v>
      </c>
      <c r="L1197" s="77">
        <v>0.69</v>
      </c>
      <c r="M1197" s="77">
        <v>2.3708999999999998</v>
      </c>
      <c r="N1197" s="77">
        <v>0.69111999999999996</v>
      </c>
      <c r="O1197" s="78" t="s">
        <v>2320</v>
      </c>
    </row>
    <row r="1198" spans="1:15" x14ac:dyDescent="0.25">
      <c r="A1198" s="151" t="s">
        <v>52</v>
      </c>
      <c r="B1198" s="77" t="s">
        <v>45</v>
      </c>
      <c r="C1198" s="77">
        <v>3</v>
      </c>
      <c r="D1198" s="77">
        <v>11.000999999999999</v>
      </c>
      <c r="E1198" s="77">
        <v>1E-3</v>
      </c>
      <c r="F1198" s="77" t="s">
        <v>13</v>
      </c>
      <c r="G1198" s="77" t="s">
        <v>12</v>
      </c>
      <c r="H1198" s="77">
        <v>0.1</v>
      </c>
      <c r="I1198" s="77">
        <v>1.0000100000000001</v>
      </c>
      <c r="J1198" s="77" t="s">
        <v>10</v>
      </c>
      <c r="K1198" s="77">
        <v>2.4</v>
      </c>
      <c r="L1198" s="77">
        <v>1.2</v>
      </c>
      <c r="M1198" s="77">
        <v>2.3551000000000002</v>
      </c>
      <c r="N1198" s="77">
        <v>1.1531</v>
      </c>
      <c r="O1198" s="78" t="s">
        <v>2634</v>
      </c>
    </row>
    <row r="1199" spans="1:15" x14ac:dyDescent="0.25">
      <c r="A1199" s="151" t="s">
        <v>52</v>
      </c>
      <c r="B1199" s="77" t="s">
        <v>45</v>
      </c>
      <c r="C1199" s="77">
        <v>3</v>
      </c>
      <c r="D1199" s="77">
        <v>11.000999999999999</v>
      </c>
      <c r="E1199" s="77">
        <v>1E-3</v>
      </c>
      <c r="F1199" s="77" t="s">
        <v>13</v>
      </c>
      <c r="G1199" s="77" t="s">
        <v>12</v>
      </c>
      <c r="H1199" s="77">
        <v>1</v>
      </c>
      <c r="I1199" s="77">
        <v>5</v>
      </c>
      <c r="J1199" s="77" t="s">
        <v>10</v>
      </c>
      <c r="K1199" s="77">
        <v>2.5</v>
      </c>
      <c r="L1199" s="77">
        <v>35</v>
      </c>
      <c r="M1199" s="77">
        <v>2.3111999999999999</v>
      </c>
      <c r="N1199" s="77">
        <v>34.640999999999998</v>
      </c>
      <c r="O1199" s="78" t="s">
        <v>2321</v>
      </c>
    </row>
    <row r="1200" spans="1:15" x14ac:dyDescent="0.25">
      <c r="A1200" s="151" t="s">
        <v>52</v>
      </c>
      <c r="B1200" s="77" t="s">
        <v>45</v>
      </c>
      <c r="C1200" s="77">
        <v>3</v>
      </c>
      <c r="D1200" s="77">
        <v>11.000999999999999</v>
      </c>
      <c r="E1200" s="77">
        <v>1E-3</v>
      </c>
      <c r="F1200" s="77" t="s">
        <v>13</v>
      </c>
      <c r="G1200" s="77" t="s">
        <v>12</v>
      </c>
      <c r="H1200" s="77">
        <v>5</v>
      </c>
      <c r="I1200" s="77">
        <v>5.01</v>
      </c>
      <c r="J1200" s="77" t="s">
        <v>10</v>
      </c>
      <c r="K1200" s="77">
        <v>2.5</v>
      </c>
      <c r="L1200" s="77">
        <v>35</v>
      </c>
      <c r="M1200" s="77">
        <v>2.3111999999999999</v>
      </c>
      <c r="N1200" s="77">
        <v>34.640999999999998</v>
      </c>
      <c r="O1200" s="78" t="s">
        <v>2319</v>
      </c>
    </row>
    <row r="1201" spans="1:15" x14ac:dyDescent="0.25">
      <c r="A1201" s="151" t="s">
        <v>52</v>
      </c>
      <c r="B1201" s="77" t="s">
        <v>45</v>
      </c>
      <c r="C1201" s="77">
        <v>11</v>
      </c>
      <c r="D1201" s="77">
        <v>20.501000000000001</v>
      </c>
      <c r="E1201" s="77">
        <v>1E-3</v>
      </c>
      <c r="F1201" s="77" t="s">
        <v>13</v>
      </c>
      <c r="G1201" s="77" t="s">
        <v>12</v>
      </c>
      <c r="H1201" s="77">
        <v>4.4999999999999998E-2</v>
      </c>
      <c r="I1201" s="77">
        <v>0.10001</v>
      </c>
      <c r="J1201" s="77" t="s">
        <v>10</v>
      </c>
      <c r="K1201" s="77">
        <v>5.8</v>
      </c>
      <c r="L1201" s="77">
        <v>1.4</v>
      </c>
      <c r="M1201" s="77">
        <v>5.7854999999999999</v>
      </c>
      <c r="N1201" s="77">
        <v>1.3856999999999999</v>
      </c>
      <c r="O1201" s="78" t="s">
        <v>2336</v>
      </c>
    </row>
    <row r="1202" spans="1:15" x14ac:dyDescent="0.25">
      <c r="A1202" s="151" t="s">
        <v>52</v>
      </c>
      <c r="B1202" s="77" t="s">
        <v>45</v>
      </c>
      <c r="C1202" s="77">
        <v>11</v>
      </c>
      <c r="D1202" s="77">
        <v>20.501000000000001</v>
      </c>
      <c r="E1202" s="77">
        <v>1E-3</v>
      </c>
      <c r="F1202" s="77" t="s">
        <v>13</v>
      </c>
      <c r="G1202" s="77" t="s">
        <v>12</v>
      </c>
      <c r="H1202" s="77">
        <v>0.1</v>
      </c>
      <c r="I1202" s="77">
        <v>1.0000100000000001</v>
      </c>
      <c r="J1202" s="77" t="s">
        <v>10</v>
      </c>
      <c r="K1202" s="77">
        <v>6.5</v>
      </c>
      <c r="L1202" s="77">
        <v>1.7</v>
      </c>
      <c r="M1202" s="77">
        <v>5.7851999999999997</v>
      </c>
      <c r="N1202" s="77">
        <v>1.7321</v>
      </c>
      <c r="O1202" s="78" t="s">
        <v>2337</v>
      </c>
    </row>
    <row r="1203" spans="1:15" x14ac:dyDescent="0.25">
      <c r="A1203" s="151" t="s">
        <v>52</v>
      </c>
      <c r="B1203" s="77" t="s">
        <v>45</v>
      </c>
      <c r="C1203" s="77">
        <v>11</v>
      </c>
      <c r="D1203" s="77">
        <v>20.501000000000001</v>
      </c>
      <c r="E1203" s="77">
        <v>1E-3</v>
      </c>
      <c r="F1203" s="77" t="s">
        <v>13</v>
      </c>
      <c r="G1203" s="77" t="s">
        <v>12</v>
      </c>
      <c r="H1203" s="77">
        <v>1</v>
      </c>
      <c r="I1203" s="77">
        <v>5</v>
      </c>
      <c r="J1203" s="77" t="s">
        <v>10</v>
      </c>
      <c r="K1203" s="77">
        <v>5.9</v>
      </c>
      <c r="L1203" s="77">
        <v>35</v>
      </c>
      <c r="M1203" s="77">
        <v>5.7744999999999997</v>
      </c>
      <c r="N1203" s="77">
        <v>34.640999999999998</v>
      </c>
      <c r="O1203" s="78" t="s">
        <v>2335</v>
      </c>
    </row>
    <row r="1204" spans="1:15" x14ac:dyDescent="0.25">
      <c r="A1204" s="151" t="s">
        <v>52</v>
      </c>
      <c r="B1204" s="77" t="s">
        <v>45</v>
      </c>
      <c r="C1204" s="77">
        <v>11</v>
      </c>
      <c r="D1204" s="77">
        <v>20.501000000000001</v>
      </c>
      <c r="E1204" s="77">
        <v>1E-3</v>
      </c>
      <c r="F1204" s="77" t="s">
        <v>13</v>
      </c>
      <c r="G1204" s="77" t="s">
        <v>12</v>
      </c>
      <c r="H1204" s="77">
        <v>5</v>
      </c>
      <c r="I1204" s="77">
        <v>5.01</v>
      </c>
      <c r="J1204" s="77" t="s">
        <v>10</v>
      </c>
      <c r="K1204" s="77">
        <v>5.9</v>
      </c>
      <c r="L1204" s="77">
        <v>35</v>
      </c>
      <c r="M1204" s="77">
        <v>5.7744999999999997</v>
      </c>
      <c r="N1204" s="77">
        <v>34.640999999999998</v>
      </c>
      <c r="O1204" s="78" t="s">
        <v>2338</v>
      </c>
    </row>
    <row r="1205" spans="1:15" x14ac:dyDescent="0.25">
      <c r="A1205" s="151" t="s">
        <v>52</v>
      </c>
      <c r="B1205" s="77" t="s">
        <v>45</v>
      </c>
      <c r="C1205" s="77">
        <v>0</v>
      </c>
      <c r="D1205" s="77">
        <v>3.3000999999999999E-4</v>
      </c>
      <c r="E1205" s="77">
        <v>0.01</v>
      </c>
      <c r="F1205" s="77" t="s">
        <v>13</v>
      </c>
      <c r="G1205" s="77" t="s">
        <v>11</v>
      </c>
      <c r="H1205" s="77">
        <v>0.01</v>
      </c>
      <c r="I1205" s="77">
        <v>2.001E-2</v>
      </c>
      <c r="J1205" s="77" t="s">
        <v>10</v>
      </c>
      <c r="K1205" s="77">
        <v>5802.6</v>
      </c>
      <c r="L1205" s="77">
        <v>-87896</v>
      </c>
      <c r="M1205" s="77">
        <v>5800</v>
      </c>
      <c r="N1205" s="77">
        <v>-87896</v>
      </c>
      <c r="O1205" s="78" t="s">
        <v>2185</v>
      </c>
    </row>
    <row r="1206" spans="1:15" x14ac:dyDescent="0.25">
      <c r="A1206" s="151" t="s">
        <v>52</v>
      </c>
      <c r="B1206" s="77" t="s">
        <v>45</v>
      </c>
      <c r="C1206" s="77">
        <v>0</v>
      </c>
      <c r="D1206" s="77">
        <v>3.3000999999999999E-4</v>
      </c>
      <c r="E1206" s="77">
        <v>0.01</v>
      </c>
      <c r="F1206" s="77" t="s">
        <v>13</v>
      </c>
      <c r="G1206" s="77" t="s">
        <v>11</v>
      </c>
      <c r="H1206" s="77">
        <v>0.02</v>
      </c>
      <c r="I1206" s="77">
        <v>4.5010000000000001E-2</v>
      </c>
      <c r="J1206" s="77" t="s">
        <v>10</v>
      </c>
      <c r="K1206" s="77">
        <v>5773.6</v>
      </c>
      <c r="L1206" s="77">
        <v>0.16308</v>
      </c>
      <c r="M1206" s="77">
        <v>5773.6</v>
      </c>
      <c r="N1206" s="77">
        <v>0.12795999999999999</v>
      </c>
      <c r="O1206" s="78" t="s">
        <v>2186</v>
      </c>
    </row>
    <row r="1207" spans="1:15" x14ac:dyDescent="0.25">
      <c r="A1207" s="151" t="s">
        <v>52</v>
      </c>
      <c r="B1207" s="77" t="s">
        <v>45</v>
      </c>
      <c r="C1207" s="77">
        <v>0</v>
      </c>
      <c r="D1207" s="77">
        <v>3.3000999999999999E-4</v>
      </c>
      <c r="E1207" s="77">
        <v>0.01</v>
      </c>
      <c r="F1207" s="77" t="s">
        <v>13</v>
      </c>
      <c r="G1207" s="77" t="s">
        <v>11</v>
      </c>
      <c r="H1207" s="77">
        <v>4.4999999999999998E-2</v>
      </c>
      <c r="I1207" s="77">
        <v>1.0000100000000001</v>
      </c>
      <c r="J1207" s="77" t="s">
        <v>10</v>
      </c>
      <c r="K1207" s="77">
        <v>5773.6</v>
      </c>
      <c r="L1207" s="77">
        <v>0.12881000000000001</v>
      </c>
      <c r="M1207" s="77">
        <v>5773.6</v>
      </c>
      <c r="N1207" s="77">
        <v>9.3682000000000001E-2</v>
      </c>
      <c r="O1207" s="78" t="s">
        <v>2586</v>
      </c>
    </row>
    <row r="1208" spans="1:15" x14ac:dyDescent="0.25">
      <c r="A1208" s="151" t="s">
        <v>52</v>
      </c>
      <c r="B1208" s="77" t="s">
        <v>45</v>
      </c>
      <c r="C1208" s="77">
        <v>0</v>
      </c>
      <c r="D1208" s="77">
        <v>3.3000999999999999E-4</v>
      </c>
      <c r="E1208" s="77">
        <v>0.01</v>
      </c>
      <c r="F1208" s="77" t="s">
        <v>13</v>
      </c>
      <c r="G1208" s="77" t="s">
        <v>11</v>
      </c>
      <c r="H1208" s="77">
        <v>1</v>
      </c>
      <c r="I1208" s="77">
        <v>5.01</v>
      </c>
      <c r="J1208" s="77" t="s">
        <v>10</v>
      </c>
      <c r="K1208" s="77">
        <v>5773.6</v>
      </c>
      <c r="L1208" s="77">
        <v>0.51217999999999997</v>
      </c>
      <c r="M1208" s="77">
        <v>5773.6</v>
      </c>
      <c r="N1208" s="77">
        <v>0.47704999999999997</v>
      </c>
      <c r="O1208" s="78" t="s">
        <v>2588</v>
      </c>
    </row>
    <row r="1209" spans="1:15" x14ac:dyDescent="0.25">
      <c r="A1209" s="151" t="s">
        <v>52</v>
      </c>
      <c r="B1209" s="77" t="s">
        <v>45</v>
      </c>
      <c r="C1209" s="77">
        <v>0</v>
      </c>
      <c r="D1209" s="77">
        <v>3.3000999999999999E-4</v>
      </c>
      <c r="E1209" s="77">
        <v>0.01</v>
      </c>
      <c r="F1209" s="77" t="s">
        <v>13</v>
      </c>
      <c r="G1209" s="77" t="s">
        <v>11</v>
      </c>
      <c r="H1209" s="77">
        <v>5</v>
      </c>
      <c r="I1209" s="77">
        <v>10.01</v>
      </c>
      <c r="J1209" s="77" t="s">
        <v>10</v>
      </c>
      <c r="K1209" s="77">
        <v>5773.6</v>
      </c>
      <c r="L1209" s="77">
        <v>3.0975999999999999</v>
      </c>
      <c r="M1209" s="77">
        <v>5773.5</v>
      </c>
      <c r="N1209" s="77">
        <v>3.0226000000000002</v>
      </c>
      <c r="O1209" s="78" t="s">
        <v>2184</v>
      </c>
    </row>
    <row r="1210" spans="1:15" x14ac:dyDescent="0.25">
      <c r="A1210" s="151" t="s">
        <v>52</v>
      </c>
      <c r="B1210" s="77" t="s">
        <v>45</v>
      </c>
      <c r="C1210" s="77">
        <v>0</v>
      </c>
      <c r="D1210" s="77">
        <v>3.3000999999999999E-4</v>
      </c>
      <c r="E1210" s="77">
        <v>0.01</v>
      </c>
      <c r="F1210" s="77" t="s">
        <v>13</v>
      </c>
      <c r="G1210" s="77" t="s">
        <v>11</v>
      </c>
      <c r="H1210" s="77">
        <v>10</v>
      </c>
      <c r="I1210" s="77">
        <v>30</v>
      </c>
      <c r="J1210" s="77" t="s">
        <v>10</v>
      </c>
      <c r="K1210" s="77">
        <v>5773.6</v>
      </c>
      <c r="L1210" s="77">
        <v>12.164999999999999</v>
      </c>
      <c r="M1210" s="77">
        <v>5773.5</v>
      </c>
      <c r="N1210" s="77">
        <v>12.09</v>
      </c>
      <c r="O1210" s="78" t="s">
        <v>2587</v>
      </c>
    </row>
    <row r="1211" spans="1:15" x14ac:dyDescent="0.25">
      <c r="A1211" s="151" t="s">
        <v>52</v>
      </c>
      <c r="B1211" s="77" t="s">
        <v>45</v>
      </c>
      <c r="C1211" s="77">
        <v>0</v>
      </c>
      <c r="D1211" s="77">
        <v>3.3000999999999999E-4</v>
      </c>
      <c r="E1211" s="77">
        <v>0.01</v>
      </c>
      <c r="F1211" s="77" t="s">
        <v>13</v>
      </c>
      <c r="G1211" s="77" t="s">
        <v>11</v>
      </c>
      <c r="H1211" s="77">
        <v>30</v>
      </c>
      <c r="I1211" s="77">
        <v>30.1</v>
      </c>
      <c r="J1211" s="77" t="s">
        <v>10</v>
      </c>
      <c r="K1211" s="77">
        <v>5773.6</v>
      </c>
      <c r="L1211" s="77">
        <v>12.164999999999999</v>
      </c>
      <c r="M1211" s="77">
        <v>5773.5</v>
      </c>
      <c r="N1211" s="77">
        <v>12.09</v>
      </c>
      <c r="O1211" s="78" t="s">
        <v>2187</v>
      </c>
    </row>
    <row r="1212" spans="1:15" x14ac:dyDescent="0.25">
      <c r="A1212" s="151" t="s">
        <v>52</v>
      </c>
      <c r="B1212" s="77" t="s">
        <v>45</v>
      </c>
      <c r="C1212" s="77">
        <v>3.3000000000000002E-2</v>
      </c>
      <c r="D1212" s="77">
        <v>0.33001000000000003</v>
      </c>
      <c r="E1212" s="77">
        <v>0.01</v>
      </c>
      <c r="F1212" s="77" t="s">
        <v>13</v>
      </c>
      <c r="G1212" s="77" t="s">
        <v>12</v>
      </c>
      <c r="H1212" s="77">
        <v>0.01</v>
      </c>
      <c r="I1212" s="77">
        <v>2.001E-2</v>
      </c>
      <c r="J1212" s="77" t="s">
        <v>10</v>
      </c>
      <c r="K1212" s="77">
        <v>5.7694999999999999</v>
      </c>
      <c r="L1212" s="77">
        <v>0.14516999999999999</v>
      </c>
      <c r="M1212" s="77">
        <v>5.7694999999999999</v>
      </c>
      <c r="N1212" s="77">
        <v>0.14515</v>
      </c>
      <c r="O1212" s="78" t="s">
        <v>2277</v>
      </c>
    </row>
    <row r="1213" spans="1:15" x14ac:dyDescent="0.25">
      <c r="A1213" s="151" t="s">
        <v>52</v>
      </c>
      <c r="B1213" s="77" t="s">
        <v>45</v>
      </c>
      <c r="C1213" s="77">
        <v>3.3000000000000002E-2</v>
      </c>
      <c r="D1213" s="77">
        <v>0.33001000000000003</v>
      </c>
      <c r="E1213" s="77">
        <v>0.01</v>
      </c>
      <c r="F1213" s="77" t="s">
        <v>13</v>
      </c>
      <c r="G1213" s="77" t="s">
        <v>12</v>
      </c>
      <c r="H1213" s="77">
        <v>0.02</v>
      </c>
      <c r="I1213" s="77">
        <v>4.5010000000000001E-2</v>
      </c>
      <c r="J1213" s="77" t="s">
        <v>10</v>
      </c>
      <c r="K1213" s="77">
        <v>5.7725999999999997</v>
      </c>
      <c r="L1213" s="77">
        <v>3.8390000000000001E-2</v>
      </c>
      <c r="M1213" s="77">
        <v>5.7725999999999997</v>
      </c>
      <c r="N1213" s="77">
        <v>3.8365000000000003E-2</v>
      </c>
      <c r="O1213" s="78" t="s">
        <v>2278</v>
      </c>
    </row>
    <row r="1214" spans="1:15" x14ac:dyDescent="0.25">
      <c r="A1214" s="151" t="s">
        <v>52</v>
      </c>
      <c r="B1214" s="77" t="s">
        <v>45</v>
      </c>
      <c r="C1214" s="77">
        <v>3.3000000000000002E-2</v>
      </c>
      <c r="D1214" s="77">
        <v>0.33001000000000003</v>
      </c>
      <c r="E1214" s="77">
        <v>0.01</v>
      </c>
      <c r="F1214" s="77" t="s">
        <v>13</v>
      </c>
      <c r="G1214" s="77" t="s">
        <v>12</v>
      </c>
      <c r="H1214" s="77">
        <v>4.4999999999999998E-2</v>
      </c>
      <c r="I1214" s="77">
        <v>1.0000100000000001</v>
      </c>
      <c r="J1214" s="77" t="s">
        <v>10</v>
      </c>
      <c r="K1214" s="77">
        <v>5.7733999999999996</v>
      </c>
      <c r="L1214" s="77">
        <v>8.8941000000000003E-3</v>
      </c>
      <c r="M1214" s="77">
        <v>5.7733999999999996</v>
      </c>
      <c r="N1214" s="77">
        <v>8.8681999999999997E-3</v>
      </c>
      <c r="O1214" s="78" t="s">
        <v>2276</v>
      </c>
    </row>
    <row r="1215" spans="1:15" x14ac:dyDescent="0.25">
      <c r="A1215" s="151" t="s">
        <v>52</v>
      </c>
      <c r="B1215" s="77" t="s">
        <v>45</v>
      </c>
      <c r="C1215" s="77">
        <v>3.3000000000000002E-2</v>
      </c>
      <c r="D1215" s="77">
        <v>0.33001000000000003</v>
      </c>
      <c r="E1215" s="77">
        <v>0.01</v>
      </c>
      <c r="F1215" s="77" t="s">
        <v>13</v>
      </c>
      <c r="G1215" s="77" t="s">
        <v>12</v>
      </c>
      <c r="H1215" s="77">
        <v>1</v>
      </c>
      <c r="I1215" s="77">
        <v>5.01</v>
      </c>
      <c r="J1215" s="77" t="s">
        <v>10</v>
      </c>
      <c r="K1215" s="77">
        <v>5.7725999999999997</v>
      </c>
      <c r="L1215" s="77">
        <v>5.3741999999999998E-2</v>
      </c>
      <c r="M1215" s="77">
        <v>5.7725999999999997</v>
      </c>
      <c r="N1215" s="77">
        <v>5.3697000000000002E-2</v>
      </c>
      <c r="O1215" s="78" t="s">
        <v>2279</v>
      </c>
    </row>
    <row r="1216" spans="1:15" x14ac:dyDescent="0.25">
      <c r="A1216" s="151" t="s">
        <v>52</v>
      </c>
      <c r="B1216" s="77" t="s">
        <v>45</v>
      </c>
      <c r="C1216" s="77">
        <v>3.3000000000000002E-2</v>
      </c>
      <c r="D1216" s="77">
        <v>0.33001000000000003</v>
      </c>
      <c r="E1216" s="77">
        <v>0.01</v>
      </c>
      <c r="F1216" s="77" t="s">
        <v>13</v>
      </c>
      <c r="G1216" s="77" t="s">
        <v>12</v>
      </c>
      <c r="H1216" s="77">
        <v>5</v>
      </c>
      <c r="I1216" s="77">
        <v>10.01</v>
      </c>
      <c r="J1216" s="77" t="s">
        <v>10</v>
      </c>
      <c r="K1216" s="77">
        <v>5.7697000000000003</v>
      </c>
      <c r="L1216" s="77">
        <v>0.21298</v>
      </c>
      <c r="M1216" s="77">
        <v>5.7697000000000003</v>
      </c>
      <c r="N1216" s="77">
        <v>0.21288000000000001</v>
      </c>
      <c r="O1216" s="78" t="s">
        <v>2275</v>
      </c>
    </row>
    <row r="1217" spans="1:15" x14ac:dyDescent="0.25">
      <c r="A1217" s="151" t="s">
        <v>52</v>
      </c>
      <c r="B1217" s="77" t="s">
        <v>45</v>
      </c>
      <c r="C1217" s="77">
        <v>3.3000000000000002E-2</v>
      </c>
      <c r="D1217" s="77">
        <v>0.33001000000000003</v>
      </c>
      <c r="E1217" s="77">
        <v>0.01</v>
      </c>
      <c r="F1217" s="77" t="s">
        <v>13</v>
      </c>
      <c r="G1217" s="77" t="s">
        <v>12</v>
      </c>
      <c r="H1217" s="77">
        <v>10</v>
      </c>
      <c r="I1217" s="77">
        <v>30</v>
      </c>
      <c r="J1217" s="77" t="s">
        <v>10</v>
      </c>
      <c r="K1217" s="77">
        <v>5.7587000000000002</v>
      </c>
      <c r="L1217" s="77">
        <v>0.83674000000000004</v>
      </c>
      <c r="M1217" s="77">
        <v>5.7587000000000002</v>
      </c>
      <c r="N1217" s="77">
        <v>0.83650999999999998</v>
      </c>
      <c r="O1217" s="78" t="s">
        <v>2618</v>
      </c>
    </row>
    <row r="1218" spans="1:15" x14ac:dyDescent="0.25">
      <c r="A1218" s="151" t="s">
        <v>52</v>
      </c>
      <c r="B1218" s="77" t="s">
        <v>45</v>
      </c>
      <c r="C1218" s="77">
        <v>3.3000000000000002E-2</v>
      </c>
      <c r="D1218" s="77">
        <v>0.33001000000000003</v>
      </c>
      <c r="E1218" s="77">
        <v>0.01</v>
      </c>
      <c r="F1218" s="77" t="s">
        <v>13</v>
      </c>
      <c r="G1218" s="77" t="s">
        <v>12</v>
      </c>
      <c r="H1218" s="77">
        <v>30</v>
      </c>
      <c r="I1218" s="77">
        <v>30.01</v>
      </c>
      <c r="J1218" s="77" t="s">
        <v>10</v>
      </c>
      <c r="K1218" s="77">
        <v>5.7587000000000002</v>
      </c>
      <c r="L1218" s="77">
        <v>0.83674000000000004</v>
      </c>
      <c r="M1218" s="77">
        <v>5.7587000000000002</v>
      </c>
      <c r="N1218" s="77">
        <v>0.83650999999999998</v>
      </c>
      <c r="O1218" s="78" t="s">
        <v>2274</v>
      </c>
    </row>
    <row r="1219" spans="1:15" x14ac:dyDescent="0.25">
      <c r="A1219" s="151" t="s">
        <v>52</v>
      </c>
      <c r="B1219" s="77" t="s">
        <v>45</v>
      </c>
      <c r="C1219" s="77">
        <v>0.33</v>
      </c>
      <c r="D1219" s="77">
        <v>1.1000099999999999</v>
      </c>
      <c r="E1219" s="77">
        <v>0.01</v>
      </c>
      <c r="F1219" s="77" t="s">
        <v>13</v>
      </c>
      <c r="G1219" s="77" t="s">
        <v>12</v>
      </c>
      <c r="H1219" s="77">
        <v>0.01</v>
      </c>
      <c r="I1219" s="77">
        <v>4.5010000000000001E-2</v>
      </c>
      <c r="J1219" s="77" t="s">
        <v>10</v>
      </c>
      <c r="K1219" s="77">
        <v>5.6471</v>
      </c>
      <c r="L1219" s="77">
        <v>0.55145</v>
      </c>
      <c r="M1219" s="77">
        <v>5.6471</v>
      </c>
      <c r="N1219" s="77">
        <v>0.55120999999999998</v>
      </c>
      <c r="O1219" s="78" t="s">
        <v>2623</v>
      </c>
    </row>
    <row r="1220" spans="1:15" x14ac:dyDescent="0.25">
      <c r="A1220" s="151" t="s">
        <v>52</v>
      </c>
      <c r="B1220" s="77" t="s">
        <v>45</v>
      </c>
      <c r="C1220" s="77">
        <v>0.33</v>
      </c>
      <c r="D1220" s="77">
        <v>1.1000099999999999</v>
      </c>
      <c r="E1220" s="77">
        <v>0.01</v>
      </c>
      <c r="F1220" s="77" t="s">
        <v>13</v>
      </c>
      <c r="G1220" s="77" t="s">
        <v>12</v>
      </c>
      <c r="H1220" s="77">
        <v>4.4999999999999998E-2</v>
      </c>
      <c r="I1220" s="77">
        <v>1.0000100000000001</v>
      </c>
      <c r="J1220" s="77" t="s">
        <v>10</v>
      </c>
      <c r="K1220" s="77">
        <v>5.7643000000000004</v>
      </c>
      <c r="L1220" s="77">
        <v>5.3023000000000001E-2</v>
      </c>
      <c r="M1220" s="77">
        <v>5.7643000000000004</v>
      </c>
      <c r="N1220" s="77">
        <v>5.2760000000000001E-2</v>
      </c>
      <c r="O1220" s="78" t="s">
        <v>2294</v>
      </c>
    </row>
    <row r="1221" spans="1:15" x14ac:dyDescent="0.25">
      <c r="A1221" s="151" t="s">
        <v>52</v>
      </c>
      <c r="B1221" s="77" t="s">
        <v>45</v>
      </c>
      <c r="C1221" s="77">
        <v>0.33</v>
      </c>
      <c r="D1221" s="77">
        <v>1.1000099999999999</v>
      </c>
      <c r="E1221" s="77">
        <v>0.01</v>
      </c>
      <c r="F1221" s="77" t="s">
        <v>13</v>
      </c>
      <c r="G1221" s="77" t="s">
        <v>12</v>
      </c>
      <c r="H1221" s="77">
        <v>1</v>
      </c>
      <c r="I1221" s="77">
        <v>5.01</v>
      </c>
      <c r="J1221" s="77" t="s">
        <v>10</v>
      </c>
      <c r="K1221" s="77">
        <v>5.1010999999999997</v>
      </c>
      <c r="L1221" s="77">
        <v>4.9149000000000003</v>
      </c>
      <c r="M1221" s="77">
        <v>5.0998000000000001</v>
      </c>
      <c r="N1221" s="77">
        <v>4.9135999999999997</v>
      </c>
      <c r="O1221" s="78" t="s">
        <v>2291</v>
      </c>
    </row>
    <row r="1222" spans="1:15" x14ac:dyDescent="0.25">
      <c r="A1222" s="151" t="s">
        <v>52</v>
      </c>
      <c r="B1222" s="77" t="s">
        <v>45</v>
      </c>
      <c r="C1222" s="77">
        <v>0.33</v>
      </c>
      <c r="D1222" s="77">
        <v>1.1000099999999999</v>
      </c>
      <c r="E1222" s="77">
        <v>0.01</v>
      </c>
      <c r="F1222" s="77" t="s">
        <v>13</v>
      </c>
      <c r="G1222" s="77" t="s">
        <v>12</v>
      </c>
      <c r="H1222" s="77">
        <v>5</v>
      </c>
      <c r="I1222" s="77">
        <v>10</v>
      </c>
      <c r="J1222" s="77" t="s">
        <v>10</v>
      </c>
      <c r="K1222" s="77">
        <v>7.0907999999999998</v>
      </c>
      <c r="L1222" s="77">
        <v>28.073</v>
      </c>
      <c r="M1222" s="77">
        <v>7.0891000000000002</v>
      </c>
      <c r="N1222" s="77">
        <v>28.073</v>
      </c>
      <c r="O1222" s="78" t="s">
        <v>2292</v>
      </c>
    </row>
    <row r="1223" spans="1:15" x14ac:dyDescent="0.25">
      <c r="A1223" s="151" t="s">
        <v>52</v>
      </c>
      <c r="B1223" s="77" t="s">
        <v>45</v>
      </c>
      <c r="C1223" s="77">
        <v>0.33</v>
      </c>
      <c r="D1223" s="77">
        <v>1.1000099999999999</v>
      </c>
      <c r="E1223" s="77">
        <v>0.01</v>
      </c>
      <c r="F1223" s="77" t="s">
        <v>13</v>
      </c>
      <c r="G1223" s="77" t="s">
        <v>12</v>
      </c>
      <c r="H1223" s="77">
        <v>10</v>
      </c>
      <c r="I1223" s="77">
        <v>10.01</v>
      </c>
      <c r="J1223" s="77" t="s">
        <v>10</v>
      </c>
      <c r="K1223" s="77">
        <v>7.0907999999999998</v>
      </c>
      <c r="L1223" s="77">
        <v>28.073</v>
      </c>
      <c r="M1223" s="77">
        <v>7.0891000000000002</v>
      </c>
      <c r="N1223" s="77">
        <v>28.073</v>
      </c>
      <c r="O1223" s="78" t="s">
        <v>2293</v>
      </c>
    </row>
    <row r="1224" spans="1:15" x14ac:dyDescent="0.25">
      <c r="A1224" s="151" t="s">
        <v>52</v>
      </c>
      <c r="B1224" s="77" t="s">
        <v>45</v>
      </c>
      <c r="C1224" s="77">
        <v>1.1000000000000001</v>
      </c>
      <c r="D1224" s="77">
        <v>3.0009999999999999</v>
      </c>
      <c r="E1224" s="77">
        <v>0.01</v>
      </c>
      <c r="F1224" s="77" t="s">
        <v>13</v>
      </c>
      <c r="G1224" s="77" t="s">
        <v>12</v>
      </c>
      <c r="H1224" s="77">
        <v>0.01</v>
      </c>
      <c r="I1224" s="77">
        <v>4.5010000000000001E-2</v>
      </c>
      <c r="J1224" s="77" t="s">
        <v>10</v>
      </c>
      <c r="K1224" s="77">
        <v>4.9070999999999998</v>
      </c>
      <c r="L1224" s="77">
        <v>1.2281</v>
      </c>
      <c r="M1224" s="77">
        <v>4.9043000000000001</v>
      </c>
      <c r="N1224" s="77">
        <v>1.2264999999999999</v>
      </c>
      <c r="O1224" s="78" t="s">
        <v>2311</v>
      </c>
    </row>
    <row r="1225" spans="1:15" x14ac:dyDescent="0.25">
      <c r="A1225" s="151" t="s">
        <v>52</v>
      </c>
      <c r="B1225" s="77" t="s">
        <v>45</v>
      </c>
      <c r="C1225" s="77">
        <v>1.1000000000000001</v>
      </c>
      <c r="D1225" s="77">
        <v>3.0009999999999999</v>
      </c>
      <c r="E1225" s="77">
        <v>0.01</v>
      </c>
      <c r="F1225" s="77" t="s">
        <v>13</v>
      </c>
      <c r="G1225" s="77" t="s">
        <v>12</v>
      </c>
      <c r="H1225" s="77">
        <v>4.4999999999999998E-2</v>
      </c>
      <c r="I1225" s="77">
        <v>1.0000100000000001</v>
      </c>
      <c r="J1225" s="77" t="s">
        <v>10</v>
      </c>
      <c r="K1225" s="77">
        <v>5.6463000000000001</v>
      </c>
      <c r="L1225" s="77">
        <v>0.18057000000000001</v>
      </c>
      <c r="M1225" s="77">
        <v>5.6448</v>
      </c>
      <c r="N1225" s="77">
        <v>0.17757999999999999</v>
      </c>
      <c r="O1225" s="78" t="s">
        <v>2310</v>
      </c>
    </row>
    <row r="1226" spans="1:15" x14ac:dyDescent="0.25">
      <c r="A1226" s="151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0.01</v>
      </c>
      <c r="F1226" s="77" t="s">
        <v>13</v>
      </c>
      <c r="G1226" s="77" t="s">
        <v>12</v>
      </c>
      <c r="H1226" s="77">
        <v>1</v>
      </c>
      <c r="I1226" s="77">
        <v>5.01</v>
      </c>
      <c r="J1226" s="77" t="s">
        <v>10</v>
      </c>
      <c r="K1226" s="77">
        <v>3.4546999999999999</v>
      </c>
      <c r="L1226" s="77">
        <v>6.4116</v>
      </c>
      <c r="M1226" s="77">
        <v>3.4521000000000002</v>
      </c>
      <c r="N1226" s="77">
        <v>6.4115000000000002</v>
      </c>
      <c r="O1226" s="78" t="s">
        <v>2312</v>
      </c>
    </row>
    <row r="1227" spans="1:15" x14ac:dyDescent="0.25">
      <c r="A1227" s="151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0.01</v>
      </c>
      <c r="F1227" s="77" t="s">
        <v>13</v>
      </c>
      <c r="G1227" s="77" t="s">
        <v>12</v>
      </c>
      <c r="H1227" s="77">
        <v>5</v>
      </c>
      <c r="I1227" s="77">
        <v>10</v>
      </c>
      <c r="J1227" s="77" t="s">
        <v>10</v>
      </c>
      <c r="K1227" s="77">
        <v>6.2283999999999997</v>
      </c>
      <c r="L1227" s="77">
        <v>28.856999999999999</v>
      </c>
      <c r="M1227" s="77">
        <v>6.3663999999999996</v>
      </c>
      <c r="N1227" s="77">
        <v>28.73</v>
      </c>
      <c r="O1227" s="78" t="s">
        <v>2313</v>
      </c>
    </row>
    <row r="1228" spans="1:15" x14ac:dyDescent="0.25">
      <c r="A1228" s="151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0.01</v>
      </c>
      <c r="F1228" s="77" t="s">
        <v>13</v>
      </c>
      <c r="G1228" s="77" t="s">
        <v>12</v>
      </c>
      <c r="H1228" s="77">
        <v>10</v>
      </c>
      <c r="I1228" s="77">
        <v>10.01</v>
      </c>
      <c r="J1228" s="77" t="s">
        <v>10</v>
      </c>
      <c r="K1228" s="77">
        <v>6.2283999999999997</v>
      </c>
      <c r="L1228" s="77">
        <v>28.856999999999999</v>
      </c>
      <c r="M1228" s="77">
        <v>6.3663999999999996</v>
      </c>
      <c r="N1228" s="77">
        <v>28.73</v>
      </c>
      <c r="O1228" s="78" t="s">
        <v>2309</v>
      </c>
    </row>
    <row r="1229" spans="1:15" x14ac:dyDescent="0.25">
      <c r="A1229" s="151" t="s">
        <v>52</v>
      </c>
      <c r="B1229" s="77" t="s">
        <v>45</v>
      </c>
      <c r="C1229" s="77">
        <v>3</v>
      </c>
      <c r="D1229" s="77">
        <v>11.000999999999999</v>
      </c>
      <c r="E1229" s="77">
        <v>0.01</v>
      </c>
      <c r="F1229" s="77" t="s">
        <v>13</v>
      </c>
      <c r="G1229" s="77" t="s">
        <v>12</v>
      </c>
      <c r="H1229" s="77">
        <v>4.4999999999999998E-2</v>
      </c>
      <c r="I1229" s="77">
        <v>0.10001</v>
      </c>
      <c r="J1229" s="77" t="s">
        <v>10</v>
      </c>
      <c r="K1229" s="77">
        <v>5.6643999999999997</v>
      </c>
      <c r="L1229" s="77">
        <v>0.53041000000000005</v>
      </c>
      <c r="M1229" s="77">
        <v>5.6622000000000003</v>
      </c>
      <c r="N1229" s="77">
        <v>0.53025999999999995</v>
      </c>
      <c r="O1229" s="78" t="s">
        <v>2635</v>
      </c>
    </row>
    <row r="1230" spans="1:15" x14ac:dyDescent="0.25">
      <c r="A1230" s="151" t="s">
        <v>52</v>
      </c>
      <c r="B1230" s="77" t="s">
        <v>45</v>
      </c>
      <c r="C1230" s="77">
        <v>3</v>
      </c>
      <c r="D1230" s="77">
        <v>11.000999999999999</v>
      </c>
      <c r="E1230" s="77">
        <v>0.01</v>
      </c>
      <c r="F1230" s="77" t="s">
        <v>13</v>
      </c>
      <c r="G1230" s="77" t="s">
        <v>12</v>
      </c>
      <c r="H1230" s="77">
        <v>0.1</v>
      </c>
      <c r="I1230" s="77">
        <v>1.0000100000000001</v>
      </c>
      <c r="J1230" s="77" t="s">
        <v>10</v>
      </c>
      <c r="K1230" s="77">
        <v>5.1971999999999996</v>
      </c>
      <c r="L1230" s="77">
        <v>0.99041000000000001</v>
      </c>
      <c r="M1230" s="77">
        <v>5.1951000000000001</v>
      </c>
      <c r="N1230" s="77">
        <v>0.99036000000000002</v>
      </c>
      <c r="O1230" s="78" t="s">
        <v>2323</v>
      </c>
    </row>
    <row r="1231" spans="1:15" x14ac:dyDescent="0.25">
      <c r="A1231" s="151" t="s">
        <v>52</v>
      </c>
      <c r="B1231" s="77" t="s">
        <v>45</v>
      </c>
      <c r="C1231" s="77">
        <v>3</v>
      </c>
      <c r="D1231" s="77">
        <v>11.000999999999999</v>
      </c>
      <c r="E1231" s="77">
        <v>0.01</v>
      </c>
      <c r="F1231" s="77" t="s">
        <v>13</v>
      </c>
      <c r="G1231" s="77" t="s">
        <v>12</v>
      </c>
      <c r="H1231" s="77">
        <v>1</v>
      </c>
      <c r="I1231" s="77">
        <v>5</v>
      </c>
      <c r="J1231" s="77" t="s">
        <v>10</v>
      </c>
      <c r="K1231" s="77">
        <v>2.5</v>
      </c>
      <c r="L1231" s="77">
        <v>35</v>
      </c>
      <c r="M1231" s="77">
        <v>2.5084</v>
      </c>
      <c r="N1231" s="77">
        <v>34.627000000000002</v>
      </c>
      <c r="O1231" s="78" t="s">
        <v>2322</v>
      </c>
    </row>
    <row r="1232" spans="1:15" x14ac:dyDescent="0.25">
      <c r="A1232" s="151" t="s">
        <v>52</v>
      </c>
      <c r="B1232" s="77" t="s">
        <v>45</v>
      </c>
      <c r="C1232" s="77">
        <v>3</v>
      </c>
      <c r="D1232" s="77">
        <v>11.000999999999999</v>
      </c>
      <c r="E1232" s="77">
        <v>0.01</v>
      </c>
      <c r="F1232" s="77" t="s">
        <v>13</v>
      </c>
      <c r="G1232" s="77" t="s">
        <v>12</v>
      </c>
      <c r="H1232" s="77">
        <v>5</v>
      </c>
      <c r="I1232" s="77">
        <v>5.01</v>
      </c>
      <c r="J1232" s="77" t="s">
        <v>10</v>
      </c>
      <c r="K1232" s="77">
        <v>2.5</v>
      </c>
      <c r="L1232" s="77">
        <v>35</v>
      </c>
      <c r="M1232" s="77">
        <v>2.5084</v>
      </c>
      <c r="N1232" s="77">
        <v>34.627000000000002</v>
      </c>
      <c r="O1232" s="78" t="s">
        <v>2636</v>
      </c>
    </row>
    <row r="1233" spans="1:15" x14ac:dyDescent="0.25">
      <c r="A1233" s="151" t="s">
        <v>52</v>
      </c>
      <c r="B1233" s="77" t="s">
        <v>45</v>
      </c>
      <c r="C1233" s="77">
        <v>11</v>
      </c>
      <c r="D1233" s="77">
        <v>20.501000000000001</v>
      </c>
      <c r="E1233" s="77">
        <v>0.01</v>
      </c>
      <c r="F1233" s="77" t="s">
        <v>13</v>
      </c>
      <c r="G1233" s="77" t="s">
        <v>12</v>
      </c>
      <c r="H1233" s="77">
        <v>4.4999999999999998E-2</v>
      </c>
      <c r="I1233" s="77">
        <v>0.10001</v>
      </c>
      <c r="J1233" s="77" t="s">
        <v>10</v>
      </c>
      <c r="K1233" s="77">
        <v>6.9249000000000001</v>
      </c>
      <c r="L1233" s="77">
        <v>1.3567</v>
      </c>
      <c r="M1233" s="77">
        <v>6.9028</v>
      </c>
      <c r="N1233" s="77">
        <v>1.3548</v>
      </c>
      <c r="O1233" s="78" t="s">
        <v>2638</v>
      </c>
    </row>
    <row r="1234" spans="1:15" x14ac:dyDescent="0.25">
      <c r="A1234" s="151" t="s">
        <v>52</v>
      </c>
      <c r="B1234" s="77" t="s">
        <v>45</v>
      </c>
      <c r="C1234" s="77">
        <v>11</v>
      </c>
      <c r="D1234" s="77">
        <v>20.501000000000001</v>
      </c>
      <c r="E1234" s="77">
        <v>0.01</v>
      </c>
      <c r="F1234" s="77" t="s">
        <v>13</v>
      </c>
      <c r="G1234" s="77" t="s">
        <v>12</v>
      </c>
      <c r="H1234" s="77">
        <v>0.1</v>
      </c>
      <c r="I1234" s="77">
        <v>1.0000100000000001</v>
      </c>
      <c r="J1234" s="77" t="s">
        <v>10</v>
      </c>
      <c r="K1234" s="77">
        <v>6.7671000000000001</v>
      </c>
      <c r="L1234" s="77">
        <v>1.7061999999999999</v>
      </c>
      <c r="M1234" s="77">
        <v>6.7465999999999999</v>
      </c>
      <c r="N1234" s="77">
        <v>1.7047000000000001</v>
      </c>
      <c r="O1234" s="78" t="s">
        <v>2340</v>
      </c>
    </row>
    <row r="1235" spans="1:15" x14ac:dyDescent="0.25">
      <c r="A1235" s="151" t="s">
        <v>52</v>
      </c>
      <c r="B1235" s="77" t="s">
        <v>45</v>
      </c>
      <c r="C1235" s="77">
        <v>11</v>
      </c>
      <c r="D1235" s="77">
        <v>20.501000000000001</v>
      </c>
      <c r="E1235" s="77">
        <v>0.01</v>
      </c>
      <c r="F1235" s="77" t="s">
        <v>13</v>
      </c>
      <c r="G1235" s="77" t="s">
        <v>12</v>
      </c>
      <c r="H1235" s="77">
        <v>1</v>
      </c>
      <c r="I1235" s="77">
        <v>5</v>
      </c>
      <c r="J1235" s="77" t="s">
        <v>10</v>
      </c>
      <c r="K1235" s="77">
        <v>5.9</v>
      </c>
      <c r="L1235" s="77">
        <v>35</v>
      </c>
      <c r="M1235" s="77">
        <v>5.8395000000000001</v>
      </c>
      <c r="N1235" s="77">
        <v>34.639000000000003</v>
      </c>
      <c r="O1235" s="78" t="s">
        <v>2341</v>
      </c>
    </row>
    <row r="1236" spans="1:15" x14ac:dyDescent="0.25">
      <c r="A1236" s="151" t="s">
        <v>52</v>
      </c>
      <c r="B1236" s="77" t="s">
        <v>45</v>
      </c>
      <c r="C1236" s="77">
        <v>11</v>
      </c>
      <c r="D1236" s="77">
        <v>20.501000000000001</v>
      </c>
      <c r="E1236" s="77">
        <v>0.01</v>
      </c>
      <c r="F1236" s="77" t="s">
        <v>13</v>
      </c>
      <c r="G1236" s="77" t="s">
        <v>12</v>
      </c>
      <c r="H1236" s="77">
        <v>5</v>
      </c>
      <c r="I1236" s="77">
        <v>5.01</v>
      </c>
      <c r="J1236" s="77" t="s">
        <v>10</v>
      </c>
      <c r="K1236" s="77">
        <v>5.9</v>
      </c>
      <c r="L1236" s="77">
        <v>35</v>
      </c>
      <c r="M1236" s="77">
        <v>5.8395000000000001</v>
      </c>
      <c r="N1236" s="77">
        <v>34.639000000000003</v>
      </c>
      <c r="O1236" s="78" t="s">
        <v>2339</v>
      </c>
    </row>
    <row r="1237" spans="1:15" x14ac:dyDescent="0.25">
      <c r="A1237" s="151" t="s">
        <v>52</v>
      </c>
      <c r="B1237" s="77" t="s">
        <v>45</v>
      </c>
      <c r="C1237" s="77">
        <v>0</v>
      </c>
      <c r="D1237" s="77">
        <v>3.3000999999999999E-4</v>
      </c>
      <c r="E1237" s="77">
        <v>0.1</v>
      </c>
      <c r="F1237" s="77" t="s">
        <v>13</v>
      </c>
      <c r="G1237" s="77" t="s">
        <v>11</v>
      </c>
      <c r="H1237" s="77">
        <v>0.01</v>
      </c>
      <c r="I1237" s="77">
        <v>2.001E-2</v>
      </c>
      <c r="J1237" s="77" t="s">
        <v>10</v>
      </c>
      <c r="K1237" s="77">
        <v>58026</v>
      </c>
      <c r="L1237" s="77">
        <v>-878960</v>
      </c>
      <c r="M1237" s="77">
        <v>58000</v>
      </c>
      <c r="N1237" s="77">
        <v>-878960</v>
      </c>
      <c r="O1237" s="78" t="s">
        <v>2188</v>
      </c>
    </row>
    <row r="1238" spans="1:15" x14ac:dyDescent="0.25">
      <c r="A1238" s="151" t="s">
        <v>52</v>
      </c>
      <c r="B1238" s="77" t="s">
        <v>45</v>
      </c>
      <c r="C1238" s="77">
        <v>0</v>
      </c>
      <c r="D1238" s="77">
        <v>3.3000999999999999E-4</v>
      </c>
      <c r="E1238" s="77">
        <v>0.1</v>
      </c>
      <c r="F1238" s="77" t="s">
        <v>13</v>
      </c>
      <c r="G1238" s="77" t="s">
        <v>11</v>
      </c>
      <c r="H1238" s="77">
        <v>0.02</v>
      </c>
      <c r="I1238" s="77">
        <v>4.5010000000000001E-2</v>
      </c>
      <c r="J1238" s="77" t="s">
        <v>10</v>
      </c>
      <c r="K1238" s="77">
        <v>57736</v>
      </c>
      <c r="L1238" s="77">
        <v>2.6846999999999999E-2</v>
      </c>
      <c r="M1238" s="77">
        <v>57736</v>
      </c>
      <c r="N1238" s="77">
        <v>1.2796E-2</v>
      </c>
      <c r="O1238" s="78" t="s">
        <v>2193</v>
      </c>
    </row>
    <row r="1239" spans="1:15" x14ac:dyDescent="0.25">
      <c r="A1239" s="151" t="s">
        <v>52</v>
      </c>
      <c r="B1239" s="77" t="s">
        <v>45</v>
      </c>
      <c r="C1239" s="77">
        <v>0</v>
      </c>
      <c r="D1239" s="77">
        <v>3.3000999999999999E-4</v>
      </c>
      <c r="E1239" s="77">
        <v>0.1</v>
      </c>
      <c r="F1239" s="77" t="s">
        <v>13</v>
      </c>
      <c r="G1239" s="77" t="s">
        <v>11</v>
      </c>
      <c r="H1239" s="77">
        <v>4.4999999999999998E-2</v>
      </c>
      <c r="I1239" s="77">
        <v>1.0000100000000001</v>
      </c>
      <c r="J1239" s="77" t="s">
        <v>10</v>
      </c>
      <c r="K1239" s="77">
        <v>57736</v>
      </c>
      <c r="L1239" s="77">
        <v>2.342E-2</v>
      </c>
      <c r="M1239" s="77">
        <v>57736</v>
      </c>
      <c r="N1239" s="77">
        <v>9.3682000000000001E-3</v>
      </c>
      <c r="O1239" s="78" t="s">
        <v>2192</v>
      </c>
    </row>
    <row r="1240" spans="1:15" x14ac:dyDescent="0.25">
      <c r="A1240" s="151" t="s">
        <v>52</v>
      </c>
      <c r="B1240" s="77" t="s">
        <v>45</v>
      </c>
      <c r="C1240" s="77">
        <v>0</v>
      </c>
      <c r="D1240" s="77">
        <v>3.3000999999999999E-4</v>
      </c>
      <c r="E1240" s="77">
        <v>0.1</v>
      </c>
      <c r="F1240" s="77" t="s">
        <v>13</v>
      </c>
      <c r="G1240" s="77" t="s">
        <v>11</v>
      </c>
      <c r="H1240" s="77">
        <v>1</v>
      </c>
      <c r="I1240" s="77">
        <v>5.01</v>
      </c>
      <c r="J1240" s="77" t="s">
        <v>10</v>
      </c>
      <c r="K1240" s="77">
        <v>57736</v>
      </c>
      <c r="L1240" s="77">
        <v>6.1755999999999998E-2</v>
      </c>
      <c r="M1240" s="77">
        <v>57736</v>
      </c>
      <c r="N1240" s="77">
        <v>4.7704999999999997E-2</v>
      </c>
      <c r="O1240" s="78" t="s">
        <v>2589</v>
      </c>
    </row>
    <row r="1241" spans="1:15" x14ac:dyDescent="0.25">
      <c r="A1241" s="151" t="s">
        <v>52</v>
      </c>
      <c r="B1241" s="77" t="s">
        <v>45</v>
      </c>
      <c r="C1241" s="77">
        <v>0</v>
      </c>
      <c r="D1241" s="77">
        <v>3.3000999999999999E-4</v>
      </c>
      <c r="E1241" s="77">
        <v>0.1</v>
      </c>
      <c r="F1241" s="77" t="s">
        <v>13</v>
      </c>
      <c r="G1241" s="77" t="s">
        <v>11</v>
      </c>
      <c r="H1241" s="77">
        <v>5</v>
      </c>
      <c r="I1241" s="77">
        <v>10.01</v>
      </c>
      <c r="J1241" s="77" t="s">
        <v>10</v>
      </c>
      <c r="K1241" s="77">
        <v>57736</v>
      </c>
      <c r="L1241" s="77">
        <v>0.33223999999999998</v>
      </c>
      <c r="M1241" s="77">
        <v>57736</v>
      </c>
      <c r="N1241" s="77">
        <v>0.30225999999999997</v>
      </c>
      <c r="O1241" s="78" t="s">
        <v>2190</v>
      </c>
    </row>
    <row r="1242" spans="1:15" x14ac:dyDescent="0.25">
      <c r="A1242" s="151" t="s">
        <v>52</v>
      </c>
      <c r="B1242" s="77" t="s">
        <v>45</v>
      </c>
      <c r="C1242" s="77">
        <v>0</v>
      </c>
      <c r="D1242" s="77">
        <v>3.3000999999999999E-4</v>
      </c>
      <c r="E1242" s="77">
        <v>0.1</v>
      </c>
      <c r="F1242" s="77" t="s">
        <v>13</v>
      </c>
      <c r="G1242" s="77" t="s">
        <v>11</v>
      </c>
      <c r="H1242" s="77">
        <v>10</v>
      </c>
      <c r="I1242" s="77">
        <v>30</v>
      </c>
      <c r="J1242" s="77" t="s">
        <v>10</v>
      </c>
      <c r="K1242" s="77">
        <v>57736</v>
      </c>
      <c r="L1242" s="77">
        <v>1.2390000000000001</v>
      </c>
      <c r="M1242" s="77">
        <v>57735</v>
      </c>
      <c r="N1242" s="77">
        <v>1.2090000000000001</v>
      </c>
      <c r="O1242" s="78" t="s">
        <v>2189</v>
      </c>
    </row>
    <row r="1243" spans="1:15" x14ac:dyDescent="0.25">
      <c r="A1243" s="151" t="s">
        <v>52</v>
      </c>
      <c r="B1243" s="77" t="s">
        <v>45</v>
      </c>
      <c r="C1243" s="77">
        <v>0</v>
      </c>
      <c r="D1243" s="77">
        <v>3.3000999999999999E-4</v>
      </c>
      <c r="E1243" s="77">
        <v>0.1</v>
      </c>
      <c r="F1243" s="77" t="s">
        <v>13</v>
      </c>
      <c r="G1243" s="77" t="s">
        <v>11</v>
      </c>
      <c r="H1243" s="77">
        <v>30</v>
      </c>
      <c r="I1243" s="77">
        <v>30.1</v>
      </c>
      <c r="J1243" s="77" t="s">
        <v>10</v>
      </c>
      <c r="K1243" s="77">
        <v>57736</v>
      </c>
      <c r="L1243" s="77">
        <v>1.2390000000000001</v>
      </c>
      <c r="M1243" s="77">
        <v>57735</v>
      </c>
      <c r="N1243" s="77">
        <v>1.2090000000000001</v>
      </c>
      <c r="O1243" s="78" t="s">
        <v>2191</v>
      </c>
    </row>
    <row r="1244" spans="1:15" x14ac:dyDescent="0.25">
      <c r="A1244" s="151" t="s">
        <v>52</v>
      </c>
      <c r="B1244" s="77" t="s">
        <v>45</v>
      </c>
      <c r="C1244" s="77">
        <v>0.33</v>
      </c>
      <c r="D1244" s="77">
        <v>1.1000099999999999</v>
      </c>
      <c r="E1244" s="77">
        <v>0.1</v>
      </c>
      <c r="F1244" s="77" t="s">
        <v>13</v>
      </c>
      <c r="G1244" s="77" t="s">
        <v>12</v>
      </c>
      <c r="H1244" s="77">
        <v>0.01</v>
      </c>
      <c r="I1244" s="77">
        <v>4.5010000000000001E-2</v>
      </c>
      <c r="J1244" s="77" t="s">
        <v>10</v>
      </c>
      <c r="K1244" s="77">
        <v>57.722000000000001</v>
      </c>
      <c r="L1244" s="77">
        <v>5.7755000000000001E-2</v>
      </c>
      <c r="M1244" s="77">
        <v>57.722000000000001</v>
      </c>
      <c r="N1244" s="77">
        <v>5.7648999999999999E-2</v>
      </c>
      <c r="O1244" s="78" t="s">
        <v>2624</v>
      </c>
    </row>
    <row r="1245" spans="1:15" x14ac:dyDescent="0.25">
      <c r="A1245" s="151" t="s">
        <v>52</v>
      </c>
      <c r="B1245" s="77" t="s">
        <v>45</v>
      </c>
      <c r="C1245" s="77">
        <v>0.33</v>
      </c>
      <c r="D1245" s="77">
        <v>1.1000099999999999</v>
      </c>
      <c r="E1245" s="77">
        <v>0.1</v>
      </c>
      <c r="F1245" s="77" t="s">
        <v>13</v>
      </c>
      <c r="G1245" s="77" t="s">
        <v>12</v>
      </c>
      <c r="H1245" s="77">
        <v>4.4999999999999998E-2</v>
      </c>
      <c r="I1245" s="77">
        <v>1.0000100000000001</v>
      </c>
      <c r="J1245" s="77" t="s">
        <v>10</v>
      </c>
      <c r="K1245" s="77">
        <v>57.734999999999999</v>
      </c>
      <c r="L1245" s="77">
        <v>5.4079999999999996E-3</v>
      </c>
      <c r="M1245" s="77">
        <v>57.734999999999999</v>
      </c>
      <c r="N1245" s="77">
        <v>5.3017999999999997E-3</v>
      </c>
      <c r="O1245" s="78" t="s">
        <v>2296</v>
      </c>
    </row>
    <row r="1246" spans="1:15" x14ac:dyDescent="0.25">
      <c r="A1246" s="151" t="s">
        <v>52</v>
      </c>
      <c r="B1246" s="77" t="s">
        <v>45</v>
      </c>
      <c r="C1246" s="77">
        <v>0.33</v>
      </c>
      <c r="D1246" s="77">
        <v>1.1000099999999999</v>
      </c>
      <c r="E1246" s="77">
        <v>0.1</v>
      </c>
      <c r="F1246" s="77" t="s">
        <v>13</v>
      </c>
      <c r="G1246" s="77" t="s">
        <v>12</v>
      </c>
      <c r="H1246" s="77">
        <v>1</v>
      </c>
      <c r="I1246" s="77">
        <v>5.01</v>
      </c>
      <c r="J1246" s="77" t="s">
        <v>10</v>
      </c>
      <c r="K1246" s="77">
        <v>57.597999999999999</v>
      </c>
      <c r="L1246" s="77">
        <v>0.72965000000000002</v>
      </c>
      <c r="M1246" s="77">
        <v>57.597999999999999</v>
      </c>
      <c r="N1246" s="77">
        <v>0.72819</v>
      </c>
      <c r="O1246" s="78" t="s">
        <v>2295</v>
      </c>
    </row>
    <row r="1247" spans="1:15" x14ac:dyDescent="0.25">
      <c r="A1247" s="151" t="s">
        <v>52</v>
      </c>
      <c r="B1247" s="77" t="s">
        <v>45</v>
      </c>
      <c r="C1247" s="77">
        <v>0.33</v>
      </c>
      <c r="D1247" s="77">
        <v>1.1000099999999999</v>
      </c>
      <c r="E1247" s="77">
        <v>0.1</v>
      </c>
      <c r="F1247" s="77" t="s">
        <v>13</v>
      </c>
      <c r="G1247" s="77" t="s">
        <v>12</v>
      </c>
      <c r="H1247" s="77">
        <v>5</v>
      </c>
      <c r="I1247" s="77">
        <v>10</v>
      </c>
      <c r="J1247" s="77" t="s">
        <v>10</v>
      </c>
      <c r="K1247" s="77">
        <v>55.816000000000003</v>
      </c>
      <c r="L1247" s="77">
        <v>11.862</v>
      </c>
      <c r="M1247" s="77">
        <v>55.814999999999998</v>
      </c>
      <c r="N1247" s="77">
        <v>11.86</v>
      </c>
      <c r="O1247" s="78" t="s">
        <v>2625</v>
      </c>
    </row>
    <row r="1248" spans="1:15" x14ac:dyDescent="0.25">
      <c r="A1248" s="151" t="s">
        <v>52</v>
      </c>
      <c r="B1248" s="77" t="s">
        <v>45</v>
      </c>
      <c r="C1248" s="77">
        <v>0.33</v>
      </c>
      <c r="D1248" s="77">
        <v>1.1000099999999999</v>
      </c>
      <c r="E1248" s="77">
        <v>0.1</v>
      </c>
      <c r="F1248" s="77" t="s">
        <v>13</v>
      </c>
      <c r="G1248" s="77" t="s">
        <v>12</v>
      </c>
      <c r="H1248" s="77">
        <v>10</v>
      </c>
      <c r="I1248" s="77">
        <v>10.01</v>
      </c>
      <c r="J1248" s="77" t="s">
        <v>10</v>
      </c>
      <c r="K1248" s="77">
        <v>55.816000000000003</v>
      </c>
      <c r="L1248" s="77">
        <v>11.862</v>
      </c>
      <c r="M1248" s="77">
        <v>55.814999999999998</v>
      </c>
      <c r="N1248" s="77">
        <v>11.86</v>
      </c>
      <c r="O1248" s="78" t="s">
        <v>2297</v>
      </c>
    </row>
    <row r="1249" spans="1:15" x14ac:dyDescent="0.25">
      <c r="A1249" s="151" t="s">
        <v>52</v>
      </c>
      <c r="B1249" s="77" t="s">
        <v>45</v>
      </c>
      <c r="C1249" s="77">
        <v>1.1000000000000001</v>
      </c>
      <c r="D1249" s="77">
        <v>3.0009999999999999</v>
      </c>
      <c r="E1249" s="77">
        <v>0.1</v>
      </c>
      <c r="F1249" s="77" t="s">
        <v>13</v>
      </c>
      <c r="G1249" s="77" t="s">
        <v>12</v>
      </c>
      <c r="H1249" s="77">
        <v>0.01</v>
      </c>
      <c r="I1249" s="77">
        <v>4.5010000000000001E-2</v>
      </c>
      <c r="J1249" s="77" t="s">
        <v>10</v>
      </c>
      <c r="K1249" s="77">
        <v>57.613</v>
      </c>
      <c r="L1249" s="77">
        <v>0.15837999999999999</v>
      </c>
      <c r="M1249" s="77">
        <v>57.613</v>
      </c>
      <c r="N1249" s="77">
        <v>0.15706000000000001</v>
      </c>
      <c r="O1249" s="78" t="s">
        <v>2631</v>
      </c>
    </row>
    <row r="1250" spans="1:15" x14ac:dyDescent="0.25">
      <c r="A1250" s="151" t="s">
        <v>52</v>
      </c>
      <c r="B1250" s="77" t="s">
        <v>45</v>
      </c>
      <c r="C1250" s="77">
        <v>1.1000000000000001</v>
      </c>
      <c r="D1250" s="77">
        <v>3.0009999999999999</v>
      </c>
      <c r="E1250" s="77">
        <v>0.1</v>
      </c>
      <c r="F1250" s="77" t="s">
        <v>13</v>
      </c>
      <c r="G1250" s="77" t="s">
        <v>12</v>
      </c>
      <c r="H1250" s="77">
        <v>4.4999999999999998E-2</v>
      </c>
      <c r="I1250" s="77">
        <v>1.0000100000000001</v>
      </c>
      <c r="J1250" s="77" t="s">
        <v>10</v>
      </c>
      <c r="K1250" s="77">
        <v>57.722000000000001</v>
      </c>
      <c r="L1250" s="77">
        <v>1.9812E-2</v>
      </c>
      <c r="M1250" s="77">
        <v>57.722000000000001</v>
      </c>
      <c r="N1250" s="77">
        <v>1.8474000000000001E-2</v>
      </c>
      <c r="O1250" s="78" t="s">
        <v>2630</v>
      </c>
    </row>
    <row r="1251" spans="1:15" x14ac:dyDescent="0.25">
      <c r="A1251" s="151" t="s">
        <v>52</v>
      </c>
      <c r="B1251" s="77" t="s">
        <v>45</v>
      </c>
      <c r="C1251" s="77">
        <v>1.1000000000000001</v>
      </c>
      <c r="D1251" s="77">
        <v>3.0009999999999999</v>
      </c>
      <c r="E1251" s="77">
        <v>0.1</v>
      </c>
      <c r="F1251" s="77" t="s">
        <v>13</v>
      </c>
      <c r="G1251" s="77" t="s">
        <v>12</v>
      </c>
      <c r="H1251" s="77">
        <v>1</v>
      </c>
      <c r="I1251" s="77">
        <v>5.01</v>
      </c>
      <c r="J1251" s="77" t="s">
        <v>10</v>
      </c>
      <c r="K1251" s="77">
        <v>56.451000000000001</v>
      </c>
      <c r="L1251" s="77">
        <v>1.7722</v>
      </c>
      <c r="M1251" s="77">
        <v>56.451000000000001</v>
      </c>
      <c r="N1251" s="77">
        <v>1.7709999999999999</v>
      </c>
      <c r="O1251" s="78" t="s">
        <v>2315</v>
      </c>
    </row>
    <row r="1252" spans="1:15" x14ac:dyDescent="0.25">
      <c r="A1252" s="151" t="s">
        <v>52</v>
      </c>
      <c r="B1252" s="77" t="s">
        <v>45</v>
      </c>
      <c r="C1252" s="77">
        <v>1.1000000000000001</v>
      </c>
      <c r="D1252" s="77">
        <v>3.0009999999999999</v>
      </c>
      <c r="E1252" s="77">
        <v>0.1</v>
      </c>
      <c r="F1252" s="77" t="s">
        <v>13</v>
      </c>
      <c r="G1252" s="77" t="s">
        <v>12</v>
      </c>
      <c r="H1252" s="77">
        <v>5</v>
      </c>
      <c r="I1252" s="77">
        <v>10</v>
      </c>
      <c r="J1252" s="77" t="s">
        <v>10</v>
      </c>
      <c r="K1252" s="77">
        <v>45.661999999999999</v>
      </c>
      <c r="L1252" s="77">
        <v>21.093</v>
      </c>
      <c r="M1252" s="77">
        <v>45.658999999999999</v>
      </c>
      <c r="N1252" s="77">
        <v>21.091999999999999</v>
      </c>
      <c r="O1252" s="78" t="s">
        <v>2316</v>
      </c>
    </row>
    <row r="1253" spans="1:15" x14ac:dyDescent="0.25">
      <c r="A1253" s="151" t="s">
        <v>52</v>
      </c>
      <c r="B1253" s="77" t="s">
        <v>45</v>
      </c>
      <c r="C1253" s="77">
        <v>1.1000000000000001</v>
      </c>
      <c r="D1253" s="77">
        <v>3.0009999999999999</v>
      </c>
      <c r="E1253" s="77">
        <v>0.1</v>
      </c>
      <c r="F1253" s="77" t="s">
        <v>13</v>
      </c>
      <c r="G1253" s="77" t="s">
        <v>12</v>
      </c>
      <c r="H1253" s="77">
        <v>10</v>
      </c>
      <c r="I1253" s="77">
        <v>10.01</v>
      </c>
      <c r="J1253" s="77" t="s">
        <v>10</v>
      </c>
      <c r="K1253" s="77">
        <v>45.661999999999999</v>
      </c>
      <c r="L1253" s="77">
        <v>21.093</v>
      </c>
      <c r="M1253" s="77">
        <v>45.658999999999999</v>
      </c>
      <c r="N1253" s="77">
        <v>21.091999999999999</v>
      </c>
      <c r="O1253" s="78" t="s">
        <v>2314</v>
      </c>
    </row>
    <row r="1254" spans="1:15" x14ac:dyDescent="0.25">
      <c r="A1254" s="151" t="s">
        <v>52</v>
      </c>
      <c r="B1254" s="77" t="s">
        <v>45</v>
      </c>
      <c r="C1254" s="77">
        <v>3</v>
      </c>
      <c r="D1254" s="77">
        <v>11.000999999999999</v>
      </c>
      <c r="E1254" s="77">
        <v>0.1</v>
      </c>
      <c r="F1254" s="77" t="s">
        <v>13</v>
      </c>
      <c r="G1254" s="77" t="s">
        <v>12</v>
      </c>
      <c r="H1254" s="77">
        <v>4.4999999999999998E-2</v>
      </c>
      <c r="I1254" s="77">
        <v>0.10001</v>
      </c>
      <c r="J1254" s="77" t="s">
        <v>10</v>
      </c>
      <c r="K1254" s="77">
        <v>57.646999999999998</v>
      </c>
      <c r="L1254" s="77">
        <v>8.5551000000000002E-2</v>
      </c>
      <c r="M1254" s="77">
        <v>57.646000000000001</v>
      </c>
      <c r="N1254" s="77">
        <v>8.5343000000000002E-2</v>
      </c>
      <c r="O1254" s="78" t="s">
        <v>2637</v>
      </c>
    </row>
    <row r="1255" spans="1:15" x14ac:dyDescent="0.25">
      <c r="A1255" s="151" t="s">
        <v>52</v>
      </c>
      <c r="B1255" s="77" t="s">
        <v>45</v>
      </c>
      <c r="C1255" s="77">
        <v>3</v>
      </c>
      <c r="D1255" s="77">
        <v>11.000999999999999</v>
      </c>
      <c r="E1255" s="77">
        <v>0.1</v>
      </c>
      <c r="F1255" s="77" t="s">
        <v>13</v>
      </c>
      <c r="G1255" s="77" t="s">
        <v>12</v>
      </c>
      <c r="H1255" s="77">
        <v>0.1</v>
      </c>
      <c r="I1255" s="77">
        <v>1.0000100000000001</v>
      </c>
      <c r="J1255" s="77" t="s">
        <v>10</v>
      </c>
      <c r="K1255" s="77">
        <v>57.411999999999999</v>
      </c>
      <c r="L1255" s="77">
        <v>0.20433000000000001</v>
      </c>
      <c r="M1255" s="77">
        <v>57.411000000000001</v>
      </c>
      <c r="N1255" s="77">
        <v>0.20413000000000001</v>
      </c>
      <c r="O1255" s="78" t="s">
        <v>2324</v>
      </c>
    </row>
    <row r="1256" spans="1:15" x14ac:dyDescent="0.25">
      <c r="A1256" s="151" t="s">
        <v>52</v>
      </c>
      <c r="B1256" s="77" t="s">
        <v>45</v>
      </c>
      <c r="C1256" s="77">
        <v>3</v>
      </c>
      <c r="D1256" s="77">
        <v>11.000999999999999</v>
      </c>
      <c r="E1256" s="77">
        <v>0.1</v>
      </c>
      <c r="F1256" s="77" t="s">
        <v>13</v>
      </c>
      <c r="G1256" s="77" t="s">
        <v>12</v>
      </c>
      <c r="H1256" s="77">
        <v>1</v>
      </c>
      <c r="I1256" s="77">
        <v>5</v>
      </c>
      <c r="J1256" s="77" t="s">
        <v>10</v>
      </c>
      <c r="K1256" s="77">
        <v>20.888000000000002</v>
      </c>
      <c r="L1256" s="77">
        <v>33.345999999999997</v>
      </c>
      <c r="M1256" s="77">
        <v>20.867000000000001</v>
      </c>
      <c r="N1256" s="77">
        <v>33.347000000000001</v>
      </c>
      <c r="O1256" s="78" t="s">
        <v>2325</v>
      </c>
    </row>
    <row r="1257" spans="1:15" x14ac:dyDescent="0.25">
      <c r="A1257" s="151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5</v>
      </c>
      <c r="I1257" s="77">
        <v>5.01</v>
      </c>
      <c r="J1257" s="77" t="s">
        <v>10</v>
      </c>
      <c r="K1257" s="77">
        <v>20.888000000000002</v>
      </c>
      <c r="L1257" s="77">
        <v>33.345999999999997</v>
      </c>
      <c r="M1257" s="77">
        <v>20.867000000000001</v>
      </c>
      <c r="N1257" s="77">
        <v>33.347000000000001</v>
      </c>
      <c r="O1257" s="78" t="s">
        <v>2326</v>
      </c>
    </row>
    <row r="1258" spans="1:15" x14ac:dyDescent="0.25">
      <c r="A1258" s="151" t="s">
        <v>52</v>
      </c>
      <c r="B1258" s="77" t="s">
        <v>45</v>
      </c>
      <c r="C1258" s="77">
        <v>11</v>
      </c>
      <c r="D1258" s="77">
        <v>20.501000000000001</v>
      </c>
      <c r="E1258" s="77">
        <v>0.1</v>
      </c>
      <c r="F1258" s="77" t="s">
        <v>13</v>
      </c>
      <c r="G1258" s="77" t="s">
        <v>12</v>
      </c>
      <c r="H1258" s="77">
        <v>4.4999999999999998E-2</v>
      </c>
      <c r="I1258" s="77">
        <v>0.10001</v>
      </c>
      <c r="J1258" s="77" t="s">
        <v>10</v>
      </c>
      <c r="K1258" s="77">
        <v>55.152999999999999</v>
      </c>
      <c r="L1258" s="77">
        <v>0.59996000000000005</v>
      </c>
      <c r="M1258" s="77">
        <v>55.167999999999999</v>
      </c>
      <c r="N1258" s="77">
        <v>0.59309999999999996</v>
      </c>
      <c r="O1258" s="78" t="s">
        <v>2342</v>
      </c>
    </row>
    <row r="1259" spans="1:15" x14ac:dyDescent="0.25">
      <c r="A1259" s="151" t="s">
        <v>52</v>
      </c>
      <c r="B1259" s="77" t="s">
        <v>45</v>
      </c>
      <c r="C1259" s="77">
        <v>11</v>
      </c>
      <c r="D1259" s="77">
        <v>20.501000000000001</v>
      </c>
      <c r="E1259" s="77">
        <v>0.1</v>
      </c>
      <c r="F1259" s="77" t="s">
        <v>13</v>
      </c>
      <c r="G1259" s="77" t="s">
        <v>12</v>
      </c>
      <c r="H1259" s="77">
        <v>0.1</v>
      </c>
      <c r="I1259" s="77">
        <v>1.0000100000000001</v>
      </c>
      <c r="J1259" s="77" t="s">
        <v>10</v>
      </c>
      <c r="K1259" s="77">
        <v>53.698999999999998</v>
      </c>
      <c r="L1259" s="77">
        <v>0.85924999999999996</v>
      </c>
      <c r="M1259" s="77">
        <v>53.709000000000003</v>
      </c>
      <c r="N1259" s="77">
        <v>0.85296000000000005</v>
      </c>
      <c r="O1259" s="78" t="s">
        <v>2344</v>
      </c>
    </row>
    <row r="1260" spans="1:15" x14ac:dyDescent="0.25">
      <c r="A1260" s="151" t="s">
        <v>52</v>
      </c>
      <c r="B1260" s="77" t="s">
        <v>45</v>
      </c>
      <c r="C1260" s="77">
        <v>11</v>
      </c>
      <c r="D1260" s="77">
        <v>20.501000000000001</v>
      </c>
      <c r="E1260" s="77">
        <v>0.1</v>
      </c>
      <c r="F1260" s="77" t="s">
        <v>13</v>
      </c>
      <c r="G1260" s="77" t="s">
        <v>12</v>
      </c>
      <c r="H1260" s="77">
        <v>1</v>
      </c>
      <c r="I1260" s="77">
        <v>5</v>
      </c>
      <c r="J1260" s="77" t="s">
        <v>10</v>
      </c>
      <c r="K1260" s="77">
        <v>6.5765000000000002</v>
      </c>
      <c r="L1260" s="77">
        <v>34.962000000000003</v>
      </c>
      <c r="M1260" s="77">
        <v>12.385999999999999</v>
      </c>
      <c r="N1260" s="77">
        <v>34.433</v>
      </c>
      <c r="O1260" s="78" t="s">
        <v>2639</v>
      </c>
    </row>
    <row r="1261" spans="1:15" x14ac:dyDescent="0.25">
      <c r="A1261" s="151" t="s">
        <v>52</v>
      </c>
      <c r="B1261" s="77" t="s">
        <v>45</v>
      </c>
      <c r="C1261" s="77">
        <v>11</v>
      </c>
      <c r="D1261" s="77">
        <v>20.501000000000001</v>
      </c>
      <c r="E1261" s="77">
        <v>0.1</v>
      </c>
      <c r="F1261" s="77" t="s">
        <v>13</v>
      </c>
      <c r="G1261" s="77" t="s">
        <v>12</v>
      </c>
      <c r="H1261" s="77">
        <v>5</v>
      </c>
      <c r="I1261" s="77">
        <v>5.01</v>
      </c>
      <c r="J1261" s="77" t="s">
        <v>10</v>
      </c>
      <c r="K1261" s="77">
        <v>6.5765000000000002</v>
      </c>
      <c r="L1261" s="77">
        <v>34.962000000000003</v>
      </c>
      <c r="M1261" s="77">
        <v>12.385999999999999</v>
      </c>
      <c r="N1261" s="77">
        <v>34.433</v>
      </c>
      <c r="O1261" s="78" t="s">
        <v>2343</v>
      </c>
    </row>
    <row r="1262" spans="1:15" x14ac:dyDescent="0.25">
      <c r="A1262" s="151" t="s">
        <v>52</v>
      </c>
      <c r="B1262" s="77" t="s">
        <v>45</v>
      </c>
      <c r="C1262" s="77">
        <v>0</v>
      </c>
      <c r="D1262" s="77">
        <v>3.3000999999999999E-4</v>
      </c>
      <c r="E1262" s="77">
        <v>1</v>
      </c>
      <c r="F1262" s="77" t="s">
        <v>13</v>
      </c>
      <c r="G1262" s="77" t="s">
        <v>11</v>
      </c>
      <c r="H1262" s="77">
        <v>0.01</v>
      </c>
      <c r="I1262" s="77">
        <v>2.001E-2</v>
      </c>
      <c r="J1262" s="77" t="s">
        <v>10</v>
      </c>
      <c r="K1262" s="77">
        <v>580260</v>
      </c>
      <c r="L1262" s="77">
        <v>-8789600</v>
      </c>
      <c r="M1262" s="77">
        <v>580000</v>
      </c>
      <c r="N1262" s="77">
        <v>-8789600</v>
      </c>
      <c r="O1262" s="78" t="s">
        <v>2195</v>
      </c>
    </row>
    <row r="1263" spans="1:15" x14ac:dyDescent="0.25">
      <c r="A1263" s="151" t="s">
        <v>52</v>
      </c>
      <c r="B1263" s="77" t="s">
        <v>45</v>
      </c>
      <c r="C1263" s="77">
        <v>0</v>
      </c>
      <c r="D1263" s="77">
        <v>3.3000999999999999E-4</v>
      </c>
      <c r="E1263" s="77">
        <v>1</v>
      </c>
      <c r="F1263" s="77" t="s">
        <v>13</v>
      </c>
      <c r="G1263" s="77" t="s">
        <v>11</v>
      </c>
      <c r="H1263" s="77">
        <v>0.02</v>
      </c>
      <c r="I1263" s="77">
        <v>4.5010000000000001E-2</v>
      </c>
      <c r="J1263" s="77" t="s">
        <v>10</v>
      </c>
      <c r="K1263" s="77">
        <v>577360</v>
      </c>
      <c r="L1263" s="77">
        <v>6.8998000000000002E-3</v>
      </c>
      <c r="M1263" s="77">
        <v>577360</v>
      </c>
      <c r="N1263" s="77">
        <v>1.2794E-3</v>
      </c>
      <c r="O1263" s="78" t="s">
        <v>2590</v>
      </c>
    </row>
    <row r="1264" spans="1:15" x14ac:dyDescent="0.25">
      <c r="A1264" s="151" t="s">
        <v>52</v>
      </c>
      <c r="B1264" s="77" t="s">
        <v>45</v>
      </c>
      <c r="C1264" s="77">
        <v>0</v>
      </c>
      <c r="D1264" s="77">
        <v>3.3000999999999999E-4</v>
      </c>
      <c r="E1264" s="77">
        <v>1</v>
      </c>
      <c r="F1264" s="77" t="s">
        <v>13</v>
      </c>
      <c r="G1264" s="77" t="s">
        <v>11</v>
      </c>
      <c r="H1264" s="77">
        <v>4.4999999999999998E-2</v>
      </c>
      <c r="I1264" s="77">
        <v>1.0000100000000001</v>
      </c>
      <c r="J1264" s="77" t="s">
        <v>10</v>
      </c>
      <c r="K1264" s="77">
        <v>577360</v>
      </c>
      <c r="L1264" s="77">
        <v>6.5572E-3</v>
      </c>
      <c r="M1264" s="77">
        <v>577360</v>
      </c>
      <c r="N1264" s="77">
        <v>9.3674000000000003E-4</v>
      </c>
      <c r="O1264" s="78" t="s">
        <v>2199</v>
      </c>
    </row>
    <row r="1265" spans="1:15" x14ac:dyDescent="0.25">
      <c r="A1265" s="151" t="s">
        <v>52</v>
      </c>
      <c r="B1265" s="77" t="s">
        <v>45</v>
      </c>
      <c r="C1265" s="77">
        <v>0</v>
      </c>
      <c r="D1265" s="77">
        <v>3.3000999999999999E-4</v>
      </c>
      <c r="E1265" s="77">
        <v>1</v>
      </c>
      <c r="F1265" s="77" t="s">
        <v>13</v>
      </c>
      <c r="G1265" s="77" t="s">
        <v>11</v>
      </c>
      <c r="H1265" s="77">
        <v>1</v>
      </c>
      <c r="I1265" s="77">
        <v>5.01</v>
      </c>
      <c r="J1265" s="77" t="s">
        <v>10</v>
      </c>
      <c r="K1265" s="77">
        <v>577360</v>
      </c>
      <c r="L1265" s="77">
        <v>1.0390999999999999E-2</v>
      </c>
      <c r="M1265" s="77">
        <v>577360</v>
      </c>
      <c r="N1265" s="77">
        <v>4.7702999999999999E-3</v>
      </c>
      <c r="O1265" s="78" t="s">
        <v>2196</v>
      </c>
    </row>
    <row r="1266" spans="1:15" x14ac:dyDescent="0.25">
      <c r="A1266" s="151" t="s">
        <v>52</v>
      </c>
      <c r="B1266" s="77" t="s">
        <v>45</v>
      </c>
      <c r="C1266" s="77">
        <v>0</v>
      </c>
      <c r="D1266" s="77">
        <v>3.3000999999999999E-4</v>
      </c>
      <c r="E1266" s="77">
        <v>1</v>
      </c>
      <c r="F1266" s="77" t="s">
        <v>13</v>
      </c>
      <c r="G1266" s="77" t="s">
        <v>11</v>
      </c>
      <c r="H1266" s="77">
        <v>5</v>
      </c>
      <c r="I1266" s="77">
        <v>10.01</v>
      </c>
      <c r="J1266" s="77" t="s">
        <v>10</v>
      </c>
      <c r="K1266" s="77">
        <v>577360</v>
      </c>
      <c r="L1266" s="77">
        <v>4.2220000000000001E-2</v>
      </c>
      <c r="M1266" s="77">
        <v>577360</v>
      </c>
      <c r="N1266" s="77">
        <v>3.0225999999999999E-2</v>
      </c>
      <c r="O1266" s="78" t="s">
        <v>2198</v>
      </c>
    </row>
    <row r="1267" spans="1:15" x14ac:dyDescent="0.25">
      <c r="A1267" s="151" t="s">
        <v>52</v>
      </c>
      <c r="B1267" s="77" t="s">
        <v>45</v>
      </c>
      <c r="C1267" s="77">
        <v>0</v>
      </c>
      <c r="D1267" s="77">
        <v>3.3000999999999999E-4</v>
      </c>
      <c r="E1267" s="77">
        <v>1</v>
      </c>
      <c r="F1267" s="77" t="s">
        <v>13</v>
      </c>
      <c r="G1267" s="77" t="s">
        <v>11</v>
      </c>
      <c r="H1267" s="77">
        <v>10</v>
      </c>
      <c r="I1267" s="77">
        <v>30</v>
      </c>
      <c r="J1267" s="77" t="s">
        <v>10</v>
      </c>
      <c r="K1267" s="77">
        <v>577360</v>
      </c>
      <c r="L1267" s="77">
        <v>0.13289999999999999</v>
      </c>
      <c r="M1267" s="77">
        <v>577360</v>
      </c>
      <c r="N1267" s="77">
        <v>0.12089999999999999</v>
      </c>
      <c r="O1267" s="78" t="s">
        <v>2194</v>
      </c>
    </row>
    <row r="1268" spans="1:15" x14ac:dyDescent="0.25">
      <c r="A1268" s="151" t="s">
        <v>52</v>
      </c>
      <c r="B1268" s="77" t="s">
        <v>45</v>
      </c>
      <c r="C1268" s="77">
        <v>0</v>
      </c>
      <c r="D1268" s="77">
        <v>3.3000999999999999E-4</v>
      </c>
      <c r="E1268" s="77">
        <v>1</v>
      </c>
      <c r="F1268" s="77" t="s">
        <v>13</v>
      </c>
      <c r="G1268" s="77" t="s">
        <v>11</v>
      </c>
      <c r="H1268" s="77">
        <v>30</v>
      </c>
      <c r="I1268" s="77">
        <v>30.1</v>
      </c>
      <c r="J1268" s="77" t="s">
        <v>10</v>
      </c>
      <c r="K1268" s="77">
        <v>577360</v>
      </c>
      <c r="L1268" s="77">
        <v>0.13289999999999999</v>
      </c>
      <c r="M1268" s="77">
        <v>577360</v>
      </c>
      <c r="N1268" s="77">
        <v>0.12089999999999999</v>
      </c>
      <c r="O1268" s="78" t="s">
        <v>2197</v>
      </c>
    </row>
    <row r="1269" spans="1:15" x14ac:dyDescent="0.25">
      <c r="A1269" s="151" t="s">
        <v>52</v>
      </c>
      <c r="B1269" s="77" t="s">
        <v>45</v>
      </c>
      <c r="C1269" s="77">
        <v>3</v>
      </c>
      <c r="D1269" s="77">
        <v>11.000999999999999</v>
      </c>
      <c r="E1269" s="77">
        <v>1</v>
      </c>
      <c r="F1269" s="77" t="s">
        <v>13</v>
      </c>
      <c r="G1269" s="77" t="s">
        <v>12</v>
      </c>
      <c r="H1269" s="77">
        <v>4.4999999999999998E-2</v>
      </c>
      <c r="I1269" s="77">
        <v>0.10001</v>
      </c>
      <c r="J1269" s="77" t="s">
        <v>10</v>
      </c>
      <c r="K1269" s="77">
        <v>577.35</v>
      </c>
      <c r="L1269" s="77">
        <v>8.6937999999999998E-3</v>
      </c>
      <c r="M1269" s="77">
        <v>577.35</v>
      </c>
      <c r="N1269" s="77">
        <v>8.6087000000000004E-3</v>
      </c>
      <c r="O1269" s="78" t="s">
        <v>2327</v>
      </c>
    </row>
    <row r="1270" spans="1:15" x14ac:dyDescent="0.25">
      <c r="A1270" s="151" t="s">
        <v>52</v>
      </c>
      <c r="B1270" s="77" t="s">
        <v>45</v>
      </c>
      <c r="C1270" s="77">
        <v>3</v>
      </c>
      <c r="D1270" s="77">
        <v>11.000999999999999</v>
      </c>
      <c r="E1270" s="77">
        <v>1</v>
      </c>
      <c r="F1270" s="77" t="s">
        <v>13</v>
      </c>
      <c r="G1270" s="77" t="s">
        <v>12</v>
      </c>
      <c r="H1270" s="77">
        <v>0.1</v>
      </c>
      <c r="I1270" s="77">
        <v>1.0000100000000001</v>
      </c>
      <c r="J1270" s="77" t="s">
        <v>10</v>
      </c>
      <c r="K1270" s="77">
        <v>577.32000000000005</v>
      </c>
      <c r="L1270" s="77">
        <v>2.0884E-2</v>
      </c>
      <c r="M1270" s="77">
        <v>577.32000000000005</v>
      </c>
      <c r="N1270" s="77">
        <v>2.0799000000000002E-2</v>
      </c>
      <c r="O1270" s="78" t="s">
        <v>2329</v>
      </c>
    </row>
    <row r="1271" spans="1:15" x14ac:dyDescent="0.25">
      <c r="A1271" s="151" t="s">
        <v>52</v>
      </c>
      <c r="B1271" s="77" t="s">
        <v>45</v>
      </c>
      <c r="C1271" s="77">
        <v>3</v>
      </c>
      <c r="D1271" s="77">
        <v>11.000999999999999</v>
      </c>
      <c r="E1271" s="77">
        <v>1</v>
      </c>
      <c r="F1271" s="77" t="s">
        <v>13</v>
      </c>
      <c r="G1271" s="77" t="s">
        <v>12</v>
      </c>
      <c r="H1271" s="77">
        <v>1</v>
      </c>
      <c r="I1271" s="77">
        <v>5</v>
      </c>
      <c r="J1271" s="77" t="s">
        <v>10</v>
      </c>
      <c r="K1271" s="77">
        <v>547.30999999999995</v>
      </c>
      <c r="L1271" s="77">
        <v>13.25</v>
      </c>
      <c r="M1271" s="77">
        <v>547.29999999999995</v>
      </c>
      <c r="N1271" s="77">
        <v>13.249000000000001</v>
      </c>
      <c r="O1271" s="78" t="s">
        <v>2330</v>
      </c>
    </row>
    <row r="1272" spans="1:15" x14ac:dyDescent="0.25">
      <c r="A1272" s="151" t="s">
        <v>52</v>
      </c>
      <c r="B1272" s="77" t="s">
        <v>45</v>
      </c>
      <c r="C1272" s="77">
        <v>3</v>
      </c>
      <c r="D1272" s="77">
        <v>11.000999999999999</v>
      </c>
      <c r="E1272" s="77">
        <v>1</v>
      </c>
      <c r="F1272" s="77" t="s">
        <v>13</v>
      </c>
      <c r="G1272" s="77" t="s">
        <v>12</v>
      </c>
      <c r="H1272" s="77">
        <v>5</v>
      </c>
      <c r="I1272" s="77">
        <v>5.01</v>
      </c>
      <c r="J1272" s="77" t="s">
        <v>10</v>
      </c>
      <c r="K1272" s="77">
        <v>547.30999999999995</v>
      </c>
      <c r="L1272" s="77">
        <v>13.25</v>
      </c>
      <c r="M1272" s="77">
        <v>547.29999999999995</v>
      </c>
      <c r="N1272" s="77">
        <v>13.249000000000001</v>
      </c>
      <c r="O1272" s="78" t="s">
        <v>2328</v>
      </c>
    </row>
    <row r="1273" spans="1:15" x14ac:dyDescent="0.25">
      <c r="A1273" s="151" t="s">
        <v>52</v>
      </c>
      <c r="B1273" s="77" t="s">
        <v>45</v>
      </c>
      <c r="C1273" s="77">
        <v>11</v>
      </c>
      <c r="D1273" s="77">
        <v>20.501000000000001</v>
      </c>
      <c r="E1273" s="77">
        <v>1</v>
      </c>
      <c r="F1273" s="77" t="s">
        <v>13</v>
      </c>
      <c r="G1273" s="77" t="s">
        <v>12</v>
      </c>
      <c r="H1273" s="77">
        <v>4.4999999999999998E-2</v>
      </c>
      <c r="I1273" s="77">
        <v>0.10001</v>
      </c>
      <c r="J1273" s="77" t="s">
        <v>10</v>
      </c>
      <c r="K1273" s="77">
        <v>579.65</v>
      </c>
      <c r="L1273" s="77">
        <v>6.9317000000000004E-2</v>
      </c>
      <c r="M1273" s="77">
        <v>579.66</v>
      </c>
      <c r="N1273" s="77">
        <v>6.5887000000000001E-2</v>
      </c>
      <c r="O1273" s="78" t="s">
        <v>2346</v>
      </c>
    </row>
    <row r="1274" spans="1:15" x14ac:dyDescent="0.25">
      <c r="A1274" s="151" t="s">
        <v>52</v>
      </c>
      <c r="B1274" s="77" t="s">
        <v>45</v>
      </c>
      <c r="C1274" s="77">
        <v>11</v>
      </c>
      <c r="D1274" s="77">
        <v>20.501000000000001</v>
      </c>
      <c r="E1274" s="77">
        <v>1</v>
      </c>
      <c r="F1274" s="77" t="s">
        <v>13</v>
      </c>
      <c r="G1274" s="77" t="s">
        <v>12</v>
      </c>
      <c r="H1274" s="77">
        <v>0.1</v>
      </c>
      <c r="I1274" s="77">
        <v>1.0000100000000001</v>
      </c>
      <c r="J1274" s="77" t="s">
        <v>10</v>
      </c>
      <c r="K1274" s="77">
        <v>579.44000000000005</v>
      </c>
      <c r="L1274" s="77">
        <v>0.10199999999999999</v>
      </c>
      <c r="M1274" s="77">
        <v>579.45000000000005</v>
      </c>
      <c r="N1274" s="77">
        <v>9.8572000000000007E-2</v>
      </c>
      <c r="O1274" s="78" t="s">
        <v>2640</v>
      </c>
    </row>
    <row r="1275" spans="1:15" x14ac:dyDescent="0.25">
      <c r="A1275" s="151" t="s">
        <v>52</v>
      </c>
      <c r="B1275" s="77" t="s">
        <v>45</v>
      </c>
      <c r="C1275" s="77">
        <v>11</v>
      </c>
      <c r="D1275" s="77">
        <v>20.501000000000001</v>
      </c>
      <c r="E1275" s="77">
        <v>1</v>
      </c>
      <c r="F1275" s="77" t="s">
        <v>13</v>
      </c>
      <c r="G1275" s="77" t="s">
        <v>12</v>
      </c>
      <c r="H1275" s="77">
        <v>1</v>
      </c>
      <c r="I1275" s="77">
        <v>5</v>
      </c>
      <c r="J1275" s="77" t="s">
        <v>10</v>
      </c>
      <c r="K1275" s="77">
        <v>437.55</v>
      </c>
      <c r="L1275" s="77">
        <v>23.603000000000002</v>
      </c>
      <c r="M1275" s="77">
        <v>437.54</v>
      </c>
      <c r="N1275" s="77">
        <v>23.602</v>
      </c>
      <c r="O1275" s="78" t="s">
        <v>2345</v>
      </c>
    </row>
    <row r="1276" spans="1:15" x14ac:dyDescent="0.25">
      <c r="A1276" s="151" t="s">
        <v>52</v>
      </c>
      <c r="B1276" s="77" t="s">
        <v>45</v>
      </c>
      <c r="C1276" s="77">
        <v>11</v>
      </c>
      <c r="D1276" s="77">
        <v>20.501000000000001</v>
      </c>
      <c r="E1276" s="77">
        <v>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437.55</v>
      </c>
      <c r="L1276" s="77">
        <v>23.603000000000002</v>
      </c>
      <c r="M1276" s="77">
        <v>437.54</v>
      </c>
      <c r="N1276" s="77">
        <v>23.602</v>
      </c>
      <c r="O1276" s="78" t="s">
        <v>2347</v>
      </c>
    </row>
    <row r="1277" spans="1:15" x14ac:dyDescent="0.25">
      <c r="A1277" s="151" t="s">
        <v>52</v>
      </c>
      <c r="B1277" s="77" t="s">
        <v>45</v>
      </c>
      <c r="C1277" s="77">
        <v>0</v>
      </c>
      <c r="D1277" s="77">
        <v>3.3000999999999999E-4</v>
      </c>
      <c r="E1277" s="77">
        <v>10</v>
      </c>
      <c r="F1277" s="77" t="s">
        <v>13</v>
      </c>
      <c r="G1277" s="77" t="s">
        <v>11</v>
      </c>
      <c r="H1277" s="77">
        <v>0.01</v>
      </c>
      <c r="I1277" s="77">
        <v>2.001E-2</v>
      </c>
      <c r="J1277" s="77" t="s">
        <v>10</v>
      </c>
      <c r="K1277" s="77">
        <v>5802600</v>
      </c>
      <c r="L1277" s="77">
        <v>-87896000</v>
      </c>
      <c r="M1277" s="77">
        <v>5800000</v>
      </c>
      <c r="N1277" s="77">
        <v>-87896000</v>
      </c>
      <c r="O1277" s="78" t="s">
        <v>2591</v>
      </c>
    </row>
    <row r="1278" spans="1:15" x14ac:dyDescent="0.25">
      <c r="A1278" s="151" t="s">
        <v>52</v>
      </c>
      <c r="B1278" s="77" t="s">
        <v>45</v>
      </c>
      <c r="C1278" s="77">
        <v>0</v>
      </c>
      <c r="D1278" s="77">
        <v>3.3000999999999999E-4</v>
      </c>
      <c r="E1278" s="77">
        <v>10</v>
      </c>
      <c r="F1278" s="77" t="s">
        <v>13</v>
      </c>
      <c r="G1278" s="77" t="s">
        <v>11</v>
      </c>
      <c r="H1278" s="77">
        <v>0.02</v>
      </c>
      <c r="I1278" s="77">
        <v>4.5010000000000001E-2</v>
      </c>
      <c r="J1278" s="77" t="s">
        <v>10</v>
      </c>
      <c r="K1278" s="77">
        <v>5773600</v>
      </c>
      <c r="L1278" s="77">
        <v>2.3793999999999998E-3</v>
      </c>
      <c r="M1278" s="77">
        <v>5773600</v>
      </c>
      <c r="N1278" s="77">
        <v>1.2994999999999999E-4</v>
      </c>
      <c r="O1278" s="78" t="s">
        <v>2203</v>
      </c>
    </row>
    <row r="1279" spans="1:15" x14ac:dyDescent="0.25">
      <c r="A1279" s="151" t="s">
        <v>52</v>
      </c>
      <c r="B1279" s="77" t="s">
        <v>45</v>
      </c>
      <c r="C1279" s="77">
        <v>0</v>
      </c>
      <c r="D1279" s="77">
        <v>3.3000999999999999E-4</v>
      </c>
      <c r="E1279" s="77">
        <v>10</v>
      </c>
      <c r="F1279" s="77" t="s">
        <v>13</v>
      </c>
      <c r="G1279" s="77" t="s">
        <v>11</v>
      </c>
      <c r="H1279" s="77">
        <v>4.4999999999999998E-2</v>
      </c>
      <c r="I1279" s="77">
        <v>1.0000100000000001</v>
      </c>
      <c r="J1279" s="77" t="s">
        <v>10</v>
      </c>
      <c r="K1279" s="77">
        <v>5773600</v>
      </c>
      <c r="L1279" s="77">
        <v>2.3422E-3</v>
      </c>
      <c r="M1279" s="77">
        <v>5773600</v>
      </c>
      <c r="N1279" s="77">
        <v>9.5916999999999997E-5</v>
      </c>
      <c r="O1279" s="78" t="s">
        <v>2200</v>
      </c>
    </row>
    <row r="1280" spans="1:15" x14ac:dyDescent="0.25">
      <c r="A1280" s="151" t="s">
        <v>52</v>
      </c>
      <c r="B1280" s="77" t="s">
        <v>45</v>
      </c>
      <c r="C1280" s="77">
        <v>0</v>
      </c>
      <c r="D1280" s="77">
        <v>3.3000999999999999E-4</v>
      </c>
      <c r="E1280" s="77">
        <v>10</v>
      </c>
      <c r="F1280" s="77" t="s">
        <v>13</v>
      </c>
      <c r="G1280" s="77" t="s">
        <v>11</v>
      </c>
      <c r="H1280" s="77">
        <v>1</v>
      </c>
      <c r="I1280" s="77">
        <v>5.01</v>
      </c>
      <c r="J1280" s="77" t="s">
        <v>10</v>
      </c>
      <c r="K1280" s="77">
        <v>5773600</v>
      </c>
      <c r="L1280" s="77">
        <v>2.7258999999999999E-3</v>
      </c>
      <c r="M1280" s="77">
        <v>5773600</v>
      </c>
      <c r="N1280" s="77">
        <v>4.7648999999999999E-4</v>
      </c>
      <c r="O1280" s="78" t="s">
        <v>2201</v>
      </c>
    </row>
    <row r="1281" spans="1:15" x14ac:dyDescent="0.25">
      <c r="A1281" s="151" t="s">
        <v>52</v>
      </c>
      <c r="B1281" s="77" t="s">
        <v>45</v>
      </c>
      <c r="C1281" s="77">
        <v>0</v>
      </c>
      <c r="D1281" s="77">
        <v>3.3000999999999999E-4</v>
      </c>
      <c r="E1281" s="77">
        <v>10</v>
      </c>
      <c r="F1281" s="77" t="s">
        <v>13</v>
      </c>
      <c r="G1281" s="77" t="s">
        <v>11</v>
      </c>
      <c r="H1281" s="77">
        <v>5</v>
      </c>
      <c r="I1281" s="77">
        <v>10.01</v>
      </c>
      <c r="J1281" s="77" t="s">
        <v>10</v>
      </c>
      <c r="K1281" s="77">
        <v>5773600</v>
      </c>
      <c r="L1281" s="77">
        <v>7.8188000000000007E-3</v>
      </c>
      <c r="M1281" s="77">
        <v>5773600</v>
      </c>
      <c r="N1281" s="77">
        <v>3.0228999999999998E-3</v>
      </c>
      <c r="O1281" s="78" t="s">
        <v>2593</v>
      </c>
    </row>
    <row r="1282" spans="1:15" x14ac:dyDescent="0.25">
      <c r="A1282" s="151" t="s">
        <v>52</v>
      </c>
      <c r="B1282" s="77" t="s">
        <v>45</v>
      </c>
      <c r="C1282" s="77">
        <v>0</v>
      </c>
      <c r="D1282" s="77">
        <v>3.3000999999999999E-4</v>
      </c>
      <c r="E1282" s="77">
        <v>10</v>
      </c>
      <c r="F1282" s="77" t="s">
        <v>13</v>
      </c>
      <c r="G1282" s="77" t="s">
        <v>11</v>
      </c>
      <c r="H1282" s="77">
        <v>10</v>
      </c>
      <c r="I1282" s="77">
        <v>30</v>
      </c>
      <c r="J1282" s="77" t="s">
        <v>10</v>
      </c>
      <c r="K1282" s="77">
        <v>5773600</v>
      </c>
      <c r="L1282" s="77">
        <v>1.6888E-2</v>
      </c>
      <c r="M1282" s="77">
        <v>5773600</v>
      </c>
      <c r="N1282" s="77">
        <v>1.2089000000000001E-2</v>
      </c>
      <c r="O1282" s="78" t="s">
        <v>2202</v>
      </c>
    </row>
    <row r="1283" spans="1:15" x14ac:dyDescent="0.25">
      <c r="A1283" s="151" t="s">
        <v>52</v>
      </c>
      <c r="B1283" s="77" t="s">
        <v>45</v>
      </c>
      <c r="C1283" s="77">
        <v>0</v>
      </c>
      <c r="D1283" s="77">
        <v>3.3000999999999999E-4</v>
      </c>
      <c r="E1283" s="77">
        <v>10</v>
      </c>
      <c r="F1283" s="77" t="s">
        <v>13</v>
      </c>
      <c r="G1283" s="77" t="s">
        <v>11</v>
      </c>
      <c r="H1283" s="77">
        <v>30</v>
      </c>
      <c r="I1283" s="77">
        <v>30.1</v>
      </c>
      <c r="J1283" s="77" t="s">
        <v>10</v>
      </c>
      <c r="K1283" s="77">
        <v>5773600</v>
      </c>
      <c r="L1283" s="77">
        <v>1.6888E-2</v>
      </c>
      <c r="M1283" s="77">
        <v>5773600</v>
      </c>
      <c r="N1283" s="77">
        <v>1.2089000000000001E-2</v>
      </c>
      <c r="O1283" s="78" t="s">
        <v>2592</v>
      </c>
    </row>
    <row r="1284" spans="1:15" x14ac:dyDescent="0.25">
      <c r="A1284" s="151" t="s">
        <v>52</v>
      </c>
      <c r="B1284" s="77" t="s">
        <v>59</v>
      </c>
      <c r="C1284" s="77">
        <v>1</v>
      </c>
      <c r="D1284" s="77">
        <v>11.000999999999999</v>
      </c>
      <c r="E1284" s="77">
        <v>1E-4</v>
      </c>
      <c r="F1284" s="77" t="s">
        <v>13</v>
      </c>
      <c r="G1284" s="77" t="s">
        <v>12</v>
      </c>
      <c r="H1284" s="77">
        <v>0.01</v>
      </c>
      <c r="I1284" s="77">
        <v>4.5010000000000001E-2</v>
      </c>
      <c r="J1284" s="77" t="s">
        <v>10</v>
      </c>
      <c r="K1284" s="77">
        <v>3.3</v>
      </c>
      <c r="L1284" s="77">
        <v>2.7</v>
      </c>
      <c r="M1284" s="77">
        <v>0.97318000000000005</v>
      </c>
      <c r="N1284" s="77">
        <v>2.8730000000000002</v>
      </c>
      <c r="O1284" s="78" t="s">
        <v>2079</v>
      </c>
    </row>
    <row r="1285" spans="1:15" x14ac:dyDescent="0.25">
      <c r="A1285" s="151" t="s">
        <v>52</v>
      </c>
      <c r="B1285" s="77" t="s">
        <v>59</v>
      </c>
      <c r="C1285" s="77">
        <v>1</v>
      </c>
      <c r="D1285" s="77">
        <v>11.000999999999999</v>
      </c>
      <c r="E1285" s="77">
        <v>1E-3</v>
      </c>
      <c r="F1285" s="77" t="s">
        <v>13</v>
      </c>
      <c r="G1285" s="77" t="s">
        <v>12</v>
      </c>
      <c r="H1285" s="77">
        <v>0.01</v>
      </c>
      <c r="I1285" s="77">
        <v>4.5010000000000001E-2</v>
      </c>
      <c r="J1285" s="77" t="s">
        <v>10</v>
      </c>
      <c r="K1285" s="77">
        <v>4.3265000000000002</v>
      </c>
      <c r="L1285" s="77">
        <v>2.6149</v>
      </c>
      <c r="M1285" s="77">
        <v>4.3204000000000002</v>
      </c>
      <c r="N1285" s="77">
        <v>2.6147999999999998</v>
      </c>
      <c r="O1285" s="78" t="s">
        <v>2083</v>
      </c>
    </row>
    <row r="1286" spans="1:15" x14ac:dyDescent="0.25">
      <c r="A1286" s="151" t="s">
        <v>52</v>
      </c>
      <c r="B1286" s="77" t="s">
        <v>59</v>
      </c>
      <c r="C1286" s="77">
        <v>1</v>
      </c>
      <c r="D1286" s="77">
        <v>11.000999999999999</v>
      </c>
      <c r="E1286" s="77">
        <v>1E-3</v>
      </c>
      <c r="F1286" s="77" t="s">
        <v>13</v>
      </c>
      <c r="G1286" s="77" t="s">
        <v>12</v>
      </c>
      <c r="H1286" s="77">
        <v>4.4999999999999998E-2</v>
      </c>
      <c r="I1286" s="77">
        <v>1.0000100000000001</v>
      </c>
      <c r="J1286" s="77" t="s">
        <v>10</v>
      </c>
      <c r="K1286" s="77">
        <v>0.66</v>
      </c>
      <c r="L1286" s="77">
        <v>2.1</v>
      </c>
      <c r="M1286" s="77">
        <v>0.65508</v>
      </c>
      <c r="N1286" s="77">
        <v>2.0543</v>
      </c>
      <c r="O1286" s="78" t="s">
        <v>2081</v>
      </c>
    </row>
    <row r="1287" spans="1:15" x14ac:dyDescent="0.25">
      <c r="A1287" s="151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1</v>
      </c>
      <c r="I1287" s="77">
        <v>5.01</v>
      </c>
      <c r="J1287" s="77" t="s">
        <v>10</v>
      </c>
      <c r="K1287" s="77">
        <v>12</v>
      </c>
      <c r="L1287" s="77">
        <v>7.2</v>
      </c>
      <c r="M1287" s="77">
        <v>11.404999999999999</v>
      </c>
      <c r="N1287" s="77">
        <v>7.1882000000000001</v>
      </c>
      <c r="O1287" s="78" t="s">
        <v>2082</v>
      </c>
    </row>
    <row r="1288" spans="1:15" x14ac:dyDescent="0.25">
      <c r="A1288" s="151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5</v>
      </c>
      <c r="I1288" s="77">
        <v>10</v>
      </c>
      <c r="J1288" s="77" t="s">
        <v>10</v>
      </c>
      <c r="K1288" s="77">
        <v>58</v>
      </c>
      <c r="L1288" s="77">
        <v>29</v>
      </c>
      <c r="M1288" s="77">
        <v>57.703000000000003</v>
      </c>
      <c r="N1288" s="77">
        <v>28.928999999999998</v>
      </c>
      <c r="O1288" s="78" t="s">
        <v>2080</v>
      </c>
    </row>
    <row r="1289" spans="1:15" x14ac:dyDescent="0.25">
      <c r="A1289" s="151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10</v>
      </c>
      <c r="I1289" s="77">
        <v>10.01</v>
      </c>
      <c r="J1289" s="77" t="s">
        <v>10</v>
      </c>
      <c r="K1289" s="77">
        <v>58</v>
      </c>
      <c r="L1289" s="77">
        <v>29</v>
      </c>
      <c r="M1289" s="77">
        <v>57.703000000000003</v>
      </c>
      <c r="N1289" s="77">
        <v>28.928999999999998</v>
      </c>
      <c r="O1289" s="78" t="s">
        <v>2084</v>
      </c>
    </row>
    <row r="1290" spans="1:15" x14ac:dyDescent="0.25">
      <c r="A1290" s="151" t="s">
        <v>52</v>
      </c>
      <c r="B1290" s="77" t="s">
        <v>59</v>
      </c>
      <c r="C1290" s="77">
        <v>11</v>
      </c>
      <c r="D1290" s="77">
        <v>30.001000000000001</v>
      </c>
      <c r="E1290" s="77">
        <v>1E-3</v>
      </c>
      <c r="F1290" s="77" t="s">
        <v>13</v>
      </c>
      <c r="G1290" s="77" t="s">
        <v>12</v>
      </c>
      <c r="H1290" s="77">
        <v>0.01</v>
      </c>
      <c r="I1290" s="77">
        <v>4.5010000000000001E-2</v>
      </c>
      <c r="J1290" s="77" t="s">
        <v>10</v>
      </c>
      <c r="K1290" s="77">
        <v>0.87</v>
      </c>
      <c r="L1290" s="77">
        <v>2.9</v>
      </c>
      <c r="M1290" s="77">
        <v>0.85389000000000004</v>
      </c>
      <c r="N1290" s="77">
        <v>2.8839000000000001</v>
      </c>
      <c r="O1290" s="78" t="s">
        <v>2562</v>
      </c>
    </row>
    <row r="1291" spans="1:15" x14ac:dyDescent="0.25">
      <c r="A1291" s="151" t="s">
        <v>52</v>
      </c>
      <c r="B1291" s="77" t="s">
        <v>59</v>
      </c>
      <c r="C1291" s="77">
        <v>11</v>
      </c>
      <c r="D1291" s="77">
        <v>30.001000000000001</v>
      </c>
      <c r="E1291" s="77">
        <v>1E-3</v>
      </c>
      <c r="F1291" s="77" t="s">
        <v>13</v>
      </c>
      <c r="G1291" s="77" t="s">
        <v>12</v>
      </c>
      <c r="H1291" s="77">
        <v>4.4999999999999998E-2</v>
      </c>
      <c r="I1291" s="77">
        <v>1.0000100000000001</v>
      </c>
      <c r="J1291" s="77" t="s">
        <v>10</v>
      </c>
      <c r="K1291" s="77">
        <v>0.9</v>
      </c>
      <c r="L1291" s="77">
        <v>2.1</v>
      </c>
      <c r="M1291" s="77">
        <v>0.42297000000000001</v>
      </c>
      <c r="N1291" s="77">
        <v>2.1154999999999999</v>
      </c>
      <c r="O1291" s="78" t="s">
        <v>2104</v>
      </c>
    </row>
    <row r="1292" spans="1:15" x14ac:dyDescent="0.25">
      <c r="A1292" s="151" t="s">
        <v>52</v>
      </c>
      <c r="B1292" s="77" t="s">
        <v>59</v>
      </c>
      <c r="C1292" s="77">
        <v>11</v>
      </c>
      <c r="D1292" s="77">
        <v>30.001000000000001</v>
      </c>
      <c r="E1292" s="77">
        <v>1E-3</v>
      </c>
      <c r="F1292" s="77" t="s">
        <v>13</v>
      </c>
      <c r="G1292" s="77" t="s">
        <v>12</v>
      </c>
      <c r="H1292" s="77">
        <v>1</v>
      </c>
      <c r="I1292" s="77">
        <v>5.01</v>
      </c>
      <c r="J1292" s="77" t="s">
        <v>10</v>
      </c>
      <c r="K1292" s="77">
        <v>12</v>
      </c>
      <c r="L1292" s="77">
        <v>7.2</v>
      </c>
      <c r="M1292" s="77">
        <v>11.173999999999999</v>
      </c>
      <c r="N1292" s="77">
        <v>7.2092000000000001</v>
      </c>
      <c r="O1292" s="78" t="s">
        <v>2101</v>
      </c>
    </row>
    <row r="1293" spans="1:15" x14ac:dyDescent="0.25">
      <c r="A1293" s="151" t="s">
        <v>52</v>
      </c>
      <c r="B1293" s="77" t="s">
        <v>59</v>
      </c>
      <c r="C1293" s="77">
        <v>11</v>
      </c>
      <c r="D1293" s="77">
        <v>30.001000000000001</v>
      </c>
      <c r="E1293" s="77">
        <v>1E-3</v>
      </c>
      <c r="F1293" s="77" t="s">
        <v>13</v>
      </c>
      <c r="G1293" s="77" t="s">
        <v>12</v>
      </c>
      <c r="H1293" s="77">
        <v>5</v>
      </c>
      <c r="I1293" s="77">
        <v>10</v>
      </c>
      <c r="J1293" s="77" t="s">
        <v>10</v>
      </c>
      <c r="K1293" s="77">
        <v>58</v>
      </c>
      <c r="L1293" s="77">
        <v>29</v>
      </c>
      <c r="M1293" s="77">
        <v>57.627000000000002</v>
      </c>
      <c r="N1293" s="77">
        <v>28.936</v>
      </c>
      <c r="O1293" s="78" t="s">
        <v>2103</v>
      </c>
    </row>
    <row r="1294" spans="1:15" x14ac:dyDescent="0.25">
      <c r="A1294" s="151" t="s">
        <v>52</v>
      </c>
      <c r="B1294" s="77" t="s">
        <v>59</v>
      </c>
      <c r="C1294" s="77">
        <v>11</v>
      </c>
      <c r="D1294" s="77">
        <v>30.001000000000001</v>
      </c>
      <c r="E1294" s="77">
        <v>1E-3</v>
      </c>
      <c r="F1294" s="77" t="s">
        <v>13</v>
      </c>
      <c r="G1294" s="77" t="s">
        <v>12</v>
      </c>
      <c r="H1294" s="77">
        <v>10</v>
      </c>
      <c r="I1294" s="77">
        <v>10.01</v>
      </c>
      <c r="J1294" s="77" t="s">
        <v>10</v>
      </c>
      <c r="K1294" s="77">
        <v>58</v>
      </c>
      <c r="L1294" s="77">
        <v>29</v>
      </c>
      <c r="M1294" s="77">
        <v>57.627000000000002</v>
      </c>
      <c r="N1294" s="77">
        <v>28.936</v>
      </c>
      <c r="O1294" s="78" t="s">
        <v>2102</v>
      </c>
    </row>
    <row r="1295" spans="1:15" x14ac:dyDescent="0.25">
      <c r="A1295" s="151" t="s">
        <v>52</v>
      </c>
      <c r="B1295" s="77" t="s">
        <v>59</v>
      </c>
      <c r="C1295" s="77">
        <v>1</v>
      </c>
      <c r="D1295" s="77">
        <v>11.000999999999999</v>
      </c>
      <c r="E1295" s="77">
        <v>0.01</v>
      </c>
      <c r="F1295" s="77" t="s">
        <v>13</v>
      </c>
      <c r="G1295" s="77" t="s">
        <v>12</v>
      </c>
      <c r="H1295" s="77">
        <v>0.01</v>
      </c>
      <c r="I1295" s="77">
        <v>4.5010000000000001E-2</v>
      </c>
      <c r="J1295" s="77" t="s">
        <v>10</v>
      </c>
      <c r="K1295" s="77">
        <v>57.286999999999999</v>
      </c>
      <c r="L1295" s="77">
        <v>0.84058999999999995</v>
      </c>
      <c r="M1295" s="77">
        <v>57.284999999999997</v>
      </c>
      <c r="N1295" s="77">
        <v>0.83952000000000004</v>
      </c>
      <c r="O1295" s="78" t="s">
        <v>2558</v>
      </c>
    </row>
    <row r="1296" spans="1:15" x14ac:dyDescent="0.25">
      <c r="A1296" s="151" t="s">
        <v>52</v>
      </c>
      <c r="B1296" s="77" t="s">
        <v>59</v>
      </c>
      <c r="C1296" s="77">
        <v>1</v>
      </c>
      <c r="D1296" s="77">
        <v>11.000999999999999</v>
      </c>
      <c r="E1296" s="77">
        <v>0.01</v>
      </c>
      <c r="F1296" s="77" t="s">
        <v>13</v>
      </c>
      <c r="G1296" s="77" t="s">
        <v>12</v>
      </c>
      <c r="H1296" s="77">
        <v>4.4999999999999998E-2</v>
      </c>
      <c r="I1296" s="77">
        <v>1.0000100000000001</v>
      </c>
      <c r="J1296" s="77" t="s">
        <v>10</v>
      </c>
      <c r="K1296" s="77">
        <v>4.6182999999999996</v>
      </c>
      <c r="L1296" s="77">
        <v>1.7586999999999999</v>
      </c>
      <c r="M1296" s="77">
        <v>4.6169000000000002</v>
      </c>
      <c r="N1296" s="77">
        <v>1.7583</v>
      </c>
      <c r="O1296" s="78" t="s">
        <v>2086</v>
      </c>
    </row>
    <row r="1297" spans="1:15" x14ac:dyDescent="0.25">
      <c r="A1297" s="151" t="s">
        <v>52</v>
      </c>
      <c r="B1297" s="77" t="s">
        <v>59</v>
      </c>
      <c r="C1297" s="77">
        <v>1</v>
      </c>
      <c r="D1297" s="77">
        <v>11.000999999999999</v>
      </c>
      <c r="E1297" s="77">
        <v>0.01</v>
      </c>
      <c r="F1297" s="77" t="s">
        <v>13</v>
      </c>
      <c r="G1297" s="77" t="s">
        <v>12</v>
      </c>
      <c r="H1297" s="77">
        <v>1</v>
      </c>
      <c r="I1297" s="77">
        <v>5.01</v>
      </c>
      <c r="J1297" s="77" t="s">
        <v>10</v>
      </c>
      <c r="K1297" s="77">
        <v>12.361000000000001</v>
      </c>
      <c r="L1297" s="77">
        <v>7.1186999999999996</v>
      </c>
      <c r="M1297" s="77">
        <v>12.349</v>
      </c>
      <c r="N1297" s="77">
        <v>7.1191000000000004</v>
      </c>
      <c r="O1297" s="78" t="s">
        <v>2085</v>
      </c>
    </row>
    <row r="1298" spans="1:15" x14ac:dyDescent="0.25">
      <c r="A1298" s="151" t="s">
        <v>52</v>
      </c>
      <c r="B1298" s="77" t="s">
        <v>59</v>
      </c>
      <c r="C1298" s="77">
        <v>1</v>
      </c>
      <c r="D1298" s="77">
        <v>11.000999999999999</v>
      </c>
      <c r="E1298" s="77">
        <v>0.01</v>
      </c>
      <c r="F1298" s="77" t="s">
        <v>13</v>
      </c>
      <c r="G1298" s="77" t="s">
        <v>12</v>
      </c>
      <c r="H1298" s="77">
        <v>5</v>
      </c>
      <c r="I1298" s="77">
        <v>10</v>
      </c>
      <c r="J1298" s="77" t="s">
        <v>10</v>
      </c>
      <c r="K1298" s="77">
        <v>58</v>
      </c>
      <c r="L1298" s="77">
        <v>28.914000000000001</v>
      </c>
      <c r="M1298" s="77">
        <v>57.905000000000001</v>
      </c>
      <c r="N1298" s="77">
        <v>28.914999999999999</v>
      </c>
      <c r="O1298" s="78" t="s">
        <v>2087</v>
      </c>
    </row>
    <row r="1299" spans="1:15" x14ac:dyDescent="0.25">
      <c r="A1299" s="151" t="s">
        <v>52</v>
      </c>
      <c r="B1299" s="77" t="s">
        <v>59</v>
      </c>
      <c r="C1299" s="77">
        <v>1</v>
      </c>
      <c r="D1299" s="77">
        <v>11.000999999999999</v>
      </c>
      <c r="E1299" s="77">
        <v>0.01</v>
      </c>
      <c r="F1299" s="77" t="s">
        <v>13</v>
      </c>
      <c r="G1299" s="77" t="s">
        <v>12</v>
      </c>
      <c r="H1299" s="77">
        <v>10</v>
      </c>
      <c r="I1299" s="77">
        <v>10.01</v>
      </c>
      <c r="J1299" s="77" t="s">
        <v>10</v>
      </c>
      <c r="K1299" s="77">
        <v>58</v>
      </c>
      <c r="L1299" s="77">
        <v>28.914000000000001</v>
      </c>
      <c r="M1299" s="77">
        <v>57.905000000000001</v>
      </c>
      <c r="N1299" s="77">
        <v>28.914999999999999</v>
      </c>
      <c r="O1299" s="78" t="s">
        <v>2559</v>
      </c>
    </row>
    <row r="1300" spans="1:15" x14ac:dyDescent="0.25">
      <c r="A1300" s="151" t="s">
        <v>52</v>
      </c>
      <c r="B1300" s="77" t="s">
        <v>59</v>
      </c>
      <c r="C1300" s="77">
        <v>11</v>
      </c>
      <c r="D1300" s="77">
        <v>30.001000000000001</v>
      </c>
      <c r="E1300" s="77">
        <v>0.01</v>
      </c>
      <c r="F1300" s="77" t="s">
        <v>13</v>
      </c>
      <c r="G1300" s="77" t="s">
        <v>12</v>
      </c>
      <c r="H1300" s="77">
        <v>0.01</v>
      </c>
      <c r="I1300" s="77">
        <v>4.5010000000000001E-2</v>
      </c>
      <c r="J1300" s="77" t="s">
        <v>10</v>
      </c>
      <c r="K1300" s="77">
        <v>1.4280999999999999</v>
      </c>
      <c r="L1300" s="77">
        <v>2.8814000000000002</v>
      </c>
      <c r="M1300" s="77">
        <v>1.5428999999999999</v>
      </c>
      <c r="N1300" s="77">
        <v>2.8673000000000002</v>
      </c>
      <c r="O1300" s="78" t="s">
        <v>2109</v>
      </c>
    </row>
    <row r="1301" spans="1:15" x14ac:dyDescent="0.25">
      <c r="A1301" s="151" t="s">
        <v>52</v>
      </c>
      <c r="B1301" s="77" t="s">
        <v>59</v>
      </c>
      <c r="C1301" s="77">
        <v>11</v>
      </c>
      <c r="D1301" s="77">
        <v>30.001000000000001</v>
      </c>
      <c r="E1301" s="77">
        <v>0.01</v>
      </c>
      <c r="F1301" s="77" t="s">
        <v>13</v>
      </c>
      <c r="G1301" s="77" t="s">
        <v>12</v>
      </c>
      <c r="H1301" s="77">
        <v>4.4999999999999998E-2</v>
      </c>
      <c r="I1301" s="77">
        <v>1.0000100000000001</v>
      </c>
      <c r="J1301" s="77" t="s">
        <v>10</v>
      </c>
      <c r="K1301" s="77">
        <v>1.3908</v>
      </c>
      <c r="L1301" s="77">
        <v>2.0926999999999998</v>
      </c>
      <c r="M1301" s="77">
        <v>1.3648</v>
      </c>
      <c r="N1301" s="77">
        <v>2.0928</v>
      </c>
      <c r="O1301" s="78" t="s">
        <v>2108</v>
      </c>
    </row>
    <row r="1302" spans="1:15" x14ac:dyDescent="0.25">
      <c r="A1302" s="151" t="s">
        <v>52</v>
      </c>
      <c r="B1302" s="77" t="s">
        <v>59</v>
      </c>
      <c r="C1302" s="77">
        <v>11</v>
      </c>
      <c r="D1302" s="77">
        <v>30.001000000000001</v>
      </c>
      <c r="E1302" s="77">
        <v>0.01</v>
      </c>
      <c r="F1302" s="77" t="s">
        <v>13</v>
      </c>
      <c r="G1302" s="77" t="s">
        <v>12</v>
      </c>
      <c r="H1302" s="77">
        <v>1</v>
      </c>
      <c r="I1302" s="77">
        <v>5.01</v>
      </c>
      <c r="J1302" s="77" t="s">
        <v>10</v>
      </c>
      <c r="K1302" s="77">
        <v>12</v>
      </c>
      <c r="L1302" s="77">
        <v>7.2</v>
      </c>
      <c r="M1302" s="77">
        <v>11.422000000000001</v>
      </c>
      <c r="N1302" s="77">
        <v>7.2034000000000002</v>
      </c>
      <c r="O1302" s="78" t="s">
        <v>2107</v>
      </c>
    </row>
    <row r="1303" spans="1:15" x14ac:dyDescent="0.25">
      <c r="A1303" s="151" t="s">
        <v>52</v>
      </c>
      <c r="B1303" s="77" t="s">
        <v>59</v>
      </c>
      <c r="C1303" s="77">
        <v>11</v>
      </c>
      <c r="D1303" s="77">
        <v>30.001000000000001</v>
      </c>
      <c r="E1303" s="77">
        <v>0.01</v>
      </c>
      <c r="F1303" s="77" t="s">
        <v>13</v>
      </c>
      <c r="G1303" s="77" t="s">
        <v>12</v>
      </c>
      <c r="H1303" s="77">
        <v>5</v>
      </c>
      <c r="I1303" s="77">
        <v>10</v>
      </c>
      <c r="J1303" s="77" t="s">
        <v>10</v>
      </c>
      <c r="K1303" s="77">
        <v>58</v>
      </c>
      <c r="L1303" s="77">
        <v>29</v>
      </c>
      <c r="M1303" s="77">
        <v>57.682000000000002</v>
      </c>
      <c r="N1303" s="77">
        <v>28.934999999999999</v>
      </c>
      <c r="O1303" s="78" t="s">
        <v>2106</v>
      </c>
    </row>
    <row r="1304" spans="1:15" x14ac:dyDescent="0.25">
      <c r="A1304" s="151" t="s">
        <v>52</v>
      </c>
      <c r="B1304" s="77" t="s">
        <v>59</v>
      </c>
      <c r="C1304" s="77">
        <v>11</v>
      </c>
      <c r="D1304" s="77">
        <v>30.001000000000001</v>
      </c>
      <c r="E1304" s="77">
        <v>0.01</v>
      </c>
      <c r="F1304" s="77" t="s">
        <v>13</v>
      </c>
      <c r="G1304" s="77" t="s">
        <v>12</v>
      </c>
      <c r="H1304" s="77">
        <v>10</v>
      </c>
      <c r="I1304" s="77">
        <v>10.01</v>
      </c>
      <c r="J1304" s="77" t="s">
        <v>10</v>
      </c>
      <c r="K1304" s="77">
        <v>58</v>
      </c>
      <c r="L1304" s="77">
        <v>29</v>
      </c>
      <c r="M1304" s="77">
        <v>57.682000000000002</v>
      </c>
      <c r="N1304" s="77">
        <v>28.934999999999999</v>
      </c>
      <c r="O1304" s="78" t="s">
        <v>2105</v>
      </c>
    </row>
    <row r="1305" spans="1:15" x14ac:dyDescent="0.25">
      <c r="A1305" s="151" t="s">
        <v>52</v>
      </c>
      <c r="B1305" s="77" t="s">
        <v>59</v>
      </c>
      <c r="C1305" s="77">
        <v>30</v>
      </c>
      <c r="D1305" s="77">
        <v>110.01</v>
      </c>
      <c r="E1305" s="77">
        <v>0.01</v>
      </c>
      <c r="F1305" s="77" t="s">
        <v>13</v>
      </c>
      <c r="G1305" s="77" t="s">
        <v>12</v>
      </c>
      <c r="H1305" s="77">
        <v>4.4999999999999998E-2</v>
      </c>
      <c r="I1305" s="77">
        <v>0.10001</v>
      </c>
      <c r="J1305" s="77" t="s">
        <v>10</v>
      </c>
      <c r="K1305" s="77">
        <v>12</v>
      </c>
      <c r="L1305" s="77">
        <v>2.1</v>
      </c>
      <c r="M1305" s="77">
        <v>11.984</v>
      </c>
      <c r="N1305" s="77">
        <v>2.0859999999999999</v>
      </c>
      <c r="O1305" s="78" t="s">
        <v>2121</v>
      </c>
    </row>
    <row r="1306" spans="1:15" x14ac:dyDescent="0.25">
      <c r="A1306" s="151" t="s">
        <v>52</v>
      </c>
      <c r="B1306" s="77" t="s">
        <v>59</v>
      </c>
      <c r="C1306" s="77">
        <v>30</v>
      </c>
      <c r="D1306" s="77">
        <v>110.01</v>
      </c>
      <c r="E1306" s="77">
        <v>0.01</v>
      </c>
      <c r="F1306" s="77" t="s">
        <v>13</v>
      </c>
      <c r="G1306" s="77" t="s">
        <v>12</v>
      </c>
      <c r="H1306" s="77">
        <v>0.1</v>
      </c>
      <c r="I1306" s="77">
        <v>1.0000100000000001</v>
      </c>
      <c r="J1306" s="77" t="s">
        <v>10</v>
      </c>
      <c r="K1306" s="77">
        <v>15</v>
      </c>
      <c r="L1306" s="77">
        <v>2.2999999999999998</v>
      </c>
      <c r="M1306" s="77">
        <v>14.872</v>
      </c>
      <c r="N1306" s="77">
        <v>2.2866</v>
      </c>
      <c r="O1306" s="78" t="s">
        <v>2122</v>
      </c>
    </row>
    <row r="1307" spans="1:15" x14ac:dyDescent="0.25">
      <c r="A1307" s="151" t="s">
        <v>52</v>
      </c>
      <c r="B1307" s="77" t="s">
        <v>59</v>
      </c>
      <c r="C1307" s="77">
        <v>30</v>
      </c>
      <c r="D1307" s="77">
        <v>110.01</v>
      </c>
      <c r="E1307" s="77">
        <v>0.01</v>
      </c>
      <c r="F1307" s="77" t="s">
        <v>13</v>
      </c>
      <c r="G1307" s="77" t="s">
        <v>12</v>
      </c>
      <c r="H1307" s="77">
        <v>1</v>
      </c>
      <c r="I1307" s="77">
        <v>5</v>
      </c>
      <c r="J1307" s="77" t="s">
        <v>10</v>
      </c>
      <c r="K1307" s="77">
        <v>24</v>
      </c>
      <c r="L1307" s="77">
        <v>35</v>
      </c>
      <c r="M1307" s="77">
        <v>23.064</v>
      </c>
      <c r="N1307" s="77">
        <v>34.698999999999998</v>
      </c>
      <c r="O1307" s="78" t="s">
        <v>2120</v>
      </c>
    </row>
    <row r="1308" spans="1:15" x14ac:dyDescent="0.25">
      <c r="A1308" s="151" t="s">
        <v>52</v>
      </c>
      <c r="B1308" s="77" t="s">
        <v>59</v>
      </c>
      <c r="C1308" s="77">
        <v>30</v>
      </c>
      <c r="D1308" s="77">
        <v>110.01</v>
      </c>
      <c r="E1308" s="77">
        <v>0.01</v>
      </c>
      <c r="F1308" s="77" t="s">
        <v>13</v>
      </c>
      <c r="G1308" s="77" t="s">
        <v>12</v>
      </c>
      <c r="H1308" s="77">
        <v>5</v>
      </c>
      <c r="I1308" s="77">
        <v>5.01</v>
      </c>
      <c r="J1308" s="77" t="s">
        <v>10</v>
      </c>
      <c r="K1308" s="77">
        <v>24</v>
      </c>
      <c r="L1308" s="77">
        <v>35</v>
      </c>
      <c r="M1308" s="77">
        <v>23.064</v>
      </c>
      <c r="N1308" s="77">
        <v>34.698999999999998</v>
      </c>
      <c r="O1308" s="78" t="s">
        <v>2123</v>
      </c>
    </row>
    <row r="1309" spans="1:15" x14ac:dyDescent="0.25">
      <c r="A1309" s="151" t="s">
        <v>52</v>
      </c>
      <c r="B1309" s="77" t="s">
        <v>59</v>
      </c>
      <c r="C1309" s="77">
        <v>110</v>
      </c>
      <c r="D1309" s="77">
        <v>205.01</v>
      </c>
      <c r="E1309" s="77">
        <v>0.01</v>
      </c>
      <c r="F1309" s="77" t="s">
        <v>13</v>
      </c>
      <c r="G1309" s="77" t="s">
        <v>12</v>
      </c>
      <c r="H1309" s="77">
        <v>4.4999999999999998E-2</v>
      </c>
      <c r="I1309" s="77">
        <v>0.10001</v>
      </c>
      <c r="J1309" s="77" t="s">
        <v>10</v>
      </c>
      <c r="K1309" s="77">
        <v>42</v>
      </c>
      <c r="L1309" s="77">
        <v>2.4</v>
      </c>
      <c r="M1309" s="77">
        <v>38.552999999999997</v>
      </c>
      <c r="N1309" s="77">
        <v>2.4159000000000002</v>
      </c>
      <c r="O1309" s="78" t="s">
        <v>2138</v>
      </c>
    </row>
    <row r="1310" spans="1:15" x14ac:dyDescent="0.25">
      <c r="A1310" s="151" t="s">
        <v>52</v>
      </c>
      <c r="B1310" s="77" t="s">
        <v>59</v>
      </c>
      <c r="C1310" s="77">
        <v>110</v>
      </c>
      <c r="D1310" s="77">
        <v>205.01</v>
      </c>
      <c r="E1310" s="77">
        <v>0.01</v>
      </c>
      <c r="F1310" s="77" t="s">
        <v>13</v>
      </c>
      <c r="G1310" s="77" t="s">
        <v>12</v>
      </c>
      <c r="H1310" s="77">
        <v>0.1</v>
      </c>
      <c r="I1310" s="77">
        <v>1.0000100000000001</v>
      </c>
      <c r="J1310" s="77" t="s">
        <v>10</v>
      </c>
      <c r="K1310" s="77">
        <v>49</v>
      </c>
      <c r="L1310" s="77">
        <v>2.6</v>
      </c>
      <c r="M1310" s="77">
        <v>42.201999999999998</v>
      </c>
      <c r="N1310" s="77">
        <v>2.6324000000000001</v>
      </c>
      <c r="O1310" s="78" t="s">
        <v>2571</v>
      </c>
    </row>
    <row r="1311" spans="1:15" x14ac:dyDescent="0.25">
      <c r="A1311" s="151" t="s">
        <v>52</v>
      </c>
      <c r="B1311" s="77" t="s">
        <v>59</v>
      </c>
      <c r="C1311" s="77">
        <v>110</v>
      </c>
      <c r="D1311" s="77">
        <v>205.01</v>
      </c>
      <c r="E1311" s="77">
        <v>0.01</v>
      </c>
      <c r="F1311" s="77" t="s">
        <v>13</v>
      </c>
      <c r="G1311" s="77" t="s">
        <v>12</v>
      </c>
      <c r="H1311" s="77">
        <v>1</v>
      </c>
      <c r="I1311" s="77">
        <v>5</v>
      </c>
      <c r="J1311" s="77" t="s">
        <v>10</v>
      </c>
      <c r="K1311" s="77">
        <v>58</v>
      </c>
      <c r="L1311" s="77">
        <v>35</v>
      </c>
      <c r="M1311" s="77">
        <v>57.612000000000002</v>
      </c>
      <c r="N1311" s="77">
        <v>34.698999999999998</v>
      </c>
      <c r="O1311" s="78" t="s">
        <v>2572</v>
      </c>
    </row>
    <row r="1312" spans="1:15" x14ac:dyDescent="0.25">
      <c r="A1312" s="151" t="s">
        <v>52</v>
      </c>
      <c r="B1312" s="77" t="s">
        <v>59</v>
      </c>
      <c r="C1312" s="77">
        <v>110</v>
      </c>
      <c r="D1312" s="77">
        <v>205.01</v>
      </c>
      <c r="E1312" s="77">
        <v>0.01</v>
      </c>
      <c r="F1312" s="77" t="s">
        <v>13</v>
      </c>
      <c r="G1312" s="77" t="s">
        <v>12</v>
      </c>
      <c r="H1312" s="77">
        <v>5</v>
      </c>
      <c r="I1312" s="77">
        <v>5.01</v>
      </c>
      <c r="J1312" s="77" t="s">
        <v>10</v>
      </c>
      <c r="K1312" s="77">
        <v>58</v>
      </c>
      <c r="L1312" s="77">
        <v>35</v>
      </c>
      <c r="M1312" s="77">
        <v>57.612000000000002</v>
      </c>
      <c r="N1312" s="77">
        <v>34.698999999999998</v>
      </c>
      <c r="O1312" s="78" t="s">
        <v>2137</v>
      </c>
    </row>
    <row r="1313" spans="1:15" x14ac:dyDescent="0.25">
      <c r="A1313" s="151" t="s">
        <v>52</v>
      </c>
      <c r="B1313" s="77" t="s">
        <v>59</v>
      </c>
      <c r="C1313" s="77">
        <v>1</v>
      </c>
      <c r="D1313" s="77">
        <v>11.000999999999999</v>
      </c>
      <c r="E1313" s="77">
        <v>0.1</v>
      </c>
      <c r="F1313" s="77" t="s">
        <v>13</v>
      </c>
      <c r="G1313" s="77" t="s">
        <v>12</v>
      </c>
      <c r="H1313" s="77">
        <v>0.01</v>
      </c>
      <c r="I1313" s="77">
        <v>4.5010000000000001E-2</v>
      </c>
      <c r="J1313" s="77" t="s">
        <v>10</v>
      </c>
      <c r="K1313" s="77">
        <v>579.91999999999996</v>
      </c>
      <c r="L1313" s="77">
        <v>9.0643000000000001E-2</v>
      </c>
      <c r="M1313" s="77">
        <v>579.91999999999996</v>
      </c>
      <c r="N1313" s="77">
        <v>9.0135999999999994E-2</v>
      </c>
      <c r="O1313" s="78" t="s">
        <v>2090</v>
      </c>
    </row>
    <row r="1314" spans="1:15" x14ac:dyDescent="0.25">
      <c r="A1314" s="151" t="s">
        <v>52</v>
      </c>
      <c r="B1314" s="77" t="s">
        <v>59</v>
      </c>
      <c r="C1314" s="77">
        <v>1</v>
      </c>
      <c r="D1314" s="77">
        <v>11.000999999999999</v>
      </c>
      <c r="E1314" s="77">
        <v>0.1</v>
      </c>
      <c r="F1314" s="77" t="s">
        <v>13</v>
      </c>
      <c r="G1314" s="77" t="s">
        <v>12</v>
      </c>
      <c r="H1314" s="77">
        <v>4.4999999999999998E-2</v>
      </c>
      <c r="I1314" s="77">
        <v>1.0000100000000001</v>
      </c>
      <c r="J1314" s="77" t="s">
        <v>10</v>
      </c>
      <c r="K1314" s="77">
        <v>57.618000000000002</v>
      </c>
      <c r="L1314" s="77">
        <v>0.44323000000000001</v>
      </c>
      <c r="M1314" s="77">
        <v>57.618000000000002</v>
      </c>
      <c r="N1314" s="77">
        <v>0.44244</v>
      </c>
      <c r="O1314" s="78" t="s">
        <v>2091</v>
      </c>
    </row>
    <row r="1315" spans="1:15" x14ac:dyDescent="0.25">
      <c r="A1315" s="151" t="s">
        <v>52</v>
      </c>
      <c r="B1315" s="77" t="s">
        <v>59</v>
      </c>
      <c r="C1315" s="77">
        <v>1</v>
      </c>
      <c r="D1315" s="77">
        <v>11.000999999999999</v>
      </c>
      <c r="E1315" s="77">
        <v>0.1</v>
      </c>
      <c r="F1315" s="77" t="s">
        <v>13</v>
      </c>
      <c r="G1315" s="77" t="s">
        <v>12</v>
      </c>
      <c r="H1315" s="77">
        <v>1</v>
      </c>
      <c r="I1315" s="77">
        <v>5.01</v>
      </c>
      <c r="J1315" s="77" t="s">
        <v>10</v>
      </c>
      <c r="K1315" s="77">
        <v>56.262</v>
      </c>
      <c r="L1315" s="77">
        <v>4.6574</v>
      </c>
      <c r="M1315" s="77">
        <v>56.247999999999998</v>
      </c>
      <c r="N1315" s="77">
        <v>4.6563999999999997</v>
      </c>
      <c r="O1315" s="78" t="s">
        <v>2560</v>
      </c>
    </row>
    <row r="1316" spans="1:15" x14ac:dyDescent="0.25">
      <c r="A1316" s="151" t="s">
        <v>52</v>
      </c>
      <c r="B1316" s="77" t="s">
        <v>59</v>
      </c>
      <c r="C1316" s="77">
        <v>1</v>
      </c>
      <c r="D1316" s="77">
        <v>11.000999999999999</v>
      </c>
      <c r="E1316" s="77">
        <v>0.1</v>
      </c>
      <c r="F1316" s="77" t="s">
        <v>13</v>
      </c>
      <c r="G1316" s="77" t="s">
        <v>12</v>
      </c>
      <c r="H1316" s="77">
        <v>5</v>
      </c>
      <c r="I1316" s="77">
        <v>10</v>
      </c>
      <c r="J1316" s="77" t="s">
        <v>10</v>
      </c>
      <c r="K1316" s="77">
        <v>76.668000000000006</v>
      </c>
      <c r="L1316" s="77">
        <v>27.611000000000001</v>
      </c>
      <c r="M1316" s="77">
        <v>76.638000000000005</v>
      </c>
      <c r="N1316" s="77">
        <v>27.611999999999998</v>
      </c>
      <c r="O1316" s="78" t="s">
        <v>2089</v>
      </c>
    </row>
    <row r="1317" spans="1:15" x14ac:dyDescent="0.25">
      <c r="A1317" s="151" t="s">
        <v>52</v>
      </c>
      <c r="B1317" s="77" t="s">
        <v>59</v>
      </c>
      <c r="C1317" s="77">
        <v>1</v>
      </c>
      <c r="D1317" s="77">
        <v>11.000999999999999</v>
      </c>
      <c r="E1317" s="77">
        <v>0.1</v>
      </c>
      <c r="F1317" s="77" t="s">
        <v>13</v>
      </c>
      <c r="G1317" s="77" t="s">
        <v>12</v>
      </c>
      <c r="H1317" s="77">
        <v>10</v>
      </c>
      <c r="I1317" s="77">
        <v>10.01</v>
      </c>
      <c r="J1317" s="77" t="s">
        <v>10</v>
      </c>
      <c r="K1317" s="77">
        <v>76.668000000000006</v>
      </c>
      <c r="L1317" s="77">
        <v>27.611000000000001</v>
      </c>
      <c r="M1317" s="77">
        <v>76.638000000000005</v>
      </c>
      <c r="N1317" s="77">
        <v>27.611999999999998</v>
      </c>
      <c r="O1317" s="78" t="s">
        <v>2088</v>
      </c>
    </row>
    <row r="1318" spans="1:15" x14ac:dyDescent="0.25">
      <c r="A1318" s="151" t="s">
        <v>52</v>
      </c>
      <c r="B1318" s="77" t="s">
        <v>59</v>
      </c>
      <c r="C1318" s="77">
        <v>11</v>
      </c>
      <c r="D1318" s="77">
        <v>30.001000000000001</v>
      </c>
      <c r="E1318" s="77">
        <v>0.1</v>
      </c>
      <c r="F1318" s="77" t="s">
        <v>13</v>
      </c>
      <c r="G1318" s="77" t="s">
        <v>12</v>
      </c>
      <c r="H1318" s="77">
        <v>0.01</v>
      </c>
      <c r="I1318" s="77">
        <v>4.5010000000000001E-2</v>
      </c>
      <c r="J1318" s="77" t="s">
        <v>10</v>
      </c>
      <c r="K1318" s="77">
        <v>44.393999999999998</v>
      </c>
      <c r="L1318" s="77">
        <v>2.0188000000000001</v>
      </c>
      <c r="M1318" s="77">
        <v>44.317</v>
      </c>
      <c r="N1318" s="77">
        <v>2.0184000000000002</v>
      </c>
      <c r="O1318" s="78" t="s">
        <v>2112</v>
      </c>
    </row>
    <row r="1319" spans="1:15" x14ac:dyDescent="0.25">
      <c r="A1319" s="151" t="s">
        <v>52</v>
      </c>
      <c r="B1319" s="77" t="s">
        <v>59</v>
      </c>
      <c r="C1319" s="77">
        <v>11</v>
      </c>
      <c r="D1319" s="77">
        <v>30.001000000000001</v>
      </c>
      <c r="E1319" s="77">
        <v>0.1</v>
      </c>
      <c r="F1319" s="77" t="s">
        <v>13</v>
      </c>
      <c r="G1319" s="77" t="s">
        <v>12</v>
      </c>
      <c r="H1319" s="77">
        <v>4.4999999999999998E-2</v>
      </c>
      <c r="I1319" s="77">
        <v>1.0000100000000001</v>
      </c>
      <c r="J1319" s="77" t="s">
        <v>10</v>
      </c>
      <c r="K1319" s="77">
        <v>48.985999999999997</v>
      </c>
      <c r="L1319" s="77">
        <v>1.2457</v>
      </c>
      <c r="M1319" s="77">
        <v>48.966999999999999</v>
      </c>
      <c r="N1319" s="77">
        <v>1.244</v>
      </c>
      <c r="O1319" s="78" t="s">
        <v>2110</v>
      </c>
    </row>
    <row r="1320" spans="1:15" x14ac:dyDescent="0.25">
      <c r="A1320" s="151" t="s">
        <v>52</v>
      </c>
      <c r="B1320" s="77" t="s">
        <v>59</v>
      </c>
      <c r="C1320" s="77">
        <v>11</v>
      </c>
      <c r="D1320" s="77">
        <v>30.001000000000001</v>
      </c>
      <c r="E1320" s="77">
        <v>0.1</v>
      </c>
      <c r="F1320" s="77" t="s">
        <v>13</v>
      </c>
      <c r="G1320" s="77" t="s">
        <v>12</v>
      </c>
      <c r="H1320" s="77">
        <v>1</v>
      </c>
      <c r="I1320" s="77">
        <v>5.01</v>
      </c>
      <c r="J1320" s="77" t="s">
        <v>10</v>
      </c>
      <c r="K1320" s="77">
        <v>33.826999999999998</v>
      </c>
      <c r="L1320" s="77">
        <v>6.6978</v>
      </c>
      <c r="M1320" s="77">
        <v>33.792000000000002</v>
      </c>
      <c r="N1320" s="77">
        <v>6.6978999999999997</v>
      </c>
      <c r="O1320" s="78" t="s">
        <v>2563</v>
      </c>
    </row>
    <row r="1321" spans="1:15" x14ac:dyDescent="0.25">
      <c r="A1321" s="151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5</v>
      </c>
      <c r="I1321" s="77">
        <v>10</v>
      </c>
      <c r="J1321" s="77" t="s">
        <v>10</v>
      </c>
      <c r="K1321" s="77">
        <v>63.353000000000002</v>
      </c>
      <c r="L1321" s="77">
        <v>28.821999999999999</v>
      </c>
      <c r="M1321" s="77">
        <v>63.613</v>
      </c>
      <c r="N1321" s="77">
        <v>28.797000000000001</v>
      </c>
      <c r="O1321" s="78" t="s">
        <v>2111</v>
      </c>
    </row>
    <row r="1322" spans="1:15" x14ac:dyDescent="0.25">
      <c r="A1322" s="151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10</v>
      </c>
      <c r="I1322" s="77">
        <v>10.01</v>
      </c>
      <c r="J1322" s="77" t="s">
        <v>10</v>
      </c>
      <c r="K1322" s="77">
        <v>63.353000000000002</v>
      </c>
      <c r="L1322" s="77">
        <v>28.821999999999999</v>
      </c>
      <c r="M1322" s="77">
        <v>63.613</v>
      </c>
      <c r="N1322" s="77">
        <v>28.797000000000001</v>
      </c>
      <c r="O1322" s="78" t="s">
        <v>2564</v>
      </c>
    </row>
    <row r="1323" spans="1:15" x14ac:dyDescent="0.25">
      <c r="A1323" s="151" t="s">
        <v>52</v>
      </c>
      <c r="B1323" s="77" t="s">
        <v>59</v>
      </c>
      <c r="C1323" s="77">
        <v>30</v>
      </c>
      <c r="D1323" s="77">
        <v>110.01</v>
      </c>
      <c r="E1323" s="77">
        <v>0.1</v>
      </c>
      <c r="F1323" s="77" t="s">
        <v>13</v>
      </c>
      <c r="G1323" s="77" t="s">
        <v>12</v>
      </c>
      <c r="H1323" s="77">
        <v>4.4999999999999998E-2</v>
      </c>
      <c r="I1323" s="77">
        <v>0.10001</v>
      </c>
      <c r="J1323" s="77" t="s">
        <v>10</v>
      </c>
      <c r="K1323" s="77">
        <v>36.579000000000001</v>
      </c>
      <c r="L1323" s="77">
        <v>1.9251</v>
      </c>
      <c r="M1323" s="77">
        <v>36.551000000000002</v>
      </c>
      <c r="N1323" s="77">
        <v>1.9245000000000001</v>
      </c>
      <c r="O1323" s="78" t="s">
        <v>2125</v>
      </c>
    </row>
    <row r="1324" spans="1:15" x14ac:dyDescent="0.25">
      <c r="A1324" s="151" t="s">
        <v>52</v>
      </c>
      <c r="B1324" s="77" t="s">
        <v>59</v>
      </c>
      <c r="C1324" s="77">
        <v>30</v>
      </c>
      <c r="D1324" s="77">
        <v>110.01</v>
      </c>
      <c r="E1324" s="77">
        <v>0.1</v>
      </c>
      <c r="F1324" s="77" t="s">
        <v>13</v>
      </c>
      <c r="G1324" s="77" t="s">
        <v>12</v>
      </c>
      <c r="H1324" s="77">
        <v>0.1</v>
      </c>
      <c r="I1324" s="77">
        <v>1.0000100000000001</v>
      </c>
      <c r="J1324" s="77" t="s">
        <v>10</v>
      </c>
      <c r="K1324" s="77">
        <v>37.347999999999999</v>
      </c>
      <c r="L1324" s="77">
        <v>2.1392000000000002</v>
      </c>
      <c r="M1324" s="77">
        <v>37.319000000000003</v>
      </c>
      <c r="N1324" s="77">
        <v>2.1387</v>
      </c>
      <c r="O1324" s="78" t="s">
        <v>2124</v>
      </c>
    </row>
    <row r="1325" spans="1:15" x14ac:dyDescent="0.25">
      <c r="A1325" s="151" t="s">
        <v>52</v>
      </c>
      <c r="B1325" s="77" t="s">
        <v>59</v>
      </c>
      <c r="C1325" s="77">
        <v>30</v>
      </c>
      <c r="D1325" s="77">
        <v>110.01</v>
      </c>
      <c r="E1325" s="77">
        <v>0.1</v>
      </c>
      <c r="F1325" s="77" t="s">
        <v>13</v>
      </c>
      <c r="G1325" s="77" t="s">
        <v>12</v>
      </c>
      <c r="H1325" s="77">
        <v>1</v>
      </c>
      <c r="I1325" s="77">
        <v>5</v>
      </c>
      <c r="J1325" s="77" t="s">
        <v>10</v>
      </c>
      <c r="K1325" s="77">
        <v>24</v>
      </c>
      <c r="L1325" s="77">
        <v>35</v>
      </c>
      <c r="M1325" s="77">
        <v>25.111999999999998</v>
      </c>
      <c r="N1325" s="77">
        <v>34.683999999999997</v>
      </c>
      <c r="O1325" s="78" t="s">
        <v>2126</v>
      </c>
    </row>
    <row r="1326" spans="1:15" x14ac:dyDescent="0.25">
      <c r="A1326" s="151" t="s">
        <v>52</v>
      </c>
      <c r="B1326" s="77" t="s">
        <v>59</v>
      </c>
      <c r="C1326" s="77">
        <v>30</v>
      </c>
      <c r="D1326" s="77">
        <v>110.01</v>
      </c>
      <c r="E1326" s="77">
        <v>0.1</v>
      </c>
      <c r="F1326" s="77" t="s">
        <v>13</v>
      </c>
      <c r="G1326" s="77" t="s">
        <v>12</v>
      </c>
      <c r="H1326" s="77">
        <v>5</v>
      </c>
      <c r="I1326" s="77">
        <v>5.01</v>
      </c>
      <c r="J1326" s="77" t="s">
        <v>10</v>
      </c>
      <c r="K1326" s="77">
        <v>24</v>
      </c>
      <c r="L1326" s="77">
        <v>35</v>
      </c>
      <c r="M1326" s="77">
        <v>25.111999999999998</v>
      </c>
      <c r="N1326" s="77">
        <v>34.683999999999997</v>
      </c>
      <c r="O1326" s="78" t="s">
        <v>2127</v>
      </c>
    </row>
    <row r="1327" spans="1:15" x14ac:dyDescent="0.25">
      <c r="A1327" s="151" t="s">
        <v>52</v>
      </c>
      <c r="B1327" s="77" t="s">
        <v>59</v>
      </c>
      <c r="C1327" s="77">
        <v>110</v>
      </c>
      <c r="D1327" s="77">
        <v>205.01</v>
      </c>
      <c r="E1327" s="77">
        <v>0.1</v>
      </c>
      <c r="F1327" s="77" t="s">
        <v>13</v>
      </c>
      <c r="G1327" s="77" t="s">
        <v>12</v>
      </c>
      <c r="H1327" s="77">
        <v>4.4999999999999998E-2</v>
      </c>
      <c r="I1327" s="77">
        <v>0.10001</v>
      </c>
      <c r="J1327" s="77" t="s">
        <v>10</v>
      </c>
      <c r="K1327" s="77">
        <v>46.786999999999999</v>
      </c>
      <c r="L1327" s="77">
        <v>2.3923999999999999</v>
      </c>
      <c r="M1327" s="77">
        <v>46.65</v>
      </c>
      <c r="N1327" s="77">
        <v>2.3915999999999999</v>
      </c>
      <c r="O1327" s="78" t="s">
        <v>2140</v>
      </c>
    </row>
    <row r="1328" spans="1:15" x14ac:dyDescent="0.25">
      <c r="A1328" s="151" t="s">
        <v>52</v>
      </c>
      <c r="B1328" s="77" t="s">
        <v>59</v>
      </c>
      <c r="C1328" s="77">
        <v>110</v>
      </c>
      <c r="D1328" s="77">
        <v>205.01</v>
      </c>
      <c r="E1328" s="77">
        <v>0.1</v>
      </c>
      <c r="F1328" s="77" t="s">
        <v>13</v>
      </c>
      <c r="G1328" s="77" t="s">
        <v>12</v>
      </c>
      <c r="H1328" s="77">
        <v>0.1</v>
      </c>
      <c r="I1328" s="77">
        <v>1.0000100000000001</v>
      </c>
      <c r="J1328" s="77" t="s">
        <v>10</v>
      </c>
      <c r="K1328" s="77">
        <v>49.765000000000001</v>
      </c>
      <c r="L1328" s="77">
        <v>2.6107999999999998</v>
      </c>
      <c r="M1328" s="77">
        <v>49.649000000000001</v>
      </c>
      <c r="N1328" s="77">
        <v>2.61</v>
      </c>
      <c r="O1328" s="78" t="s">
        <v>2573</v>
      </c>
    </row>
    <row r="1329" spans="1:15" x14ac:dyDescent="0.25">
      <c r="A1329" s="151" t="s">
        <v>52</v>
      </c>
      <c r="B1329" s="77" t="s">
        <v>59</v>
      </c>
      <c r="C1329" s="77">
        <v>110</v>
      </c>
      <c r="D1329" s="77">
        <v>205.01</v>
      </c>
      <c r="E1329" s="77">
        <v>0.1</v>
      </c>
      <c r="F1329" s="77" t="s">
        <v>13</v>
      </c>
      <c r="G1329" s="77" t="s">
        <v>12</v>
      </c>
      <c r="H1329" s="77">
        <v>1</v>
      </c>
      <c r="I1329" s="77">
        <v>5</v>
      </c>
      <c r="J1329" s="77" t="s">
        <v>10</v>
      </c>
      <c r="K1329" s="77">
        <v>58</v>
      </c>
      <c r="L1329" s="77">
        <v>35</v>
      </c>
      <c r="M1329" s="77">
        <v>58.262</v>
      </c>
      <c r="N1329" s="77">
        <v>34.697000000000003</v>
      </c>
      <c r="O1329" s="78" t="s">
        <v>2139</v>
      </c>
    </row>
    <row r="1330" spans="1:15" x14ac:dyDescent="0.25">
      <c r="A1330" s="151" t="s">
        <v>52</v>
      </c>
      <c r="B1330" s="77" t="s">
        <v>59</v>
      </c>
      <c r="C1330" s="77">
        <v>110</v>
      </c>
      <c r="D1330" s="77">
        <v>205.01</v>
      </c>
      <c r="E1330" s="77">
        <v>0.1</v>
      </c>
      <c r="F1330" s="77" t="s">
        <v>13</v>
      </c>
      <c r="G1330" s="77" t="s">
        <v>12</v>
      </c>
      <c r="H1330" s="77">
        <v>5</v>
      </c>
      <c r="I1330" s="77">
        <v>5.01</v>
      </c>
      <c r="J1330" s="77" t="s">
        <v>10</v>
      </c>
      <c r="K1330" s="77">
        <v>58</v>
      </c>
      <c r="L1330" s="77">
        <v>35</v>
      </c>
      <c r="M1330" s="77">
        <v>58.262</v>
      </c>
      <c r="N1330" s="77">
        <v>34.697000000000003</v>
      </c>
      <c r="O1330" s="78" t="s">
        <v>2574</v>
      </c>
    </row>
    <row r="1331" spans="1:15" x14ac:dyDescent="0.25">
      <c r="A1331" s="151" t="s">
        <v>52</v>
      </c>
      <c r="B1331" s="77" t="s">
        <v>59</v>
      </c>
      <c r="C1331" s="77">
        <v>1</v>
      </c>
      <c r="D1331" s="77">
        <v>11.000999999999999</v>
      </c>
      <c r="E1331" s="77">
        <v>1</v>
      </c>
      <c r="F1331" s="77" t="s">
        <v>13</v>
      </c>
      <c r="G1331" s="77" t="s">
        <v>12</v>
      </c>
      <c r="H1331" s="77">
        <v>0.01</v>
      </c>
      <c r="I1331" s="77">
        <v>4.5010000000000001E-2</v>
      </c>
      <c r="J1331" s="77" t="s">
        <v>10</v>
      </c>
      <c r="K1331" s="77">
        <v>5800</v>
      </c>
      <c r="L1331" s="77">
        <v>9.2241000000000007E-3</v>
      </c>
      <c r="M1331" s="77">
        <v>5800</v>
      </c>
      <c r="N1331" s="77">
        <v>9.0206999999999996E-3</v>
      </c>
      <c r="O1331" s="78" t="s">
        <v>2095</v>
      </c>
    </row>
    <row r="1332" spans="1:15" x14ac:dyDescent="0.25">
      <c r="A1332" s="151" t="s">
        <v>52</v>
      </c>
      <c r="B1332" s="77" t="s">
        <v>59</v>
      </c>
      <c r="C1332" s="77">
        <v>1</v>
      </c>
      <c r="D1332" s="77">
        <v>11.000999999999999</v>
      </c>
      <c r="E1332" s="77">
        <v>1</v>
      </c>
      <c r="F1332" s="77" t="s">
        <v>13</v>
      </c>
      <c r="G1332" s="77" t="s">
        <v>12</v>
      </c>
      <c r="H1332" s="77">
        <v>4.4999999999999998E-2</v>
      </c>
      <c r="I1332" s="77">
        <v>1.0000100000000001</v>
      </c>
      <c r="J1332" s="77" t="s">
        <v>10</v>
      </c>
      <c r="K1332" s="77">
        <v>579.96</v>
      </c>
      <c r="L1332" s="77">
        <v>4.6302000000000003E-2</v>
      </c>
      <c r="M1332" s="77">
        <v>579.96</v>
      </c>
      <c r="N1332" s="77">
        <v>4.5959E-2</v>
      </c>
      <c r="O1332" s="78" t="s">
        <v>2093</v>
      </c>
    </row>
    <row r="1333" spans="1:15" x14ac:dyDescent="0.25">
      <c r="A1333" s="151" t="s">
        <v>52</v>
      </c>
      <c r="B1333" s="77" t="s">
        <v>59</v>
      </c>
      <c r="C1333" s="77">
        <v>1</v>
      </c>
      <c r="D1333" s="77">
        <v>11.000999999999999</v>
      </c>
      <c r="E1333" s="77">
        <v>1</v>
      </c>
      <c r="F1333" s="77" t="s">
        <v>13</v>
      </c>
      <c r="G1333" s="77" t="s">
        <v>12</v>
      </c>
      <c r="H1333" s="77">
        <v>1</v>
      </c>
      <c r="I1333" s="77">
        <v>5.01</v>
      </c>
      <c r="J1333" s="77" t="s">
        <v>10</v>
      </c>
      <c r="K1333" s="77">
        <v>579.63</v>
      </c>
      <c r="L1333" s="77">
        <v>0.67288000000000003</v>
      </c>
      <c r="M1333" s="77">
        <v>579.63</v>
      </c>
      <c r="N1333" s="77">
        <v>0.67162999999999995</v>
      </c>
      <c r="O1333" s="78" t="s">
        <v>2094</v>
      </c>
    </row>
    <row r="1334" spans="1:15" x14ac:dyDescent="0.25">
      <c r="A1334" s="151" t="s">
        <v>52</v>
      </c>
      <c r="B1334" s="77" t="s">
        <v>59</v>
      </c>
      <c r="C1334" s="77">
        <v>1</v>
      </c>
      <c r="D1334" s="77">
        <v>11.000999999999999</v>
      </c>
      <c r="E1334" s="77">
        <v>1</v>
      </c>
      <c r="F1334" s="77" t="s">
        <v>13</v>
      </c>
      <c r="G1334" s="77" t="s">
        <v>12</v>
      </c>
      <c r="H1334" s="77">
        <v>5</v>
      </c>
      <c r="I1334" s="77">
        <v>10</v>
      </c>
      <c r="J1334" s="77" t="s">
        <v>10</v>
      </c>
      <c r="K1334" s="77">
        <v>575.98</v>
      </c>
      <c r="L1334" s="77">
        <v>10.476000000000001</v>
      </c>
      <c r="M1334" s="77">
        <v>575.96</v>
      </c>
      <c r="N1334" s="77">
        <v>10.474</v>
      </c>
      <c r="O1334" s="78" t="s">
        <v>2092</v>
      </c>
    </row>
    <row r="1335" spans="1:15" x14ac:dyDescent="0.25">
      <c r="A1335" s="151" t="s">
        <v>52</v>
      </c>
      <c r="B1335" s="77" t="s">
        <v>59</v>
      </c>
      <c r="C1335" s="77">
        <v>1</v>
      </c>
      <c r="D1335" s="77">
        <v>11.000999999999999</v>
      </c>
      <c r="E1335" s="77">
        <v>1</v>
      </c>
      <c r="F1335" s="77" t="s">
        <v>13</v>
      </c>
      <c r="G1335" s="77" t="s">
        <v>12</v>
      </c>
      <c r="H1335" s="77">
        <v>10</v>
      </c>
      <c r="I1335" s="77">
        <v>10.01</v>
      </c>
      <c r="J1335" s="77" t="s">
        <v>10</v>
      </c>
      <c r="K1335" s="77">
        <v>575.98</v>
      </c>
      <c r="L1335" s="77">
        <v>10.476000000000001</v>
      </c>
      <c r="M1335" s="77">
        <v>575.96</v>
      </c>
      <c r="N1335" s="77">
        <v>10.474</v>
      </c>
      <c r="O1335" s="78" t="s">
        <v>2096</v>
      </c>
    </row>
    <row r="1336" spans="1:15" x14ac:dyDescent="0.25">
      <c r="A1336" s="151" t="s">
        <v>52</v>
      </c>
      <c r="B1336" s="77" t="s">
        <v>59</v>
      </c>
      <c r="C1336" s="77">
        <v>11</v>
      </c>
      <c r="D1336" s="77">
        <v>30.001000000000001</v>
      </c>
      <c r="E1336" s="77">
        <v>1</v>
      </c>
      <c r="F1336" s="77" t="s">
        <v>13</v>
      </c>
      <c r="G1336" s="77" t="s">
        <v>12</v>
      </c>
      <c r="H1336" s="77">
        <v>0.01</v>
      </c>
      <c r="I1336" s="77">
        <v>4.5010000000000001E-2</v>
      </c>
      <c r="J1336" s="77" t="s">
        <v>10</v>
      </c>
      <c r="K1336" s="77">
        <v>577.67999999999995</v>
      </c>
      <c r="L1336" s="77">
        <v>0.29774</v>
      </c>
      <c r="M1336" s="77">
        <v>577.66</v>
      </c>
      <c r="N1336" s="77">
        <v>0.29630000000000001</v>
      </c>
      <c r="O1336" s="78" t="s">
        <v>2114</v>
      </c>
    </row>
    <row r="1337" spans="1:15" x14ac:dyDescent="0.25">
      <c r="A1337" s="151" t="s">
        <v>52</v>
      </c>
      <c r="B1337" s="77" t="s">
        <v>59</v>
      </c>
      <c r="C1337" s="77">
        <v>11</v>
      </c>
      <c r="D1337" s="77">
        <v>30.001000000000001</v>
      </c>
      <c r="E1337" s="77">
        <v>1</v>
      </c>
      <c r="F1337" s="77" t="s">
        <v>13</v>
      </c>
      <c r="G1337" s="77" t="s">
        <v>12</v>
      </c>
      <c r="H1337" s="77">
        <v>4.4999999999999998E-2</v>
      </c>
      <c r="I1337" s="77">
        <v>1.0000100000000001</v>
      </c>
      <c r="J1337" s="77" t="s">
        <v>10</v>
      </c>
      <c r="K1337" s="77">
        <v>578.74</v>
      </c>
      <c r="L1337" s="77">
        <v>0.1605</v>
      </c>
      <c r="M1337" s="77">
        <v>578.73</v>
      </c>
      <c r="N1337" s="77">
        <v>0.15917999999999999</v>
      </c>
      <c r="O1337" s="78" t="s">
        <v>2565</v>
      </c>
    </row>
    <row r="1338" spans="1:15" x14ac:dyDescent="0.25">
      <c r="A1338" s="151" t="s">
        <v>52</v>
      </c>
      <c r="B1338" s="77" t="s">
        <v>59</v>
      </c>
      <c r="C1338" s="77">
        <v>11</v>
      </c>
      <c r="D1338" s="77">
        <v>30.001000000000001</v>
      </c>
      <c r="E1338" s="77">
        <v>1</v>
      </c>
      <c r="F1338" s="77" t="s">
        <v>13</v>
      </c>
      <c r="G1338" s="77" t="s">
        <v>12</v>
      </c>
      <c r="H1338" s="77">
        <v>1</v>
      </c>
      <c r="I1338" s="77">
        <v>5.01</v>
      </c>
      <c r="J1338" s="77" t="s">
        <v>10</v>
      </c>
      <c r="K1338" s="77">
        <v>566.19000000000005</v>
      </c>
      <c r="L1338" s="77">
        <v>1.8955</v>
      </c>
      <c r="M1338" s="77">
        <v>566.17999999999995</v>
      </c>
      <c r="N1338" s="77">
        <v>1.8942000000000001</v>
      </c>
      <c r="O1338" s="78" t="s">
        <v>2116</v>
      </c>
    </row>
    <row r="1339" spans="1:15" x14ac:dyDescent="0.25">
      <c r="A1339" s="151" t="s">
        <v>52</v>
      </c>
      <c r="B1339" s="77" t="s">
        <v>59</v>
      </c>
      <c r="C1339" s="77">
        <v>11</v>
      </c>
      <c r="D1339" s="77">
        <v>30.001000000000001</v>
      </c>
      <c r="E1339" s="77">
        <v>1</v>
      </c>
      <c r="F1339" s="77" t="s">
        <v>13</v>
      </c>
      <c r="G1339" s="77" t="s">
        <v>12</v>
      </c>
      <c r="H1339" s="77">
        <v>5</v>
      </c>
      <c r="I1339" s="77">
        <v>10</v>
      </c>
      <c r="J1339" s="77" t="s">
        <v>10</v>
      </c>
      <c r="K1339" s="77">
        <v>458.92</v>
      </c>
      <c r="L1339" s="77">
        <v>21.117999999999999</v>
      </c>
      <c r="M1339" s="77">
        <v>458.89</v>
      </c>
      <c r="N1339" s="77">
        <v>21.117000000000001</v>
      </c>
      <c r="O1339" s="78" t="s">
        <v>2113</v>
      </c>
    </row>
    <row r="1340" spans="1:15" x14ac:dyDescent="0.25">
      <c r="A1340" s="151" t="s">
        <v>52</v>
      </c>
      <c r="B1340" s="77" t="s">
        <v>59</v>
      </c>
      <c r="C1340" s="77">
        <v>11</v>
      </c>
      <c r="D1340" s="77">
        <v>30.001000000000001</v>
      </c>
      <c r="E1340" s="77">
        <v>1</v>
      </c>
      <c r="F1340" s="77" t="s">
        <v>13</v>
      </c>
      <c r="G1340" s="77" t="s">
        <v>12</v>
      </c>
      <c r="H1340" s="77">
        <v>10</v>
      </c>
      <c r="I1340" s="77">
        <v>10.01</v>
      </c>
      <c r="J1340" s="77" t="s">
        <v>10</v>
      </c>
      <c r="K1340" s="77">
        <v>458.92</v>
      </c>
      <c r="L1340" s="77">
        <v>21.117999999999999</v>
      </c>
      <c r="M1340" s="77">
        <v>458.89</v>
      </c>
      <c r="N1340" s="77">
        <v>21.117000000000001</v>
      </c>
      <c r="O1340" s="78" t="s">
        <v>2115</v>
      </c>
    </row>
    <row r="1341" spans="1:15" x14ac:dyDescent="0.25">
      <c r="A1341" s="151" t="s">
        <v>52</v>
      </c>
      <c r="B1341" s="77" t="s">
        <v>59</v>
      </c>
      <c r="C1341" s="77">
        <v>30</v>
      </c>
      <c r="D1341" s="77">
        <v>110.01</v>
      </c>
      <c r="E1341" s="77">
        <v>1</v>
      </c>
      <c r="F1341" s="77" t="s">
        <v>13</v>
      </c>
      <c r="G1341" s="77" t="s">
        <v>12</v>
      </c>
      <c r="H1341" s="77">
        <v>4.4999999999999998E-2</v>
      </c>
      <c r="I1341" s="77">
        <v>0.10001</v>
      </c>
      <c r="J1341" s="77" t="s">
        <v>10</v>
      </c>
      <c r="K1341" s="77">
        <v>568.42999999999995</v>
      </c>
      <c r="L1341" s="77">
        <v>0.54491000000000001</v>
      </c>
      <c r="M1341" s="77">
        <v>568.44000000000005</v>
      </c>
      <c r="N1341" s="77">
        <v>0.54347000000000001</v>
      </c>
      <c r="O1341" s="78" t="s">
        <v>2128</v>
      </c>
    </row>
    <row r="1342" spans="1:15" x14ac:dyDescent="0.25">
      <c r="A1342" s="151" t="s">
        <v>52</v>
      </c>
      <c r="B1342" s="77" t="s">
        <v>59</v>
      </c>
      <c r="C1342" s="77">
        <v>30</v>
      </c>
      <c r="D1342" s="77">
        <v>110.01</v>
      </c>
      <c r="E1342" s="77">
        <v>1</v>
      </c>
      <c r="F1342" s="77" t="s">
        <v>13</v>
      </c>
      <c r="G1342" s="77" t="s">
        <v>12</v>
      </c>
      <c r="H1342" s="77">
        <v>0.1</v>
      </c>
      <c r="I1342" s="77">
        <v>1.0000100000000001</v>
      </c>
      <c r="J1342" s="77" t="s">
        <v>10</v>
      </c>
      <c r="K1342" s="77">
        <v>566.33000000000004</v>
      </c>
      <c r="L1342" s="77">
        <v>0.65491999999999995</v>
      </c>
      <c r="M1342" s="77">
        <v>566.34</v>
      </c>
      <c r="N1342" s="77">
        <v>0.65351000000000004</v>
      </c>
      <c r="O1342" s="78" t="s">
        <v>2131</v>
      </c>
    </row>
    <row r="1343" spans="1:15" x14ac:dyDescent="0.25">
      <c r="A1343" s="151" t="s">
        <v>52</v>
      </c>
      <c r="B1343" s="77" t="s">
        <v>59</v>
      </c>
      <c r="C1343" s="77">
        <v>30</v>
      </c>
      <c r="D1343" s="77">
        <v>110.01</v>
      </c>
      <c r="E1343" s="77">
        <v>1</v>
      </c>
      <c r="F1343" s="77" t="s">
        <v>13</v>
      </c>
      <c r="G1343" s="77" t="s">
        <v>12</v>
      </c>
      <c r="H1343" s="77">
        <v>1</v>
      </c>
      <c r="I1343" s="77">
        <v>5</v>
      </c>
      <c r="J1343" s="77" t="s">
        <v>10</v>
      </c>
      <c r="K1343" s="77">
        <v>210.04</v>
      </c>
      <c r="L1343" s="77">
        <v>33.396000000000001</v>
      </c>
      <c r="M1343" s="77">
        <v>210.02</v>
      </c>
      <c r="N1343" s="77">
        <v>33.395000000000003</v>
      </c>
      <c r="O1343" s="78" t="s">
        <v>2129</v>
      </c>
    </row>
    <row r="1344" spans="1:15" x14ac:dyDescent="0.25">
      <c r="A1344" s="151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5</v>
      </c>
      <c r="I1344" s="77">
        <v>5.01</v>
      </c>
      <c r="J1344" s="77" t="s">
        <v>10</v>
      </c>
      <c r="K1344" s="77">
        <v>210.04</v>
      </c>
      <c r="L1344" s="77">
        <v>33.396000000000001</v>
      </c>
      <c r="M1344" s="77">
        <v>210.02</v>
      </c>
      <c r="N1344" s="77">
        <v>33.395000000000003</v>
      </c>
      <c r="O1344" s="78" t="s">
        <v>2130</v>
      </c>
    </row>
    <row r="1345" spans="1:15" x14ac:dyDescent="0.25">
      <c r="A1345" s="151" t="s">
        <v>52</v>
      </c>
      <c r="B1345" s="77" t="s">
        <v>59</v>
      </c>
      <c r="C1345" s="77">
        <v>110</v>
      </c>
      <c r="D1345" s="77">
        <v>205.01</v>
      </c>
      <c r="E1345" s="77">
        <v>1</v>
      </c>
      <c r="F1345" s="77" t="s">
        <v>13</v>
      </c>
      <c r="G1345" s="77" t="s">
        <v>12</v>
      </c>
      <c r="H1345" s="77">
        <v>4.4999999999999998E-2</v>
      </c>
      <c r="I1345" s="77">
        <v>0.10001</v>
      </c>
      <c r="J1345" s="77" t="s">
        <v>10</v>
      </c>
      <c r="K1345" s="77">
        <v>500.59</v>
      </c>
      <c r="L1345" s="77">
        <v>1.4072</v>
      </c>
      <c r="M1345" s="77">
        <v>500.63</v>
      </c>
      <c r="N1345" s="77">
        <v>1.403</v>
      </c>
      <c r="O1345" s="78" t="s">
        <v>2142</v>
      </c>
    </row>
    <row r="1346" spans="1:15" x14ac:dyDescent="0.25">
      <c r="A1346" s="151" t="s">
        <v>52</v>
      </c>
      <c r="B1346" s="77" t="s">
        <v>59</v>
      </c>
      <c r="C1346" s="77">
        <v>110</v>
      </c>
      <c r="D1346" s="77">
        <v>205.01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490.55</v>
      </c>
      <c r="L1346" s="77">
        <v>1.6184000000000001</v>
      </c>
      <c r="M1346" s="77">
        <v>490.58</v>
      </c>
      <c r="N1346" s="77">
        <v>1.6144000000000001</v>
      </c>
      <c r="O1346" s="78" t="s">
        <v>2143</v>
      </c>
    </row>
    <row r="1347" spans="1:15" x14ac:dyDescent="0.25">
      <c r="A1347" s="151" t="s">
        <v>52</v>
      </c>
      <c r="B1347" s="77" t="s">
        <v>59</v>
      </c>
      <c r="C1347" s="77">
        <v>110</v>
      </c>
      <c r="D1347" s="77">
        <v>205.01</v>
      </c>
      <c r="E1347" s="77">
        <v>1</v>
      </c>
      <c r="F1347" s="77" t="s">
        <v>13</v>
      </c>
      <c r="G1347" s="77" t="s">
        <v>12</v>
      </c>
      <c r="H1347" s="77">
        <v>1</v>
      </c>
      <c r="I1347" s="77">
        <v>5</v>
      </c>
      <c r="J1347" s="77" t="s">
        <v>10</v>
      </c>
      <c r="K1347" s="77">
        <v>79.069999999999993</v>
      </c>
      <c r="L1347" s="77">
        <v>34.896999999999998</v>
      </c>
      <c r="M1347" s="77">
        <v>123.66</v>
      </c>
      <c r="N1347" s="77">
        <v>34.491</v>
      </c>
      <c r="O1347" s="78" t="s">
        <v>2144</v>
      </c>
    </row>
    <row r="1348" spans="1:15" x14ac:dyDescent="0.25">
      <c r="A1348" s="151" t="s">
        <v>52</v>
      </c>
      <c r="B1348" s="77" t="s">
        <v>59</v>
      </c>
      <c r="C1348" s="77">
        <v>110</v>
      </c>
      <c r="D1348" s="77">
        <v>205.01</v>
      </c>
      <c r="E1348" s="77">
        <v>1</v>
      </c>
      <c r="F1348" s="77" t="s">
        <v>13</v>
      </c>
      <c r="G1348" s="77" t="s">
        <v>12</v>
      </c>
      <c r="H1348" s="77">
        <v>5</v>
      </c>
      <c r="I1348" s="77">
        <v>5.01</v>
      </c>
      <c r="J1348" s="77" t="s">
        <v>10</v>
      </c>
      <c r="K1348" s="77">
        <v>79.069999999999993</v>
      </c>
      <c r="L1348" s="77">
        <v>34.896999999999998</v>
      </c>
      <c r="M1348" s="77">
        <v>123.66</v>
      </c>
      <c r="N1348" s="77">
        <v>34.491</v>
      </c>
      <c r="O1348" s="78" t="s">
        <v>2141</v>
      </c>
    </row>
    <row r="1349" spans="1:15" x14ac:dyDescent="0.25">
      <c r="A1349" s="151" t="s">
        <v>52</v>
      </c>
      <c r="B1349" s="77" t="s">
        <v>59</v>
      </c>
      <c r="C1349" s="77">
        <v>1</v>
      </c>
      <c r="D1349" s="77">
        <v>11.000999999999999</v>
      </c>
      <c r="E1349" s="77">
        <v>10</v>
      </c>
      <c r="F1349" s="77" t="s">
        <v>13</v>
      </c>
      <c r="G1349" s="77" t="s">
        <v>12</v>
      </c>
      <c r="H1349" s="77">
        <v>0.01</v>
      </c>
      <c r="I1349" s="77">
        <v>4.5010000000000001E-2</v>
      </c>
      <c r="J1349" s="77" t="s">
        <v>10</v>
      </c>
      <c r="K1349" s="77">
        <v>58000</v>
      </c>
      <c r="L1349" s="77">
        <v>9.8346000000000002E-4</v>
      </c>
      <c r="M1349" s="77">
        <v>58000</v>
      </c>
      <c r="N1349" s="77">
        <v>9.0207999999999998E-4</v>
      </c>
      <c r="O1349" s="78" t="s">
        <v>2098</v>
      </c>
    </row>
    <row r="1350" spans="1:15" x14ac:dyDescent="0.25">
      <c r="A1350" s="151" t="s">
        <v>52</v>
      </c>
      <c r="B1350" s="77" t="s">
        <v>59</v>
      </c>
      <c r="C1350" s="77">
        <v>1</v>
      </c>
      <c r="D1350" s="77">
        <v>11.000999999999999</v>
      </c>
      <c r="E1350" s="77">
        <v>10</v>
      </c>
      <c r="F1350" s="77" t="s">
        <v>13</v>
      </c>
      <c r="G1350" s="77" t="s">
        <v>12</v>
      </c>
      <c r="H1350" s="77">
        <v>4.4999999999999998E-2</v>
      </c>
      <c r="I1350" s="77">
        <v>1.0000100000000001</v>
      </c>
      <c r="J1350" s="77" t="s">
        <v>10</v>
      </c>
      <c r="K1350" s="77">
        <v>5800</v>
      </c>
      <c r="L1350" s="77">
        <v>4.7349999999999996E-3</v>
      </c>
      <c r="M1350" s="77">
        <v>5800</v>
      </c>
      <c r="N1350" s="77">
        <v>4.5976999999999997E-3</v>
      </c>
      <c r="O1350" s="78" t="s">
        <v>2099</v>
      </c>
    </row>
    <row r="1351" spans="1:15" x14ac:dyDescent="0.25">
      <c r="A1351" s="151" t="s">
        <v>52</v>
      </c>
      <c r="B1351" s="77" t="s">
        <v>59</v>
      </c>
      <c r="C1351" s="77">
        <v>1</v>
      </c>
      <c r="D1351" s="77">
        <v>11.000999999999999</v>
      </c>
      <c r="E1351" s="77">
        <v>10</v>
      </c>
      <c r="F1351" s="77" t="s">
        <v>13</v>
      </c>
      <c r="G1351" s="77" t="s">
        <v>12</v>
      </c>
      <c r="H1351" s="77">
        <v>1</v>
      </c>
      <c r="I1351" s="77">
        <v>5.01</v>
      </c>
      <c r="J1351" s="77" t="s">
        <v>10</v>
      </c>
      <c r="K1351" s="77">
        <v>5800</v>
      </c>
      <c r="L1351" s="77">
        <v>6.8090999999999999E-2</v>
      </c>
      <c r="M1351" s="77">
        <v>5800</v>
      </c>
      <c r="N1351" s="77">
        <v>6.7582000000000003E-2</v>
      </c>
      <c r="O1351" s="78" t="s">
        <v>2561</v>
      </c>
    </row>
    <row r="1352" spans="1:15" x14ac:dyDescent="0.25">
      <c r="A1352" s="151" t="s">
        <v>52</v>
      </c>
      <c r="B1352" s="77" t="s">
        <v>59</v>
      </c>
      <c r="C1352" s="77">
        <v>1</v>
      </c>
      <c r="D1352" s="77">
        <v>11.000999999999999</v>
      </c>
      <c r="E1352" s="77">
        <v>10</v>
      </c>
      <c r="F1352" s="77" t="s">
        <v>13</v>
      </c>
      <c r="G1352" s="77" t="s">
        <v>12</v>
      </c>
      <c r="H1352" s="77">
        <v>5</v>
      </c>
      <c r="I1352" s="77">
        <v>10</v>
      </c>
      <c r="J1352" s="77" t="s">
        <v>10</v>
      </c>
      <c r="K1352" s="77">
        <v>5799.5</v>
      </c>
      <c r="L1352" s="77">
        <v>1.1535</v>
      </c>
      <c r="M1352" s="77">
        <v>5799.5</v>
      </c>
      <c r="N1352" s="77">
        <v>1.1523000000000001</v>
      </c>
      <c r="O1352" s="78" t="s">
        <v>2097</v>
      </c>
    </row>
    <row r="1353" spans="1:15" x14ac:dyDescent="0.25">
      <c r="A1353" s="151" t="s">
        <v>52</v>
      </c>
      <c r="B1353" s="77" t="s">
        <v>59</v>
      </c>
      <c r="C1353" s="77">
        <v>1</v>
      </c>
      <c r="D1353" s="77">
        <v>11.000999999999999</v>
      </c>
      <c r="E1353" s="77">
        <v>10</v>
      </c>
      <c r="F1353" s="77" t="s">
        <v>13</v>
      </c>
      <c r="G1353" s="77" t="s">
        <v>12</v>
      </c>
      <c r="H1353" s="77">
        <v>10</v>
      </c>
      <c r="I1353" s="77">
        <v>10.01</v>
      </c>
      <c r="J1353" s="77" t="s">
        <v>10</v>
      </c>
      <c r="K1353" s="77">
        <v>5799.5</v>
      </c>
      <c r="L1353" s="77">
        <v>1.1535</v>
      </c>
      <c r="M1353" s="77">
        <v>5799.5</v>
      </c>
      <c r="N1353" s="77">
        <v>1.1523000000000001</v>
      </c>
      <c r="O1353" s="78" t="s">
        <v>2100</v>
      </c>
    </row>
    <row r="1354" spans="1:15" x14ac:dyDescent="0.25">
      <c r="A1354" s="151" t="s">
        <v>52</v>
      </c>
      <c r="B1354" s="77" t="s">
        <v>59</v>
      </c>
      <c r="C1354" s="77">
        <v>11</v>
      </c>
      <c r="D1354" s="77">
        <v>30.001000000000001</v>
      </c>
      <c r="E1354" s="77">
        <v>10</v>
      </c>
      <c r="F1354" s="77" t="s">
        <v>13</v>
      </c>
      <c r="G1354" s="77" t="s">
        <v>12</v>
      </c>
      <c r="H1354" s="77">
        <v>0.01</v>
      </c>
      <c r="I1354" s="77">
        <v>4.5010000000000001E-2</v>
      </c>
      <c r="J1354" s="77" t="s">
        <v>10</v>
      </c>
      <c r="K1354" s="77">
        <v>5799.8</v>
      </c>
      <c r="L1354" s="77">
        <v>3.0408000000000001E-2</v>
      </c>
      <c r="M1354" s="77">
        <v>5799.8</v>
      </c>
      <c r="N1354" s="77">
        <v>2.9818999999999998E-2</v>
      </c>
      <c r="O1354" s="78" t="s">
        <v>2566</v>
      </c>
    </row>
    <row r="1355" spans="1:15" x14ac:dyDescent="0.25">
      <c r="A1355" s="151" t="s">
        <v>52</v>
      </c>
      <c r="B1355" s="77" t="s">
        <v>59</v>
      </c>
      <c r="C1355" s="77">
        <v>11</v>
      </c>
      <c r="D1355" s="77">
        <v>30.001000000000001</v>
      </c>
      <c r="E1355" s="77">
        <v>10</v>
      </c>
      <c r="F1355" s="77" t="s">
        <v>13</v>
      </c>
      <c r="G1355" s="77" t="s">
        <v>12</v>
      </c>
      <c r="H1355" s="77">
        <v>4.4999999999999998E-2</v>
      </c>
      <c r="I1355" s="77">
        <v>1.0000100000000001</v>
      </c>
      <c r="J1355" s="77" t="s">
        <v>10</v>
      </c>
      <c r="K1355" s="77">
        <v>5799.9</v>
      </c>
      <c r="L1355" s="77">
        <v>1.6507000000000001E-2</v>
      </c>
      <c r="M1355" s="77">
        <v>5799.9</v>
      </c>
      <c r="N1355" s="77">
        <v>1.5972E-2</v>
      </c>
      <c r="O1355" s="78" t="s">
        <v>2118</v>
      </c>
    </row>
    <row r="1356" spans="1:15" x14ac:dyDescent="0.25">
      <c r="A1356" s="151" t="s">
        <v>52</v>
      </c>
      <c r="B1356" s="77" t="s">
        <v>59</v>
      </c>
      <c r="C1356" s="77">
        <v>11</v>
      </c>
      <c r="D1356" s="77">
        <v>30.001000000000001</v>
      </c>
      <c r="E1356" s="77">
        <v>10</v>
      </c>
      <c r="F1356" s="77" t="s">
        <v>13</v>
      </c>
      <c r="G1356" s="77" t="s">
        <v>12</v>
      </c>
      <c r="H1356" s="77">
        <v>1</v>
      </c>
      <c r="I1356" s="77">
        <v>5.01</v>
      </c>
      <c r="J1356" s="77" t="s">
        <v>10</v>
      </c>
      <c r="K1356" s="77">
        <v>5798.5</v>
      </c>
      <c r="L1356" s="77">
        <v>0.19808000000000001</v>
      </c>
      <c r="M1356" s="77">
        <v>5798.5</v>
      </c>
      <c r="N1356" s="77">
        <v>0.19750000000000001</v>
      </c>
      <c r="O1356" s="78" t="s">
        <v>2119</v>
      </c>
    </row>
    <row r="1357" spans="1:15" x14ac:dyDescent="0.25">
      <c r="A1357" s="151" t="s">
        <v>52</v>
      </c>
      <c r="B1357" s="77" t="s">
        <v>59</v>
      </c>
      <c r="C1357" s="77">
        <v>11</v>
      </c>
      <c r="D1357" s="77">
        <v>30.001000000000001</v>
      </c>
      <c r="E1357" s="77">
        <v>10</v>
      </c>
      <c r="F1357" s="77" t="s">
        <v>13</v>
      </c>
      <c r="G1357" s="77" t="s">
        <v>12</v>
      </c>
      <c r="H1357" s="77">
        <v>5</v>
      </c>
      <c r="I1357" s="77">
        <v>10</v>
      </c>
      <c r="J1357" s="77" t="s">
        <v>10</v>
      </c>
      <c r="K1357" s="77">
        <v>5776.7</v>
      </c>
      <c r="L1357" s="77">
        <v>3.2241</v>
      </c>
      <c r="M1357" s="77">
        <v>5776.7</v>
      </c>
      <c r="N1357" s="77">
        <v>3.2231000000000001</v>
      </c>
      <c r="O1357" s="78" t="s">
        <v>2117</v>
      </c>
    </row>
    <row r="1358" spans="1:15" x14ac:dyDescent="0.25">
      <c r="A1358" s="151" t="s">
        <v>52</v>
      </c>
      <c r="B1358" s="77" t="s">
        <v>59</v>
      </c>
      <c r="C1358" s="77">
        <v>11</v>
      </c>
      <c r="D1358" s="77">
        <v>30.001000000000001</v>
      </c>
      <c r="E1358" s="77">
        <v>10</v>
      </c>
      <c r="F1358" s="77" t="s">
        <v>13</v>
      </c>
      <c r="G1358" s="77" t="s">
        <v>12</v>
      </c>
      <c r="H1358" s="77">
        <v>10</v>
      </c>
      <c r="I1358" s="77">
        <v>10.01</v>
      </c>
      <c r="J1358" s="77" t="s">
        <v>10</v>
      </c>
      <c r="K1358" s="77">
        <v>5776.7</v>
      </c>
      <c r="L1358" s="77">
        <v>3.2241</v>
      </c>
      <c r="M1358" s="77">
        <v>5776.7</v>
      </c>
      <c r="N1358" s="77">
        <v>3.2231000000000001</v>
      </c>
      <c r="O1358" s="78" t="s">
        <v>2567</v>
      </c>
    </row>
    <row r="1359" spans="1:15" x14ac:dyDescent="0.25">
      <c r="A1359" s="151" t="s">
        <v>52</v>
      </c>
      <c r="B1359" s="77" t="s">
        <v>59</v>
      </c>
      <c r="C1359" s="77">
        <v>30</v>
      </c>
      <c r="D1359" s="77">
        <v>110.01</v>
      </c>
      <c r="E1359" s="77">
        <v>10</v>
      </c>
      <c r="F1359" s="77" t="s">
        <v>13</v>
      </c>
      <c r="G1359" s="77" t="s">
        <v>12</v>
      </c>
      <c r="H1359" s="77">
        <v>4.4999999999999998E-2</v>
      </c>
      <c r="I1359" s="77">
        <v>0.10001</v>
      </c>
      <c r="J1359" s="77" t="s">
        <v>10</v>
      </c>
      <c r="K1359" s="77">
        <v>5798.8</v>
      </c>
      <c r="L1359" s="77">
        <v>5.7436000000000001E-2</v>
      </c>
      <c r="M1359" s="77">
        <v>5798.8</v>
      </c>
      <c r="N1359" s="77">
        <v>5.6800999999999997E-2</v>
      </c>
      <c r="O1359" s="78" t="s">
        <v>2132</v>
      </c>
    </row>
    <row r="1360" spans="1:15" x14ac:dyDescent="0.25">
      <c r="A1360" s="151" t="s">
        <v>52</v>
      </c>
      <c r="B1360" s="77" t="s">
        <v>59</v>
      </c>
      <c r="C1360" s="77">
        <v>30</v>
      </c>
      <c r="D1360" s="77">
        <v>110.01</v>
      </c>
      <c r="E1360" s="77">
        <v>10</v>
      </c>
      <c r="F1360" s="77" t="s">
        <v>13</v>
      </c>
      <c r="G1360" s="77" t="s">
        <v>12</v>
      </c>
      <c r="H1360" s="77">
        <v>0.1</v>
      </c>
      <c r="I1360" s="77">
        <v>1.0000100000000001</v>
      </c>
      <c r="J1360" s="77" t="s">
        <v>10</v>
      </c>
      <c r="K1360" s="77">
        <v>5798.5</v>
      </c>
      <c r="L1360" s="77">
        <v>6.9560999999999998E-2</v>
      </c>
      <c r="M1360" s="77">
        <v>5798.5</v>
      </c>
      <c r="N1360" s="77">
        <v>6.8926000000000001E-2</v>
      </c>
      <c r="O1360" s="78" t="s">
        <v>2568</v>
      </c>
    </row>
    <row r="1361" spans="1:15" x14ac:dyDescent="0.25">
      <c r="A1361" s="151" t="s">
        <v>52</v>
      </c>
      <c r="B1361" s="77" t="s">
        <v>59</v>
      </c>
      <c r="C1361" s="77">
        <v>30</v>
      </c>
      <c r="D1361" s="77">
        <v>110.01</v>
      </c>
      <c r="E1361" s="77">
        <v>10</v>
      </c>
      <c r="F1361" s="77" t="s">
        <v>13</v>
      </c>
      <c r="G1361" s="77" t="s">
        <v>12</v>
      </c>
      <c r="H1361" s="77">
        <v>1</v>
      </c>
      <c r="I1361" s="77">
        <v>5</v>
      </c>
      <c r="J1361" s="77" t="s">
        <v>10</v>
      </c>
      <c r="K1361" s="77">
        <v>5499.6</v>
      </c>
      <c r="L1361" s="77">
        <v>13.241</v>
      </c>
      <c r="M1361" s="77">
        <v>5499.7</v>
      </c>
      <c r="N1361" s="77">
        <v>13.239000000000001</v>
      </c>
      <c r="O1361" s="78" t="s">
        <v>2134</v>
      </c>
    </row>
    <row r="1362" spans="1:15" x14ac:dyDescent="0.25">
      <c r="A1362" s="151" t="s">
        <v>52</v>
      </c>
      <c r="B1362" s="77" t="s">
        <v>59</v>
      </c>
      <c r="C1362" s="77">
        <v>30</v>
      </c>
      <c r="D1362" s="77">
        <v>110.01</v>
      </c>
      <c r="E1362" s="77">
        <v>10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5499.6</v>
      </c>
      <c r="L1362" s="77">
        <v>13.241</v>
      </c>
      <c r="M1362" s="77">
        <v>5499.7</v>
      </c>
      <c r="N1362" s="77">
        <v>13.239000000000001</v>
      </c>
      <c r="O1362" s="78" t="s">
        <v>2133</v>
      </c>
    </row>
    <row r="1363" spans="1:15" x14ac:dyDescent="0.25">
      <c r="A1363" s="151" t="s">
        <v>52</v>
      </c>
      <c r="B1363" s="77" t="s">
        <v>59</v>
      </c>
      <c r="C1363" s="77">
        <v>110</v>
      </c>
      <c r="D1363" s="77">
        <v>205.01</v>
      </c>
      <c r="E1363" s="77">
        <v>10</v>
      </c>
      <c r="F1363" s="77" t="s">
        <v>13</v>
      </c>
      <c r="G1363" s="77" t="s">
        <v>12</v>
      </c>
      <c r="H1363" s="77">
        <v>4.4999999999999998E-2</v>
      </c>
      <c r="I1363" s="77">
        <v>0.10001</v>
      </c>
      <c r="J1363" s="77" t="s">
        <v>10</v>
      </c>
      <c r="K1363" s="77">
        <v>5788.7</v>
      </c>
      <c r="L1363" s="77">
        <v>0.17673</v>
      </c>
      <c r="M1363" s="77">
        <v>5788.8</v>
      </c>
      <c r="N1363" s="77">
        <v>0.17407</v>
      </c>
      <c r="O1363" s="78" t="s">
        <v>2148</v>
      </c>
    </row>
    <row r="1364" spans="1:15" x14ac:dyDescent="0.25">
      <c r="A1364" s="151" t="s">
        <v>52</v>
      </c>
      <c r="B1364" s="77" t="s">
        <v>59</v>
      </c>
      <c r="C1364" s="77">
        <v>110</v>
      </c>
      <c r="D1364" s="77">
        <v>205.01</v>
      </c>
      <c r="E1364" s="77">
        <v>10</v>
      </c>
      <c r="F1364" s="77" t="s">
        <v>13</v>
      </c>
      <c r="G1364" s="77" t="s">
        <v>12</v>
      </c>
      <c r="H1364" s="77">
        <v>0.1</v>
      </c>
      <c r="I1364" s="77">
        <v>1.0000100000000001</v>
      </c>
      <c r="J1364" s="77" t="s">
        <v>10</v>
      </c>
      <c r="K1364" s="77">
        <v>5786.7</v>
      </c>
      <c r="L1364" s="77">
        <v>0.20930000000000001</v>
      </c>
      <c r="M1364" s="77">
        <v>5786.8</v>
      </c>
      <c r="N1364" s="77">
        <v>0.20663999999999999</v>
      </c>
      <c r="O1364" s="78" t="s">
        <v>2147</v>
      </c>
    </row>
    <row r="1365" spans="1:15" x14ac:dyDescent="0.25">
      <c r="A1365" s="151" t="s">
        <v>52</v>
      </c>
      <c r="B1365" s="77" t="s">
        <v>59</v>
      </c>
      <c r="C1365" s="77">
        <v>110</v>
      </c>
      <c r="D1365" s="77">
        <v>205.01</v>
      </c>
      <c r="E1365" s="77">
        <v>10</v>
      </c>
      <c r="F1365" s="77" t="s">
        <v>13</v>
      </c>
      <c r="G1365" s="77" t="s">
        <v>12</v>
      </c>
      <c r="H1365" s="77">
        <v>1</v>
      </c>
      <c r="I1365" s="77">
        <v>5</v>
      </c>
      <c r="J1365" s="77" t="s">
        <v>10</v>
      </c>
      <c r="K1365" s="77">
        <v>4372.5</v>
      </c>
      <c r="L1365" s="77">
        <v>23.661999999999999</v>
      </c>
      <c r="M1365" s="77">
        <v>4372.3999999999996</v>
      </c>
      <c r="N1365" s="77">
        <v>23.661000000000001</v>
      </c>
      <c r="O1365" s="78" t="s">
        <v>2146</v>
      </c>
    </row>
    <row r="1366" spans="1:15" x14ac:dyDescent="0.25">
      <c r="A1366" s="151" t="s">
        <v>52</v>
      </c>
      <c r="B1366" s="77" t="s">
        <v>59</v>
      </c>
      <c r="C1366" s="77">
        <v>110</v>
      </c>
      <c r="D1366" s="77">
        <v>205.01</v>
      </c>
      <c r="E1366" s="77">
        <v>10</v>
      </c>
      <c r="F1366" s="77" t="s">
        <v>13</v>
      </c>
      <c r="G1366" s="77" t="s">
        <v>12</v>
      </c>
      <c r="H1366" s="77">
        <v>5</v>
      </c>
      <c r="I1366" s="77">
        <v>5.01</v>
      </c>
      <c r="J1366" s="77" t="s">
        <v>10</v>
      </c>
      <c r="K1366" s="77">
        <v>4372.5</v>
      </c>
      <c r="L1366" s="77">
        <v>23.661999999999999</v>
      </c>
      <c r="M1366" s="77">
        <v>4372.3999999999996</v>
      </c>
      <c r="N1366" s="77">
        <v>23.661000000000001</v>
      </c>
      <c r="O1366" s="78" t="s">
        <v>2145</v>
      </c>
    </row>
    <row r="1367" spans="1:15" x14ac:dyDescent="0.25">
      <c r="A1367" s="151" t="s">
        <v>52</v>
      </c>
      <c r="B1367" s="77" t="s">
        <v>59</v>
      </c>
      <c r="C1367" s="77">
        <v>30</v>
      </c>
      <c r="D1367" s="77">
        <v>110.01</v>
      </c>
      <c r="E1367" s="77">
        <v>100</v>
      </c>
      <c r="F1367" s="77" t="s">
        <v>13</v>
      </c>
      <c r="G1367" s="77" t="s">
        <v>12</v>
      </c>
      <c r="H1367" s="77">
        <v>4.4999999999999998E-2</v>
      </c>
      <c r="I1367" s="77">
        <v>0.10001</v>
      </c>
      <c r="J1367" s="77" t="s">
        <v>10</v>
      </c>
      <c r="K1367" s="77">
        <v>58000</v>
      </c>
      <c r="L1367" s="77">
        <v>5.9370999999999998E-3</v>
      </c>
      <c r="M1367" s="77">
        <v>58000</v>
      </c>
      <c r="N1367" s="77">
        <v>5.6828E-3</v>
      </c>
      <c r="O1367" s="78" t="s">
        <v>2135</v>
      </c>
    </row>
    <row r="1368" spans="1:15" x14ac:dyDescent="0.25">
      <c r="A1368" s="151" t="s">
        <v>52</v>
      </c>
      <c r="B1368" s="77" t="s">
        <v>59</v>
      </c>
      <c r="C1368" s="77">
        <v>30</v>
      </c>
      <c r="D1368" s="77">
        <v>110.01</v>
      </c>
      <c r="E1368" s="77">
        <v>100</v>
      </c>
      <c r="F1368" s="77" t="s">
        <v>13</v>
      </c>
      <c r="G1368" s="77" t="s">
        <v>12</v>
      </c>
      <c r="H1368" s="77">
        <v>0.1</v>
      </c>
      <c r="I1368" s="77">
        <v>1.0000100000000001</v>
      </c>
      <c r="J1368" s="77" t="s">
        <v>10</v>
      </c>
      <c r="K1368" s="77">
        <v>58000</v>
      </c>
      <c r="L1368" s="77">
        <v>7.1509E-3</v>
      </c>
      <c r="M1368" s="77">
        <v>58000</v>
      </c>
      <c r="N1368" s="77">
        <v>6.8966000000000001E-3</v>
      </c>
      <c r="O1368" s="78" t="s">
        <v>2136</v>
      </c>
    </row>
    <row r="1369" spans="1:15" x14ac:dyDescent="0.25">
      <c r="A1369" s="151" t="s">
        <v>52</v>
      </c>
      <c r="B1369" s="77" t="s">
        <v>59</v>
      </c>
      <c r="C1369" s="77">
        <v>30</v>
      </c>
      <c r="D1369" s="77">
        <v>110.01</v>
      </c>
      <c r="E1369" s="77">
        <v>100</v>
      </c>
      <c r="F1369" s="77" t="s">
        <v>13</v>
      </c>
      <c r="G1369" s="77" t="s">
        <v>12</v>
      </c>
      <c r="H1369" s="77">
        <v>1</v>
      </c>
      <c r="I1369" s="77">
        <v>5</v>
      </c>
      <c r="J1369" s="77" t="s">
        <v>10</v>
      </c>
      <c r="K1369" s="77">
        <v>57966</v>
      </c>
      <c r="L1369" s="77">
        <v>1.4661</v>
      </c>
      <c r="M1369" s="77">
        <v>57966</v>
      </c>
      <c r="N1369" s="77">
        <v>1.4652000000000001</v>
      </c>
      <c r="O1369" s="78" t="s">
        <v>2569</v>
      </c>
    </row>
    <row r="1370" spans="1:15" x14ac:dyDescent="0.25">
      <c r="A1370" s="151" t="s">
        <v>52</v>
      </c>
      <c r="B1370" s="77" t="s">
        <v>59</v>
      </c>
      <c r="C1370" s="77">
        <v>30</v>
      </c>
      <c r="D1370" s="77">
        <v>110.01</v>
      </c>
      <c r="E1370" s="77">
        <v>100</v>
      </c>
      <c r="F1370" s="77" t="s">
        <v>13</v>
      </c>
      <c r="G1370" s="77" t="s">
        <v>12</v>
      </c>
      <c r="H1370" s="77">
        <v>5</v>
      </c>
      <c r="I1370" s="77">
        <v>5.01</v>
      </c>
      <c r="J1370" s="77" t="s">
        <v>10</v>
      </c>
      <c r="K1370" s="77">
        <v>57966</v>
      </c>
      <c r="L1370" s="77">
        <v>1.4661</v>
      </c>
      <c r="M1370" s="77">
        <v>57966</v>
      </c>
      <c r="N1370" s="77">
        <v>1.4652000000000001</v>
      </c>
      <c r="O1370" s="78" t="s">
        <v>2570</v>
      </c>
    </row>
    <row r="1371" spans="1:15" x14ac:dyDescent="0.25">
      <c r="A1371" s="151" t="s">
        <v>52</v>
      </c>
      <c r="B1371" s="77" t="s">
        <v>59</v>
      </c>
      <c r="C1371" s="77">
        <v>110</v>
      </c>
      <c r="D1371" s="77">
        <v>205.01</v>
      </c>
      <c r="E1371" s="77">
        <v>100</v>
      </c>
      <c r="F1371" s="77" t="s">
        <v>13</v>
      </c>
      <c r="G1371" s="77" t="s">
        <v>12</v>
      </c>
      <c r="H1371" s="77">
        <v>4.4999999999999998E-2</v>
      </c>
      <c r="I1371" s="77">
        <v>0.10001</v>
      </c>
      <c r="J1371" s="77" t="s">
        <v>10</v>
      </c>
      <c r="K1371" s="77">
        <v>57999</v>
      </c>
      <c r="L1371" s="77">
        <v>1.8526000000000001E-2</v>
      </c>
      <c r="M1371" s="77">
        <v>57999</v>
      </c>
      <c r="N1371" s="77">
        <v>1.7454999999999998E-2</v>
      </c>
      <c r="O1371" s="78" t="s">
        <v>2149</v>
      </c>
    </row>
    <row r="1372" spans="1:15" x14ac:dyDescent="0.25">
      <c r="A1372" s="151" t="s">
        <v>52</v>
      </c>
      <c r="B1372" s="77" t="s">
        <v>59</v>
      </c>
      <c r="C1372" s="77">
        <v>110</v>
      </c>
      <c r="D1372" s="77">
        <v>205.01</v>
      </c>
      <c r="E1372" s="77">
        <v>100</v>
      </c>
      <c r="F1372" s="77" t="s">
        <v>13</v>
      </c>
      <c r="G1372" s="77" t="s">
        <v>12</v>
      </c>
      <c r="H1372" s="77">
        <v>0.1</v>
      </c>
      <c r="I1372" s="77">
        <v>1.0000100000000001</v>
      </c>
      <c r="J1372" s="77" t="s">
        <v>10</v>
      </c>
      <c r="K1372" s="77">
        <v>57999</v>
      </c>
      <c r="L1372" s="77">
        <v>2.1802999999999999E-2</v>
      </c>
      <c r="M1372" s="77">
        <v>57999</v>
      </c>
      <c r="N1372" s="77">
        <v>2.0732E-2</v>
      </c>
      <c r="O1372" s="78" t="s">
        <v>2151</v>
      </c>
    </row>
    <row r="1373" spans="1:15" x14ac:dyDescent="0.25">
      <c r="A1373" s="151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1</v>
      </c>
      <c r="I1373" s="77">
        <v>5</v>
      </c>
      <c r="J1373" s="77" t="s">
        <v>10</v>
      </c>
      <c r="K1373" s="77">
        <v>57768</v>
      </c>
      <c r="L1373" s="77">
        <v>3.2888999999999999</v>
      </c>
      <c r="M1373" s="77">
        <v>57768</v>
      </c>
      <c r="N1373" s="77">
        <v>3.2877999999999998</v>
      </c>
      <c r="O1373" s="78" t="s">
        <v>2150</v>
      </c>
    </row>
    <row r="1374" spans="1:15" x14ac:dyDescent="0.25">
      <c r="A1374" s="151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5</v>
      </c>
      <c r="I1374" s="77">
        <v>5.01</v>
      </c>
      <c r="J1374" s="77" t="s">
        <v>10</v>
      </c>
      <c r="K1374" s="77">
        <v>57768</v>
      </c>
      <c r="L1374" s="77">
        <v>3.2888999999999999</v>
      </c>
      <c r="M1374" s="77">
        <v>57768</v>
      </c>
      <c r="N1374" s="77">
        <v>3.2877999999999998</v>
      </c>
      <c r="O1374" s="78" t="s">
        <v>2152</v>
      </c>
    </row>
    <row r="1375" spans="1:15" x14ac:dyDescent="0.25">
      <c r="A1375" s="151" t="s">
        <v>52</v>
      </c>
      <c r="B1375" s="77" t="s">
        <v>60</v>
      </c>
      <c r="C1375" s="77">
        <v>22</v>
      </c>
      <c r="D1375" s="77">
        <v>60.000999999999998</v>
      </c>
      <c r="E1375" s="77">
        <v>1E-3</v>
      </c>
      <c r="F1375" s="77" t="s">
        <v>13</v>
      </c>
      <c r="G1375" s="77" t="s">
        <v>12</v>
      </c>
      <c r="H1375" s="77">
        <v>0.01</v>
      </c>
      <c r="I1375" s="77">
        <v>4.5010000000000001E-2</v>
      </c>
      <c r="J1375" s="77" t="s">
        <v>10</v>
      </c>
      <c r="K1375" s="77">
        <v>-5.2</v>
      </c>
      <c r="L1375" s="77">
        <v>3</v>
      </c>
      <c r="M1375" s="77">
        <v>-6.3514999999999997</v>
      </c>
      <c r="N1375" s="77">
        <v>3.0358000000000001</v>
      </c>
      <c r="O1375" s="78" t="s">
        <v>2031</v>
      </c>
    </row>
    <row r="1376" spans="1:15" x14ac:dyDescent="0.25">
      <c r="A1376" s="151" t="s">
        <v>52</v>
      </c>
      <c r="B1376" s="77" t="s">
        <v>60</v>
      </c>
      <c r="C1376" s="77">
        <v>22</v>
      </c>
      <c r="D1376" s="77">
        <v>60.000999999999998</v>
      </c>
      <c r="E1376" s="77">
        <v>1E-3</v>
      </c>
      <c r="F1376" s="77" t="s">
        <v>13</v>
      </c>
      <c r="G1376" s="77" t="s">
        <v>12</v>
      </c>
      <c r="H1376" s="77">
        <v>4.4999999999999998E-2</v>
      </c>
      <c r="I1376" s="77">
        <v>1.0000100000000001</v>
      </c>
      <c r="J1376" s="77" t="s">
        <v>10</v>
      </c>
      <c r="K1376" s="77">
        <v>15</v>
      </c>
      <c r="L1376" s="77">
        <v>2.2999999999999998</v>
      </c>
      <c r="M1376" s="77">
        <v>-5.0780000000000003</v>
      </c>
      <c r="N1376" s="77">
        <v>2.2269999999999999</v>
      </c>
      <c r="O1376" s="78" t="s">
        <v>2030</v>
      </c>
    </row>
    <row r="1377" spans="1:15" x14ac:dyDescent="0.25">
      <c r="A1377" s="151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1</v>
      </c>
      <c r="I1377" s="77">
        <v>5.01</v>
      </c>
      <c r="J1377" s="77" t="s">
        <v>10</v>
      </c>
      <c r="K1377" s="77">
        <v>2.2999999999999998</v>
      </c>
      <c r="L1377" s="77">
        <v>7.6</v>
      </c>
      <c r="M1377" s="77">
        <v>2.2214999999999998</v>
      </c>
      <c r="N1377" s="77">
        <v>7.5885999999999996</v>
      </c>
      <c r="O1377" s="78" t="s">
        <v>2032</v>
      </c>
    </row>
    <row r="1378" spans="1:15" x14ac:dyDescent="0.25">
      <c r="A1378" s="151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5</v>
      </c>
      <c r="I1378" s="77">
        <v>10</v>
      </c>
      <c r="J1378" s="77" t="s">
        <v>10</v>
      </c>
      <c r="K1378" s="77">
        <v>52</v>
      </c>
      <c r="L1378" s="77">
        <v>30</v>
      </c>
      <c r="M1378" s="77">
        <v>34.529000000000003</v>
      </c>
      <c r="N1378" s="77">
        <v>30.459</v>
      </c>
      <c r="O1378" s="78" t="s">
        <v>2542</v>
      </c>
    </row>
    <row r="1379" spans="1:15" x14ac:dyDescent="0.25">
      <c r="A1379" s="151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10</v>
      </c>
      <c r="I1379" s="77">
        <v>10.01</v>
      </c>
      <c r="J1379" s="77" t="s">
        <v>10</v>
      </c>
      <c r="K1379" s="77">
        <v>52</v>
      </c>
      <c r="L1379" s="77">
        <v>30</v>
      </c>
      <c r="M1379" s="77">
        <v>34.529000000000003</v>
      </c>
      <c r="N1379" s="77">
        <v>30.459</v>
      </c>
      <c r="O1379" s="78" t="s">
        <v>2033</v>
      </c>
    </row>
    <row r="1380" spans="1:15" x14ac:dyDescent="0.25">
      <c r="A1380" s="151" t="s">
        <v>52</v>
      </c>
      <c r="B1380" s="77" t="s">
        <v>60</v>
      </c>
      <c r="C1380" s="77">
        <v>22</v>
      </c>
      <c r="D1380" s="77">
        <v>60.000999999999998</v>
      </c>
      <c r="E1380" s="77">
        <v>0.01</v>
      </c>
      <c r="F1380" s="77" t="s">
        <v>13</v>
      </c>
      <c r="G1380" s="77" t="s">
        <v>12</v>
      </c>
      <c r="H1380" s="77">
        <v>0.01</v>
      </c>
      <c r="I1380" s="77">
        <v>4.5010000000000001E-2</v>
      </c>
      <c r="J1380" s="77" t="s">
        <v>10</v>
      </c>
      <c r="K1380" s="77">
        <v>-5.2</v>
      </c>
      <c r="L1380" s="77">
        <v>3.0308999999999999</v>
      </c>
      <c r="M1380" s="77">
        <v>-6.0166000000000004</v>
      </c>
      <c r="N1380" s="77">
        <v>3.0310000000000001</v>
      </c>
      <c r="O1380" s="78" t="s">
        <v>2035</v>
      </c>
    </row>
    <row r="1381" spans="1:15" x14ac:dyDescent="0.25">
      <c r="A1381" s="151" t="s">
        <v>52</v>
      </c>
      <c r="B1381" s="77" t="s">
        <v>60</v>
      </c>
      <c r="C1381" s="77">
        <v>22</v>
      </c>
      <c r="D1381" s="77">
        <v>60.000999999999998</v>
      </c>
      <c r="E1381" s="77">
        <v>0.01</v>
      </c>
      <c r="F1381" s="77" t="s">
        <v>13</v>
      </c>
      <c r="G1381" s="77" t="s">
        <v>12</v>
      </c>
      <c r="H1381" s="77">
        <v>4.4999999999999998E-2</v>
      </c>
      <c r="I1381" s="77">
        <v>1.0000100000000001</v>
      </c>
      <c r="J1381" s="77" t="s">
        <v>10</v>
      </c>
      <c r="K1381" s="77">
        <v>15</v>
      </c>
      <c r="L1381" s="77">
        <v>2.2999999999999998</v>
      </c>
      <c r="M1381" s="77">
        <v>-4.6150000000000002</v>
      </c>
      <c r="N1381" s="77">
        <v>2.2202999999999999</v>
      </c>
      <c r="O1381" s="78" t="s">
        <v>2036</v>
      </c>
    </row>
    <row r="1382" spans="1:15" x14ac:dyDescent="0.25">
      <c r="A1382" s="151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2034</v>
      </c>
    </row>
    <row r="1383" spans="1:15" x14ac:dyDescent="0.25">
      <c r="A1383" s="151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5</v>
      </c>
      <c r="I1383" s="77">
        <v>10</v>
      </c>
      <c r="J1383" s="77" t="s">
        <v>10</v>
      </c>
      <c r="K1383" s="77">
        <v>52</v>
      </c>
      <c r="L1383" s="77">
        <v>30.457999999999998</v>
      </c>
      <c r="M1383" s="77">
        <v>34.545000000000002</v>
      </c>
      <c r="N1383" s="77">
        <v>30.459</v>
      </c>
      <c r="O1383" s="78" t="s">
        <v>2543</v>
      </c>
    </row>
    <row r="1384" spans="1:15" x14ac:dyDescent="0.25">
      <c r="A1384" s="151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10</v>
      </c>
      <c r="I1384" s="77">
        <v>10.01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2037</v>
      </c>
    </row>
    <row r="1385" spans="1:15" x14ac:dyDescent="0.25">
      <c r="A1385" s="151" t="s">
        <v>52</v>
      </c>
      <c r="B1385" s="77" t="s">
        <v>60</v>
      </c>
      <c r="C1385" s="77">
        <v>60</v>
      </c>
      <c r="D1385" s="77">
        <v>220.01</v>
      </c>
      <c r="E1385" s="77">
        <v>0.01</v>
      </c>
      <c r="F1385" s="77" t="s">
        <v>13</v>
      </c>
      <c r="G1385" s="77" t="s">
        <v>12</v>
      </c>
      <c r="H1385" s="77">
        <v>4.4999999999999998E-2</v>
      </c>
      <c r="I1385" s="77">
        <v>0.10001</v>
      </c>
      <c r="J1385" s="77" t="s">
        <v>10</v>
      </c>
      <c r="K1385" s="77">
        <v>24</v>
      </c>
      <c r="L1385" s="77">
        <v>2.1</v>
      </c>
      <c r="M1385" s="77">
        <v>23.533999999999999</v>
      </c>
      <c r="N1385" s="77">
        <v>2.0874999999999999</v>
      </c>
      <c r="O1385" s="78" t="s">
        <v>2549</v>
      </c>
    </row>
    <row r="1386" spans="1:15" x14ac:dyDescent="0.25">
      <c r="A1386" s="151" t="s">
        <v>52</v>
      </c>
      <c r="B1386" s="77" t="s">
        <v>60</v>
      </c>
      <c r="C1386" s="77">
        <v>60</v>
      </c>
      <c r="D1386" s="77">
        <v>220.01</v>
      </c>
      <c r="E1386" s="77">
        <v>0.01</v>
      </c>
      <c r="F1386" s="77" t="s">
        <v>13</v>
      </c>
      <c r="G1386" s="77" t="s">
        <v>12</v>
      </c>
      <c r="H1386" s="77">
        <v>0.1</v>
      </c>
      <c r="I1386" s="77">
        <v>1.0000100000000001</v>
      </c>
      <c r="J1386" s="77" t="s">
        <v>10</v>
      </c>
      <c r="K1386" s="77">
        <v>30</v>
      </c>
      <c r="L1386" s="77">
        <v>2.2999999999999998</v>
      </c>
      <c r="M1386" s="77">
        <v>29.364000000000001</v>
      </c>
      <c r="N1386" s="77">
        <v>2.2879</v>
      </c>
      <c r="O1386" s="78" t="s">
        <v>2550</v>
      </c>
    </row>
    <row r="1387" spans="1:15" x14ac:dyDescent="0.25">
      <c r="A1387" s="151" t="s">
        <v>52</v>
      </c>
      <c r="B1387" s="77" t="s">
        <v>60</v>
      </c>
      <c r="C1387" s="77">
        <v>60</v>
      </c>
      <c r="D1387" s="77">
        <v>220.01</v>
      </c>
      <c r="E1387" s="77">
        <v>0.01</v>
      </c>
      <c r="F1387" s="77" t="s">
        <v>13</v>
      </c>
      <c r="G1387" s="77" t="s">
        <v>12</v>
      </c>
      <c r="H1387" s="77">
        <v>1</v>
      </c>
      <c r="I1387" s="77">
        <v>5</v>
      </c>
      <c r="J1387" s="77" t="s">
        <v>10</v>
      </c>
      <c r="K1387" s="77">
        <v>47</v>
      </c>
      <c r="L1387" s="77">
        <v>35</v>
      </c>
      <c r="M1387" s="77">
        <v>46.103000000000002</v>
      </c>
      <c r="N1387" s="77">
        <v>34.698999999999998</v>
      </c>
      <c r="O1387" s="78" t="s">
        <v>2048</v>
      </c>
    </row>
    <row r="1388" spans="1:15" x14ac:dyDescent="0.25">
      <c r="A1388" s="151" t="s">
        <v>52</v>
      </c>
      <c r="B1388" s="77" t="s">
        <v>60</v>
      </c>
      <c r="C1388" s="77">
        <v>60</v>
      </c>
      <c r="D1388" s="77">
        <v>220.01</v>
      </c>
      <c r="E1388" s="77">
        <v>0.01</v>
      </c>
      <c r="F1388" s="77" t="s">
        <v>13</v>
      </c>
      <c r="G1388" s="77" t="s">
        <v>12</v>
      </c>
      <c r="H1388" s="77">
        <v>5</v>
      </c>
      <c r="I1388" s="77">
        <v>5.01</v>
      </c>
      <c r="J1388" s="77" t="s">
        <v>10</v>
      </c>
      <c r="K1388" s="77">
        <v>47</v>
      </c>
      <c r="L1388" s="77">
        <v>35</v>
      </c>
      <c r="M1388" s="77">
        <v>46.103000000000002</v>
      </c>
      <c r="N1388" s="77">
        <v>34.698999999999998</v>
      </c>
      <c r="O1388" s="78" t="s">
        <v>2049</v>
      </c>
    </row>
    <row r="1389" spans="1:15" x14ac:dyDescent="0.25">
      <c r="A1389" s="151" t="s">
        <v>52</v>
      </c>
      <c r="B1389" s="77" t="s">
        <v>60</v>
      </c>
      <c r="C1389" s="77">
        <v>220</v>
      </c>
      <c r="D1389" s="77">
        <v>410.01</v>
      </c>
      <c r="E1389" s="77">
        <v>0.01</v>
      </c>
      <c r="F1389" s="77" t="s">
        <v>13</v>
      </c>
      <c r="G1389" s="77" t="s">
        <v>12</v>
      </c>
      <c r="H1389" s="77">
        <v>4.4999999999999998E-2</v>
      </c>
      <c r="I1389" s="77">
        <v>0.10001</v>
      </c>
      <c r="J1389" s="77" t="s">
        <v>10</v>
      </c>
      <c r="K1389" s="77">
        <v>84</v>
      </c>
      <c r="L1389" s="77">
        <v>2.4</v>
      </c>
      <c r="M1389" s="77">
        <v>76.977999999999994</v>
      </c>
      <c r="N1389" s="77">
        <v>2.4161000000000001</v>
      </c>
      <c r="O1389" s="78" t="s">
        <v>2063</v>
      </c>
    </row>
    <row r="1390" spans="1:15" x14ac:dyDescent="0.25">
      <c r="A1390" s="151" t="s">
        <v>52</v>
      </c>
      <c r="B1390" s="77" t="s">
        <v>60</v>
      </c>
      <c r="C1390" s="77">
        <v>220</v>
      </c>
      <c r="D1390" s="77">
        <v>410.01</v>
      </c>
      <c r="E1390" s="77">
        <v>0.01</v>
      </c>
      <c r="F1390" s="77" t="s">
        <v>13</v>
      </c>
      <c r="G1390" s="77" t="s">
        <v>12</v>
      </c>
      <c r="H1390" s="77">
        <v>0.1</v>
      </c>
      <c r="I1390" s="77">
        <v>1.0000100000000001</v>
      </c>
      <c r="J1390" s="77" t="s">
        <v>10</v>
      </c>
      <c r="K1390" s="77">
        <v>98</v>
      </c>
      <c r="L1390" s="77">
        <v>2.6</v>
      </c>
      <c r="M1390" s="77">
        <v>84.28</v>
      </c>
      <c r="N1390" s="77">
        <v>2.6326000000000001</v>
      </c>
      <c r="O1390" s="78" t="s">
        <v>2064</v>
      </c>
    </row>
    <row r="1391" spans="1:15" x14ac:dyDescent="0.25">
      <c r="A1391" s="151" t="s">
        <v>52</v>
      </c>
      <c r="B1391" s="77" t="s">
        <v>60</v>
      </c>
      <c r="C1391" s="77">
        <v>220</v>
      </c>
      <c r="D1391" s="77">
        <v>410.01</v>
      </c>
      <c r="E1391" s="77">
        <v>0.01</v>
      </c>
      <c r="F1391" s="77" t="s">
        <v>13</v>
      </c>
      <c r="G1391" s="77" t="s">
        <v>12</v>
      </c>
      <c r="H1391" s="77">
        <v>1</v>
      </c>
      <c r="I1391" s="77">
        <v>5</v>
      </c>
      <c r="J1391" s="77" t="s">
        <v>10</v>
      </c>
      <c r="K1391" s="77">
        <v>120</v>
      </c>
      <c r="L1391" s="77">
        <v>35</v>
      </c>
      <c r="M1391" s="77">
        <v>115.22</v>
      </c>
      <c r="N1391" s="77">
        <v>34.698999999999998</v>
      </c>
      <c r="O1391" s="78" t="s">
        <v>2062</v>
      </c>
    </row>
    <row r="1392" spans="1:15" x14ac:dyDescent="0.25">
      <c r="A1392" s="151" t="s">
        <v>52</v>
      </c>
      <c r="B1392" s="77" t="s">
        <v>60</v>
      </c>
      <c r="C1392" s="77">
        <v>220</v>
      </c>
      <c r="D1392" s="77">
        <v>410.01</v>
      </c>
      <c r="E1392" s="77">
        <v>0.01</v>
      </c>
      <c r="F1392" s="77" t="s">
        <v>13</v>
      </c>
      <c r="G1392" s="77" t="s">
        <v>12</v>
      </c>
      <c r="H1392" s="77">
        <v>5</v>
      </c>
      <c r="I1392" s="77">
        <v>5.01</v>
      </c>
      <c r="J1392" s="77" t="s">
        <v>10</v>
      </c>
      <c r="K1392" s="77">
        <v>120</v>
      </c>
      <c r="L1392" s="77">
        <v>35</v>
      </c>
      <c r="M1392" s="77">
        <v>115.22</v>
      </c>
      <c r="N1392" s="77">
        <v>34.698999999999998</v>
      </c>
      <c r="O1392" s="78" t="s">
        <v>2065</v>
      </c>
    </row>
    <row r="1393" spans="1:15" x14ac:dyDescent="0.25">
      <c r="A1393" s="151" t="s">
        <v>52</v>
      </c>
      <c r="B1393" s="77" t="s">
        <v>60</v>
      </c>
      <c r="C1393" s="77">
        <v>22</v>
      </c>
      <c r="D1393" s="77">
        <v>60.000999999999998</v>
      </c>
      <c r="E1393" s="77">
        <v>0.1</v>
      </c>
      <c r="F1393" s="77" t="s">
        <v>13</v>
      </c>
      <c r="G1393" s="77" t="s">
        <v>12</v>
      </c>
      <c r="H1393" s="77">
        <v>0.01</v>
      </c>
      <c r="I1393" s="77">
        <v>4.5010000000000001E-2</v>
      </c>
      <c r="J1393" s="77" t="s">
        <v>10</v>
      </c>
      <c r="K1393" s="77">
        <v>24.504000000000001</v>
      </c>
      <c r="L1393" s="77">
        <v>2.6608999999999998</v>
      </c>
      <c r="M1393" s="77">
        <v>24.465</v>
      </c>
      <c r="N1393" s="77">
        <v>2.6608000000000001</v>
      </c>
      <c r="O1393" s="78" t="s">
        <v>2038</v>
      </c>
    </row>
    <row r="1394" spans="1:15" x14ac:dyDescent="0.25">
      <c r="A1394" s="151" t="s">
        <v>52</v>
      </c>
      <c r="B1394" s="77" t="s">
        <v>60</v>
      </c>
      <c r="C1394" s="77">
        <v>22</v>
      </c>
      <c r="D1394" s="77">
        <v>60.000999999999998</v>
      </c>
      <c r="E1394" s="77">
        <v>0.1</v>
      </c>
      <c r="F1394" s="77" t="s">
        <v>13</v>
      </c>
      <c r="G1394" s="77" t="s">
        <v>12</v>
      </c>
      <c r="H1394" s="77">
        <v>4.4999999999999998E-2</v>
      </c>
      <c r="I1394" s="77">
        <v>1.0000100000000001</v>
      </c>
      <c r="J1394" s="77" t="s">
        <v>10</v>
      </c>
      <c r="K1394" s="77">
        <v>25.632000000000001</v>
      </c>
      <c r="L1394" s="77">
        <v>2.1227999999999998</v>
      </c>
      <c r="M1394" s="77">
        <v>32.901000000000003</v>
      </c>
      <c r="N1394" s="77">
        <v>1.7903</v>
      </c>
      <c r="O1394" s="78" t="s">
        <v>2039</v>
      </c>
    </row>
    <row r="1395" spans="1:15" x14ac:dyDescent="0.25">
      <c r="A1395" s="151" t="s">
        <v>52</v>
      </c>
      <c r="B1395" s="77" t="s">
        <v>60</v>
      </c>
      <c r="C1395" s="77">
        <v>22</v>
      </c>
      <c r="D1395" s="77">
        <v>60.000999999999998</v>
      </c>
      <c r="E1395" s="77">
        <v>0.1</v>
      </c>
      <c r="F1395" s="77" t="s">
        <v>13</v>
      </c>
      <c r="G1395" s="77" t="s">
        <v>12</v>
      </c>
      <c r="H1395" s="77">
        <v>1</v>
      </c>
      <c r="I1395" s="77">
        <v>5.01</v>
      </c>
      <c r="J1395" s="77" t="s">
        <v>10</v>
      </c>
      <c r="K1395" s="77">
        <v>14.11</v>
      </c>
      <c r="L1395" s="77">
        <v>7.4272999999999998</v>
      </c>
      <c r="M1395" s="77">
        <v>14.090999999999999</v>
      </c>
      <c r="N1395" s="77">
        <v>7.4272999999999998</v>
      </c>
      <c r="O1395" s="78" t="s">
        <v>2042</v>
      </c>
    </row>
    <row r="1396" spans="1:15" x14ac:dyDescent="0.25">
      <c r="A1396" s="151" t="s">
        <v>52</v>
      </c>
      <c r="B1396" s="77" t="s">
        <v>60</v>
      </c>
      <c r="C1396" s="77">
        <v>22</v>
      </c>
      <c r="D1396" s="77">
        <v>60.000999999999998</v>
      </c>
      <c r="E1396" s="77">
        <v>0.1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52</v>
      </c>
      <c r="L1396" s="77">
        <v>30.419</v>
      </c>
      <c r="M1396" s="77">
        <v>37.46</v>
      </c>
      <c r="N1396" s="77">
        <v>30.419</v>
      </c>
      <c r="O1396" s="78" t="s">
        <v>2040</v>
      </c>
    </row>
    <row r="1397" spans="1:15" x14ac:dyDescent="0.25">
      <c r="A1397" s="151" t="s">
        <v>52</v>
      </c>
      <c r="B1397" s="77" t="s">
        <v>60</v>
      </c>
      <c r="C1397" s="77">
        <v>22</v>
      </c>
      <c r="D1397" s="77">
        <v>60.000999999999998</v>
      </c>
      <c r="E1397" s="77">
        <v>0.1</v>
      </c>
      <c r="F1397" s="77" t="s">
        <v>13</v>
      </c>
      <c r="G1397" s="77" t="s">
        <v>12</v>
      </c>
      <c r="H1397" s="77">
        <v>10</v>
      </c>
      <c r="I1397" s="77">
        <v>10.01</v>
      </c>
      <c r="J1397" s="77" t="s">
        <v>10</v>
      </c>
      <c r="K1397" s="77">
        <v>52</v>
      </c>
      <c r="L1397" s="77">
        <v>30.419</v>
      </c>
      <c r="M1397" s="77">
        <v>37.46</v>
      </c>
      <c r="N1397" s="77">
        <v>30.419</v>
      </c>
      <c r="O1397" s="78" t="s">
        <v>2041</v>
      </c>
    </row>
    <row r="1398" spans="1:15" x14ac:dyDescent="0.25">
      <c r="A1398" s="151" t="s">
        <v>52</v>
      </c>
      <c r="B1398" s="77" t="s">
        <v>60</v>
      </c>
      <c r="C1398" s="77">
        <v>60</v>
      </c>
      <c r="D1398" s="77">
        <v>220.01</v>
      </c>
      <c r="E1398" s="77">
        <v>0.1</v>
      </c>
      <c r="F1398" s="77" t="s">
        <v>13</v>
      </c>
      <c r="G1398" s="77" t="s">
        <v>12</v>
      </c>
      <c r="H1398" s="77">
        <v>4.4999999999999998E-2</v>
      </c>
      <c r="I1398" s="77">
        <v>0.10001</v>
      </c>
      <c r="J1398" s="77" t="s">
        <v>10</v>
      </c>
      <c r="K1398" s="77">
        <v>37.146000000000001</v>
      </c>
      <c r="L1398" s="77">
        <v>2.0415000000000001</v>
      </c>
      <c r="M1398" s="77">
        <v>37.093000000000004</v>
      </c>
      <c r="N1398" s="77">
        <v>2.0415000000000001</v>
      </c>
      <c r="O1398" s="78" t="s">
        <v>2552</v>
      </c>
    </row>
    <row r="1399" spans="1:15" x14ac:dyDescent="0.25">
      <c r="A1399" s="151" t="s">
        <v>52</v>
      </c>
      <c r="B1399" s="77" t="s">
        <v>60</v>
      </c>
      <c r="C1399" s="77">
        <v>60</v>
      </c>
      <c r="D1399" s="77">
        <v>220.01</v>
      </c>
      <c r="E1399" s="77">
        <v>0.1</v>
      </c>
      <c r="F1399" s="77" t="s">
        <v>13</v>
      </c>
      <c r="G1399" s="77" t="s">
        <v>12</v>
      </c>
      <c r="H1399" s="77">
        <v>0.1</v>
      </c>
      <c r="I1399" s="77">
        <v>1.0000100000000001</v>
      </c>
      <c r="J1399" s="77" t="s">
        <v>10</v>
      </c>
      <c r="K1399" s="77">
        <v>41.543999999999997</v>
      </c>
      <c r="L1399" s="77">
        <v>2.2475000000000001</v>
      </c>
      <c r="M1399" s="77">
        <v>41.546999999999997</v>
      </c>
      <c r="N1399" s="77">
        <v>2.2467000000000001</v>
      </c>
      <c r="O1399" s="78" t="s">
        <v>2050</v>
      </c>
    </row>
    <row r="1400" spans="1:15" x14ac:dyDescent="0.25">
      <c r="A1400" s="151" t="s">
        <v>52</v>
      </c>
      <c r="B1400" s="77" t="s">
        <v>60</v>
      </c>
      <c r="C1400" s="77">
        <v>60</v>
      </c>
      <c r="D1400" s="77">
        <v>220.01</v>
      </c>
      <c r="E1400" s="77">
        <v>0.1</v>
      </c>
      <c r="F1400" s="77" t="s">
        <v>13</v>
      </c>
      <c r="G1400" s="77" t="s">
        <v>12</v>
      </c>
      <c r="H1400" s="77">
        <v>1</v>
      </c>
      <c r="I1400" s="77">
        <v>5</v>
      </c>
      <c r="J1400" s="77" t="s">
        <v>10</v>
      </c>
      <c r="K1400" s="77">
        <v>47</v>
      </c>
      <c r="L1400" s="77">
        <v>35</v>
      </c>
      <c r="M1400" s="77">
        <v>47.146000000000001</v>
      </c>
      <c r="N1400" s="77">
        <v>34.695</v>
      </c>
      <c r="O1400" s="78" t="s">
        <v>2551</v>
      </c>
    </row>
    <row r="1401" spans="1:15" x14ac:dyDescent="0.25">
      <c r="A1401" s="151" t="s">
        <v>52</v>
      </c>
      <c r="B1401" s="77" t="s">
        <v>60</v>
      </c>
      <c r="C1401" s="77">
        <v>60</v>
      </c>
      <c r="D1401" s="77">
        <v>220.01</v>
      </c>
      <c r="E1401" s="77">
        <v>0.1</v>
      </c>
      <c r="F1401" s="77" t="s">
        <v>13</v>
      </c>
      <c r="G1401" s="77" t="s">
        <v>12</v>
      </c>
      <c r="H1401" s="77">
        <v>5</v>
      </c>
      <c r="I1401" s="77">
        <v>5.01</v>
      </c>
      <c r="J1401" s="77" t="s">
        <v>10</v>
      </c>
      <c r="K1401" s="77">
        <v>47</v>
      </c>
      <c r="L1401" s="77">
        <v>35</v>
      </c>
      <c r="M1401" s="77">
        <v>47.146000000000001</v>
      </c>
      <c r="N1401" s="77">
        <v>34.695</v>
      </c>
      <c r="O1401" s="78" t="s">
        <v>2553</v>
      </c>
    </row>
    <row r="1402" spans="1:15" x14ac:dyDescent="0.25">
      <c r="A1402" s="151" t="s">
        <v>52</v>
      </c>
      <c r="B1402" s="77" t="s">
        <v>60</v>
      </c>
      <c r="C1402" s="77">
        <v>220</v>
      </c>
      <c r="D1402" s="77">
        <v>410.01</v>
      </c>
      <c r="E1402" s="77">
        <v>0.1</v>
      </c>
      <c r="F1402" s="77" t="s">
        <v>13</v>
      </c>
      <c r="G1402" s="77" t="s">
        <v>12</v>
      </c>
      <c r="H1402" s="77">
        <v>4.4999999999999998E-2</v>
      </c>
      <c r="I1402" s="77">
        <v>0.10001</v>
      </c>
      <c r="J1402" s="77" t="s">
        <v>10</v>
      </c>
      <c r="K1402" s="77">
        <v>84</v>
      </c>
      <c r="L1402" s="77">
        <v>2.4068999999999998</v>
      </c>
      <c r="M1402" s="77">
        <v>81.076999999999998</v>
      </c>
      <c r="N1402" s="77">
        <v>2.4098999999999999</v>
      </c>
      <c r="O1402" s="78" t="s">
        <v>2068</v>
      </c>
    </row>
    <row r="1403" spans="1:15" x14ac:dyDescent="0.25">
      <c r="A1403" s="151" t="s">
        <v>52</v>
      </c>
      <c r="B1403" s="77" t="s">
        <v>60</v>
      </c>
      <c r="C1403" s="77">
        <v>220</v>
      </c>
      <c r="D1403" s="77">
        <v>410.01</v>
      </c>
      <c r="E1403" s="77">
        <v>0.1</v>
      </c>
      <c r="F1403" s="77" t="s">
        <v>13</v>
      </c>
      <c r="G1403" s="77" t="s">
        <v>12</v>
      </c>
      <c r="H1403" s="77">
        <v>0.1</v>
      </c>
      <c r="I1403" s="77">
        <v>1.0000100000000001</v>
      </c>
      <c r="J1403" s="77" t="s">
        <v>10</v>
      </c>
      <c r="K1403" s="77">
        <v>98</v>
      </c>
      <c r="L1403" s="77">
        <v>2.6065</v>
      </c>
      <c r="M1403" s="77">
        <v>88.046000000000006</v>
      </c>
      <c r="N1403" s="77">
        <v>2.6269</v>
      </c>
      <c r="O1403" s="78" t="s">
        <v>2067</v>
      </c>
    </row>
    <row r="1404" spans="1:15" x14ac:dyDescent="0.25">
      <c r="A1404" s="151" t="s">
        <v>52</v>
      </c>
      <c r="B1404" s="77" t="s">
        <v>60</v>
      </c>
      <c r="C1404" s="77">
        <v>220</v>
      </c>
      <c r="D1404" s="77">
        <v>410.01</v>
      </c>
      <c r="E1404" s="77">
        <v>0.1</v>
      </c>
      <c r="F1404" s="77" t="s">
        <v>13</v>
      </c>
      <c r="G1404" s="77" t="s">
        <v>12</v>
      </c>
      <c r="H1404" s="77">
        <v>1</v>
      </c>
      <c r="I1404" s="77">
        <v>5</v>
      </c>
      <c r="J1404" s="77" t="s">
        <v>10</v>
      </c>
      <c r="K1404" s="77">
        <v>120</v>
      </c>
      <c r="L1404" s="77">
        <v>35</v>
      </c>
      <c r="M1404" s="77">
        <v>115.69</v>
      </c>
      <c r="N1404" s="77">
        <v>34.698</v>
      </c>
      <c r="O1404" s="78" t="s">
        <v>2066</v>
      </c>
    </row>
    <row r="1405" spans="1:15" x14ac:dyDescent="0.25">
      <c r="A1405" s="151" t="s">
        <v>52</v>
      </c>
      <c r="B1405" s="77" t="s">
        <v>60</v>
      </c>
      <c r="C1405" s="77">
        <v>220</v>
      </c>
      <c r="D1405" s="77">
        <v>410.01</v>
      </c>
      <c r="E1405" s="77">
        <v>0.1</v>
      </c>
      <c r="F1405" s="77" t="s">
        <v>13</v>
      </c>
      <c r="G1405" s="77" t="s">
        <v>12</v>
      </c>
      <c r="H1405" s="77">
        <v>5</v>
      </c>
      <c r="I1405" s="77">
        <v>5.01</v>
      </c>
      <c r="J1405" s="77" t="s">
        <v>10</v>
      </c>
      <c r="K1405" s="77">
        <v>120</v>
      </c>
      <c r="L1405" s="77">
        <v>35</v>
      </c>
      <c r="M1405" s="77">
        <v>115.69</v>
      </c>
      <c r="N1405" s="77">
        <v>34.698</v>
      </c>
      <c r="O1405" s="78" t="s">
        <v>2069</v>
      </c>
    </row>
    <row r="1406" spans="1:15" x14ac:dyDescent="0.25">
      <c r="A1406" s="151" t="s">
        <v>52</v>
      </c>
      <c r="B1406" s="77" t="s">
        <v>60</v>
      </c>
      <c r="C1406" s="77">
        <v>22</v>
      </c>
      <c r="D1406" s="77">
        <v>60.000999999999998</v>
      </c>
      <c r="E1406" s="77">
        <v>1</v>
      </c>
      <c r="F1406" s="77" t="s">
        <v>13</v>
      </c>
      <c r="G1406" s="77" t="s">
        <v>12</v>
      </c>
      <c r="H1406" s="77">
        <v>0.01</v>
      </c>
      <c r="I1406" s="77">
        <v>4.5010000000000001E-2</v>
      </c>
      <c r="J1406" s="77" t="s">
        <v>10</v>
      </c>
      <c r="K1406" s="77">
        <v>569.88</v>
      </c>
      <c r="L1406" s="77">
        <v>0.59872000000000003</v>
      </c>
      <c r="M1406" s="77">
        <v>569.88</v>
      </c>
      <c r="N1406" s="77">
        <v>0.59787000000000001</v>
      </c>
      <c r="O1406" s="78" t="s">
        <v>2545</v>
      </c>
    </row>
    <row r="1407" spans="1:15" x14ac:dyDescent="0.25">
      <c r="A1407" s="151" t="s">
        <v>52</v>
      </c>
      <c r="B1407" s="77" t="s">
        <v>60</v>
      </c>
      <c r="C1407" s="77">
        <v>22</v>
      </c>
      <c r="D1407" s="77">
        <v>60.000999999999998</v>
      </c>
      <c r="E1407" s="77">
        <v>1</v>
      </c>
      <c r="F1407" s="77" t="s">
        <v>13</v>
      </c>
      <c r="G1407" s="77" t="s">
        <v>12</v>
      </c>
      <c r="H1407" s="77">
        <v>4.4999999999999998E-2</v>
      </c>
      <c r="I1407" s="77">
        <v>1.0000100000000001</v>
      </c>
      <c r="J1407" s="77" t="s">
        <v>10</v>
      </c>
      <c r="K1407" s="77">
        <v>574.48</v>
      </c>
      <c r="L1407" s="77">
        <v>0.32468000000000002</v>
      </c>
      <c r="M1407" s="77">
        <v>574.48</v>
      </c>
      <c r="N1407" s="77">
        <v>0.32379999999999998</v>
      </c>
      <c r="O1407" s="78" t="s">
        <v>2544</v>
      </c>
    </row>
    <row r="1408" spans="1:15" x14ac:dyDescent="0.25">
      <c r="A1408" s="151" t="s">
        <v>52</v>
      </c>
      <c r="B1408" s="77" t="s">
        <v>60</v>
      </c>
      <c r="C1408" s="77">
        <v>22</v>
      </c>
      <c r="D1408" s="77">
        <v>60.000999999999998</v>
      </c>
      <c r="E1408" s="77">
        <v>1</v>
      </c>
      <c r="F1408" s="77" t="s">
        <v>13</v>
      </c>
      <c r="G1408" s="77" t="s">
        <v>12</v>
      </c>
      <c r="H1408" s="77">
        <v>1</v>
      </c>
      <c r="I1408" s="77">
        <v>5.01</v>
      </c>
      <c r="J1408" s="77" t="s">
        <v>10</v>
      </c>
      <c r="K1408" s="77">
        <v>526.04999999999995</v>
      </c>
      <c r="L1408" s="77">
        <v>3.5184000000000002</v>
      </c>
      <c r="M1408" s="77">
        <v>526.04999999999995</v>
      </c>
      <c r="N1408" s="77">
        <v>3.5177999999999998</v>
      </c>
      <c r="O1408" s="78" t="s">
        <v>2044</v>
      </c>
    </row>
    <row r="1409" spans="1:15" x14ac:dyDescent="0.25">
      <c r="A1409" s="151" t="s">
        <v>52</v>
      </c>
      <c r="B1409" s="77" t="s">
        <v>60</v>
      </c>
      <c r="C1409" s="77">
        <v>22</v>
      </c>
      <c r="D1409" s="77">
        <v>60.000999999999998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10</v>
      </c>
      <c r="J1409" s="77" t="s">
        <v>10</v>
      </c>
      <c r="K1409" s="77">
        <v>304.91000000000003</v>
      </c>
      <c r="L1409" s="77">
        <v>27.254999999999999</v>
      </c>
      <c r="M1409" s="77">
        <v>304.83999999999997</v>
      </c>
      <c r="N1409" s="77">
        <v>27.254999999999999</v>
      </c>
      <c r="O1409" s="78" t="s">
        <v>2045</v>
      </c>
    </row>
    <row r="1410" spans="1:15" x14ac:dyDescent="0.25">
      <c r="A1410" s="151" t="s">
        <v>52</v>
      </c>
      <c r="B1410" s="77" t="s">
        <v>60</v>
      </c>
      <c r="C1410" s="77">
        <v>22</v>
      </c>
      <c r="D1410" s="77">
        <v>60.000999999999998</v>
      </c>
      <c r="E1410" s="77">
        <v>1</v>
      </c>
      <c r="F1410" s="77" t="s">
        <v>13</v>
      </c>
      <c r="G1410" s="77" t="s">
        <v>12</v>
      </c>
      <c r="H1410" s="77">
        <v>10</v>
      </c>
      <c r="I1410" s="77">
        <v>10.01</v>
      </c>
      <c r="J1410" s="77" t="s">
        <v>10</v>
      </c>
      <c r="K1410" s="77">
        <v>304.91000000000003</v>
      </c>
      <c r="L1410" s="77">
        <v>27.254999999999999</v>
      </c>
      <c r="M1410" s="77">
        <v>304.83999999999997</v>
      </c>
      <c r="N1410" s="77">
        <v>27.254999999999999</v>
      </c>
      <c r="O1410" s="78" t="s">
        <v>2043</v>
      </c>
    </row>
    <row r="1411" spans="1:15" x14ac:dyDescent="0.25">
      <c r="A1411" s="151" t="s">
        <v>52</v>
      </c>
      <c r="B1411" s="77" t="s">
        <v>60</v>
      </c>
      <c r="C1411" s="77">
        <v>60</v>
      </c>
      <c r="D1411" s="77">
        <v>220.01</v>
      </c>
      <c r="E1411" s="77">
        <v>1</v>
      </c>
      <c r="F1411" s="77" t="s">
        <v>13</v>
      </c>
      <c r="G1411" s="77" t="s">
        <v>12</v>
      </c>
      <c r="H1411" s="77">
        <v>4.4999999999999998E-2</v>
      </c>
      <c r="I1411" s="77">
        <v>0.10001</v>
      </c>
      <c r="J1411" s="77" t="s">
        <v>10</v>
      </c>
      <c r="K1411" s="77">
        <v>540.32000000000005</v>
      </c>
      <c r="L1411" s="77">
        <v>0.97470999999999997</v>
      </c>
      <c r="M1411" s="77">
        <v>540.29999999999995</v>
      </c>
      <c r="N1411" s="77">
        <v>0.97416999999999998</v>
      </c>
      <c r="O1411" s="78" t="s">
        <v>2052</v>
      </c>
    </row>
    <row r="1412" spans="1:15" x14ac:dyDescent="0.25">
      <c r="A1412" s="151" t="s">
        <v>52</v>
      </c>
      <c r="B1412" s="77" t="s">
        <v>60</v>
      </c>
      <c r="C1412" s="77">
        <v>60</v>
      </c>
      <c r="D1412" s="77">
        <v>220.01</v>
      </c>
      <c r="E1412" s="77">
        <v>1</v>
      </c>
      <c r="F1412" s="77" t="s">
        <v>13</v>
      </c>
      <c r="G1412" s="77" t="s">
        <v>12</v>
      </c>
      <c r="H1412" s="77">
        <v>0.1</v>
      </c>
      <c r="I1412" s="77">
        <v>1.0000100000000001</v>
      </c>
      <c r="J1412" s="77" t="s">
        <v>10</v>
      </c>
      <c r="K1412" s="77">
        <v>534.45000000000005</v>
      </c>
      <c r="L1412" s="77">
        <v>1.1508</v>
      </c>
      <c r="M1412" s="77">
        <v>534.41999999999996</v>
      </c>
      <c r="N1412" s="77">
        <v>1.1503000000000001</v>
      </c>
      <c r="O1412" s="78" t="s">
        <v>2053</v>
      </c>
    </row>
    <row r="1413" spans="1:15" x14ac:dyDescent="0.25">
      <c r="A1413" s="151" t="s">
        <v>52</v>
      </c>
      <c r="B1413" s="77" t="s">
        <v>60</v>
      </c>
      <c r="C1413" s="77">
        <v>60</v>
      </c>
      <c r="D1413" s="77">
        <v>220.01</v>
      </c>
      <c r="E1413" s="77">
        <v>1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127.73</v>
      </c>
      <c r="L1413" s="77">
        <v>34.633000000000003</v>
      </c>
      <c r="M1413" s="77">
        <v>144.69999999999999</v>
      </c>
      <c r="N1413" s="77">
        <v>34.35</v>
      </c>
      <c r="O1413" s="78" t="s">
        <v>2554</v>
      </c>
    </row>
    <row r="1414" spans="1:15" x14ac:dyDescent="0.25">
      <c r="A1414" s="151" t="s">
        <v>52</v>
      </c>
      <c r="B1414" s="77" t="s">
        <v>60</v>
      </c>
      <c r="C1414" s="77">
        <v>60</v>
      </c>
      <c r="D1414" s="77">
        <v>220.01</v>
      </c>
      <c r="E1414" s="77">
        <v>1</v>
      </c>
      <c r="F1414" s="77" t="s">
        <v>13</v>
      </c>
      <c r="G1414" s="77" t="s">
        <v>12</v>
      </c>
      <c r="H1414" s="77">
        <v>5</v>
      </c>
      <c r="I1414" s="77">
        <v>5.01</v>
      </c>
      <c r="J1414" s="77" t="s">
        <v>10</v>
      </c>
      <c r="K1414" s="77">
        <v>127.73</v>
      </c>
      <c r="L1414" s="77">
        <v>34.633000000000003</v>
      </c>
      <c r="M1414" s="77">
        <v>144.69999999999999</v>
      </c>
      <c r="N1414" s="77">
        <v>34.35</v>
      </c>
      <c r="O1414" s="78" t="s">
        <v>2051</v>
      </c>
    </row>
    <row r="1415" spans="1:15" x14ac:dyDescent="0.25">
      <c r="A1415" s="151" t="s">
        <v>52</v>
      </c>
      <c r="B1415" s="77" t="s">
        <v>60</v>
      </c>
      <c r="C1415" s="77">
        <v>220</v>
      </c>
      <c r="D1415" s="77">
        <v>410.01</v>
      </c>
      <c r="E1415" s="77">
        <v>1</v>
      </c>
      <c r="F1415" s="77" t="s">
        <v>13</v>
      </c>
      <c r="G1415" s="77" t="s">
        <v>12</v>
      </c>
      <c r="H1415" s="77">
        <v>4.4999999999999998E-2</v>
      </c>
      <c r="I1415" s="77">
        <v>0.10001</v>
      </c>
      <c r="J1415" s="77" t="s">
        <v>10</v>
      </c>
      <c r="K1415" s="77">
        <v>407.38</v>
      </c>
      <c r="L1415" s="77">
        <v>1.9712000000000001</v>
      </c>
      <c r="M1415" s="77">
        <v>407.21</v>
      </c>
      <c r="N1415" s="77">
        <v>1.9701</v>
      </c>
      <c r="O1415" s="78" t="s">
        <v>2071</v>
      </c>
    </row>
    <row r="1416" spans="1:15" x14ac:dyDescent="0.25">
      <c r="A1416" s="151" t="s">
        <v>52</v>
      </c>
      <c r="B1416" s="77" t="s">
        <v>60</v>
      </c>
      <c r="C1416" s="77">
        <v>220</v>
      </c>
      <c r="D1416" s="77">
        <v>410.01</v>
      </c>
      <c r="E1416" s="77">
        <v>1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396.27</v>
      </c>
      <c r="L1416" s="77">
        <v>2.2061000000000002</v>
      </c>
      <c r="M1416" s="77">
        <v>396.12</v>
      </c>
      <c r="N1416" s="77">
        <v>2.2050000000000001</v>
      </c>
      <c r="O1416" s="78" t="s">
        <v>2072</v>
      </c>
    </row>
    <row r="1417" spans="1:15" x14ac:dyDescent="0.25">
      <c r="A1417" s="151" t="s">
        <v>52</v>
      </c>
      <c r="B1417" s="77" t="s">
        <v>60</v>
      </c>
      <c r="C1417" s="77">
        <v>220</v>
      </c>
      <c r="D1417" s="77">
        <v>410.01</v>
      </c>
      <c r="E1417" s="77">
        <v>1</v>
      </c>
      <c r="F1417" s="77" t="s">
        <v>13</v>
      </c>
      <c r="G1417" s="77" t="s">
        <v>12</v>
      </c>
      <c r="H1417" s="77">
        <v>1</v>
      </c>
      <c r="I1417" s="77">
        <v>5</v>
      </c>
      <c r="J1417" s="77" t="s">
        <v>10</v>
      </c>
      <c r="K1417" s="77">
        <v>120</v>
      </c>
      <c r="L1417" s="77">
        <v>35</v>
      </c>
      <c r="M1417" s="77">
        <v>148.62</v>
      </c>
      <c r="N1417" s="77">
        <v>34.646000000000001</v>
      </c>
      <c r="O1417" s="78" t="s">
        <v>2073</v>
      </c>
    </row>
    <row r="1418" spans="1:15" x14ac:dyDescent="0.25">
      <c r="A1418" s="151" t="s">
        <v>52</v>
      </c>
      <c r="B1418" s="77" t="s">
        <v>60</v>
      </c>
      <c r="C1418" s="77">
        <v>220</v>
      </c>
      <c r="D1418" s="77">
        <v>410.01</v>
      </c>
      <c r="E1418" s="77">
        <v>1</v>
      </c>
      <c r="F1418" s="77" t="s">
        <v>13</v>
      </c>
      <c r="G1418" s="77" t="s">
        <v>12</v>
      </c>
      <c r="H1418" s="77">
        <v>5</v>
      </c>
      <c r="I1418" s="77">
        <v>5.01</v>
      </c>
      <c r="J1418" s="77" t="s">
        <v>10</v>
      </c>
      <c r="K1418" s="77">
        <v>120</v>
      </c>
      <c r="L1418" s="77">
        <v>35</v>
      </c>
      <c r="M1418" s="77">
        <v>148.62</v>
      </c>
      <c r="N1418" s="77">
        <v>34.646000000000001</v>
      </c>
      <c r="O1418" s="78" t="s">
        <v>2070</v>
      </c>
    </row>
    <row r="1419" spans="1:15" x14ac:dyDescent="0.25">
      <c r="A1419" s="151" t="s">
        <v>52</v>
      </c>
      <c r="B1419" s="77" t="s">
        <v>60</v>
      </c>
      <c r="C1419" s="77">
        <v>22</v>
      </c>
      <c r="D1419" s="77">
        <v>60.000999999999998</v>
      </c>
      <c r="E1419" s="77">
        <v>10</v>
      </c>
      <c r="F1419" s="77" t="s">
        <v>13</v>
      </c>
      <c r="G1419" s="77" t="s">
        <v>12</v>
      </c>
      <c r="H1419" s="77">
        <v>0.01</v>
      </c>
      <c r="I1419" s="77">
        <v>4.5010000000000001E-2</v>
      </c>
      <c r="J1419" s="77" t="s">
        <v>10</v>
      </c>
      <c r="K1419" s="77">
        <v>5799</v>
      </c>
      <c r="L1419" s="77">
        <v>6.1619E-2</v>
      </c>
      <c r="M1419" s="77">
        <v>5799</v>
      </c>
      <c r="N1419" s="77">
        <v>6.1254999999999997E-2</v>
      </c>
      <c r="O1419" s="78" t="s">
        <v>2548</v>
      </c>
    </row>
    <row r="1420" spans="1:15" x14ac:dyDescent="0.25">
      <c r="A1420" s="151" t="s">
        <v>52</v>
      </c>
      <c r="B1420" s="77" t="s">
        <v>60</v>
      </c>
      <c r="C1420" s="77">
        <v>22</v>
      </c>
      <c r="D1420" s="77">
        <v>60.000999999999998</v>
      </c>
      <c r="E1420" s="77">
        <v>10</v>
      </c>
      <c r="F1420" s="77" t="s">
        <v>13</v>
      </c>
      <c r="G1420" s="77" t="s">
        <v>12</v>
      </c>
      <c r="H1420" s="77">
        <v>4.4999999999999998E-2</v>
      </c>
      <c r="I1420" s="77">
        <v>1.0000100000000001</v>
      </c>
      <c r="J1420" s="77" t="s">
        <v>10</v>
      </c>
      <c r="K1420" s="77">
        <v>5799.4</v>
      </c>
      <c r="L1420" s="77">
        <v>3.3173000000000001E-2</v>
      </c>
      <c r="M1420" s="77">
        <v>5799.4</v>
      </c>
      <c r="N1420" s="77">
        <v>3.2808999999999998E-2</v>
      </c>
      <c r="O1420" s="78" t="s">
        <v>2546</v>
      </c>
    </row>
    <row r="1421" spans="1:15" x14ac:dyDescent="0.25">
      <c r="A1421" s="151" t="s">
        <v>52</v>
      </c>
      <c r="B1421" s="77" t="s">
        <v>60</v>
      </c>
      <c r="C1421" s="77">
        <v>22</v>
      </c>
      <c r="D1421" s="77">
        <v>60.000999999999998</v>
      </c>
      <c r="E1421" s="77">
        <v>10</v>
      </c>
      <c r="F1421" s="77" t="s">
        <v>13</v>
      </c>
      <c r="G1421" s="77" t="s">
        <v>12</v>
      </c>
      <c r="H1421" s="77">
        <v>1</v>
      </c>
      <c r="I1421" s="77">
        <v>5.01</v>
      </c>
      <c r="J1421" s="77" t="s">
        <v>10</v>
      </c>
      <c r="K1421" s="77">
        <v>5793.5</v>
      </c>
      <c r="L1421" s="77">
        <v>0.40619</v>
      </c>
      <c r="M1421" s="77">
        <v>5793.5</v>
      </c>
      <c r="N1421" s="77">
        <v>0.40583000000000002</v>
      </c>
      <c r="O1421" s="78" t="s">
        <v>2047</v>
      </c>
    </row>
    <row r="1422" spans="1:15" x14ac:dyDescent="0.25">
      <c r="A1422" s="151" t="s">
        <v>52</v>
      </c>
      <c r="B1422" s="77" t="s">
        <v>60</v>
      </c>
      <c r="C1422" s="77">
        <v>22</v>
      </c>
      <c r="D1422" s="77">
        <v>60.000999999999998</v>
      </c>
      <c r="E1422" s="77">
        <v>10</v>
      </c>
      <c r="F1422" s="77" t="s">
        <v>13</v>
      </c>
      <c r="G1422" s="77" t="s">
        <v>12</v>
      </c>
      <c r="H1422" s="77">
        <v>5</v>
      </c>
      <c r="I1422" s="77">
        <v>10</v>
      </c>
      <c r="J1422" s="77" t="s">
        <v>10</v>
      </c>
      <c r="K1422" s="77">
        <v>5698.4</v>
      </c>
      <c r="L1422" s="77">
        <v>6.4999000000000002</v>
      </c>
      <c r="M1422" s="77">
        <v>5698.4</v>
      </c>
      <c r="N1422" s="77">
        <v>6.4988999999999999</v>
      </c>
      <c r="O1422" s="78" t="s">
        <v>2547</v>
      </c>
    </row>
    <row r="1423" spans="1:15" x14ac:dyDescent="0.25">
      <c r="A1423" s="151" t="s">
        <v>52</v>
      </c>
      <c r="B1423" s="77" t="s">
        <v>60</v>
      </c>
      <c r="C1423" s="77">
        <v>22</v>
      </c>
      <c r="D1423" s="77">
        <v>60.000999999999998</v>
      </c>
      <c r="E1423" s="77">
        <v>10</v>
      </c>
      <c r="F1423" s="77" t="s">
        <v>13</v>
      </c>
      <c r="G1423" s="77" t="s">
        <v>12</v>
      </c>
      <c r="H1423" s="77">
        <v>10</v>
      </c>
      <c r="I1423" s="77">
        <v>10.01</v>
      </c>
      <c r="J1423" s="77" t="s">
        <v>10</v>
      </c>
      <c r="K1423" s="77">
        <v>5698.4</v>
      </c>
      <c r="L1423" s="77">
        <v>6.4999000000000002</v>
      </c>
      <c r="M1423" s="77">
        <v>5698.4</v>
      </c>
      <c r="N1423" s="77">
        <v>6.4988999999999999</v>
      </c>
      <c r="O1423" s="78" t="s">
        <v>2046</v>
      </c>
    </row>
    <row r="1424" spans="1:15" x14ac:dyDescent="0.25">
      <c r="A1424" s="151" t="s">
        <v>52</v>
      </c>
      <c r="B1424" s="77" t="s">
        <v>60</v>
      </c>
      <c r="C1424" s="77">
        <v>60</v>
      </c>
      <c r="D1424" s="77">
        <v>220.01</v>
      </c>
      <c r="E1424" s="77">
        <v>10</v>
      </c>
      <c r="F1424" s="77" t="s">
        <v>13</v>
      </c>
      <c r="G1424" s="77" t="s">
        <v>12</v>
      </c>
      <c r="H1424" s="77">
        <v>4.4999999999999998E-2</v>
      </c>
      <c r="I1424" s="77">
        <v>0.10001</v>
      </c>
      <c r="J1424" s="77" t="s">
        <v>10</v>
      </c>
      <c r="K1424" s="77">
        <v>5795.1</v>
      </c>
      <c r="L1424" s="77">
        <v>0.11376</v>
      </c>
      <c r="M1424" s="77">
        <v>5795.1</v>
      </c>
      <c r="N1424" s="77">
        <v>0.11344</v>
      </c>
      <c r="O1424" s="78" t="s">
        <v>2057</v>
      </c>
    </row>
    <row r="1425" spans="1:15" x14ac:dyDescent="0.25">
      <c r="A1425" s="151" t="s">
        <v>52</v>
      </c>
      <c r="B1425" s="77" t="s">
        <v>60</v>
      </c>
      <c r="C1425" s="77">
        <v>60</v>
      </c>
      <c r="D1425" s="77">
        <v>220.01</v>
      </c>
      <c r="E1425" s="77">
        <v>10</v>
      </c>
      <c r="F1425" s="77" t="s">
        <v>13</v>
      </c>
      <c r="G1425" s="77" t="s">
        <v>12</v>
      </c>
      <c r="H1425" s="77">
        <v>0.1</v>
      </c>
      <c r="I1425" s="77">
        <v>1.0000100000000001</v>
      </c>
      <c r="J1425" s="77" t="s">
        <v>10</v>
      </c>
      <c r="K1425" s="77">
        <v>5794.1</v>
      </c>
      <c r="L1425" s="77">
        <v>0.13793</v>
      </c>
      <c r="M1425" s="77">
        <v>5794.1</v>
      </c>
      <c r="N1425" s="77">
        <v>0.13761000000000001</v>
      </c>
      <c r="O1425" s="78" t="s">
        <v>2055</v>
      </c>
    </row>
    <row r="1426" spans="1:15" x14ac:dyDescent="0.25">
      <c r="A1426" s="151" t="s">
        <v>52</v>
      </c>
      <c r="B1426" s="77" t="s">
        <v>60</v>
      </c>
      <c r="C1426" s="77">
        <v>60</v>
      </c>
      <c r="D1426" s="77">
        <v>220.01</v>
      </c>
      <c r="E1426" s="77">
        <v>10</v>
      </c>
      <c r="F1426" s="77" t="s">
        <v>13</v>
      </c>
      <c r="G1426" s="77" t="s">
        <v>12</v>
      </c>
      <c r="H1426" s="77">
        <v>1</v>
      </c>
      <c r="I1426" s="77">
        <v>5</v>
      </c>
      <c r="J1426" s="77" t="s">
        <v>10</v>
      </c>
      <c r="K1426" s="77">
        <v>4885.8999999999996</v>
      </c>
      <c r="L1426" s="77">
        <v>21.536999999999999</v>
      </c>
      <c r="M1426" s="77">
        <v>4885.8999999999996</v>
      </c>
      <c r="N1426" s="77">
        <v>21.536999999999999</v>
      </c>
      <c r="O1426" s="78" t="s">
        <v>2056</v>
      </c>
    </row>
    <row r="1427" spans="1:15" x14ac:dyDescent="0.25">
      <c r="A1427" s="151" t="s">
        <v>52</v>
      </c>
      <c r="B1427" s="77" t="s">
        <v>60</v>
      </c>
      <c r="C1427" s="77">
        <v>60</v>
      </c>
      <c r="D1427" s="77">
        <v>220.01</v>
      </c>
      <c r="E1427" s="77">
        <v>10</v>
      </c>
      <c r="F1427" s="77" t="s">
        <v>13</v>
      </c>
      <c r="G1427" s="77" t="s">
        <v>12</v>
      </c>
      <c r="H1427" s="77">
        <v>5</v>
      </c>
      <c r="I1427" s="77">
        <v>5.01</v>
      </c>
      <c r="J1427" s="77" t="s">
        <v>10</v>
      </c>
      <c r="K1427" s="77">
        <v>4885.8999999999996</v>
      </c>
      <c r="L1427" s="77">
        <v>21.536999999999999</v>
      </c>
      <c r="M1427" s="77">
        <v>4885.8999999999996</v>
      </c>
      <c r="N1427" s="77">
        <v>21.536999999999999</v>
      </c>
      <c r="O1427" s="78" t="s">
        <v>2054</v>
      </c>
    </row>
    <row r="1428" spans="1:15" x14ac:dyDescent="0.25">
      <c r="A1428" s="151" t="s">
        <v>52</v>
      </c>
      <c r="B1428" s="77" t="s">
        <v>60</v>
      </c>
      <c r="C1428" s="77">
        <v>220</v>
      </c>
      <c r="D1428" s="77">
        <v>410.01</v>
      </c>
      <c r="E1428" s="77">
        <v>10</v>
      </c>
      <c r="F1428" s="77" t="s">
        <v>13</v>
      </c>
      <c r="G1428" s="77" t="s">
        <v>12</v>
      </c>
      <c r="H1428" s="77">
        <v>4.4999999999999998E-2</v>
      </c>
      <c r="I1428" s="77">
        <v>0.10001</v>
      </c>
      <c r="J1428" s="77" t="s">
        <v>10</v>
      </c>
      <c r="K1428" s="77">
        <v>5755.8</v>
      </c>
      <c r="L1428" s="77">
        <v>0.34672999999999998</v>
      </c>
      <c r="M1428" s="77">
        <v>5755.9</v>
      </c>
      <c r="N1428" s="77">
        <v>0.34526000000000001</v>
      </c>
      <c r="O1428" s="78" t="s">
        <v>2555</v>
      </c>
    </row>
    <row r="1429" spans="1:15" x14ac:dyDescent="0.25">
      <c r="A1429" s="151" t="s">
        <v>52</v>
      </c>
      <c r="B1429" s="77" t="s">
        <v>60</v>
      </c>
      <c r="C1429" s="77">
        <v>220</v>
      </c>
      <c r="D1429" s="77">
        <v>410.01</v>
      </c>
      <c r="E1429" s="77">
        <v>10</v>
      </c>
      <c r="F1429" s="77" t="s">
        <v>13</v>
      </c>
      <c r="G1429" s="77" t="s">
        <v>12</v>
      </c>
      <c r="H1429" s="77">
        <v>0.1</v>
      </c>
      <c r="I1429" s="77">
        <v>1.0000100000000001</v>
      </c>
      <c r="J1429" s="77" t="s">
        <v>10</v>
      </c>
      <c r="K1429" s="77">
        <v>5747.7</v>
      </c>
      <c r="L1429" s="77">
        <v>0.41071000000000002</v>
      </c>
      <c r="M1429" s="77">
        <v>5747.8</v>
      </c>
      <c r="N1429" s="77">
        <v>0.40925</v>
      </c>
      <c r="O1429" s="78" t="s">
        <v>2074</v>
      </c>
    </row>
    <row r="1430" spans="1:15" x14ac:dyDescent="0.25">
      <c r="A1430" s="151" t="s">
        <v>52</v>
      </c>
      <c r="B1430" s="77" t="s">
        <v>60</v>
      </c>
      <c r="C1430" s="77">
        <v>220</v>
      </c>
      <c r="D1430" s="77">
        <v>410.01</v>
      </c>
      <c r="E1430" s="77">
        <v>10</v>
      </c>
      <c r="F1430" s="77" t="s">
        <v>13</v>
      </c>
      <c r="G1430" s="77" t="s">
        <v>12</v>
      </c>
      <c r="H1430" s="77">
        <v>1</v>
      </c>
      <c r="I1430" s="77">
        <v>5</v>
      </c>
      <c r="J1430" s="77" t="s">
        <v>10</v>
      </c>
      <c r="K1430" s="77">
        <v>2974.4</v>
      </c>
      <c r="L1430" s="77">
        <v>30.478999999999999</v>
      </c>
      <c r="M1430" s="77">
        <v>2973.8</v>
      </c>
      <c r="N1430" s="77">
        <v>30.478999999999999</v>
      </c>
      <c r="O1430" s="78" t="s">
        <v>2075</v>
      </c>
    </row>
    <row r="1431" spans="1:15" x14ac:dyDescent="0.25">
      <c r="A1431" s="151" t="s">
        <v>52</v>
      </c>
      <c r="B1431" s="77" t="s">
        <v>60</v>
      </c>
      <c r="C1431" s="77">
        <v>220</v>
      </c>
      <c r="D1431" s="77">
        <v>410.01</v>
      </c>
      <c r="E1431" s="77">
        <v>10</v>
      </c>
      <c r="F1431" s="77" t="s">
        <v>13</v>
      </c>
      <c r="G1431" s="77" t="s">
        <v>12</v>
      </c>
      <c r="H1431" s="77">
        <v>5</v>
      </c>
      <c r="I1431" s="77">
        <v>5.01</v>
      </c>
      <c r="J1431" s="77" t="s">
        <v>10</v>
      </c>
      <c r="K1431" s="77">
        <v>2974.4</v>
      </c>
      <c r="L1431" s="77">
        <v>30.478999999999999</v>
      </c>
      <c r="M1431" s="77">
        <v>2973.8</v>
      </c>
      <c r="N1431" s="77">
        <v>30.478999999999999</v>
      </c>
      <c r="O1431" s="78" t="s">
        <v>2076</v>
      </c>
    </row>
    <row r="1432" spans="1:15" x14ac:dyDescent="0.25">
      <c r="A1432" s="151" t="s">
        <v>52</v>
      </c>
      <c r="B1432" s="77" t="s">
        <v>60</v>
      </c>
      <c r="C1432" s="77">
        <v>60</v>
      </c>
      <c r="D1432" s="77">
        <v>220.01</v>
      </c>
      <c r="E1432" s="77">
        <v>100</v>
      </c>
      <c r="F1432" s="77" t="s">
        <v>13</v>
      </c>
      <c r="G1432" s="77" t="s">
        <v>12</v>
      </c>
      <c r="H1432" s="77">
        <v>4.4999999999999998E-2</v>
      </c>
      <c r="I1432" s="77">
        <v>0.10001</v>
      </c>
      <c r="J1432" s="77" t="s">
        <v>10</v>
      </c>
      <c r="K1432" s="77">
        <v>58000</v>
      </c>
      <c r="L1432" s="77">
        <v>1.1493E-2</v>
      </c>
      <c r="M1432" s="77">
        <v>58000</v>
      </c>
      <c r="N1432" s="77">
        <v>1.1365E-2</v>
      </c>
      <c r="O1432" s="78" t="s">
        <v>2061</v>
      </c>
    </row>
    <row r="1433" spans="1:15" x14ac:dyDescent="0.25">
      <c r="A1433" s="151" t="s">
        <v>52</v>
      </c>
      <c r="B1433" s="77" t="s">
        <v>60</v>
      </c>
      <c r="C1433" s="77">
        <v>60</v>
      </c>
      <c r="D1433" s="77">
        <v>220.01</v>
      </c>
      <c r="E1433" s="77">
        <v>100</v>
      </c>
      <c r="F1433" s="77" t="s">
        <v>13</v>
      </c>
      <c r="G1433" s="77" t="s">
        <v>12</v>
      </c>
      <c r="H1433" s="77">
        <v>0.1</v>
      </c>
      <c r="I1433" s="77">
        <v>1.0000100000000001</v>
      </c>
      <c r="J1433" s="77" t="s">
        <v>10</v>
      </c>
      <c r="K1433" s="77">
        <v>58000</v>
      </c>
      <c r="L1433" s="77">
        <v>1.392E-2</v>
      </c>
      <c r="M1433" s="77">
        <v>58000</v>
      </c>
      <c r="N1433" s="77">
        <v>1.3793E-2</v>
      </c>
      <c r="O1433" s="78" t="s">
        <v>2060</v>
      </c>
    </row>
    <row r="1434" spans="1:15" x14ac:dyDescent="0.25">
      <c r="A1434" s="151" t="s">
        <v>52</v>
      </c>
      <c r="B1434" s="77" t="s">
        <v>60</v>
      </c>
      <c r="C1434" s="77">
        <v>60</v>
      </c>
      <c r="D1434" s="77">
        <v>220.01</v>
      </c>
      <c r="E1434" s="77">
        <v>100</v>
      </c>
      <c r="F1434" s="77" t="s">
        <v>13</v>
      </c>
      <c r="G1434" s="77" t="s">
        <v>12</v>
      </c>
      <c r="H1434" s="77">
        <v>1</v>
      </c>
      <c r="I1434" s="77">
        <v>5</v>
      </c>
      <c r="J1434" s="77" t="s">
        <v>10</v>
      </c>
      <c r="K1434" s="77">
        <v>57864</v>
      </c>
      <c r="L1434" s="77">
        <v>2.9205000000000001</v>
      </c>
      <c r="M1434" s="77">
        <v>57864</v>
      </c>
      <c r="N1434" s="77">
        <v>2.9201000000000001</v>
      </c>
      <c r="O1434" s="78" t="s">
        <v>2058</v>
      </c>
    </row>
    <row r="1435" spans="1:15" x14ac:dyDescent="0.25">
      <c r="A1435" s="151" t="s">
        <v>52</v>
      </c>
      <c r="B1435" s="77" t="s">
        <v>60</v>
      </c>
      <c r="C1435" s="77">
        <v>60</v>
      </c>
      <c r="D1435" s="77">
        <v>220.01</v>
      </c>
      <c r="E1435" s="77">
        <v>100</v>
      </c>
      <c r="F1435" s="77" t="s">
        <v>13</v>
      </c>
      <c r="G1435" s="77" t="s">
        <v>12</v>
      </c>
      <c r="H1435" s="77">
        <v>5</v>
      </c>
      <c r="I1435" s="77">
        <v>5.01</v>
      </c>
      <c r="J1435" s="77" t="s">
        <v>10</v>
      </c>
      <c r="K1435" s="77">
        <v>57864</v>
      </c>
      <c r="L1435" s="77">
        <v>2.9205000000000001</v>
      </c>
      <c r="M1435" s="77">
        <v>57864</v>
      </c>
      <c r="N1435" s="77">
        <v>2.9201000000000001</v>
      </c>
      <c r="O1435" s="78" t="s">
        <v>2059</v>
      </c>
    </row>
    <row r="1436" spans="1:15" x14ac:dyDescent="0.25">
      <c r="A1436" s="151" t="s">
        <v>52</v>
      </c>
      <c r="B1436" s="77" t="s">
        <v>60</v>
      </c>
      <c r="C1436" s="77">
        <v>220</v>
      </c>
      <c r="D1436" s="77">
        <v>410.01</v>
      </c>
      <c r="E1436" s="77">
        <v>100</v>
      </c>
      <c r="F1436" s="77" t="s">
        <v>13</v>
      </c>
      <c r="G1436" s="77" t="s">
        <v>12</v>
      </c>
      <c r="H1436" s="77">
        <v>4.4999999999999998E-2</v>
      </c>
      <c r="I1436" s="77">
        <v>0.10001</v>
      </c>
      <c r="J1436" s="77" t="s">
        <v>10</v>
      </c>
      <c r="K1436" s="77">
        <v>57996</v>
      </c>
      <c r="L1436" s="77">
        <v>3.551E-2</v>
      </c>
      <c r="M1436" s="77">
        <v>57996</v>
      </c>
      <c r="N1436" s="77">
        <v>3.4907000000000001E-2</v>
      </c>
      <c r="O1436" s="78" t="s">
        <v>2078</v>
      </c>
    </row>
    <row r="1437" spans="1:15" x14ac:dyDescent="0.25">
      <c r="A1437" s="151" t="s">
        <v>52</v>
      </c>
      <c r="B1437" s="77" t="s">
        <v>60</v>
      </c>
      <c r="C1437" s="77">
        <v>220</v>
      </c>
      <c r="D1437" s="77">
        <v>410.01</v>
      </c>
      <c r="E1437" s="77">
        <v>100</v>
      </c>
      <c r="F1437" s="77" t="s">
        <v>13</v>
      </c>
      <c r="G1437" s="77" t="s">
        <v>12</v>
      </c>
      <c r="H1437" s="77">
        <v>0.1</v>
      </c>
      <c r="I1437" s="77">
        <v>1.0000100000000001</v>
      </c>
      <c r="J1437" s="77" t="s">
        <v>10</v>
      </c>
      <c r="K1437" s="77">
        <v>57995</v>
      </c>
      <c r="L1437" s="77">
        <v>4.2063000000000003E-2</v>
      </c>
      <c r="M1437" s="77">
        <v>57995</v>
      </c>
      <c r="N1437" s="77">
        <v>4.1459999999999997E-2</v>
      </c>
      <c r="O1437" s="78" t="s">
        <v>2077</v>
      </c>
    </row>
    <row r="1438" spans="1:15" x14ac:dyDescent="0.25">
      <c r="A1438" s="151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1</v>
      </c>
      <c r="I1438" s="77">
        <v>5</v>
      </c>
      <c r="J1438" s="77" t="s">
        <v>10</v>
      </c>
      <c r="K1438" s="77">
        <v>57090</v>
      </c>
      <c r="L1438" s="77">
        <v>6.4831000000000003</v>
      </c>
      <c r="M1438" s="77">
        <v>57090</v>
      </c>
      <c r="N1438" s="77">
        <v>6.4816000000000003</v>
      </c>
      <c r="O1438" s="78" t="s">
        <v>2557</v>
      </c>
    </row>
    <row r="1439" spans="1:15" x14ac:dyDescent="0.25">
      <c r="A1439" s="151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5</v>
      </c>
      <c r="I1439" s="77">
        <v>5.01</v>
      </c>
      <c r="J1439" s="77" t="s">
        <v>10</v>
      </c>
      <c r="K1439" s="77">
        <v>57090</v>
      </c>
      <c r="L1439" s="77">
        <v>6.4831000000000003</v>
      </c>
      <c r="M1439" s="77">
        <v>57090</v>
      </c>
      <c r="N1439" s="77">
        <v>6.4816000000000003</v>
      </c>
      <c r="O1439" s="78" t="s">
        <v>2556</v>
      </c>
    </row>
    <row r="1440" spans="1:15" x14ac:dyDescent="0.25">
      <c r="A1440" s="151" t="s">
        <v>52</v>
      </c>
      <c r="B1440" s="77" t="s">
        <v>61</v>
      </c>
      <c r="C1440" s="77">
        <v>55</v>
      </c>
      <c r="D1440" s="77">
        <v>150.01</v>
      </c>
      <c r="E1440" s="77">
        <v>1E-3</v>
      </c>
      <c r="F1440" s="77" t="s">
        <v>13</v>
      </c>
      <c r="G1440" s="77" t="s">
        <v>12</v>
      </c>
      <c r="H1440" s="77">
        <v>0.01</v>
      </c>
      <c r="I1440" s="77">
        <v>4.4999999999999998E-2</v>
      </c>
      <c r="J1440" s="77" t="s">
        <v>10</v>
      </c>
      <c r="K1440" s="77">
        <v>22</v>
      </c>
      <c r="L1440" s="77">
        <v>2.8</v>
      </c>
      <c r="M1440" s="77">
        <v>4.2301000000000002</v>
      </c>
      <c r="N1440" s="77">
        <v>2.8841000000000001</v>
      </c>
      <c r="O1440" s="78" t="s">
        <v>1979</v>
      </c>
    </row>
    <row r="1441" spans="1:15" x14ac:dyDescent="0.25">
      <c r="A1441" s="151" t="s">
        <v>52</v>
      </c>
      <c r="B1441" s="77" t="s">
        <v>61</v>
      </c>
      <c r="C1441" s="77">
        <v>55</v>
      </c>
      <c r="D1441" s="77">
        <v>150.01</v>
      </c>
      <c r="E1441" s="77">
        <v>1E-3</v>
      </c>
      <c r="F1441" s="77" t="s">
        <v>13</v>
      </c>
      <c r="G1441" s="77" t="s">
        <v>12</v>
      </c>
      <c r="H1441" s="77">
        <v>4.4999999999999998E-2</v>
      </c>
      <c r="I1441" s="77">
        <v>0.1</v>
      </c>
      <c r="J1441" s="77" t="s">
        <v>10</v>
      </c>
      <c r="K1441" s="77">
        <v>49</v>
      </c>
      <c r="L1441" s="77">
        <v>2.6</v>
      </c>
      <c r="M1441" s="77">
        <v>2.0611000000000002</v>
      </c>
      <c r="N1441" s="77">
        <v>2.1158000000000001</v>
      </c>
      <c r="O1441" s="78" t="s">
        <v>1981</v>
      </c>
    </row>
    <row r="1442" spans="1:15" x14ac:dyDescent="0.25">
      <c r="A1442" s="151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0.1</v>
      </c>
      <c r="I1442" s="77">
        <v>1</v>
      </c>
      <c r="J1442" s="77" t="s">
        <v>10</v>
      </c>
      <c r="K1442" s="77">
        <v>49</v>
      </c>
      <c r="L1442" s="77">
        <v>2.6</v>
      </c>
      <c r="M1442" s="77">
        <v>2.0611000000000002</v>
      </c>
      <c r="N1442" s="77">
        <v>2.1158000000000001</v>
      </c>
      <c r="O1442" s="78" t="s">
        <v>1984</v>
      </c>
    </row>
    <row r="1443" spans="1:15" x14ac:dyDescent="0.25">
      <c r="A1443" s="151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1</v>
      </c>
      <c r="I1443" s="77">
        <v>5.01</v>
      </c>
      <c r="J1443" s="77" t="s">
        <v>10</v>
      </c>
      <c r="K1443" s="77">
        <v>58</v>
      </c>
      <c r="L1443" s="77">
        <v>7.2</v>
      </c>
      <c r="M1443" s="77">
        <v>55.853000000000002</v>
      </c>
      <c r="N1443" s="77">
        <v>7.2092999999999998</v>
      </c>
      <c r="O1443" s="78" t="s">
        <v>1980</v>
      </c>
    </row>
    <row r="1444" spans="1:15" x14ac:dyDescent="0.25">
      <c r="A1444" s="151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5</v>
      </c>
      <c r="I1444" s="77">
        <v>10</v>
      </c>
      <c r="J1444" s="77" t="s">
        <v>10</v>
      </c>
      <c r="K1444" s="77">
        <v>290</v>
      </c>
      <c r="L1444" s="77">
        <v>29</v>
      </c>
      <c r="M1444" s="77">
        <v>288.13</v>
      </c>
      <c r="N1444" s="77">
        <v>28.936</v>
      </c>
      <c r="O1444" s="78" t="s">
        <v>1982</v>
      </c>
    </row>
    <row r="1445" spans="1:15" x14ac:dyDescent="0.25">
      <c r="A1445" s="151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10</v>
      </c>
      <c r="I1445" s="77">
        <v>10.01</v>
      </c>
      <c r="J1445" s="77" t="s">
        <v>10</v>
      </c>
      <c r="K1445" s="77">
        <v>290</v>
      </c>
      <c r="L1445" s="77">
        <v>29</v>
      </c>
      <c r="M1445" s="77">
        <v>288.13</v>
      </c>
      <c r="N1445" s="77">
        <v>28.936</v>
      </c>
      <c r="O1445" s="78" t="s">
        <v>1983</v>
      </c>
    </row>
    <row r="1446" spans="1:15" x14ac:dyDescent="0.25">
      <c r="A1446" s="151" t="s">
        <v>52</v>
      </c>
      <c r="B1446" s="77" t="s">
        <v>61</v>
      </c>
      <c r="C1446" s="77">
        <v>55</v>
      </c>
      <c r="D1446" s="77">
        <v>150.01</v>
      </c>
      <c r="E1446" s="77">
        <v>0.01</v>
      </c>
      <c r="F1446" s="77" t="s">
        <v>13</v>
      </c>
      <c r="G1446" s="77" t="s">
        <v>12</v>
      </c>
      <c r="H1446" s="77">
        <v>0.01</v>
      </c>
      <c r="I1446" s="77">
        <v>4.4999999999999998E-2</v>
      </c>
      <c r="J1446" s="77" t="s">
        <v>10</v>
      </c>
      <c r="K1446" s="77">
        <v>22</v>
      </c>
      <c r="L1446" s="77">
        <v>2.7673000000000001</v>
      </c>
      <c r="M1446" s="77">
        <v>4.3733000000000004</v>
      </c>
      <c r="N1446" s="77">
        <v>2.8834</v>
      </c>
      <c r="O1446" s="78" t="s">
        <v>1985</v>
      </c>
    </row>
    <row r="1447" spans="1:15" x14ac:dyDescent="0.25">
      <c r="A1447" s="151" t="s">
        <v>52</v>
      </c>
      <c r="B1447" s="77" t="s">
        <v>61</v>
      </c>
      <c r="C1447" s="77">
        <v>55</v>
      </c>
      <c r="D1447" s="77">
        <v>150.01</v>
      </c>
      <c r="E1447" s="77">
        <v>0.01</v>
      </c>
      <c r="F1447" s="77" t="s">
        <v>13</v>
      </c>
      <c r="G1447" s="77" t="s">
        <v>12</v>
      </c>
      <c r="H1447" s="77">
        <v>4.4999999999999998E-2</v>
      </c>
      <c r="I1447" s="77">
        <v>0.1</v>
      </c>
      <c r="J1447" s="77" t="s">
        <v>10</v>
      </c>
      <c r="K1447" s="77">
        <v>49</v>
      </c>
      <c r="L1447" s="77">
        <v>2.6</v>
      </c>
      <c r="M1447" s="77">
        <v>2.2593000000000001</v>
      </c>
      <c r="N1447" s="77">
        <v>2.1147999999999998</v>
      </c>
      <c r="O1447" s="78" t="s">
        <v>1990</v>
      </c>
    </row>
    <row r="1448" spans="1:15" x14ac:dyDescent="0.25">
      <c r="A1448" s="151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0.1</v>
      </c>
      <c r="I1448" s="77">
        <v>1</v>
      </c>
      <c r="J1448" s="77" t="s">
        <v>10</v>
      </c>
      <c r="K1448" s="77">
        <v>49</v>
      </c>
      <c r="L1448" s="77">
        <v>2.6</v>
      </c>
      <c r="M1448" s="77">
        <v>2.2593000000000001</v>
      </c>
      <c r="N1448" s="77">
        <v>2.1147999999999998</v>
      </c>
      <c r="O1448" s="78" t="s">
        <v>1986</v>
      </c>
    </row>
    <row r="1449" spans="1:15" x14ac:dyDescent="0.25">
      <c r="A1449" s="151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1</v>
      </c>
      <c r="I1449" s="77">
        <v>5.01</v>
      </c>
      <c r="J1449" s="77" t="s">
        <v>10</v>
      </c>
      <c r="K1449" s="77">
        <v>58</v>
      </c>
      <c r="L1449" s="77">
        <v>7.2089999999999996</v>
      </c>
      <c r="M1449" s="77">
        <v>55.901000000000003</v>
      </c>
      <c r="N1449" s="77">
        <v>7.2091000000000003</v>
      </c>
      <c r="O1449" s="78" t="s">
        <v>1988</v>
      </c>
    </row>
    <row r="1450" spans="1:15" x14ac:dyDescent="0.25">
      <c r="A1450" s="151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5</v>
      </c>
      <c r="I1450" s="77">
        <v>10</v>
      </c>
      <c r="J1450" s="77" t="s">
        <v>10</v>
      </c>
      <c r="K1450" s="77">
        <v>290</v>
      </c>
      <c r="L1450" s="77">
        <v>28.936</v>
      </c>
      <c r="M1450" s="77">
        <v>288.14</v>
      </c>
      <c r="N1450" s="77">
        <v>28.936</v>
      </c>
      <c r="O1450" s="78" t="s">
        <v>1989</v>
      </c>
    </row>
    <row r="1451" spans="1:15" x14ac:dyDescent="0.25">
      <c r="A1451" s="151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10</v>
      </c>
      <c r="I1451" s="77">
        <v>10.01</v>
      </c>
      <c r="J1451" s="77" t="s">
        <v>10</v>
      </c>
      <c r="K1451" s="77">
        <v>290</v>
      </c>
      <c r="L1451" s="77">
        <v>28.936</v>
      </c>
      <c r="M1451" s="77">
        <v>288.14</v>
      </c>
      <c r="N1451" s="77">
        <v>28.936</v>
      </c>
      <c r="O1451" s="78" t="s">
        <v>1987</v>
      </c>
    </row>
    <row r="1452" spans="1:15" x14ac:dyDescent="0.25">
      <c r="A1452" s="151" t="s">
        <v>52</v>
      </c>
      <c r="B1452" s="77" t="s">
        <v>61</v>
      </c>
      <c r="C1452" s="77">
        <v>150</v>
      </c>
      <c r="D1452" s="77">
        <v>550.01</v>
      </c>
      <c r="E1452" s="77">
        <v>0.01</v>
      </c>
      <c r="F1452" s="77" t="s">
        <v>13</v>
      </c>
      <c r="G1452" s="77" t="s">
        <v>12</v>
      </c>
      <c r="H1452" s="77">
        <v>4.4999999999999998E-2</v>
      </c>
      <c r="I1452" s="77">
        <v>0.10001</v>
      </c>
      <c r="J1452" s="77" t="s">
        <v>10</v>
      </c>
      <c r="K1452" s="77">
        <v>59</v>
      </c>
      <c r="L1452" s="77">
        <v>2.1</v>
      </c>
      <c r="M1452" s="77">
        <v>58.542000000000002</v>
      </c>
      <c r="N1452" s="77">
        <v>2.0878999999999999</v>
      </c>
      <c r="O1452" s="78" t="s">
        <v>2008</v>
      </c>
    </row>
    <row r="1453" spans="1:15" x14ac:dyDescent="0.25">
      <c r="A1453" s="151" t="s">
        <v>52</v>
      </c>
      <c r="B1453" s="77" t="s">
        <v>61</v>
      </c>
      <c r="C1453" s="77">
        <v>150</v>
      </c>
      <c r="D1453" s="77">
        <v>550.01</v>
      </c>
      <c r="E1453" s="77">
        <v>0.01</v>
      </c>
      <c r="F1453" s="77" t="s">
        <v>13</v>
      </c>
      <c r="G1453" s="77" t="s">
        <v>12</v>
      </c>
      <c r="H1453" s="77">
        <v>0.1</v>
      </c>
      <c r="I1453" s="77">
        <v>1.0000100000000001</v>
      </c>
      <c r="J1453" s="77" t="s">
        <v>10</v>
      </c>
      <c r="K1453" s="77">
        <v>74</v>
      </c>
      <c r="L1453" s="77">
        <v>2.2999999999999998</v>
      </c>
      <c r="M1453" s="77">
        <v>73.171000000000006</v>
      </c>
      <c r="N1453" s="77">
        <v>2.2881999999999998</v>
      </c>
      <c r="O1453" s="78" t="s">
        <v>2011</v>
      </c>
    </row>
    <row r="1454" spans="1:15" x14ac:dyDescent="0.25">
      <c r="A1454" s="151" t="s">
        <v>52</v>
      </c>
      <c r="B1454" s="77" t="s">
        <v>61</v>
      </c>
      <c r="C1454" s="77">
        <v>150</v>
      </c>
      <c r="D1454" s="77">
        <v>550.01</v>
      </c>
      <c r="E1454" s="77">
        <v>0.01</v>
      </c>
      <c r="F1454" s="77" t="s">
        <v>13</v>
      </c>
      <c r="G1454" s="77" t="s">
        <v>12</v>
      </c>
      <c r="H1454" s="77">
        <v>1</v>
      </c>
      <c r="I1454" s="77">
        <v>5</v>
      </c>
      <c r="J1454" s="77" t="s">
        <v>10</v>
      </c>
      <c r="K1454" s="77">
        <v>120</v>
      </c>
      <c r="L1454" s="77">
        <v>35</v>
      </c>
      <c r="M1454" s="77">
        <v>115.24</v>
      </c>
      <c r="N1454" s="77">
        <v>34.698999999999998</v>
      </c>
      <c r="O1454" s="78" t="s">
        <v>2009</v>
      </c>
    </row>
    <row r="1455" spans="1:15" x14ac:dyDescent="0.25">
      <c r="A1455" s="151" t="s">
        <v>52</v>
      </c>
      <c r="B1455" s="77" t="s">
        <v>61</v>
      </c>
      <c r="C1455" s="77">
        <v>150</v>
      </c>
      <c r="D1455" s="77">
        <v>550.01</v>
      </c>
      <c r="E1455" s="77">
        <v>0.01</v>
      </c>
      <c r="F1455" s="77" t="s">
        <v>13</v>
      </c>
      <c r="G1455" s="77" t="s">
        <v>12</v>
      </c>
      <c r="H1455" s="77">
        <v>5</v>
      </c>
      <c r="I1455" s="77">
        <v>5.01</v>
      </c>
      <c r="J1455" s="77" t="s">
        <v>10</v>
      </c>
      <c r="K1455" s="77">
        <v>120</v>
      </c>
      <c r="L1455" s="77">
        <v>35</v>
      </c>
      <c r="M1455" s="77">
        <v>115.24</v>
      </c>
      <c r="N1455" s="77">
        <v>34.698999999999998</v>
      </c>
      <c r="O1455" s="78" t="s">
        <v>2010</v>
      </c>
    </row>
    <row r="1456" spans="1:15" x14ac:dyDescent="0.25">
      <c r="A1456" s="151" t="s">
        <v>52</v>
      </c>
      <c r="B1456" s="77" t="s">
        <v>61</v>
      </c>
      <c r="C1456" s="77">
        <v>550</v>
      </c>
      <c r="D1456" s="77">
        <v>1025.01</v>
      </c>
      <c r="E1456" s="77">
        <v>0.01</v>
      </c>
      <c r="F1456" s="77" t="s">
        <v>13</v>
      </c>
      <c r="G1456" s="77" t="s">
        <v>12</v>
      </c>
      <c r="H1456" s="77">
        <v>4.4999999999999998E-2</v>
      </c>
      <c r="I1456" s="77">
        <v>0.10001</v>
      </c>
      <c r="J1456" s="77" t="s">
        <v>10</v>
      </c>
      <c r="K1456" s="77">
        <v>210</v>
      </c>
      <c r="L1456" s="77">
        <v>2.4</v>
      </c>
      <c r="M1456" s="77">
        <v>192.41</v>
      </c>
      <c r="N1456" s="77">
        <v>2.4161000000000001</v>
      </c>
      <c r="O1456" s="78" t="s">
        <v>2541</v>
      </c>
    </row>
    <row r="1457" spans="1:15" x14ac:dyDescent="0.25">
      <c r="A1457" s="151" t="s">
        <v>52</v>
      </c>
      <c r="B1457" s="77" t="s">
        <v>61</v>
      </c>
      <c r="C1457" s="77">
        <v>550</v>
      </c>
      <c r="D1457" s="77">
        <v>1025.01</v>
      </c>
      <c r="E1457" s="77">
        <v>0.01</v>
      </c>
      <c r="F1457" s="77" t="s">
        <v>13</v>
      </c>
      <c r="G1457" s="77" t="s">
        <v>12</v>
      </c>
      <c r="H1457" s="77">
        <v>0.1</v>
      </c>
      <c r="I1457" s="77">
        <v>1</v>
      </c>
      <c r="J1457" s="77" t="s">
        <v>10</v>
      </c>
      <c r="K1457" s="77">
        <v>250</v>
      </c>
      <c r="L1457" s="77">
        <v>2.6</v>
      </c>
      <c r="M1457" s="77">
        <v>210.67</v>
      </c>
      <c r="N1457" s="77">
        <v>2.6326000000000001</v>
      </c>
      <c r="O1457" s="78" t="s">
        <v>2023</v>
      </c>
    </row>
    <row r="1458" spans="1:15" x14ac:dyDescent="0.25">
      <c r="A1458" s="151" t="s">
        <v>52</v>
      </c>
      <c r="B1458" s="77" t="s">
        <v>61</v>
      </c>
      <c r="C1458" s="77">
        <v>550</v>
      </c>
      <c r="D1458" s="77">
        <v>1025.01</v>
      </c>
      <c r="E1458" s="77">
        <v>0.01</v>
      </c>
      <c r="F1458" s="77" t="s">
        <v>13</v>
      </c>
      <c r="G1458" s="77" t="s">
        <v>12</v>
      </c>
      <c r="H1458" s="77">
        <v>1</v>
      </c>
      <c r="I1458" s="77">
        <v>1.0000100000000001</v>
      </c>
      <c r="J1458" s="77" t="s">
        <v>10</v>
      </c>
      <c r="K1458" s="77">
        <v>250</v>
      </c>
      <c r="L1458" s="77">
        <v>2.6</v>
      </c>
      <c r="M1458" s="77">
        <v>210.67</v>
      </c>
      <c r="N1458" s="77">
        <v>2.6326000000000001</v>
      </c>
      <c r="O1458" s="78" t="s">
        <v>5327</v>
      </c>
    </row>
    <row r="1459" spans="1:15" x14ac:dyDescent="0.25">
      <c r="A1459" s="151" t="s">
        <v>52</v>
      </c>
      <c r="B1459" s="77" t="s">
        <v>61</v>
      </c>
      <c r="C1459" s="77">
        <v>55</v>
      </c>
      <c r="D1459" s="77">
        <v>150.01</v>
      </c>
      <c r="E1459" s="77">
        <v>0.1</v>
      </c>
      <c r="F1459" s="77" t="s">
        <v>13</v>
      </c>
      <c r="G1459" s="77" t="s">
        <v>12</v>
      </c>
      <c r="H1459" s="77">
        <v>0.01</v>
      </c>
      <c r="I1459" s="77">
        <v>4.4999999999999998E-2</v>
      </c>
      <c r="J1459" s="77" t="s">
        <v>10</v>
      </c>
      <c r="K1459" s="77">
        <v>22</v>
      </c>
      <c r="L1459" s="77">
        <v>2.8075999999999999</v>
      </c>
      <c r="M1459" s="77">
        <v>17.829000000000001</v>
      </c>
      <c r="N1459" s="77">
        <v>2.819</v>
      </c>
      <c r="O1459" s="78" t="s">
        <v>2530</v>
      </c>
    </row>
    <row r="1460" spans="1:15" x14ac:dyDescent="0.25">
      <c r="A1460" s="151" t="s">
        <v>52</v>
      </c>
      <c r="B1460" s="77" t="s">
        <v>61</v>
      </c>
      <c r="C1460" s="77">
        <v>55</v>
      </c>
      <c r="D1460" s="77">
        <v>150.01</v>
      </c>
      <c r="E1460" s="77">
        <v>0.1</v>
      </c>
      <c r="F1460" s="77" t="s">
        <v>13</v>
      </c>
      <c r="G1460" s="77" t="s">
        <v>12</v>
      </c>
      <c r="H1460" s="77">
        <v>4.4999999999999998E-2</v>
      </c>
      <c r="I1460" s="77">
        <v>0.1</v>
      </c>
      <c r="J1460" s="77" t="s">
        <v>10</v>
      </c>
      <c r="K1460" s="77">
        <v>49</v>
      </c>
      <c r="L1460" s="77">
        <v>2.6</v>
      </c>
      <c r="M1460" s="77">
        <v>20.257000000000001</v>
      </c>
      <c r="N1460" s="77">
        <v>2.0293000000000001</v>
      </c>
      <c r="O1460" s="78" t="s">
        <v>1994</v>
      </c>
    </row>
    <row r="1461" spans="1:15" x14ac:dyDescent="0.25">
      <c r="A1461" s="151" t="s">
        <v>52</v>
      </c>
      <c r="B1461" s="77" t="s">
        <v>61</v>
      </c>
      <c r="C1461" s="77">
        <v>55</v>
      </c>
      <c r="D1461" s="77">
        <v>150.01</v>
      </c>
      <c r="E1461" s="77">
        <v>0.1</v>
      </c>
      <c r="F1461" s="77" t="s">
        <v>13</v>
      </c>
      <c r="G1461" s="77" t="s">
        <v>12</v>
      </c>
      <c r="H1461" s="77">
        <v>0.1</v>
      </c>
      <c r="I1461" s="77">
        <v>1</v>
      </c>
      <c r="J1461" s="77" t="s">
        <v>10</v>
      </c>
      <c r="K1461" s="77">
        <v>49</v>
      </c>
      <c r="L1461" s="77">
        <v>2.6</v>
      </c>
      <c r="M1461" s="77">
        <v>20.257000000000001</v>
      </c>
      <c r="N1461" s="77">
        <v>2.0293000000000001</v>
      </c>
      <c r="O1461" s="78" t="s">
        <v>1991</v>
      </c>
    </row>
    <row r="1462" spans="1:15" x14ac:dyDescent="0.25">
      <c r="A1462" s="151" t="s">
        <v>52</v>
      </c>
      <c r="B1462" s="77" t="s">
        <v>61</v>
      </c>
      <c r="C1462" s="77">
        <v>55</v>
      </c>
      <c r="D1462" s="77">
        <v>150.01</v>
      </c>
      <c r="E1462" s="77">
        <v>0.1</v>
      </c>
      <c r="F1462" s="77" t="s">
        <v>13</v>
      </c>
      <c r="G1462" s="77" t="s">
        <v>12</v>
      </c>
      <c r="H1462" s="77">
        <v>1</v>
      </c>
      <c r="I1462" s="77">
        <v>5.01</v>
      </c>
      <c r="J1462" s="77" t="s">
        <v>10</v>
      </c>
      <c r="K1462" s="77">
        <v>60.896000000000001</v>
      </c>
      <c r="L1462" s="77">
        <v>7.1858000000000004</v>
      </c>
      <c r="M1462" s="77">
        <v>60.843000000000004</v>
      </c>
      <c r="N1462" s="77">
        <v>7.1859000000000002</v>
      </c>
      <c r="O1462" s="78" t="s">
        <v>2529</v>
      </c>
    </row>
    <row r="1463" spans="1:15" x14ac:dyDescent="0.25">
      <c r="A1463" s="151" t="s">
        <v>52</v>
      </c>
      <c r="B1463" s="77" t="s">
        <v>61</v>
      </c>
      <c r="C1463" s="77">
        <v>55</v>
      </c>
      <c r="D1463" s="77">
        <v>150.01</v>
      </c>
      <c r="E1463" s="77">
        <v>0.1</v>
      </c>
      <c r="F1463" s="77" t="s">
        <v>13</v>
      </c>
      <c r="G1463" s="77" t="s">
        <v>12</v>
      </c>
      <c r="H1463" s="77">
        <v>5</v>
      </c>
      <c r="I1463" s="77">
        <v>10</v>
      </c>
      <c r="J1463" s="77" t="s">
        <v>10</v>
      </c>
      <c r="K1463" s="77">
        <v>290</v>
      </c>
      <c r="L1463" s="77">
        <v>28.931000000000001</v>
      </c>
      <c r="M1463" s="77">
        <v>289.39999999999998</v>
      </c>
      <c r="N1463" s="77">
        <v>28.93</v>
      </c>
      <c r="O1463" s="78" t="s">
        <v>1993</v>
      </c>
    </row>
    <row r="1464" spans="1:15" x14ac:dyDescent="0.25">
      <c r="A1464" s="151" t="s">
        <v>52</v>
      </c>
      <c r="B1464" s="77" t="s">
        <v>61</v>
      </c>
      <c r="C1464" s="77">
        <v>55</v>
      </c>
      <c r="D1464" s="77">
        <v>150.01</v>
      </c>
      <c r="E1464" s="77">
        <v>0.1</v>
      </c>
      <c r="F1464" s="77" t="s">
        <v>13</v>
      </c>
      <c r="G1464" s="77" t="s">
        <v>12</v>
      </c>
      <c r="H1464" s="77">
        <v>10</v>
      </c>
      <c r="I1464" s="77">
        <v>10.01</v>
      </c>
      <c r="J1464" s="77" t="s">
        <v>10</v>
      </c>
      <c r="K1464" s="77">
        <v>290</v>
      </c>
      <c r="L1464" s="77">
        <v>28.931000000000001</v>
      </c>
      <c r="M1464" s="77">
        <v>289.39999999999998</v>
      </c>
      <c r="N1464" s="77">
        <v>28.93</v>
      </c>
      <c r="O1464" s="78" t="s">
        <v>1992</v>
      </c>
    </row>
    <row r="1465" spans="1:15" x14ac:dyDescent="0.25">
      <c r="A1465" s="151" t="s">
        <v>52</v>
      </c>
      <c r="B1465" s="77" t="s">
        <v>61</v>
      </c>
      <c r="C1465" s="77">
        <v>150</v>
      </c>
      <c r="D1465" s="77">
        <v>550.01</v>
      </c>
      <c r="E1465" s="77">
        <v>0.1</v>
      </c>
      <c r="F1465" s="77" t="s">
        <v>13</v>
      </c>
      <c r="G1465" s="77" t="s">
        <v>12</v>
      </c>
      <c r="H1465" s="77">
        <v>4.4999999999999998E-2</v>
      </c>
      <c r="I1465" s="77">
        <v>0.10001</v>
      </c>
      <c r="J1465" s="77" t="s">
        <v>10</v>
      </c>
      <c r="K1465" s="77">
        <v>62.204999999999998</v>
      </c>
      <c r="L1465" s="77">
        <v>2.0941999999999998</v>
      </c>
      <c r="M1465" s="77">
        <v>64.156000000000006</v>
      </c>
      <c r="N1465" s="77">
        <v>2.0802</v>
      </c>
      <c r="O1465" s="78" t="s">
        <v>2536</v>
      </c>
    </row>
    <row r="1466" spans="1:15" x14ac:dyDescent="0.25">
      <c r="A1466" s="151" t="s">
        <v>52</v>
      </c>
      <c r="B1466" s="77" t="s">
        <v>61</v>
      </c>
      <c r="C1466" s="77">
        <v>150</v>
      </c>
      <c r="D1466" s="77">
        <v>550.01</v>
      </c>
      <c r="E1466" s="77">
        <v>0.1</v>
      </c>
      <c r="F1466" s="77" t="s">
        <v>13</v>
      </c>
      <c r="G1466" s="77" t="s">
        <v>12</v>
      </c>
      <c r="H1466" s="77">
        <v>0.1</v>
      </c>
      <c r="I1466" s="77">
        <v>1.0000100000000001</v>
      </c>
      <c r="J1466" s="77" t="s">
        <v>10</v>
      </c>
      <c r="K1466" s="77">
        <v>76.075999999999993</v>
      </c>
      <c r="L1466" s="77">
        <v>2.2961999999999998</v>
      </c>
      <c r="M1466" s="77">
        <v>78.162000000000006</v>
      </c>
      <c r="N1466" s="77">
        <v>2.2814000000000001</v>
      </c>
      <c r="O1466" s="78" t="s">
        <v>2014</v>
      </c>
    </row>
    <row r="1467" spans="1:15" x14ac:dyDescent="0.25">
      <c r="A1467" s="151" t="s">
        <v>52</v>
      </c>
      <c r="B1467" s="77" t="s">
        <v>61</v>
      </c>
      <c r="C1467" s="77">
        <v>150</v>
      </c>
      <c r="D1467" s="77">
        <v>550.01</v>
      </c>
      <c r="E1467" s="77">
        <v>0.1</v>
      </c>
      <c r="F1467" s="77" t="s">
        <v>13</v>
      </c>
      <c r="G1467" s="77" t="s">
        <v>12</v>
      </c>
      <c r="H1467" s="77">
        <v>1</v>
      </c>
      <c r="I1467" s="77">
        <v>5</v>
      </c>
      <c r="J1467" s="77" t="s">
        <v>10</v>
      </c>
      <c r="K1467" s="77">
        <v>120</v>
      </c>
      <c r="L1467" s="77">
        <v>35</v>
      </c>
      <c r="M1467" s="77">
        <v>115.76</v>
      </c>
      <c r="N1467" s="77">
        <v>34.698</v>
      </c>
      <c r="O1467" s="78" t="s">
        <v>2013</v>
      </c>
    </row>
    <row r="1468" spans="1:15" x14ac:dyDescent="0.25">
      <c r="A1468" s="151" t="s">
        <v>52</v>
      </c>
      <c r="B1468" s="77" t="s">
        <v>61</v>
      </c>
      <c r="C1468" s="77">
        <v>150</v>
      </c>
      <c r="D1468" s="77">
        <v>550.01</v>
      </c>
      <c r="E1468" s="77">
        <v>0.1</v>
      </c>
      <c r="F1468" s="77" t="s">
        <v>13</v>
      </c>
      <c r="G1468" s="77" t="s">
        <v>12</v>
      </c>
      <c r="H1468" s="77">
        <v>5</v>
      </c>
      <c r="I1468" s="77">
        <v>5.01</v>
      </c>
      <c r="J1468" s="77" t="s">
        <v>10</v>
      </c>
      <c r="K1468" s="77">
        <v>120</v>
      </c>
      <c r="L1468" s="77">
        <v>35</v>
      </c>
      <c r="M1468" s="77">
        <v>115.76</v>
      </c>
      <c r="N1468" s="77">
        <v>34.698</v>
      </c>
      <c r="O1468" s="78" t="s">
        <v>2012</v>
      </c>
    </row>
    <row r="1469" spans="1:15" x14ac:dyDescent="0.25">
      <c r="A1469" s="151" t="s">
        <v>52</v>
      </c>
      <c r="B1469" s="77" t="s">
        <v>61</v>
      </c>
      <c r="C1469" s="77">
        <v>550</v>
      </c>
      <c r="D1469" s="77">
        <v>1025.01</v>
      </c>
      <c r="E1469" s="77">
        <v>0.1</v>
      </c>
      <c r="F1469" s="77" t="s">
        <v>13</v>
      </c>
      <c r="G1469" s="77" t="s">
        <v>12</v>
      </c>
      <c r="H1469" s="77">
        <v>4.4999999999999998E-2</v>
      </c>
      <c r="I1469" s="77">
        <v>0.10001</v>
      </c>
      <c r="J1469" s="77" t="s">
        <v>10</v>
      </c>
      <c r="K1469" s="77">
        <v>210</v>
      </c>
      <c r="L1469" s="77">
        <v>2.4</v>
      </c>
      <c r="M1469" s="77">
        <v>193.98</v>
      </c>
      <c r="N1469" s="77">
        <v>2.4152</v>
      </c>
      <c r="O1469" s="78" t="s">
        <v>2024</v>
      </c>
    </row>
    <row r="1470" spans="1:15" x14ac:dyDescent="0.25">
      <c r="A1470" s="151" t="s">
        <v>52</v>
      </c>
      <c r="B1470" s="77" t="s">
        <v>61</v>
      </c>
      <c r="C1470" s="77">
        <v>550</v>
      </c>
      <c r="D1470" s="77">
        <v>1025.01</v>
      </c>
      <c r="E1470" s="77">
        <v>0.1</v>
      </c>
      <c r="F1470" s="77" t="s">
        <v>13</v>
      </c>
      <c r="G1470" s="77" t="s">
        <v>12</v>
      </c>
      <c r="H1470" s="77">
        <v>0.1</v>
      </c>
      <c r="I1470" s="77">
        <v>1</v>
      </c>
      <c r="J1470" s="77" t="s">
        <v>10</v>
      </c>
      <c r="K1470" s="77">
        <v>250</v>
      </c>
      <c r="L1470" s="77">
        <v>2.6</v>
      </c>
      <c r="M1470" s="77">
        <v>212.17</v>
      </c>
      <c r="N1470" s="77">
        <v>2.6316999999999999</v>
      </c>
      <c r="O1470" s="78" t="s">
        <v>2025</v>
      </c>
    </row>
    <row r="1471" spans="1:15" x14ac:dyDescent="0.25">
      <c r="A1471" s="151" t="s">
        <v>52</v>
      </c>
      <c r="B1471" s="77" t="s">
        <v>61</v>
      </c>
      <c r="C1471" s="77">
        <v>550</v>
      </c>
      <c r="D1471" s="77">
        <v>1025.01</v>
      </c>
      <c r="E1471" s="77">
        <v>0.1</v>
      </c>
      <c r="F1471" s="77" t="s">
        <v>13</v>
      </c>
      <c r="G1471" s="77" t="s">
        <v>12</v>
      </c>
      <c r="H1471" s="77">
        <v>1</v>
      </c>
      <c r="I1471" s="77">
        <v>1.0000100000000001</v>
      </c>
      <c r="J1471" s="77" t="s">
        <v>10</v>
      </c>
      <c r="K1471" s="77">
        <v>250</v>
      </c>
      <c r="L1471" s="77">
        <v>2.6</v>
      </c>
      <c r="M1471" s="77">
        <v>212.17</v>
      </c>
      <c r="N1471" s="77">
        <v>2.6316999999999999</v>
      </c>
      <c r="O1471" s="78" t="s">
        <v>5328</v>
      </c>
    </row>
    <row r="1472" spans="1:15" x14ac:dyDescent="0.25">
      <c r="A1472" s="151" t="s">
        <v>52</v>
      </c>
      <c r="B1472" s="77" t="s">
        <v>61</v>
      </c>
      <c r="C1472" s="77">
        <v>55</v>
      </c>
      <c r="D1472" s="77">
        <v>150.01</v>
      </c>
      <c r="E1472" s="77">
        <v>1</v>
      </c>
      <c r="F1472" s="77" t="s">
        <v>13</v>
      </c>
      <c r="G1472" s="77" t="s">
        <v>12</v>
      </c>
      <c r="H1472" s="77">
        <v>0.01</v>
      </c>
      <c r="I1472" s="77">
        <v>4.4999999999999998E-2</v>
      </c>
      <c r="J1472" s="77" t="s">
        <v>10</v>
      </c>
      <c r="K1472" s="77">
        <v>530.85</v>
      </c>
      <c r="L1472" s="77">
        <v>1.3025</v>
      </c>
      <c r="M1472" s="77">
        <v>530.83000000000004</v>
      </c>
      <c r="N1472" s="77">
        <v>1.3019000000000001</v>
      </c>
      <c r="O1472" s="78" t="s">
        <v>1997</v>
      </c>
    </row>
    <row r="1473" spans="1:15" x14ac:dyDescent="0.25">
      <c r="A1473" s="151" t="s">
        <v>52</v>
      </c>
      <c r="B1473" s="77" t="s">
        <v>61</v>
      </c>
      <c r="C1473" s="77">
        <v>55</v>
      </c>
      <c r="D1473" s="77">
        <v>150.01</v>
      </c>
      <c r="E1473" s="77">
        <v>1</v>
      </c>
      <c r="F1473" s="77" t="s">
        <v>13</v>
      </c>
      <c r="G1473" s="77" t="s">
        <v>12</v>
      </c>
      <c r="H1473" s="77">
        <v>4.4999999999999998E-2</v>
      </c>
      <c r="I1473" s="77">
        <v>0.1</v>
      </c>
      <c r="J1473" s="77" t="s">
        <v>10</v>
      </c>
      <c r="K1473" s="77">
        <v>551.36</v>
      </c>
      <c r="L1473" s="77">
        <v>0.73945000000000005</v>
      </c>
      <c r="M1473" s="77">
        <v>551.34</v>
      </c>
      <c r="N1473" s="77">
        <v>0.73870000000000002</v>
      </c>
      <c r="O1473" s="78" t="s">
        <v>1995</v>
      </c>
    </row>
    <row r="1474" spans="1:15" x14ac:dyDescent="0.25">
      <c r="A1474" s="151" t="s">
        <v>52</v>
      </c>
      <c r="B1474" s="77" t="s">
        <v>61</v>
      </c>
      <c r="C1474" s="77">
        <v>55</v>
      </c>
      <c r="D1474" s="77">
        <v>150.01</v>
      </c>
      <c r="E1474" s="77">
        <v>1</v>
      </c>
      <c r="F1474" s="77" t="s">
        <v>13</v>
      </c>
      <c r="G1474" s="77" t="s">
        <v>12</v>
      </c>
      <c r="H1474" s="77">
        <v>0.1</v>
      </c>
      <c r="I1474" s="77">
        <v>1</v>
      </c>
      <c r="J1474" s="77" t="s">
        <v>10</v>
      </c>
      <c r="K1474" s="77">
        <v>551.36</v>
      </c>
      <c r="L1474" s="77">
        <v>0.73945000000000005</v>
      </c>
      <c r="M1474" s="77">
        <v>551.34</v>
      </c>
      <c r="N1474" s="77">
        <v>0.73870000000000002</v>
      </c>
      <c r="O1474" s="78" t="s">
        <v>2531</v>
      </c>
    </row>
    <row r="1475" spans="1:15" x14ac:dyDescent="0.25">
      <c r="A1475" s="151" t="s">
        <v>52</v>
      </c>
      <c r="B1475" s="77" t="s">
        <v>61</v>
      </c>
      <c r="C1475" s="77">
        <v>55</v>
      </c>
      <c r="D1475" s="77">
        <v>150.01</v>
      </c>
      <c r="E1475" s="77">
        <v>1</v>
      </c>
      <c r="F1475" s="77" t="s">
        <v>13</v>
      </c>
      <c r="G1475" s="77" t="s">
        <v>12</v>
      </c>
      <c r="H1475" s="77">
        <v>1</v>
      </c>
      <c r="I1475" s="77">
        <v>5.01</v>
      </c>
      <c r="J1475" s="77" t="s">
        <v>10</v>
      </c>
      <c r="K1475" s="77">
        <v>422.41</v>
      </c>
      <c r="L1475" s="77">
        <v>5.6955999999999998</v>
      </c>
      <c r="M1475" s="77">
        <v>422.3</v>
      </c>
      <c r="N1475" s="77">
        <v>5.6954000000000002</v>
      </c>
      <c r="O1475" s="78" t="s">
        <v>1996</v>
      </c>
    </row>
    <row r="1476" spans="1:15" x14ac:dyDescent="0.25">
      <c r="A1476" s="151" t="s">
        <v>52</v>
      </c>
      <c r="B1476" s="77" t="s">
        <v>61</v>
      </c>
      <c r="C1476" s="77">
        <v>55</v>
      </c>
      <c r="D1476" s="77">
        <v>150.01</v>
      </c>
      <c r="E1476" s="77">
        <v>1</v>
      </c>
      <c r="F1476" s="77" t="s">
        <v>13</v>
      </c>
      <c r="G1476" s="77" t="s">
        <v>12</v>
      </c>
      <c r="H1476" s="77">
        <v>5</v>
      </c>
      <c r="I1476" s="77">
        <v>10</v>
      </c>
      <c r="J1476" s="77" t="s">
        <v>10</v>
      </c>
      <c r="K1476" s="77">
        <v>405.34</v>
      </c>
      <c r="L1476" s="77">
        <v>28.398</v>
      </c>
      <c r="M1476" s="77">
        <v>405.23</v>
      </c>
      <c r="N1476" s="77">
        <v>28.396999999999998</v>
      </c>
      <c r="O1476" s="78" t="s">
        <v>2532</v>
      </c>
    </row>
    <row r="1477" spans="1:15" x14ac:dyDescent="0.25">
      <c r="A1477" s="151" t="s">
        <v>52</v>
      </c>
      <c r="B1477" s="77" t="s">
        <v>61</v>
      </c>
      <c r="C1477" s="77">
        <v>55</v>
      </c>
      <c r="D1477" s="77">
        <v>150.01</v>
      </c>
      <c r="E1477" s="77">
        <v>1</v>
      </c>
      <c r="F1477" s="77" t="s">
        <v>13</v>
      </c>
      <c r="G1477" s="77" t="s">
        <v>12</v>
      </c>
      <c r="H1477" s="77">
        <v>10</v>
      </c>
      <c r="I1477" s="77">
        <v>10.01</v>
      </c>
      <c r="J1477" s="77" t="s">
        <v>10</v>
      </c>
      <c r="K1477" s="77">
        <v>405.34</v>
      </c>
      <c r="L1477" s="77">
        <v>28.398</v>
      </c>
      <c r="M1477" s="77">
        <v>405.23</v>
      </c>
      <c r="N1477" s="77">
        <v>28.396999999999998</v>
      </c>
      <c r="O1477" s="78" t="s">
        <v>1998</v>
      </c>
    </row>
    <row r="1478" spans="1:15" x14ac:dyDescent="0.25">
      <c r="A1478" s="151" t="s">
        <v>52</v>
      </c>
      <c r="B1478" s="77" t="s">
        <v>61</v>
      </c>
      <c r="C1478" s="77">
        <v>150</v>
      </c>
      <c r="D1478" s="77">
        <v>550.01</v>
      </c>
      <c r="E1478" s="77">
        <v>1</v>
      </c>
      <c r="F1478" s="77" t="s">
        <v>13</v>
      </c>
      <c r="G1478" s="77" t="s">
        <v>12</v>
      </c>
      <c r="H1478" s="77">
        <v>4.4999999999999998E-2</v>
      </c>
      <c r="I1478" s="77">
        <v>0.10001</v>
      </c>
      <c r="J1478" s="77" t="s">
        <v>10</v>
      </c>
      <c r="K1478" s="77">
        <v>445.36</v>
      </c>
      <c r="L1478" s="77">
        <v>1.6256999999999999</v>
      </c>
      <c r="M1478" s="77">
        <v>445.1</v>
      </c>
      <c r="N1478" s="77">
        <v>1.6253</v>
      </c>
      <c r="O1478" s="78" t="s">
        <v>2016</v>
      </c>
    </row>
    <row r="1479" spans="1:15" x14ac:dyDescent="0.25">
      <c r="A1479" s="151" t="s">
        <v>52</v>
      </c>
      <c r="B1479" s="77" t="s">
        <v>61</v>
      </c>
      <c r="C1479" s="77">
        <v>150</v>
      </c>
      <c r="D1479" s="77">
        <v>550.01</v>
      </c>
      <c r="E1479" s="77">
        <v>1</v>
      </c>
      <c r="F1479" s="77" t="s">
        <v>13</v>
      </c>
      <c r="G1479" s="77" t="s">
        <v>12</v>
      </c>
      <c r="H1479" s="77">
        <v>0.1</v>
      </c>
      <c r="I1479" s="77">
        <v>1.0000100000000001</v>
      </c>
      <c r="J1479" s="77" t="s">
        <v>10</v>
      </c>
      <c r="K1479" s="77">
        <v>437.31</v>
      </c>
      <c r="L1479" s="77">
        <v>1.8466</v>
      </c>
      <c r="M1479" s="77">
        <v>437.03</v>
      </c>
      <c r="N1479" s="77">
        <v>1.8463000000000001</v>
      </c>
      <c r="O1479" s="78" t="s">
        <v>2538</v>
      </c>
    </row>
    <row r="1480" spans="1:15" x14ac:dyDescent="0.25">
      <c r="A1480" s="151" t="s">
        <v>52</v>
      </c>
      <c r="B1480" s="77" t="s">
        <v>61</v>
      </c>
      <c r="C1480" s="77">
        <v>150</v>
      </c>
      <c r="D1480" s="77">
        <v>550.01</v>
      </c>
      <c r="E1480" s="77">
        <v>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155.32</v>
      </c>
      <c r="N1480" s="77">
        <v>34.642000000000003</v>
      </c>
      <c r="O1480" s="78" t="s">
        <v>2015</v>
      </c>
    </row>
    <row r="1481" spans="1:15" x14ac:dyDescent="0.25">
      <c r="A1481" s="151" t="s">
        <v>52</v>
      </c>
      <c r="B1481" s="77" t="s">
        <v>61</v>
      </c>
      <c r="C1481" s="77">
        <v>150</v>
      </c>
      <c r="D1481" s="77">
        <v>550.01</v>
      </c>
      <c r="E1481" s="77">
        <v>1</v>
      </c>
      <c r="F1481" s="77" t="s">
        <v>13</v>
      </c>
      <c r="G1481" s="77" t="s">
        <v>12</v>
      </c>
      <c r="H1481" s="77">
        <v>5</v>
      </c>
      <c r="I1481" s="77">
        <v>5.01</v>
      </c>
      <c r="J1481" s="77" t="s">
        <v>10</v>
      </c>
      <c r="K1481" s="77">
        <v>120</v>
      </c>
      <c r="L1481" s="77">
        <v>35</v>
      </c>
      <c r="M1481" s="77">
        <v>155.32</v>
      </c>
      <c r="N1481" s="77">
        <v>34.642000000000003</v>
      </c>
      <c r="O1481" s="78" t="s">
        <v>2537</v>
      </c>
    </row>
    <row r="1482" spans="1:15" x14ac:dyDescent="0.25">
      <c r="A1482" s="151" t="s">
        <v>52</v>
      </c>
      <c r="B1482" s="77" t="s">
        <v>61</v>
      </c>
      <c r="C1482" s="77">
        <v>550</v>
      </c>
      <c r="D1482" s="77">
        <v>1025.01</v>
      </c>
      <c r="E1482" s="77">
        <v>1</v>
      </c>
      <c r="F1482" s="77" t="s">
        <v>13</v>
      </c>
      <c r="G1482" s="77" t="s">
        <v>12</v>
      </c>
      <c r="H1482" s="77">
        <v>4.4999999999999998E-2</v>
      </c>
      <c r="I1482" s="77">
        <v>0.10001</v>
      </c>
      <c r="J1482" s="77" t="s">
        <v>10</v>
      </c>
      <c r="K1482" s="77">
        <v>350.89</v>
      </c>
      <c r="L1482" s="77">
        <v>2.3235999999999999</v>
      </c>
      <c r="M1482" s="77">
        <v>350.74</v>
      </c>
      <c r="N1482" s="77">
        <v>2.3224</v>
      </c>
      <c r="O1482" s="78" t="s">
        <v>2027</v>
      </c>
    </row>
    <row r="1483" spans="1:15" x14ac:dyDescent="0.25">
      <c r="A1483" s="151" t="s">
        <v>52</v>
      </c>
      <c r="B1483" s="77" t="s">
        <v>61</v>
      </c>
      <c r="C1483" s="77">
        <v>550</v>
      </c>
      <c r="D1483" s="77">
        <v>1025.01</v>
      </c>
      <c r="E1483" s="77">
        <v>1</v>
      </c>
      <c r="F1483" s="77" t="s">
        <v>13</v>
      </c>
      <c r="G1483" s="77" t="s">
        <v>12</v>
      </c>
      <c r="H1483" s="77">
        <v>0.1</v>
      </c>
      <c r="I1483" s="77">
        <v>1</v>
      </c>
      <c r="J1483" s="77" t="s">
        <v>10</v>
      </c>
      <c r="K1483" s="77">
        <v>357.02</v>
      </c>
      <c r="L1483" s="77">
        <v>2.5468999999999999</v>
      </c>
      <c r="M1483" s="77">
        <v>356.89</v>
      </c>
      <c r="N1483" s="77">
        <v>2.5457999999999998</v>
      </c>
      <c r="O1483" s="78" t="s">
        <v>2026</v>
      </c>
    </row>
    <row r="1484" spans="1:15" x14ac:dyDescent="0.25">
      <c r="A1484" s="151" t="s">
        <v>52</v>
      </c>
      <c r="B1484" s="77" t="s">
        <v>61</v>
      </c>
      <c r="C1484" s="77">
        <v>550</v>
      </c>
      <c r="D1484" s="77">
        <v>1025.01</v>
      </c>
      <c r="E1484" s="77">
        <v>1</v>
      </c>
      <c r="F1484" s="77" t="s">
        <v>13</v>
      </c>
      <c r="G1484" s="77" t="s">
        <v>12</v>
      </c>
      <c r="H1484" s="77">
        <v>1</v>
      </c>
      <c r="I1484" s="77">
        <v>1.0000100000000001</v>
      </c>
      <c r="J1484" s="77" t="s">
        <v>10</v>
      </c>
      <c r="K1484" s="77">
        <v>357.02</v>
      </c>
      <c r="L1484" s="77">
        <v>2.5468999999999999</v>
      </c>
      <c r="M1484" s="77">
        <v>356.89</v>
      </c>
      <c r="N1484" s="77">
        <v>2.5457999999999998</v>
      </c>
      <c r="O1484" s="78" t="s">
        <v>5329</v>
      </c>
    </row>
    <row r="1485" spans="1:15" x14ac:dyDescent="0.25">
      <c r="A1485" s="151" t="s">
        <v>52</v>
      </c>
      <c r="B1485" s="77" t="s">
        <v>61</v>
      </c>
      <c r="C1485" s="77">
        <v>55</v>
      </c>
      <c r="D1485" s="77">
        <v>150.01</v>
      </c>
      <c r="E1485" s="77">
        <v>10</v>
      </c>
      <c r="F1485" s="77" t="s">
        <v>13</v>
      </c>
      <c r="G1485" s="77" t="s">
        <v>12</v>
      </c>
      <c r="H1485" s="77">
        <v>0.01</v>
      </c>
      <c r="I1485" s="77">
        <v>4.4999999999999998E-2</v>
      </c>
      <c r="J1485" s="77" t="s">
        <v>10</v>
      </c>
      <c r="K1485" s="77">
        <v>5794.1</v>
      </c>
      <c r="L1485" s="77">
        <v>0.14924000000000001</v>
      </c>
      <c r="M1485" s="77">
        <v>5794.1</v>
      </c>
      <c r="N1485" s="77">
        <v>0.14885999999999999</v>
      </c>
      <c r="O1485" s="78" t="s">
        <v>2001</v>
      </c>
    </row>
    <row r="1486" spans="1:15" x14ac:dyDescent="0.25">
      <c r="A1486" s="151" t="s">
        <v>52</v>
      </c>
      <c r="B1486" s="77" t="s">
        <v>61</v>
      </c>
      <c r="C1486" s="77">
        <v>55</v>
      </c>
      <c r="D1486" s="77">
        <v>150.01</v>
      </c>
      <c r="E1486" s="77">
        <v>10</v>
      </c>
      <c r="F1486" s="77" t="s">
        <v>13</v>
      </c>
      <c r="G1486" s="77" t="s">
        <v>12</v>
      </c>
      <c r="H1486" s="77">
        <v>4.4999999999999998E-2</v>
      </c>
      <c r="I1486" s="77">
        <v>0.1</v>
      </c>
      <c r="J1486" s="77" t="s">
        <v>10</v>
      </c>
      <c r="K1486" s="77">
        <v>5796.8</v>
      </c>
      <c r="L1486" s="77">
        <v>8.0168000000000003E-2</v>
      </c>
      <c r="M1486" s="77">
        <v>5796.8</v>
      </c>
      <c r="N1486" s="77">
        <v>7.9794000000000004E-2</v>
      </c>
      <c r="O1486" s="78" t="s">
        <v>1999</v>
      </c>
    </row>
    <row r="1487" spans="1:15" x14ac:dyDescent="0.25">
      <c r="A1487" s="151" t="s">
        <v>52</v>
      </c>
      <c r="B1487" s="77" t="s">
        <v>61</v>
      </c>
      <c r="C1487" s="77">
        <v>55</v>
      </c>
      <c r="D1487" s="77">
        <v>150.01</v>
      </c>
      <c r="E1487" s="77">
        <v>10</v>
      </c>
      <c r="F1487" s="77" t="s">
        <v>13</v>
      </c>
      <c r="G1487" s="77" t="s">
        <v>12</v>
      </c>
      <c r="H1487" s="77">
        <v>0.1</v>
      </c>
      <c r="I1487" s="77">
        <v>1</v>
      </c>
      <c r="J1487" s="77" t="s">
        <v>10</v>
      </c>
      <c r="K1487" s="77">
        <v>5796.8</v>
      </c>
      <c r="L1487" s="77">
        <v>8.0168000000000003E-2</v>
      </c>
      <c r="M1487" s="77">
        <v>5796.8</v>
      </c>
      <c r="N1487" s="77">
        <v>7.9794000000000004E-2</v>
      </c>
      <c r="O1487" s="78" t="s">
        <v>2000</v>
      </c>
    </row>
    <row r="1488" spans="1:15" x14ac:dyDescent="0.25">
      <c r="A1488" s="151" t="s">
        <v>52</v>
      </c>
      <c r="B1488" s="77" t="s">
        <v>61</v>
      </c>
      <c r="C1488" s="77">
        <v>55</v>
      </c>
      <c r="D1488" s="77">
        <v>150.01</v>
      </c>
      <c r="E1488" s="77">
        <v>10</v>
      </c>
      <c r="F1488" s="77" t="s">
        <v>13</v>
      </c>
      <c r="G1488" s="77" t="s">
        <v>12</v>
      </c>
      <c r="H1488" s="77">
        <v>1</v>
      </c>
      <c r="I1488" s="77">
        <v>5.01</v>
      </c>
      <c r="J1488" s="77" t="s">
        <v>10</v>
      </c>
      <c r="K1488" s="77">
        <v>5763.9</v>
      </c>
      <c r="L1488" s="77">
        <v>0.97779000000000005</v>
      </c>
      <c r="M1488" s="77">
        <v>5763.9</v>
      </c>
      <c r="N1488" s="77">
        <v>0.97714999999999996</v>
      </c>
      <c r="O1488" s="78" t="s">
        <v>2533</v>
      </c>
    </row>
    <row r="1489" spans="1:15" x14ac:dyDescent="0.25">
      <c r="A1489" s="151" t="s">
        <v>52</v>
      </c>
      <c r="B1489" s="77" t="s">
        <v>61</v>
      </c>
      <c r="C1489" s="77">
        <v>55</v>
      </c>
      <c r="D1489" s="77">
        <v>150.01</v>
      </c>
      <c r="E1489" s="77">
        <v>10</v>
      </c>
      <c r="F1489" s="77" t="s">
        <v>13</v>
      </c>
      <c r="G1489" s="77" t="s">
        <v>12</v>
      </c>
      <c r="H1489" s="77">
        <v>5</v>
      </c>
      <c r="I1489" s="77">
        <v>10</v>
      </c>
      <c r="J1489" s="77" t="s">
        <v>10</v>
      </c>
      <c r="K1489" s="77">
        <v>5330.6</v>
      </c>
      <c r="L1489" s="77">
        <v>13.938000000000001</v>
      </c>
      <c r="M1489" s="77">
        <v>5330.7</v>
      </c>
      <c r="N1489" s="77">
        <v>13.932</v>
      </c>
      <c r="O1489" s="78" t="s">
        <v>2534</v>
      </c>
    </row>
    <row r="1490" spans="1:15" x14ac:dyDescent="0.25">
      <c r="A1490" s="151" t="s">
        <v>52</v>
      </c>
      <c r="B1490" s="77" t="s">
        <v>61</v>
      </c>
      <c r="C1490" s="77">
        <v>55</v>
      </c>
      <c r="D1490" s="77">
        <v>150.01</v>
      </c>
      <c r="E1490" s="77">
        <v>10</v>
      </c>
      <c r="F1490" s="77" t="s">
        <v>13</v>
      </c>
      <c r="G1490" s="77" t="s">
        <v>12</v>
      </c>
      <c r="H1490" s="77">
        <v>10</v>
      </c>
      <c r="I1490" s="77">
        <v>10.01</v>
      </c>
      <c r="J1490" s="77" t="s">
        <v>10</v>
      </c>
      <c r="K1490" s="77">
        <v>5330.6</v>
      </c>
      <c r="L1490" s="77">
        <v>13.938000000000001</v>
      </c>
      <c r="M1490" s="77">
        <v>5330.7</v>
      </c>
      <c r="N1490" s="77">
        <v>13.932</v>
      </c>
      <c r="O1490" s="78" t="s">
        <v>2002</v>
      </c>
    </row>
    <row r="1491" spans="1:15" x14ac:dyDescent="0.25">
      <c r="A1491" s="151" t="s">
        <v>52</v>
      </c>
      <c r="B1491" s="77" t="s">
        <v>61</v>
      </c>
      <c r="C1491" s="77">
        <v>150</v>
      </c>
      <c r="D1491" s="77">
        <v>550.01</v>
      </c>
      <c r="E1491" s="77">
        <v>10</v>
      </c>
      <c r="F1491" s="77" t="s">
        <v>13</v>
      </c>
      <c r="G1491" s="77" t="s">
        <v>12</v>
      </c>
      <c r="H1491" s="77">
        <v>4.4999999999999998E-2</v>
      </c>
      <c r="I1491" s="77">
        <v>0.10001</v>
      </c>
      <c r="J1491" s="77" t="s">
        <v>10</v>
      </c>
      <c r="K1491" s="77">
        <v>5769.8</v>
      </c>
      <c r="L1491" s="77">
        <v>0.28151999999999999</v>
      </c>
      <c r="M1491" s="77">
        <v>5769.8</v>
      </c>
      <c r="N1491" s="77">
        <v>0.28083999999999998</v>
      </c>
      <c r="O1491" s="78" t="s">
        <v>2539</v>
      </c>
    </row>
    <row r="1492" spans="1:15" x14ac:dyDescent="0.25">
      <c r="A1492" s="151" t="s">
        <v>52</v>
      </c>
      <c r="B1492" s="77" t="s">
        <v>61</v>
      </c>
      <c r="C1492" s="77">
        <v>150</v>
      </c>
      <c r="D1492" s="77">
        <v>550.01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1.0000100000000001</v>
      </c>
      <c r="J1492" s="77" t="s">
        <v>10</v>
      </c>
      <c r="K1492" s="77">
        <v>5764</v>
      </c>
      <c r="L1492" s="77">
        <v>0.34064</v>
      </c>
      <c r="M1492" s="77">
        <v>5763.9</v>
      </c>
      <c r="N1492" s="77">
        <v>0.33996999999999999</v>
      </c>
      <c r="O1492" s="78" t="s">
        <v>2017</v>
      </c>
    </row>
    <row r="1493" spans="1:15" x14ac:dyDescent="0.25">
      <c r="A1493" s="151" t="s">
        <v>52</v>
      </c>
      <c r="B1493" s="77" t="s">
        <v>61</v>
      </c>
      <c r="C1493" s="77">
        <v>150</v>
      </c>
      <c r="D1493" s="77">
        <v>550.01</v>
      </c>
      <c r="E1493" s="77">
        <v>10</v>
      </c>
      <c r="F1493" s="77" t="s">
        <v>13</v>
      </c>
      <c r="G1493" s="77" t="s">
        <v>12</v>
      </c>
      <c r="H1493" s="77">
        <v>1</v>
      </c>
      <c r="I1493" s="77">
        <v>5</v>
      </c>
      <c r="J1493" s="77" t="s">
        <v>10</v>
      </c>
      <c r="K1493" s="77">
        <v>3301.1</v>
      </c>
      <c r="L1493" s="77">
        <v>30.465</v>
      </c>
      <c r="M1493" s="77">
        <v>3300.8</v>
      </c>
      <c r="N1493" s="77">
        <v>30.465</v>
      </c>
      <c r="O1493" s="78" t="s">
        <v>2019</v>
      </c>
    </row>
    <row r="1494" spans="1:15" x14ac:dyDescent="0.25">
      <c r="A1494" s="151" t="s">
        <v>52</v>
      </c>
      <c r="B1494" s="77" t="s">
        <v>61</v>
      </c>
      <c r="C1494" s="77">
        <v>150</v>
      </c>
      <c r="D1494" s="77">
        <v>550.01</v>
      </c>
      <c r="E1494" s="77">
        <v>10</v>
      </c>
      <c r="F1494" s="77" t="s">
        <v>13</v>
      </c>
      <c r="G1494" s="77" t="s">
        <v>12</v>
      </c>
      <c r="H1494" s="77">
        <v>5</v>
      </c>
      <c r="I1494" s="77">
        <v>5.01</v>
      </c>
      <c r="J1494" s="77" t="s">
        <v>10</v>
      </c>
      <c r="K1494" s="77">
        <v>3301.1</v>
      </c>
      <c r="L1494" s="77">
        <v>30.465</v>
      </c>
      <c r="M1494" s="77">
        <v>3300.8</v>
      </c>
      <c r="N1494" s="77">
        <v>30.465</v>
      </c>
      <c r="O1494" s="78" t="s">
        <v>2018</v>
      </c>
    </row>
    <row r="1495" spans="1:15" x14ac:dyDescent="0.25">
      <c r="A1495" s="151" t="s">
        <v>52</v>
      </c>
      <c r="B1495" s="77" t="s">
        <v>61</v>
      </c>
      <c r="C1495" s="77">
        <v>550</v>
      </c>
      <c r="D1495" s="77">
        <v>1025.01</v>
      </c>
      <c r="E1495" s="77">
        <v>10</v>
      </c>
      <c r="F1495" s="77" t="s">
        <v>13</v>
      </c>
      <c r="G1495" s="77" t="s">
        <v>12</v>
      </c>
      <c r="H1495" s="77">
        <v>4.4999999999999998E-2</v>
      </c>
      <c r="I1495" s="77">
        <v>0.10001</v>
      </c>
      <c r="J1495" s="77" t="s">
        <v>10</v>
      </c>
      <c r="K1495" s="77">
        <v>5545.6</v>
      </c>
      <c r="L1495" s="77">
        <v>0.82077999999999995</v>
      </c>
      <c r="M1495" s="77">
        <v>5546.4</v>
      </c>
      <c r="N1495" s="77">
        <v>0.81772</v>
      </c>
      <c r="O1495" s="78" t="s">
        <v>2028</v>
      </c>
    </row>
    <row r="1496" spans="1:15" x14ac:dyDescent="0.25">
      <c r="A1496" s="151" t="s">
        <v>52</v>
      </c>
      <c r="B1496" s="77" t="s">
        <v>61</v>
      </c>
      <c r="C1496" s="77">
        <v>550</v>
      </c>
      <c r="D1496" s="77">
        <v>1025.01</v>
      </c>
      <c r="E1496" s="77">
        <v>10</v>
      </c>
      <c r="F1496" s="77" t="s">
        <v>13</v>
      </c>
      <c r="G1496" s="77" t="s">
        <v>12</v>
      </c>
      <c r="H1496" s="77">
        <v>0.1</v>
      </c>
      <c r="I1496" s="77">
        <v>1</v>
      </c>
      <c r="J1496" s="77" t="s">
        <v>10</v>
      </c>
      <c r="K1496" s="77">
        <v>5503.5</v>
      </c>
      <c r="L1496" s="77">
        <v>0.96336999999999995</v>
      </c>
      <c r="M1496" s="77">
        <v>5504.3</v>
      </c>
      <c r="N1496" s="77">
        <v>0.96038000000000001</v>
      </c>
      <c r="O1496" s="78" t="s">
        <v>5326</v>
      </c>
    </row>
    <row r="1497" spans="1:15" x14ac:dyDescent="0.25">
      <c r="A1497" s="151" t="s">
        <v>52</v>
      </c>
      <c r="B1497" s="77" t="s">
        <v>61</v>
      </c>
      <c r="C1497" s="77">
        <v>550</v>
      </c>
      <c r="D1497" s="77">
        <v>1025.01</v>
      </c>
      <c r="E1497" s="77">
        <v>10</v>
      </c>
      <c r="F1497" s="77" t="s">
        <v>13</v>
      </c>
      <c r="G1497" s="77" t="s">
        <v>12</v>
      </c>
      <c r="H1497" s="77">
        <v>1</v>
      </c>
      <c r="I1497" s="77">
        <v>1.0000100000000001</v>
      </c>
      <c r="J1497" s="77" t="s">
        <v>10</v>
      </c>
      <c r="K1497" s="77">
        <v>5503.5</v>
      </c>
      <c r="L1497" s="77">
        <v>0.96336999999999995</v>
      </c>
      <c r="M1497" s="77">
        <v>5504.3</v>
      </c>
      <c r="N1497" s="77">
        <v>0.96038000000000001</v>
      </c>
      <c r="O1497" s="78" t="s">
        <v>5330</v>
      </c>
    </row>
    <row r="1498" spans="1:15" x14ac:dyDescent="0.25">
      <c r="A1498" s="151" t="s">
        <v>52</v>
      </c>
      <c r="B1498" s="77" t="s">
        <v>61</v>
      </c>
      <c r="C1498" s="77">
        <v>55</v>
      </c>
      <c r="D1498" s="77">
        <v>150.01</v>
      </c>
      <c r="E1498" s="77">
        <v>100</v>
      </c>
      <c r="F1498" s="77" t="s">
        <v>13</v>
      </c>
      <c r="G1498" s="77" t="s">
        <v>12</v>
      </c>
      <c r="H1498" s="77">
        <v>0.01</v>
      </c>
      <c r="I1498" s="77">
        <v>4.4999999999999998E-2</v>
      </c>
      <c r="J1498" s="77" t="s">
        <v>10</v>
      </c>
      <c r="K1498" s="77">
        <v>58000</v>
      </c>
      <c r="L1498" s="77">
        <v>1.506E-2</v>
      </c>
      <c r="M1498" s="77">
        <v>57992</v>
      </c>
      <c r="N1498" s="77">
        <v>1.491E-2</v>
      </c>
      <c r="O1498" s="78" t="s">
        <v>2003</v>
      </c>
    </row>
    <row r="1499" spans="1:15" x14ac:dyDescent="0.25">
      <c r="A1499" s="151" t="s">
        <v>52</v>
      </c>
      <c r="B1499" s="77" t="s">
        <v>61</v>
      </c>
      <c r="C1499" s="77">
        <v>55</v>
      </c>
      <c r="D1499" s="77">
        <v>150.01</v>
      </c>
      <c r="E1499" s="77">
        <v>100</v>
      </c>
      <c r="F1499" s="77" t="s">
        <v>13</v>
      </c>
      <c r="G1499" s="77" t="s">
        <v>12</v>
      </c>
      <c r="H1499" s="77">
        <v>4.4999999999999998E-2</v>
      </c>
      <c r="I1499" s="77">
        <v>0.1</v>
      </c>
      <c r="J1499" s="77" t="s">
        <v>10</v>
      </c>
      <c r="K1499" s="77">
        <v>58000</v>
      </c>
      <c r="L1499" s="77">
        <v>8.1364000000000002E-3</v>
      </c>
      <c r="M1499" s="77">
        <v>57996</v>
      </c>
      <c r="N1499" s="77">
        <v>7.9862000000000006E-3</v>
      </c>
      <c r="O1499" s="78" t="s">
        <v>2005</v>
      </c>
    </row>
    <row r="1500" spans="1:15" x14ac:dyDescent="0.25">
      <c r="A1500" s="151" t="s">
        <v>52</v>
      </c>
      <c r="B1500" s="77" t="s">
        <v>61</v>
      </c>
      <c r="C1500" s="77">
        <v>55</v>
      </c>
      <c r="D1500" s="77">
        <v>150.01</v>
      </c>
      <c r="E1500" s="77">
        <v>100</v>
      </c>
      <c r="F1500" s="77" t="s">
        <v>13</v>
      </c>
      <c r="G1500" s="77" t="s">
        <v>12</v>
      </c>
      <c r="H1500" s="77">
        <v>0.1</v>
      </c>
      <c r="I1500" s="77">
        <v>1</v>
      </c>
      <c r="J1500" s="77" t="s">
        <v>10</v>
      </c>
      <c r="K1500" s="77">
        <v>58000</v>
      </c>
      <c r="L1500" s="77">
        <v>8.1364000000000002E-3</v>
      </c>
      <c r="M1500" s="77">
        <v>57996</v>
      </c>
      <c r="N1500" s="77">
        <v>7.9862000000000006E-3</v>
      </c>
      <c r="O1500" s="78" t="s">
        <v>2535</v>
      </c>
    </row>
    <row r="1501" spans="1:15" x14ac:dyDescent="0.25">
      <c r="A1501" s="151" t="s">
        <v>52</v>
      </c>
      <c r="B1501" s="77" t="s">
        <v>61</v>
      </c>
      <c r="C1501" s="77">
        <v>55</v>
      </c>
      <c r="D1501" s="77">
        <v>150.01</v>
      </c>
      <c r="E1501" s="77">
        <v>100</v>
      </c>
      <c r="F1501" s="77" t="s">
        <v>13</v>
      </c>
      <c r="G1501" s="77" t="s">
        <v>12</v>
      </c>
      <c r="H1501" s="77">
        <v>1</v>
      </c>
      <c r="I1501" s="77">
        <v>5.01</v>
      </c>
      <c r="J1501" s="77" t="s">
        <v>10</v>
      </c>
      <c r="K1501" s="77">
        <v>57996</v>
      </c>
      <c r="L1501" s="77">
        <v>9.9046999999999996E-2</v>
      </c>
      <c r="M1501" s="77">
        <v>57948</v>
      </c>
      <c r="N1501" s="77">
        <v>9.8782999999999996E-2</v>
      </c>
      <c r="O1501" s="78" t="s">
        <v>2007</v>
      </c>
    </row>
    <row r="1502" spans="1:15" x14ac:dyDescent="0.25">
      <c r="A1502" s="151" t="s">
        <v>52</v>
      </c>
      <c r="B1502" s="77" t="s">
        <v>61</v>
      </c>
      <c r="C1502" s="77">
        <v>55</v>
      </c>
      <c r="D1502" s="77">
        <v>150.01</v>
      </c>
      <c r="E1502" s="77">
        <v>100</v>
      </c>
      <c r="F1502" s="77" t="s">
        <v>13</v>
      </c>
      <c r="G1502" s="77" t="s">
        <v>12</v>
      </c>
      <c r="H1502" s="77">
        <v>5</v>
      </c>
      <c r="I1502" s="77">
        <v>10</v>
      </c>
      <c r="J1502" s="77" t="s">
        <v>10</v>
      </c>
      <c r="K1502" s="77">
        <v>57941</v>
      </c>
      <c r="L1502" s="77">
        <v>1.6236999999999999</v>
      </c>
      <c r="M1502" s="77">
        <v>57264</v>
      </c>
      <c r="N1502" s="77">
        <v>1.6205000000000001</v>
      </c>
      <c r="O1502" s="78" t="s">
        <v>2004</v>
      </c>
    </row>
    <row r="1503" spans="1:15" x14ac:dyDescent="0.25">
      <c r="A1503" s="151" t="s">
        <v>52</v>
      </c>
      <c r="B1503" s="77" t="s">
        <v>61</v>
      </c>
      <c r="C1503" s="77">
        <v>55</v>
      </c>
      <c r="D1503" s="77">
        <v>150.01</v>
      </c>
      <c r="E1503" s="77">
        <v>100</v>
      </c>
      <c r="F1503" s="77" t="s">
        <v>13</v>
      </c>
      <c r="G1503" s="77" t="s">
        <v>12</v>
      </c>
      <c r="H1503" s="77">
        <v>10</v>
      </c>
      <c r="I1503" s="77">
        <v>10.01</v>
      </c>
      <c r="J1503" s="77" t="s">
        <v>10</v>
      </c>
      <c r="K1503" s="77">
        <v>57941</v>
      </c>
      <c r="L1503" s="77">
        <v>1.6236999999999999</v>
      </c>
      <c r="M1503" s="77">
        <v>57264</v>
      </c>
      <c r="N1503" s="77">
        <v>1.6205000000000001</v>
      </c>
      <c r="O1503" s="78" t="s">
        <v>2006</v>
      </c>
    </row>
    <row r="1504" spans="1:15" x14ac:dyDescent="0.25">
      <c r="A1504" s="151" t="s">
        <v>52</v>
      </c>
      <c r="B1504" s="77" t="s">
        <v>61</v>
      </c>
      <c r="C1504" s="77">
        <v>150</v>
      </c>
      <c r="D1504" s="77">
        <v>550.01</v>
      </c>
      <c r="E1504" s="77">
        <v>100</v>
      </c>
      <c r="F1504" s="77" t="s">
        <v>13</v>
      </c>
      <c r="G1504" s="77" t="s">
        <v>12</v>
      </c>
      <c r="H1504" s="77">
        <v>4.4999999999999998E-2</v>
      </c>
      <c r="I1504" s="77">
        <v>0.10001</v>
      </c>
      <c r="J1504" s="77" t="s">
        <v>10</v>
      </c>
      <c r="K1504" s="77">
        <v>57997</v>
      </c>
      <c r="L1504" s="77">
        <v>2.869E-2</v>
      </c>
      <c r="M1504" s="77">
        <v>57997</v>
      </c>
      <c r="N1504" s="77">
        <v>2.8410999999999999E-2</v>
      </c>
      <c r="O1504" s="78" t="s">
        <v>2540</v>
      </c>
    </row>
    <row r="1505" spans="1:15" x14ac:dyDescent="0.25">
      <c r="A1505" s="151" t="s">
        <v>52</v>
      </c>
      <c r="B1505" s="77" t="s">
        <v>61</v>
      </c>
      <c r="C1505" s="77">
        <v>150</v>
      </c>
      <c r="D1505" s="77">
        <v>550.01</v>
      </c>
      <c r="E1505" s="77">
        <v>100</v>
      </c>
      <c r="F1505" s="77" t="s">
        <v>13</v>
      </c>
      <c r="G1505" s="77" t="s">
        <v>12</v>
      </c>
      <c r="H1505" s="77">
        <v>0.1</v>
      </c>
      <c r="I1505" s="77">
        <v>1.0000100000000001</v>
      </c>
      <c r="J1505" s="77" t="s">
        <v>10</v>
      </c>
      <c r="K1505" s="77">
        <v>57996</v>
      </c>
      <c r="L1505" s="77">
        <v>3.4757999999999997E-2</v>
      </c>
      <c r="M1505" s="77">
        <v>57996</v>
      </c>
      <c r="N1505" s="77">
        <v>3.4478000000000002E-2</v>
      </c>
      <c r="O1505" s="78" t="s">
        <v>2021</v>
      </c>
    </row>
    <row r="1506" spans="1:15" x14ac:dyDescent="0.25">
      <c r="A1506" s="151" t="s">
        <v>52</v>
      </c>
      <c r="B1506" s="77" t="s">
        <v>61</v>
      </c>
      <c r="C1506" s="77">
        <v>150</v>
      </c>
      <c r="D1506" s="77">
        <v>550.01</v>
      </c>
      <c r="E1506" s="77">
        <v>100</v>
      </c>
      <c r="F1506" s="77" t="s">
        <v>13</v>
      </c>
      <c r="G1506" s="77" t="s">
        <v>12</v>
      </c>
      <c r="H1506" s="77">
        <v>1</v>
      </c>
      <c r="I1506" s="77">
        <v>5</v>
      </c>
      <c r="J1506" s="77" t="s">
        <v>10</v>
      </c>
      <c r="K1506" s="77">
        <v>57174</v>
      </c>
      <c r="L1506" s="77">
        <v>7.1298000000000004</v>
      </c>
      <c r="M1506" s="77">
        <v>57174</v>
      </c>
      <c r="N1506" s="77">
        <v>7.1292999999999997</v>
      </c>
      <c r="O1506" s="78" t="s">
        <v>2020</v>
      </c>
    </row>
    <row r="1507" spans="1:15" x14ac:dyDescent="0.25">
      <c r="A1507" s="151" t="s">
        <v>52</v>
      </c>
      <c r="B1507" s="77" t="s">
        <v>61</v>
      </c>
      <c r="C1507" s="77">
        <v>150</v>
      </c>
      <c r="D1507" s="77">
        <v>550.01</v>
      </c>
      <c r="E1507" s="77">
        <v>100</v>
      </c>
      <c r="F1507" s="77" t="s">
        <v>13</v>
      </c>
      <c r="G1507" s="77" t="s">
        <v>12</v>
      </c>
      <c r="H1507" s="77">
        <v>5</v>
      </c>
      <c r="I1507" s="77">
        <v>5.01</v>
      </c>
      <c r="J1507" s="77" t="s">
        <v>10</v>
      </c>
      <c r="K1507" s="77">
        <v>57174</v>
      </c>
      <c r="L1507" s="77">
        <v>7.1298000000000004</v>
      </c>
      <c r="M1507" s="77">
        <v>57174</v>
      </c>
      <c r="N1507" s="77">
        <v>7.1292999999999997</v>
      </c>
      <c r="O1507" s="78" t="s">
        <v>2022</v>
      </c>
    </row>
    <row r="1508" spans="1:15" x14ac:dyDescent="0.25">
      <c r="A1508" s="151" t="s">
        <v>52</v>
      </c>
      <c r="B1508" s="77" t="s">
        <v>61</v>
      </c>
      <c r="C1508" s="77">
        <v>550</v>
      </c>
      <c r="D1508" s="77">
        <v>1025.01</v>
      </c>
      <c r="E1508" s="77">
        <v>100</v>
      </c>
      <c r="F1508" s="77" t="s">
        <v>13</v>
      </c>
      <c r="G1508" s="77" t="s">
        <v>12</v>
      </c>
      <c r="H1508" s="77">
        <v>4.4999999999999998E-2</v>
      </c>
      <c r="I1508" s="77">
        <v>0.10001</v>
      </c>
      <c r="J1508" s="77" t="s">
        <v>10</v>
      </c>
      <c r="K1508" s="77">
        <v>57972</v>
      </c>
      <c r="L1508" s="77">
        <v>8.8607000000000005E-2</v>
      </c>
      <c r="M1508" s="77">
        <v>57972</v>
      </c>
      <c r="N1508" s="77">
        <v>8.7215000000000001E-2</v>
      </c>
      <c r="O1508" s="78" t="s">
        <v>2029</v>
      </c>
    </row>
    <row r="1509" spans="1:15" x14ac:dyDescent="0.25">
      <c r="A1509" s="151" t="s">
        <v>52</v>
      </c>
      <c r="B1509" s="77" t="s">
        <v>8</v>
      </c>
      <c r="C1509" s="77">
        <v>0</v>
      </c>
      <c r="D1509" s="77">
        <v>3.3009999999999998E-2</v>
      </c>
      <c r="E1509" s="77">
        <v>9.9999999999999995E-7</v>
      </c>
      <c r="F1509" s="77" t="s">
        <v>6</v>
      </c>
      <c r="G1509" s="77" t="s">
        <v>5</v>
      </c>
      <c r="H1509" s="77">
        <v>0.01</v>
      </c>
      <c r="I1509" s="77">
        <v>4.5010000000000001E-2</v>
      </c>
      <c r="J1509" s="77" t="s">
        <v>10</v>
      </c>
      <c r="K1509" s="77">
        <v>25</v>
      </c>
      <c r="L1509" s="77">
        <v>1700</v>
      </c>
      <c r="M1509" s="77">
        <v>23.181000000000001</v>
      </c>
      <c r="N1509" s="77">
        <v>1732</v>
      </c>
      <c r="O1509" s="78" t="s">
        <v>1814</v>
      </c>
    </row>
    <row r="1510" spans="1:15" x14ac:dyDescent="0.25">
      <c r="A1510" s="151" t="s">
        <v>52</v>
      </c>
      <c r="B1510" s="77" t="s">
        <v>8</v>
      </c>
      <c r="C1510" s="77">
        <v>0</v>
      </c>
      <c r="D1510" s="77">
        <v>3.3009999999999998E-2</v>
      </c>
      <c r="E1510" s="77">
        <v>9.9999999999999995E-7</v>
      </c>
      <c r="F1510" s="77" t="s">
        <v>6</v>
      </c>
      <c r="G1510" s="77" t="s">
        <v>5</v>
      </c>
      <c r="H1510" s="77">
        <v>4.4999999999999998E-2</v>
      </c>
      <c r="I1510" s="77">
        <v>10.00001</v>
      </c>
      <c r="J1510" s="77" t="s">
        <v>10</v>
      </c>
      <c r="K1510" s="77">
        <v>24</v>
      </c>
      <c r="L1510" s="77">
        <v>1200</v>
      </c>
      <c r="M1510" s="77">
        <v>23.184999999999999</v>
      </c>
      <c r="N1510" s="77">
        <v>1155.4000000000001</v>
      </c>
      <c r="O1510" s="78" t="s">
        <v>1817</v>
      </c>
    </row>
    <row r="1511" spans="1:15" x14ac:dyDescent="0.25">
      <c r="A1511" s="151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10</v>
      </c>
      <c r="I1511" s="77">
        <v>20.010000000000002</v>
      </c>
      <c r="J1511" s="77" t="s">
        <v>10</v>
      </c>
      <c r="K1511" s="77">
        <v>25</v>
      </c>
      <c r="L1511" s="77">
        <v>1700</v>
      </c>
      <c r="M1511" s="77">
        <v>23.181000000000001</v>
      </c>
      <c r="N1511" s="77">
        <v>1732</v>
      </c>
      <c r="O1511" s="78" t="s">
        <v>2485</v>
      </c>
    </row>
    <row r="1512" spans="1:15" x14ac:dyDescent="0.25">
      <c r="A1512" s="151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20</v>
      </c>
      <c r="I1512" s="77">
        <v>50.01</v>
      </c>
      <c r="J1512" s="77" t="s">
        <v>10</v>
      </c>
      <c r="K1512" s="77">
        <v>24</v>
      </c>
      <c r="L1512" s="77">
        <v>2300</v>
      </c>
      <c r="M1512" s="77">
        <v>23.565000000000001</v>
      </c>
      <c r="N1512" s="77">
        <v>2300.9</v>
      </c>
      <c r="O1512" s="78" t="s">
        <v>1816</v>
      </c>
    </row>
    <row r="1513" spans="1:15" x14ac:dyDescent="0.25">
      <c r="A1513" s="151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50</v>
      </c>
      <c r="I1513" s="77">
        <v>100</v>
      </c>
      <c r="J1513" s="77" t="s">
        <v>10</v>
      </c>
      <c r="K1513" s="77">
        <v>40</v>
      </c>
      <c r="L1513" s="77">
        <v>4000</v>
      </c>
      <c r="M1513" s="77">
        <v>38.936999999999998</v>
      </c>
      <c r="N1513" s="77">
        <v>4027</v>
      </c>
      <c r="O1513" s="78" t="s">
        <v>2486</v>
      </c>
    </row>
    <row r="1514" spans="1:15" x14ac:dyDescent="0.25">
      <c r="A1514" s="151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100</v>
      </c>
      <c r="I1514" s="77">
        <v>500</v>
      </c>
      <c r="J1514" s="77" t="s">
        <v>10</v>
      </c>
      <c r="K1514" s="77">
        <v>89</v>
      </c>
      <c r="L1514" s="77">
        <v>11000</v>
      </c>
      <c r="M1514" s="77">
        <v>72.86</v>
      </c>
      <c r="N1514" s="77">
        <v>11473</v>
      </c>
      <c r="O1514" s="78" t="s">
        <v>1815</v>
      </c>
    </row>
    <row r="1515" spans="1:15" x14ac:dyDescent="0.25">
      <c r="A1515" s="151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500</v>
      </c>
      <c r="I1515" s="77">
        <v>501</v>
      </c>
      <c r="J1515" s="77" t="s">
        <v>10</v>
      </c>
      <c r="K1515" s="77">
        <v>89</v>
      </c>
      <c r="L1515" s="77">
        <v>11000</v>
      </c>
      <c r="M1515" s="77">
        <v>72.86</v>
      </c>
      <c r="N1515" s="77">
        <v>11473</v>
      </c>
      <c r="O1515" s="78" t="s">
        <v>2484</v>
      </c>
    </row>
    <row r="1516" spans="1:15" x14ac:dyDescent="0.25">
      <c r="A1516" s="151" t="s">
        <v>52</v>
      </c>
      <c r="B1516" s="77" t="s">
        <v>8</v>
      </c>
      <c r="C1516" s="77">
        <v>3.3000000000000002E-2</v>
      </c>
      <c r="D1516" s="77">
        <v>0.33001000000000003</v>
      </c>
      <c r="E1516" s="77">
        <v>9.9999999999999995E-7</v>
      </c>
      <c r="F1516" s="77" t="s">
        <v>6</v>
      </c>
      <c r="G1516" s="77" t="s">
        <v>5</v>
      </c>
      <c r="H1516" s="77">
        <v>0.01</v>
      </c>
      <c r="I1516" s="77">
        <v>4.5010000000000001E-2</v>
      </c>
      <c r="J1516" s="77" t="s">
        <v>10</v>
      </c>
      <c r="K1516" s="77">
        <v>33</v>
      </c>
      <c r="L1516" s="77">
        <v>550</v>
      </c>
      <c r="M1516" s="77">
        <v>23.236000000000001</v>
      </c>
      <c r="N1516" s="77">
        <v>577.95000000000005</v>
      </c>
      <c r="O1516" s="78" t="s">
        <v>1861</v>
      </c>
    </row>
    <row r="1517" spans="1:15" x14ac:dyDescent="0.25">
      <c r="A1517" s="151" t="s">
        <v>52</v>
      </c>
      <c r="B1517" s="77" t="s">
        <v>8</v>
      </c>
      <c r="C1517" s="77">
        <v>3.3000000000000002E-2</v>
      </c>
      <c r="D1517" s="77">
        <v>0.33001000000000003</v>
      </c>
      <c r="E1517" s="77">
        <v>9.9999999999999995E-7</v>
      </c>
      <c r="F1517" s="77" t="s">
        <v>6</v>
      </c>
      <c r="G1517" s="77" t="s">
        <v>5</v>
      </c>
      <c r="H1517" s="77">
        <v>4.4999999999999998E-2</v>
      </c>
      <c r="I1517" s="77">
        <v>10.00001</v>
      </c>
      <c r="J1517" s="77" t="s">
        <v>10</v>
      </c>
      <c r="K1517" s="77">
        <v>24</v>
      </c>
      <c r="L1517" s="77">
        <v>350</v>
      </c>
      <c r="M1517" s="77">
        <v>23.254000000000001</v>
      </c>
      <c r="N1517" s="77">
        <v>347.52</v>
      </c>
      <c r="O1517" s="78" t="s">
        <v>1862</v>
      </c>
    </row>
    <row r="1518" spans="1:15" x14ac:dyDescent="0.25">
      <c r="A1518" s="151" t="s">
        <v>52</v>
      </c>
      <c r="B1518" s="77" t="s">
        <v>8</v>
      </c>
      <c r="C1518" s="77">
        <v>3.3000000000000002E-2</v>
      </c>
      <c r="D1518" s="77">
        <v>0.33001000000000003</v>
      </c>
      <c r="E1518" s="77">
        <v>9.9999999999999995E-7</v>
      </c>
      <c r="F1518" s="77" t="s">
        <v>6</v>
      </c>
      <c r="G1518" s="77" t="s">
        <v>5</v>
      </c>
      <c r="H1518" s="77">
        <v>10</v>
      </c>
      <c r="I1518" s="77">
        <v>20.010000000000002</v>
      </c>
      <c r="J1518" s="77" t="s">
        <v>10</v>
      </c>
      <c r="K1518" s="77">
        <v>24</v>
      </c>
      <c r="L1518" s="77">
        <v>810</v>
      </c>
      <c r="M1518" s="77">
        <v>23.218</v>
      </c>
      <c r="N1518" s="77">
        <v>808.67</v>
      </c>
      <c r="O1518" s="78" t="s">
        <v>1863</v>
      </c>
    </row>
    <row r="1519" spans="1:15" x14ac:dyDescent="0.25">
      <c r="A1519" s="151" t="s">
        <v>52</v>
      </c>
      <c r="B1519" s="77" t="s">
        <v>8</v>
      </c>
      <c r="C1519" s="77">
        <v>3.3000000000000002E-2</v>
      </c>
      <c r="D1519" s="77">
        <v>0.33001000000000003</v>
      </c>
      <c r="E1519" s="77">
        <v>9.9999999999999995E-7</v>
      </c>
      <c r="F1519" s="77" t="s">
        <v>6</v>
      </c>
      <c r="G1519" s="77" t="s">
        <v>5</v>
      </c>
      <c r="H1519" s="77">
        <v>20</v>
      </c>
      <c r="I1519" s="77">
        <v>50.01</v>
      </c>
      <c r="J1519" s="77" t="s">
        <v>10</v>
      </c>
      <c r="K1519" s="77">
        <v>47</v>
      </c>
      <c r="L1519" s="77">
        <v>1200</v>
      </c>
      <c r="M1519" s="77">
        <v>46.389000000000003</v>
      </c>
      <c r="N1519" s="77">
        <v>1155.4000000000001</v>
      </c>
      <c r="O1519" s="78" t="s">
        <v>1865</v>
      </c>
    </row>
    <row r="1520" spans="1:15" x14ac:dyDescent="0.25">
      <c r="A1520" s="151" t="s">
        <v>52</v>
      </c>
      <c r="B1520" s="77" t="s">
        <v>8</v>
      </c>
      <c r="C1520" s="77">
        <v>3.3000000000000002E-2</v>
      </c>
      <c r="D1520" s="77">
        <v>0.33001000000000003</v>
      </c>
      <c r="E1520" s="77">
        <v>9.9999999999999995E-7</v>
      </c>
      <c r="F1520" s="77" t="s">
        <v>6</v>
      </c>
      <c r="G1520" s="77" t="s">
        <v>5</v>
      </c>
      <c r="H1520" s="77">
        <v>50</v>
      </c>
      <c r="I1520" s="77">
        <v>100.01</v>
      </c>
      <c r="J1520" s="77" t="s">
        <v>10</v>
      </c>
      <c r="K1520" s="77">
        <v>200</v>
      </c>
      <c r="L1520" s="77">
        <v>2700</v>
      </c>
      <c r="M1520" s="77">
        <v>196.5</v>
      </c>
      <c r="N1520" s="77">
        <v>2656.4</v>
      </c>
      <c r="O1520" s="78" t="s">
        <v>1864</v>
      </c>
    </row>
    <row r="1521" spans="1:15" x14ac:dyDescent="0.25">
      <c r="A1521" s="151" t="s">
        <v>52</v>
      </c>
      <c r="B1521" s="77" t="s">
        <v>8</v>
      </c>
      <c r="C1521" s="77">
        <v>3.3000000000000002E-2</v>
      </c>
      <c r="D1521" s="77">
        <v>0.33001000000000003</v>
      </c>
      <c r="E1521" s="77">
        <v>9.9999999999999995E-7</v>
      </c>
      <c r="F1521" s="77" t="s">
        <v>6</v>
      </c>
      <c r="G1521" s="77" t="s">
        <v>5</v>
      </c>
      <c r="H1521" s="77">
        <v>100</v>
      </c>
      <c r="I1521" s="77">
        <v>500</v>
      </c>
      <c r="J1521" s="77" t="s">
        <v>10</v>
      </c>
      <c r="K1521" s="77">
        <v>390</v>
      </c>
      <c r="L1521" s="77">
        <v>5800</v>
      </c>
      <c r="M1521" s="77">
        <v>381.75</v>
      </c>
      <c r="N1521" s="77">
        <v>5779.4</v>
      </c>
      <c r="O1521" s="78" t="s">
        <v>1866</v>
      </c>
    </row>
    <row r="1522" spans="1:15" x14ac:dyDescent="0.25">
      <c r="A1522" s="151" t="s">
        <v>52</v>
      </c>
      <c r="B1522" s="77" t="s">
        <v>8</v>
      </c>
      <c r="C1522" s="77">
        <v>3.3000000000000002E-2</v>
      </c>
      <c r="D1522" s="77">
        <v>0.33001000000000003</v>
      </c>
      <c r="E1522" s="77">
        <v>9.9999999999999995E-7</v>
      </c>
      <c r="F1522" s="77" t="s">
        <v>6</v>
      </c>
      <c r="G1522" s="77" t="s">
        <v>5</v>
      </c>
      <c r="H1522" s="77">
        <v>500</v>
      </c>
      <c r="I1522" s="77">
        <v>501</v>
      </c>
      <c r="J1522" s="77" t="s">
        <v>10</v>
      </c>
      <c r="K1522" s="77">
        <v>390</v>
      </c>
      <c r="L1522" s="77">
        <v>5800</v>
      </c>
      <c r="M1522" s="77">
        <v>381.75</v>
      </c>
      <c r="N1522" s="77">
        <v>5779.4</v>
      </c>
      <c r="O1522" s="78" t="s">
        <v>1867</v>
      </c>
    </row>
    <row r="1523" spans="1:15" x14ac:dyDescent="0.25">
      <c r="A1523" s="151" t="s">
        <v>52</v>
      </c>
      <c r="B1523" s="77" t="s">
        <v>8</v>
      </c>
      <c r="C1523" s="77">
        <v>0</v>
      </c>
      <c r="D1523" s="77">
        <v>3.3009999999999998E-2</v>
      </c>
      <c r="E1523" s="77">
        <v>1.0000000000000001E-5</v>
      </c>
      <c r="F1523" s="77" t="s">
        <v>6</v>
      </c>
      <c r="G1523" s="77" t="s">
        <v>5</v>
      </c>
      <c r="H1523" s="77">
        <v>0.01</v>
      </c>
      <c r="I1523" s="77">
        <v>4.5010000000000001E-2</v>
      </c>
      <c r="J1523" s="77" t="s">
        <v>10</v>
      </c>
      <c r="K1523" s="77">
        <v>25</v>
      </c>
      <c r="L1523" s="77">
        <v>1718.2</v>
      </c>
      <c r="M1523" s="77">
        <v>23.853999999999999</v>
      </c>
      <c r="N1523" s="77">
        <v>1717.9</v>
      </c>
      <c r="O1523" s="78" t="s">
        <v>1822</v>
      </c>
    </row>
    <row r="1524" spans="1:15" x14ac:dyDescent="0.25">
      <c r="A1524" s="151" t="s">
        <v>52</v>
      </c>
      <c r="B1524" s="77" t="s">
        <v>8</v>
      </c>
      <c r="C1524" s="77">
        <v>0</v>
      </c>
      <c r="D1524" s="77">
        <v>3.3009999999999998E-2</v>
      </c>
      <c r="E1524" s="77">
        <v>1.0000000000000001E-5</v>
      </c>
      <c r="F1524" s="77" t="s">
        <v>6</v>
      </c>
      <c r="G1524" s="77" t="s">
        <v>5</v>
      </c>
      <c r="H1524" s="77">
        <v>4.4999999999999998E-2</v>
      </c>
      <c r="I1524" s="77">
        <v>10.00001</v>
      </c>
      <c r="J1524" s="77" t="s">
        <v>10</v>
      </c>
      <c r="K1524" s="77">
        <v>24</v>
      </c>
      <c r="L1524" s="77">
        <v>1143.4000000000001</v>
      </c>
      <c r="M1524" s="77">
        <v>23.87</v>
      </c>
      <c r="N1524" s="77">
        <v>1142.8</v>
      </c>
      <c r="O1524" s="78" t="s">
        <v>2487</v>
      </c>
    </row>
    <row r="1525" spans="1:15" x14ac:dyDescent="0.25">
      <c r="A1525" s="151" t="s">
        <v>52</v>
      </c>
      <c r="B1525" s="77" t="s">
        <v>8</v>
      </c>
      <c r="C1525" s="77">
        <v>0</v>
      </c>
      <c r="D1525" s="77">
        <v>3.3009999999999998E-2</v>
      </c>
      <c r="E1525" s="77">
        <v>1.0000000000000001E-5</v>
      </c>
      <c r="F1525" s="77" t="s">
        <v>6</v>
      </c>
      <c r="G1525" s="77" t="s">
        <v>5</v>
      </c>
      <c r="H1525" s="77">
        <v>10</v>
      </c>
      <c r="I1525" s="77">
        <v>20.010000000000002</v>
      </c>
      <c r="J1525" s="77" t="s">
        <v>10</v>
      </c>
      <c r="K1525" s="77">
        <v>25</v>
      </c>
      <c r="L1525" s="77">
        <v>1718.2</v>
      </c>
      <c r="M1525" s="77">
        <v>23.853999999999999</v>
      </c>
      <c r="N1525" s="77">
        <v>1717.9</v>
      </c>
      <c r="O1525" s="78" t="s">
        <v>1819</v>
      </c>
    </row>
    <row r="1526" spans="1:15" x14ac:dyDescent="0.25">
      <c r="A1526" s="151" t="s">
        <v>52</v>
      </c>
      <c r="B1526" s="77" t="s">
        <v>8</v>
      </c>
      <c r="C1526" s="77">
        <v>0</v>
      </c>
      <c r="D1526" s="77">
        <v>3.3009999999999998E-2</v>
      </c>
      <c r="E1526" s="77">
        <v>1.0000000000000001E-5</v>
      </c>
      <c r="F1526" s="77" t="s">
        <v>6</v>
      </c>
      <c r="G1526" s="77" t="s">
        <v>5</v>
      </c>
      <c r="H1526" s="77">
        <v>20</v>
      </c>
      <c r="I1526" s="77">
        <v>50.01</v>
      </c>
      <c r="J1526" s="77" t="s">
        <v>10</v>
      </c>
      <c r="K1526" s="77">
        <v>24.224</v>
      </c>
      <c r="L1526" s="77">
        <v>2286.5</v>
      </c>
      <c r="M1526" s="77">
        <v>24.216000000000001</v>
      </c>
      <c r="N1526" s="77">
        <v>2286.3000000000002</v>
      </c>
      <c r="O1526" s="78" t="s">
        <v>1821</v>
      </c>
    </row>
    <row r="1527" spans="1:15" x14ac:dyDescent="0.25">
      <c r="A1527" s="151" t="s">
        <v>52</v>
      </c>
      <c r="B1527" s="77" t="s">
        <v>8</v>
      </c>
      <c r="C1527" s="77">
        <v>0</v>
      </c>
      <c r="D1527" s="77">
        <v>3.3009999999999998E-2</v>
      </c>
      <c r="E1527" s="77">
        <v>1.0000000000000001E-5</v>
      </c>
      <c r="F1527" s="77" t="s">
        <v>6</v>
      </c>
      <c r="G1527" s="77" t="s">
        <v>5</v>
      </c>
      <c r="H1527" s="77">
        <v>50</v>
      </c>
      <c r="I1527" s="77">
        <v>100.01</v>
      </c>
      <c r="J1527" s="77" t="s">
        <v>10</v>
      </c>
      <c r="K1527" s="77">
        <v>40</v>
      </c>
      <c r="L1527" s="77">
        <v>4017.5</v>
      </c>
      <c r="M1527" s="77">
        <v>39.332000000000001</v>
      </c>
      <c r="N1527" s="77">
        <v>4018</v>
      </c>
      <c r="O1527" s="78" t="s">
        <v>1818</v>
      </c>
    </row>
    <row r="1528" spans="1:15" x14ac:dyDescent="0.25">
      <c r="A1528" s="151" t="s">
        <v>52</v>
      </c>
      <c r="B1528" s="77" t="s">
        <v>8</v>
      </c>
      <c r="C1528" s="77">
        <v>0</v>
      </c>
      <c r="D1528" s="77">
        <v>3.3009999999999998E-2</v>
      </c>
      <c r="E1528" s="77">
        <v>1.0000000000000001E-5</v>
      </c>
      <c r="F1528" s="77" t="s">
        <v>6</v>
      </c>
      <c r="G1528" s="77" t="s">
        <v>5</v>
      </c>
      <c r="H1528" s="77">
        <v>100</v>
      </c>
      <c r="I1528" s="77">
        <v>500</v>
      </c>
      <c r="J1528" s="77" t="s">
        <v>10</v>
      </c>
      <c r="K1528" s="77">
        <v>89</v>
      </c>
      <c r="L1528" s="77">
        <v>11468</v>
      </c>
      <c r="M1528" s="77">
        <v>73.063000000000002</v>
      </c>
      <c r="N1528" s="77">
        <v>11468</v>
      </c>
      <c r="O1528" s="78" t="s">
        <v>1823</v>
      </c>
    </row>
    <row r="1529" spans="1:15" x14ac:dyDescent="0.25">
      <c r="A1529" s="151" t="s">
        <v>52</v>
      </c>
      <c r="B1529" s="77" t="s">
        <v>8</v>
      </c>
      <c r="C1529" s="77">
        <v>0</v>
      </c>
      <c r="D1529" s="77">
        <v>3.3009999999999998E-2</v>
      </c>
      <c r="E1529" s="77">
        <v>1.0000000000000001E-5</v>
      </c>
      <c r="F1529" s="77" t="s">
        <v>6</v>
      </c>
      <c r="G1529" s="77" t="s">
        <v>5</v>
      </c>
      <c r="H1529" s="77">
        <v>500</v>
      </c>
      <c r="I1529" s="77">
        <v>501</v>
      </c>
      <c r="J1529" s="77" t="s">
        <v>10</v>
      </c>
      <c r="K1529" s="77">
        <v>89</v>
      </c>
      <c r="L1529" s="77">
        <v>11468</v>
      </c>
      <c r="M1529" s="77">
        <v>73.063000000000002</v>
      </c>
      <c r="N1529" s="77">
        <v>11468</v>
      </c>
      <c r="O1529" s="78" t="s">
        <v>1820</v>
      </c>
    </row>
    <row r="1530" spans="1:15" x14ac:dyDescent="0.25">
      <c r="A1530" s="151" t="s">
        <v>52</v>
      </c>
      <c r="B1530" s="77" t="s">
        <v>8</v>
      </c>
      <c r="C1530" s="77">
        <v>3.3000000000000002E-2</v>
      </c>
      <c r="D1530" s="77">
        <v>0.33001000000000003</v>
      </c>
      <c r="E1530" s="77">
        <v>1.0000000000000001E-5</v>
      </c>
      <c r="F1530" s="77" t="s">
        <v>6</v>
      </c>
      <c r="G1530" s="77" t="s">
        <v>5</v>
      </c>
      <c r="H1530" s="77">
        <v>0.01</v>
      </c>
      <c r="I1530" s="77">
        <v>4.5010000000000001E-2</v>
      </c>
      <c r="J1530" s="77" t="s">
        <v>10</v>
      </c>
      <c r="K1530" s="77">
        <v>33</v>
      </c>
      <c r="L1530" s="77">
        <v>550.17999999999995</v>
      </c>
      <c r="M1530" s="77">
        <v>23.663</v>
      </c>
      <c r="N1530" s="77">
        <v>576.89</v>
      </c>
      <c r="O1530" s="78" t="s">
        <v>1870</v>
      </c>
    </row>
    <row r="1531" spans="1:15" x14ac:dyDescent="0.25">
      <c r="A1531" s="151" t="s">
        <v>52</v>
      </c>
      <c r="B1531" s="77" t="s">
        <v>8</v>
      </c>
      <c r="C1531" s="77">
        <v>3.3000000000000002E-2</v>
      </c>
      <c r="D1531" s="77">
        <v>0.33001000000000003</v>
      </c>
      <c r="E1531" s="77">
        <v>1.0000000000000001E-5</v>
      </c>
      <c r="F1531" s="77" t="s">
        <v>6</v>
      </c>
      <c r="G1531" s="77" t="s">
        <v>5</v>
      </c>
      <c r="H1531" s="77">
        <v>4.4999999999999998E-2</v>
      </c>
      <c r="I1531" s="77">
        <v>10.00001</v>
      </c>
      <c r="J1531" s="77" t="s">
        <v>10</v>
      </c>
      <c r="K1531" s="77">
        <v>24</v>
      </c>
      <c r="L1531" s="77">
        <v>346.2</v>
      </c>
      <c r="M1531" s="77">
        <v>23.771000000000001</v>
      </c>
      <c r="N1531" s="77">
        <v>346.32</v>
      </c>
      <c r="O1531" s="78" t="s">
        <v>2492</v>
      </c>
    </row>
    <row r="1532" spans="1:15" x14ac:dyDescent="0.25">
      <c r="A1532" s="151" t="s">
        <v>52</v>
      </c>
      <c r="B1532" s="77" t="s">
        <v>8</v>
      </c>
      <c r="C1532" s="77">
        <v>3.3000000000000002E-2</v>
      </c>
      <c r="D1532" s="77">
        <v>0.33001000000000003</v>
      </c>
      <c r="E1532" s="77">
        <v>1.0000000000000001E-5</v>
      </c>
      <c r="F1532" s="77" t="s">
        <v>6</v>
      </c>
      <c r="G1532" s="77" t="s">
        <v>5</v>
      </c>
      <c r="H1532" s="77">
        <v>10</v>
      </c>
      <c r="I1532" s="77">
        <v>20.010000000000002</v>
      </c>
      <c r="J1532" s="77" t="s">
        <v>10</v>
      </c>
      <c r="K1532" s="77">
        <v>24</v>
      </c>
      <c r="L1532" s="77">
        <v>807.65</v>
      </c>
      <c r="M1532" s="77">
        <v>23.582999999999998</v>
      </c>
      <c r="N1532" s="77">
        <v>807.74</v>
      </c>
      <c r="O1532" s="78" t="s">
        <v>1873</v>
      </c>
    </row>
    <row r="1533" spans="1:15" x14ac:dyDescent="0.25">
      <c r="A1533" s="151" t="s">
        <v>52</v>
      </c>
      <c r="B1533" s="77" t="s">
        <v>8</v>
      </c>
      <c r="C1533" s="77">
        <v>3.3000000000000002E-2</v>
      </c>
      <c r="D1533" s="77">
        <v>0.33001000000000003</v>
      </c>
      <c r="E1533" s="77">
        <v>1.0000000000000001E-5</v>
      </c>
      <c r="F1533" s="77" t="s">
        <v>6</v>
      </c>
      <c r="G1533" s="77" t="s">
        <v>5</v>
      </c>
      <c r="H1533" s="77">
        <v>20</v>
      </c>
      <c r="I1533" s="77">
        <v>50.01</v>
      </c>
      <c r="J1533" s="77" t="s">
        <v>10</v>
      </c>
      <c r="K1533" s="77">
        <v>47</v>
      </c>
      <c r="L1533" s="77">
        <v>1154.8</v>
      </c>
      <c r="M1533" s="77">
        <v>46.618000000000002</v>
      </c>
      <c r="N1533" s="77">
        <v>1154.8</v>
      </c>
      <c r="O1533" s="78" t="s">
        <v>1872</v>
      </c>
    </row>
    <row r="1534" spans="1:15" x14ac:dyDescent="0.25">
      <c r="A1534" s="151" t="s">
        <v>52</v>
      </c>
      <c r="B1534" s="77" t="s">
        <v>8</v>
      </c>
      <c r="C1534" s="77">
        <v>3.3000000000000002E-2</v>
      </c>
      <c r="D1534" s="77">
        <v>0.33001000000000003</v>
      </c>
      <c r="E1534" s="77">
        <v>1.0000000000000001E-5</v>
      </c>
      <c r="F1534" s="77" t="s">
        <v>6</v>
      </c>
      <c r="G1534" s="77" t="s">
        <v>5</v>
      </c>
      <c r="H1534" s="77">
        <v>50</v>
      </c>
      <c r="I1534" s="77">
        <v>100.01</v>
      </c>
      <c r="J1534" s="77" t="s">
        <v>10</v>
      </c>
      <c r="K1534" s="77">
        <v>200</v>
      </c>
      <c r="L1534" s="77">
        <v>2656.2</v>
      </c>
      <c r="M1534" s="77">
        <v>196.56</v>
      </c>
      <c r="N1534" s="77">
        <v>2656.3</v>
      </c>
      <c r="O1534" s="78" t="s">
        <v>1871</v>
      </c>
    </row>
    <row r="1535" spans="1:15" x14ac:dyDescent="0.25">
      <c r="A1535" s="151" t="s">
        <v>52</v>
      </c>
      <c r="B1535" s="77" t="s">
        <v>8</v>
      </c>
      <c r="C1535" s="77">
        <v>3.3000000000000002E-2</v>
      </c>
      <c r="D1535" s="77">
        <v>0.33001000000000003</v>
      </c>
      <c r="E1535" s="77">
        <v>1.0000000000000001E-5</v>
      </c>
      <c r="F1535" s="77" t="s">
        <v>6</v>
      </c>
      <c r="G1535" s="77" t="s">
        <v>5</v>
      </c>
      <c r="H1535" s="77">
        <v>100</v>
      </c>
      <c r="I1535" s="77">
        <v>500</v>
      </c>
      <c r="J1535" s="77" t="s">
        <v>10</v>
      </c>
      <c r="K1535" s="77">
        <v>390</v>
      </c>
      <c r="L1535" s="77">
        <v>5779.3</v>
      </c>
      <c r="M1535" s="77">
        <v>381.8</v>
      </c>
      <c r="N1535" s="77">
        <v>5779.3</v>
      </c>
      <c r="O1535" s="78" t="s">
        <v>1869</v>
      </c>
    </row>
    <row r="1536" spans="1:15" x14ac:dyDescent="0.25">
      <c r="A1536" s="151" t="s">
        <v>52</v>
      </c>
      <c r="B1536" s="77" t="s">
        <v>8</v>
      </c>
      <c r="C1536" s="77">
        <v>3.3000000000000002E-2</v>
      </c>
      <c r="D1536" s="77">
        <v>0.33001000000000003</v>
      </c>
      <c r="E1536" s="77">
        <v>1.0000000000000001E-5</v>
      </c>
      <c r="F1536" s="77" t="s">
        <v>6</v>
      </c>
      <c r="G1536" s="77" t="s">
        <v>5</v>
      </c>
      <c r="H1536" s="77">
        <v>500</v>
      </c>
      <c r="I1536" s="77">
        <v>501</v>
      </c>
      <c r="J1536" s="77" t="s">
        <v>10</v>
      </c>
      <c r="K1536" s="77">
        <v>390</v>
      </c>
      <c r="L1536" s="77">
        <v>5779.3</v>
      </c>
      <c r="M1536" s="77">
        <v>381.8</v>
      </c>
      <c r="N1536" s="77">
        <v>5779.3</v>
      </c>
      <c r="O1536" s="78" t="s">
        <v>1868</v>
      </c>
    </row>
    <row r="1537" spans="1:15" x14ac:dyDescent="0.25">
      <c r="A1537" s="151" t="s">
        <v>52</v>
      </c>
      <c r="B1537" s="77" t="s">
        <v>8</v>
      </c>
      <c r="C1537" s="77">
        <v>0.33</v>
      </c>
      <c r="D1537" s="77">
        <v>3.3001</v>
      </c>
      <c r="E1537" s="77">
        <v>1.0000000000000001E-5</v>
      </c>
      <c r="F1537" s="77" t="s">
        <v>6</v>
      </c>
      <c r="G1537" s="77" t="s">
        <v>4</v>
      </c>
      <c r="H1537" s="77">
        <v>0.01</v>
      </c>
      <c r="I1537" s="77">
        <v>4.5010000000000001E-2</v>
      </c>
      <c r="J1537" s="77" t="s">
        <v>10</v>
      </c>
      <c r="K1537" s="77">
        <v>0.11</v>
      </c>
      <c r="L1537" s="77">
        <v>0.56000000000000005</v>
      </c>
      <c r="M1537" s="77">
        <v>0.10391</v>
      </c>
      <c r="N1537" s="77">
        <v>0.56220999999999999</v>
      </c>
      <c r="O1537" s="78" t="s">
        <v>1892</v>
      </c>
    </row>
    <row r="1538" spans="1:15" x14ac:dyDescent="0.25">
      <c r="A1538" s="151" t="s">
        <v>52</v>
      </c>
      <c r="B1538" s="77" t="s">
        <v>8</v>
      </c>
      <c r="C1538" s="77">
        <v>0.33</v>
      </c>
      <c r="D1538" s="77">
        <v>3.3001</v>
      </c>
      <c r="E1538" s="77">
        <v>1.0000000000000001E-5</v>
      </c>
      <c r="F1538" s="77" t="s">
        <v>6</v>
      </c>
      <c r="G1538" s="77" t="s">
        <v>4</v>
      </c>
      <c r="H1538" s="77">
        <v>4.4999999999999998E-2</v>
      </c>
      <c r="I1538" s="77">
        <v>10.00001</v>
      </c>
      <c r="J1538" s="77" t="s">
        <v>10</v>
      </c>
      <c r="K1538" s="77">
        <v>7.0000000000000007E-2</v>
      </c>
      <c r="L1538" s="77">
        <v>0.35</v>
      </c>
      <c r="M1538" s="77">
        <v>6.9476999999999997E-2</v>
      </c>
      <c r="N1538" s="77">
        <v>0.34755999999999998</v>
      </c>
      <c r="O1538" s="78" t="s">
        <v>1890</v>
      </c>
    </row>
    <row r="1539" spans="1:15" x14ac:dyDescent="0.25">
      <c r="A1539" s="151" t="s">
        <v>52</v>
      </c>
      <c r="B1539" s="77" t="s">
        <v>8</v>
      </c>
      <c r="C1539" s="77">
        <v>0.33</v>
      </c>
      <c r="D1539" s="77">
        <v>3.3001</v>
      </c>
      <c r="E1539" s="77">
        <v>1.0000000000000001E-5</v>
      </c>
      <c r="F1539" s="77" t="s">
        <v>6</v>
      </c>
      <c r="G1539" s="77" t="s">
        <v>4</v>
      </c>
      <c r="H1539" s="77">
        <v>10</v>
      </c>
      <c r="I1539" s="77">
        <v>20.010000000000002</v>
      </c>
      <c r="J1539" s="77" t="s">
        <v>10</v>
      </c>
      <c r="K1539" s="77">
        <v>7.0000000000000007E-2</v>
      </c>
      <c r="L1539" s="77">
        <v>0.81</v>
      </c>
      <c r="M1539" s="77">
        <v>6.9434999999999997E-2</v>
      </c>
      <c r="N1539" s="77">
        <v>0.80878000000000005</v>
      </c>
      <c r="O1539" s="78" t="s">
        <v>1891</v>
      </c>
    </row>
    <row r="1540" spans="1:15" x14ac:dyDescent="0.25">
      <c r="A1540" s="151" t="s">
        <v>52</v>
      </c>
      <c r="B1540" s="77" t="s">
        <v>8</v>
      </c>
      <c r="C1540" s="77">
        <v>0.33</v>
      </c>
      <c r="D1540" s="77">
        <v>3.3001</v>
      </c>
      <c r="E1540" s="77">
        <v>1.0000000000000001E-5</v>
      </c>
      <c r="F1540" s="77" t="s">
        <v>6</v>
      </c>
      <c r="G1540" s="77" t="s">
        <v>4</v>
      </c>
      <c r="H1540" s="77">
        <v>20</v>
      </c>
      <c r="I1540" s="77">
        <v>50.01</v>
      </c>
      <c r="J1540" s="77" t="s">
        <v>10</v>
      </c>
      <c r="K1540" s="77">
        <v>7.0000000000000007E-2</v>
      </c>
      <c r="L1540" s="77">
        <v>1.2</v>
      </c>
      <c r="M1540" s="77">
        <v>6.9505999999999998E-2</v>
      </c>
      <c r="N1540" s="77">
        <v>1.1558999999999999</v>
      </c>
      <c r="O1540" s="78" t="s">
        <v>2499</v>
      </c>
    </row>
    <row r="1541" spans="1:15" x14ac:dyDescent="0.25">
      <c r="A1541" s="151" t="s">
        <v>52</v>
      </c>
      <c r="B1541" s="77" t="s">
        <v>8</v>
      </c>
      <c r="C1541" s="77">
        <v>0.33</v>
      </c>
      <c r="D1541" s="77">
        <v>3.3001</v>
      </c>
      <c r="E1541" s="77">
        <v>1.0000000000000001E-5</v>
      </c>
      <c r="F1541" s="77" t="s">
        <v>6</v>
      </c>
      <c r="G1541" s="77" t="s">
        <v>4</v>
      </c>
      <c r="H1541" s="77">
        <v>50</v>
      </c>
      <c r="I1541" s="77">
        <v>100.01</v>
      </c>
      <c r="J1541" s="77" t="s">
        <v>10</v>
      </c>
      <c r="K1541" s="77">
        <v>0.24</v>
      </c>
      <c r="L1541" s="77">
        <v>2.7</v>
      </c>
      <c r="M1541" s="77">
        <v>0.23108000000000001</v>
      </c>
      <c r="N1541" s="77">
        <v>2.6570999999999998</v>
      </c>
      <c r="O1541" s="78" t="s">
        <v>2498</v>
      </c>
    </row>
    <row r="1542" spans="1:15" x14ac:dyDescent="0.25">
      <c r="A1542" s="151" t="s">
        <v>52</v>
      </c>
      <c r="B1542" s="77" t="s">
        <v>8</v>
      </c>
      <c r="C1542" s="77">
        <v>0.33</v>
      </c>
      <c r="D1542" s="77">
        <v>3.3001</v>
      </c>
      <c r="E1542" s="77">
        <v>1.0000000000000001E-5</v>
      </c>
      <c r="F1542" s="77" t="s">
        <v>6</v>
      </c>
      <c r="G1542" s="77" t="s">
        <v>4</v>
      </c>
      <c r="H1542" s="77">
        <v>100</v>
      </c>
      <c r="I1542" s="77">
        <v>500</v>
      </c>
      <c r="J1542" s="77" t="s">
        <v>10</v>
      </c>
      <c r="K1542" s="77">
        <v>1.1000000000000001</v>
      </c>
      <c r="L1542" s="77">
        <v>5.8</v>
      </c>
      <c r="M1542" s="77">
        <v>1.0377000000000001</v>
      </c>
      <c r="N1542" s="77">
        <v>5.7942</v>
      </c>
      <c r="O1542" s="78" t="s">
        <v>1894</v>
      </c>
    </row>
    <row r="1543" spans="1:15" x14ac:dyDescent="0.25">
      <c r="A1543" s="151" t="s">
        <v>52</v>
      </c>
      <c r="B1543" s="77" t="s">
        <v>8</v>
      </c>
      <c r="C1543" s="77">
        <v>0.33</v>
      </c>
      <c r="D1543" s="77">
        <v>3.3001</v>
      </c>
      <c r="E1543" s="77">
        <v>1.0000000000000001E-5</v>
      </c>
      <c r="F1543" s="77" t="s">
        <v>6</v>
      </c>
      <c r="G1543" s="77" t="s">
        <v>4</v>
      </c>
      <c r="H1543" s="77">
        <v>500</v>
      </c>
      <c r="I1543" s="77">
        <v>501</v>
      </c>
      <c r="J1543" s="77" t="s">
        <v>10</v>
      </c>
      <c r="K1543" s="77">
        <v>1.1000000000000001</v>
      </c>
      <c r="L1543" s="77">
        <v>5.8</v>
      </c>
      <c r="M1543" s="77">
        <v>1.0377000000000001</v>
      </c>
      <c r="N1543" s="77">
        <v>5.7942</v>
      </c>
      <c r="O1543" s="78" t="s">
        <v>1893</v>
      </c>
    </row>
    <row r="1544" spans="1:15" x14ac:dyDescent="0.25">
      <c r="A1544" s="151" t="s">
        <v>52</v>
      </c>
      <c r="B1544" s="77" t="s">
        <v>8</v>
      </c>
      <c r="C1544" s="77">
        <v>0</v>
      </c>
      <c r="D1544" s="77">
        <v>3.3009999999999998E-2</v>
      </c>
      <c r="E1544" s="77">
        <v>1E-4</v>
      </c>
      <c r="F1544" s="77" t="s">
        <v>6</v>
      </c>
      <c r="G1544" s="77" t="s">
        <v>5</v>
      </c>
      <c r="H1544" s="77">
        <v>0.01</v>
      </c>
      <c r="I1544" s="77">
        <v>4.5010000000000001E-2</v>
      </c>
      <c r="J1544" s="77" t="s">
        <v>10</v>
      </c>
      <c r="K1544" s="77">
        <v>62.01</v>
      </c>
      <c r="L1544" s="77">
        <v>1125.5</v>
      </c>
      <c r="M1544" s="77">
        <v>61.999000000000002</v>
      </c>
      <c r="N1544" s="77">
        <v>1123.8</v>
      </c>
      <c r="O1544" s="78" t="s">
        <v>1826</v>
      </c>
    </row>
    <row r="1545" spans="1:15" x14ac:dyDescent="0.25">
      <c r="A1545" s="151" t="s">
        <v>52</v>
      </c>
      <c r="B1545" s="77" t="s">
        <v>8</v>
      </c>
      <c r="C1545" s="77">
        <v>0</v>
      </c>
      <c r="D1545" s="77">
        <v>3.3009999999999998E-2</v>
      </c>
      <c r="E1545" s="77">
        <v>1E-4</v>
      </c>
      <c r="F1545" s="77" t="s">
        <v>6</v>
      </c>
      <c r="G1545" s="77" t="s">
        <v>5</v>
      </c>
      <c r="H1545" s="77">
        <v>4.4999999999999998E-2</v>
      </c>
      <c r="I1545" s="77">
        <v>10.00001</v>
      </c>
      <c r="J1545" s="77" t="s">
        <v>10</v>
      </c>
      <c r="K1545" s="77">
        <v>62.237000000000002</v>
      </c>
      <c r="L1545" s="77">
        <v>673.84</v>
      </c>
      <c r="M1545" s="77">
        <v>62.225000000000001</v>
      </c>
      <c r="N1545" s="77">
        <v>671.86</v>
      </c>
      <c r="O1545" s="78" t="s">
        <v>1825</v>
      </c>
    </row>
    <row r="1546" spans="1:15" x14ac:dyDescent="0.25">
      <c r="A1546" s="151" t="s">
        <v>52</v>
      </c>
      <c r="B1546" s="77" t="s">
        <v>8</v>
      </c>
      <c r="C1546" s="77">
        <v>0</v>
      </c>
      <c r="D1546" s="77">
        <v>3.3009999999999998E-2</v>
      </c>
      <c r="E1546" s="77">
        <v>1E-4</v>
      </c>
      <c r="F1546" s="77" t="s">
        <v>6</v>
      </c>
      <c r="G1546" s="77" t="s">
        <v>5</v>
      </c>
      <c r="H1546" s="77">
        <v>10</v>
      </c>
      <c r="I1546" s="77">
        <v>20.010000000000002</v>
      </c>
      <c r="J1546" s="77" t="s">
        <v>10</v>
      </c>
      <c r="K1546" s="77">
        <v>62.01</v>
      </c>
      <c r="L1546" s="77">
        <v>1125.5</v>
      </c>
      <c r="M1546" s="77">
        <v>61.999000000000002</v>
      </c>
      <c r="N1546" s="77">
        <v>1123.8</v>
      </c>
      <c r="O1546" s="78" t="s">
        <v>1828</v>
      </c>
    </row>
    <row r="1547" spans="1:15" x14ac:dyDescent="0.25">
      <c r="A1547" s="151" t="s">
        <v>52</v>
      </c>
      <c r="B1547" s="77" t="s">
        <v>8</v>
      </c>
      <c r="C1547" s="77">
        <v>0</v>
      </c>
      <c r="D1547" s="77">
        <v>3.3009999999999998E-2</v>
      </c>
      <c r="E1547" s="77">
        <v>1E-4</v>
      </c>
      <c r="F1547" s="77" t="s">
        <v>6</v>
      </c>
      <c r="G1547" s="77" t="s">
        <v>5</v>
      </c>
      <c r="H1547" s="77">
        <v>20</v>
      </c>
      <c r="I1547" s="77">
        <v>50.01</v>
      </c>
      <c r="J1547" s="77" t="s">
        <v>10</v>
      </c>
      <c r="K1547" s="77">
        <v>61.904000000000003</v>
      </c>
      <c r="L1547" s="77">
        <v>1615.7</v>
      </c>
      <c r="M1547" s="77">
        <v>61.89</v>
      </c>
      <c r="N1547" s="77">
        <v>1614.4</v>
      </c>
      <c r="O1547" s="78" t="s">
        <v>1829</v>
      </c>
    </row>
    <row r="1548" spans="1:15" x14ac:dyDescent="0.25">
      <c r="A1548" s="151" t="s">
        <v>52</v>
      </c>
      <c r="B1548" s="77" t="s">
        <v>8</v>
      </c>
      <c r="C1548" s="77">
        <v>0</v>
      </c>
      <c r="D1548" s="77">
        <v>3.3009999999999998E-2</v>
      </c>
      <c r="E1548" s="77">
        <v>1E-4</v>
      </c>
      <c r="F1548" s="77" t="s">
        <v>6</v>
      </c>
      <c r="G1548" s="77" t="s">
        <v>5</v>
      </c>
      <c r="H1548" s="77">
        <v>50</v>
      </c>
      <c r="I1548" s="77">
        <v>100.01</v>
      </c>
      <c r="J1548" s="77" t="s">
        <v>10</v>
      </c>
      <c r="K1548" s="77">
        <v>68.858000000000004</v>
      </c>
      <c r="L1548" s="77">
        <v>3411.4</v>
      </c>
      <c r="M1548" s="77">
        <v>68.766000000000005</v>
      </c>
      <c r="N1548" s="77">
        <v>3411.7</v>
      </c>
      <c r="O1548" s="78" t="s">
        <v>1824</v>
      </c>
    </row>
    <row r="1549" spans="1:15" x14ac:dyDescent="0.25">
      <c r="A1549" s="151" t="s">
        <v>52</v>
      </c>
      <c r="B1549" s="77" t="s">
        <v>8</v>
      </c>
      <c r="C1549" s="77">
        <v>0</v>
      </c>
      <c r="D1549" s="77">
        <v>3.3009999999999998E-2</v>
      </c>
      <c r="E1549" s="77">
        <v>1E-4</v>
      </c>
      <c r="F1549" s="77" t="s">
        <v>6</v>
      </c>
      <c r="G1549" s="77" t="s">
        <v>5</v>
      </c>
      <c r="H1549" s="77">
        <v>100</v>
      </c>
      <c r="I1549" s="77">
        <v>500</v>
      </c>
      <c r="J1549" s="77" t="s">
        <v>10</v>
      </c>
      <c r="K1549" s="77">
        <v>91.463999999999999</v>
      </c>
      <c r="L1549" s="77">
        <v>11024</v>
      </c>
      <c r="M1549" s="77">
        <v>91.322000000000003</v>
      </c>
      <c r="N1549" s="77">
        <v>11026</v>
      </c>
      <c r="O1549" s="78" t="s">
        <v>1827</v>
      </c>
    </row>
    <row r="1550" spans="1:15" x14ac:dyDescent="0.25">
      <c r="A1550" s="151" t="s">
        <v>52</v>
      </c>
      <c r="B1550" s="77" t="s">
        <v>8</v>
      </c>
      <c r="C1550" s="77">
        <v>0</v>
      </c>
      <c r="D1550" s="77">
        <v>3.3009999999999998E-2</v>
      </c>
      <c r="E1550" s="77">
        <v>1E-4</v>
      </c>
      <c r="F1550" s="77" t="s">
        <v>6</v>
      </c>
      <c r="G1550" s="77" t="s">
        <v>5</v>
      </c>
      <c r="H1550" s="77">
        <v>500</v>
      </c>
      <c r="I1550" s="77">
        <v>501</v>
      </c>
      <c r="J1550" s="77" t="s">
        <v>10</v>
      </c>
      <c r="K1550" s="77">
        <v>91.463999999999999</v>
      </c>
      <c r="L1550" s="77">
        <v>11024</v>
      </c>
      <c r="M1550" s="77">
        <v>91.322000000000003</v>
      </c>
      <c r="N1550" s="77">
        <v>11026</v>
      </c>
      <c r="O1550" s="78" t="s">
        <v>1830</v>
      </c>
    </row>
    <row r="1551" spans="1:15" x14ac:dyDescent="0.25">
      <c r="A1551" s="151" t="s">
        <v>52</v>
      </c>
      <c r="B1551" s="77" t="s">
        <v>8</v>
      </c>
      <c r="C1551" s="77">
        <v>3.3000000000000002E-2</v>
      </c>
      <c r="D1551" s="77">
        <v>0.33001000000000003</v>
      </c>
      <c r="E1551" s="77">
        <v>1E-4</v>
      </c>
      <c r="F1551" s="77" t="s">
        <v>6</v>
      </c>
      <c r="G1551" s="77" t="s">
        <v>5</v>
      </c>
      <c r="H1551" s="77">
        <v>0.01</v>
      </c>
      <c r="I1551" s="77">
        <v>4.5010000000000001E-2</v>
      </c>
      <c r="J1551" s="77" t="s">
        <v>10</v>
      </c>
      <c r="K1551" s="77">
        <v>55.234000000000002</v>
      </c>
      <c r="L1551" s="77">
        <v>504.47</v>
      </c>
      <c r="M1551" s="77">
        <v>55.134999999999998</v>
      </c>
      <c r="N1551" s="77">
        <v>504.68</v>
      </c>
      <c r="O1551" s="78" t="s">
        <v>1874</v>
      </c>
    </row>
    <row r="1552" spans="1:15" x14ac:dyDescent="0.25">
      <c r="A1552" s="151" t="s">
        <v>52</v>
      </c>
      <c r="B1552" s="77" t="s">
        <v>8</v>
      </c>
      <c r="C1552" s="77">
        <v>3.3000000000000002E-2</v>
      </c>
      <c r="D1552" s="77">
        <v>0.33001000000000003</v>
      </c>
      <c r="E1552" s="77">
        <v>1E-4</v>
      </c>
      <c r="F1552" s="77" t="s">
        <v>6</v>
      </c>
      <c r="G1552" s="77" t="s">
        <v>5</v>
      </c>
      <c r="H1552" s="77">
        <v>4.4999999999999998E-2</v>
      </c>
      <c r="I1552" s="77">
        <v>10.00001</v>
      </c>
      <c r="J1552" s="77" t="s">
        <v>10</v>
      </c>
      <c r="K1552" s="77">
        <v>58.585999999999999</v>
      </c>
      <c r="L1552" s="77">
        <v>276.02999999999997</v>
      </c>
      <c r="M1552" s="77">
        <v>58.482999999999997</v>
      </c>
      <c r="N1552" s="77">
        <v>276.20999999999998</v>
      </c>
      <c r="O1552" s="78" t="s">
        <v>1876</v>
      </c>
    </row>
    <row r="1553" spans="1:15" x14ac:dyDescent="0.25">
      <c r="A1553" s="151" t="s">
        <v>52</v>
      </c>
      <c r="B1553" s="77" t="s">
        <v>8</v>
      </c>
      <c r="C1553" s="77">
        <v>3.3000000000000002E-2</v>
      </c>
      <c r="D1553" s="77">
        <v>0.33001000000000003</v>
      </c>
      <c r="E1553" s="77">
        <v>1E-4</v>
      </c>
      <c r="F1553" s="77" t="s">
        <v>6</v>
      </c>
      <c r="G1553" s="77" t="s">
        <v>5</v>
      </c>
      <c r="H1553" s="77">
        <v>10</v>
      </c>
      <c r="I1553" s="77">
        <v>20.010000000000002</v>
      </c>
      <c r="J1553" s="77" t="s">
        <v>10</v>
      </c>
      <c r="K1553" s="77">
        <v>52.238</v>
      </c>
      <c r="L1553" s="77">
        <v>738.2</v>
      </c>
      <c r="M1553" s="77">
        <v>52.145000000000003</v>
      </c>
      <c r="N1553" s="77">
        <v>738.41</v>
      </c>
      <c r="O1553" s="78" t="s">
        <v>2494</v>
      </c>
    </row>
    <row r="1554" spans="1:15" x14ac:dyDescent="0.25">
      <c r="A1554" s="151" t="s">
        <v>52</v>
      </c>
      <c r="B1554" s="77" t="s">
        <v>8</v>
      </c>
      <c r="C1554" s="77">
        <v>3.3000000000000002E-2</v>
      </c>
      <c r="D1554" s="77">
        <v>0.33001000000000003</v>
      </c>
      <c r="E1554" s="77">
        <v>1E-4</v>
      </c>
      <c r="F1554" s="77" t="s">
        <v>6</v>
      </c>
      <c r="G1554" s="77" t="s">
        <v>5</v>
      </c>
      <c r="H1554" s="77">
        <v>20</v>
      </c>
      <c r="I1554" s="77">
        <v>50.01</v>
      </c>
      <c r="J1554" s="77" t="s">
        <v>10</v>
      </c>
      <c r="K1554" s="77">
        <v>66.007000000000005</v>
      </c>
      <c r="L1554" s="77">
        <v>1107.9000000000001</v>
      </c>
      <c r="M1554" s="77">
        <v>65.938999999999993</v>
      </c>
      <c r="N1554" s="77">
        <v>1108</v>
      </c>
      <c r="O1554" s="78" t="s">
        <v>1878</v>
      </c>
    </row>
    <row r="1555" spans="1:15" x14ac:dyDescent="0.25">
      <c r="A1555" s="151" t="s">
        <v>52</v>
      </c>
      <c r="B1555" s="77" t="s">
        <v>8</v>
      </c>
      <c r="C1555" s="77">
        <v>3.3000000000000002E-2</v>
      </c>
      <c r="D1555" s="77">
        <v>0.33001000000000003</v>
      </c>
      <c r="E1555" s="77">
        <v>1E-4</v>
      </c>
      <c r="F1555" s="77" t="s">
        <v>6</v>
      </c>
      <c r="G1555" s="77" t="s">
        <v>5</v>
      </c>
      <c r="H1555" s="77">
        <v>50</v>
      </c>
      <c r="I1555" s="77">
        <v>100.01</v>
      </c>
      <c r="J1555" s="77" t="s">
        <v>10</v>
      </c>
      <c r="K1555" s="77">
        <v>202.89</v>
      </c>
      <c r="L1555" s="77">
        <v>2641.9</v>
      </c>
      <c r="M1555" s="77">
        <v>202.83</v>
      </c>
      <c r="N1555" s="77">
        <v>2642</v>
      </c>
      <c r="O1555" s="78" t="s">
        <v>2493</v>
      </c>
    </row>
    <row r="1556" spans="1:15" x14ac:dyDescent="0.25">
      <c r="A1556" s="151" t="s">
        <v>52</v>
      </c>
      <c r="B1556" s="77" t="s">
        <v>8</v>
      </c>
      <c r="C1556" s="77">
        <v>3.3000000000000002E-2</v>
      </c>
      <c r="D1556" s="77">
        <v>0.33001000000000003</v>
      </c>
      <c r="E1556" s="77">
        <v>1E-4</v>
      </c>
      <c r="F1556" s="77" t="s">
        <v>6</v>
      </c>
      <c r="G1556" s="77" t="s">
        <v>5</v>
      </c>
      <c r="H1556" s="77">
        <v>100</v>
      </c>
      <c r="I1556" s="77">
        <v>500</v>
      </c>
      <c r="J1556" s="77" t="s">
        <v>10</v>
      </c>
      <c r="K1556" s="77">
        <v>390</v>
      </c>
      <c r="L1556" s="77">
        <v>5771.9</v>
      </c>
      <c r="M1556" s="77">
        <v>384.93</v>
      </c>
      <c r="N1556" s="77">
        <v>5772</v>
      </c>
      <c r="O1556" s="78" t="s">
        <v>1877</v>
      </c>
    </row>
    <row r="1557" spans="1:15" x14ac:dyDescent="0.25">
      <c r="A1557" s="151" t="s">
        <v>52</v>
      </c>
      <c r="B1557" s="77" t="s">
        <v>8</v>
      </c>
      <c r="C1557" s="77">
        <v>3.3000000000000002E-2</v>
      </c>
      <c r="D1557" s="77">
        <v>0.33001000000000003</v>
      </c>
      <c r="E1557" s="77">
        <v>1E-4</v>
      </c>
      <c r="F1557" s="77" t="s">
        <v>6</v>
      </c>
      <c r="G1557" s="77" t="s">
        <v>5</v>
      </c>
      <c r="H1557" s="77">
        <v>500</v>
      </c>
      <c r="I1557" s="77">
        <v>501</v>
      </c>
      <c r="J1557" s="77" t="s">
        <v>10</v>
      </c>
      <c r="K1557" s="77">
        <v>390</v>
      </c>
      <c r="L1557" s="77">
        <v>5771.9</v>
      </c>
      <c r="M1557" s="77">
        <v>384.93</v>
      </c>
      <c r="N1557" s="77">
        <v>5772</v>
      </c>
      <c r="O1557" s="78" t="s">
        <v>1875</v>
      </c>
    </row>
    <row r="1558" spans="1:15" x14ac:dyDescent="0.25">
      <c r="A1558" s="151" t="s">
        <v>52</v>
      </c>
      <c r="B1558" s="77" t="s">
        <v>8</v>
      </c>
      <c r="C1558" s="77">
        <v>0.33</v>
      </c>
      <c r="D1558" s="77">
        <v>3.3001</v>
      </c>
      <c r="E1558" s="77">
        <v>1E-4</v>
      </c>
      <c r="F1558" s="77" t="s">
        <v>6</v>
      </c>
      <c r="G1558" s="77" t="s">
        <v>4</v>
      </c>
      <c r="H1558" s="77">
        <v>0.01</v>
      </c>
      <c r="I1558" s="77">
        <v>4.5010000000000001E-2</v>
      </c>
      <c r="J1558" s="77" t="s">
        <v>10</v>
      </c>
      <c r="K1558" s="77">
        <v>0.11</v>
      </c>
      <c r="L1558" s="77">
        <v>0.56032999999999999</v>
      </c>
      <c r="M1558" s="77">
        <v>0.10921</v>
      </c>
      <c r="N1558" s="77">
        <v>0.56037000000000003</v>
      </c>
      <c r="O1558" s="78" t="s">
        <v>1897</v>
      </c>
    </row>
    <row r="1559" spans="1:15" x14ac:dyDescent="0.25">
      <c r="A1559" s="151" t="s">
        <v>52</v>
      </c>
      <c r="B1559" s="77" t="s">
        <v>8</v>
      </c>
      <c r="C1559" s="77">
        <v>0.33</v>
      </c>
      <c r="D1559" s="77">
        <v>3.3001</v>
      </c>
      <c r="E1559" s="77">
        <v>1E-4</v>
      </c>
      <c r="F1559" s="77" t="s">
        <v>6</v>
      </c>
      <c r="G1559" s="77" t="s">
        <v>4</v>
      </c>
      <c r="H1559" s="77">
        <v>4.4999999999999998E-2</v>
      </c>
      <c r="I1559" s="77">
        <v>10.00001</v>
      </c>
      <c r="J1559" s="77" t="s">
        <v>10</v>
      </c>
      <c r="K1559" s="77">
        <v>7.9443E-2</v>
      </c>
      <c r="L1559" s="77">
        <v>0.34499000000000002</v>
      </c>
      <c r="M1559" s="77">
        <v>7.9135999999999998E-2</v>
      </c>
      <c r="N1559" s="77">
        <v>0.34505000000000002</v>
      </c>
      <c r="O1559" s="78" t="s">
        <v>2502</v>
      </c>
    </row>
    <row r="1560" spans="1:15" x14ac:dyDescent="0.25">
      <c r="A1560" s="151" t="s">
        <v>52</v>
      </c>
      <c r="B1560" s="77" t="s">
        <v>8</v>
      </c>
      <c r="C1560" s="77">
        <v>0.33</v>
      </c>
      <c r="D1560" s="77">
        <v>3.3001</v>
      </c>
      <c r="E1560" s="77">
        <v>1E-4</v>
      </c>
      <c r="F1560" s="77" t="s">
        <v>6</v>
      </c>
      <c r="G1560" s="77" t="s">
        <v>4</v>
      </c>
      <c r="H1560" s="77">
        <v>10</v>
      </c>
      <c r="I1560" s="77">
        <v>20.010000000000002</v>
      </c>
      <c r="J1560" s="77" t="s">
        <v>10</v>
      </c>
      <c r="K1560" s="77">
        <v>7.5008000000000005E-2</v>
      </c>
      <c r="L1560" s="77">
        <v>0.80728999999999995</v>
      </c>
      <c r="M1560" s="77">
        <v>7.4829000000000007E-2</v>
      </c>
      <c r="N1560" s="77">
        <v>0.80732999999999999</v>
      </c>
      <c r="O1560" s="78" t="s">
        <v>1896</v>
      </c>
    </row>
    <row r="1561" spans="1:15" x14ac:dyDescent="0.25">
      <c r="A1561" s="151" t="s">
        <v>52</v>
      </c>
      <c r="B1561" s="77" t="s">
        <v>8</v>
      </c>
      <c r="C1561" s="77">
        <v>0.33</v>
      </c>
      <c r="D1561" s="77">
        <v>3.3001</v>
      </c>
      <c r="E1561" s="77">
        <v>1E-4</v>
      </c>
      <c r="F1561" s="77" t="s">
        <v>6</v>
      </c>
      <c r="G1561" s="77" t="s">
        <v>4</v>
      </c>
      <c r="H1561" s="77">
        <v>20</v>
      </c>
      <c r="I1561" s="77">
        <v>50.01</v>
      </c>
      <c r="J1561" s="77" t="s">
        <v>10</v>
      </c>
      <c r="K1561" s="77">
        <v>7.3710999999999999E-2</v>
      </c>
      <c r="L1561" s="77">
        <v>1.1548</v>
      </c>
      <c r="M1561" s="77">
        <v>7.3371000000000006E-2</v>
      </c>
      <c r="N1561" s="77">
        <v>1.1549</v>
      </c>
      <c r="O1561" s="78" t="s">
        <v>1895</v>
      </c>
    </row>
    <row r="1562" spans="1:15" x14ac:dyDescent="0.25">
      <c r="A1562" s="151" t="s">
        <v>52</v>
      </c>
      <c r="B1562" s="77" t="s">
        <v>8</v>
      </c>
      <c r="C1562" s="77">
        <v>0.33</v>
      </c>
      <c r="D1562" s="77">
        <v>3.3001</v>
      </c>
      <c r="E1562" s="77">
        <v>1E-4</v>
      </c>
      <c r="F1562" s="77" t="s">
        <v>6</v>
      </c>
      <c r="G1562" s="77" t="s">
        <v>4</v>
      </c>
      <c r="H1562" s="77">
        <v>50</v>
      </c>
      <c r="I1562" s="77">
        <v>100.01</v>
      </c>
      <c r="J1562" s="77" t="s">
        <v>10</v>
      </c>
      <c r="K1562" s="77">
        <v>0.24</v>
      </c>
      <c r="L1562" s="77">
        <v>2.6566000000000001</v>
      </c>
      <c r="M1562" s="77">
        <v>0.23255999999999999</v>
      </c>
      <c r="N1562" s="77">
        <v>2.6566999999999998</v>
      </c>
      <c r="O1562" s="78" t="s">
        <v>1898</v>
      </c>
    </row>
    <row r="1563" spans="1:15" x14ac:dyDescent="0.25">
      <c r="A1563" s="151" t="s">
        <v>52</v>
      </c>
      <c r="B1563" s="77" t="s">
        <v>8</v>
      </c>
      <c r="C1563" s="77">
        <v>0.33</v>
      </c>
      <c r="D1563" s="77">
        <v>3.3001</v>
      </c>
      <c r="E1563" s="77">
        <v>1E-4</v>
      </c>
      <c r="F1563" s="77" t="s">
        <v>6</v>
      </c>
      <c r="G1563" s="77" t="s">
        <v>4</v>
      </c>
      <c r="H1563" s="77">
        <v>100</v>
      </c>
      <c r="I1563" s="77">
        <v>500</v>
      </c>
      <c r="J1563" s="77" t="s">
        <v>10</v>
      </c>
      <c r="K1563" s="77">
        <v>1.1000000000000001</v>
      </c>
      <c r="L1563" s="77">
        <v>5.7939999999999996</v>
      </c>
      <c r="M1563" s="77">
        <v>1.038</v>
      </c>
      <c r="N1563" s="77">
        <v>5.7941000000000003</v>
      </c>
      <c r="O1563" s="78" t="s">
        <v>2501</v>
      </c>
    </row>
    <row r="1564" spans="1:15" x14ac:dyDescent="0.25">
      <c r="A1564" s="151" t="s">
        <v>52</v>
      </c>
      <c r="B1564" s="77" t="s">
        <v>8</v>
      </c>
      <c r="C1564" s="77">
        <v>0.33</v>
      </c>
      <c r="D1564" s="77">
        <v>3.3001</v>
      </c>
      <c r="E1564" s="77">
        <v>1E-4</v>
      </c>
      <c r="F1564" s="77" t="s">
        <v>6</v>
      </c>
      <c r="G1564" s="77" t="s">
        <v>4</v>
      </c>
      <c r="H1564" s="77">
        <v>500</v>
      </c>
      <c r="I1564" s="77">
        <v>501</v>
      </c>
      <c r="J1564" s="77" t="s">
        <v>10</v>
      </c>
      <c r="K1564" s="77">
        <v>1.1000000000000001</v>
      </c>
      <c r="L1564" s="77">
        <v>5.7939999999999996</v>
      </c>
      <c r="M1564" s="77">
        <v>1.038</v>
      </c>
      <c r="N1564" s="77">
        <v>5.7941000000000003</v>
      </c>
      <c r="O1564" s="78" t="s">
        <v>2500</v>
      </c>
    </row>
    <row r="1565" spans="1:15" x14ac:dyDescent="0.25">
      <c r="A1565" s="151" t="s">
        <v>52</v>
      </c>
      <c r="B1565" s="77" t="s">
        <v>8</v>
      </c>
      <c r="C1565" s="77">
        <v>3.3</v>
      </c>
      <c r="D1565" s="77">
        <v>33.000999999999998</v>
      </c>
      <c r="E1565" s="77">
        <v>1E-4</v>
      </c>
      <c r="F1565" s="77" t="s">
        <v>6</v>
      </c>
      <c r="G1565" s="77" t="s">
        <v>4</v>
      </c>
      <c r="H1565" s="77">
        <v>0.01</v>
      </c>
      <c r="I1565" s="77">
        <v>4.5010000000000001E-2</v>
      </c>
      <c r="J1565" s="77" t="s">
        <v>10</v>
      </c>
      <c r="K1565" s="77">
        <v>0.93</v>
      </c>
      <c r="L1565" s="77">
        <v>0.57999999999999996</v>
      </c>
      <c r="M1565" s="77">
        <v>0.92291999999999996</v>
      </c>
      <c r="N1565" s="77">
        <v>0.57830000000000004</v>
      </c>
      <c r="O1565" s="78" t="s">
        <v>2510</v>
      </c>
    </row>
    <row r="1566" spans="1:15" x14ac:dyDescent="0.25">
      <c r="A1566" s="151" t="s">
        <v>52</v>
      </c>
      <c r="B1566" s="77" t="s">
        <v>8</v>
      </c>
      <c r="C1566" s="77">
        <v>3.3</v>
      </c>
      <c r="D1566" s="77">
        <v>33.000999999999998</v>
      </c>
      <c r="E1566" s="77">
        <v>1E-4</v>
      </c>
      <c r="F1566" s="77" t="s">
        <v>6</v>
      </c>
      <c r="G1566" s="77" t="s">
        <v>4</v>
      </c>
      <c r="H1566" s="77">
        <v>4.4999999999999998E-2</v>
      </c>
      <c r="I1566" s="77">
        <v>10.00001</v>
      </c>
      <c r="J1566" s="77" t="s">
        <v>10</v>
      </c>
      <c r="K1566" s="77">
        <v>0.7</v>
      </c>
      <c r="L1566" s="77">
        <v>0.35</v>
      </c>
      <c r="M1566" s="77">
        <v>0.69218000000000002</v>
      </c>
      <c r="N1566" s="77">
        <v>0.34794999999999998</v>
      </c>
      <c r="O1566" s="78" t="s">
        <v>1918</v>
      </c>
    </row>
    <row r="1567" spans="1:15" x14ac:dyDescent="0.25">
      <c r="A1567" s="151" t="s">
        <v>52</v>
      </c>
      <c r="B1567" s="77" t="s">
        <v>8</v>
      </c>
      <c r="C1567" s="77">
        <v>3.3</v>
      </c>
      <c r="D1567" s="77">
        <v>33.000999999999998</v>
      </c>
      <c r="E1567" s="77">
        <v>1E-4</v>
      </c>
      <c r="F1567" s="77" t="s">
        <v>6</v>
      </c>
      <c r="G1567" s="77" t="s">
        <v>4</v>
      </c>
      <c r="H1567" s="77">
        <v>10</v>
      </c>
      <c r="I1567" s="77">
        <v>20.010000000000002</v>
      </c>
      <c r="J1567" s="77" t="s">
        <v>10</v>
      </c>
      <c r="K1567" s="77">
        <v>0.7</v>
      </c>
      <c r="L1567" s="77">
        <v>0.81</v>
      </c>
      <c r="M1567" s="77">
        <v>0.69303999999999999</v>
      </c>
      <c r="N1567" s="77">
        <v>0.80896000000000001</v>
      </c>
      <c r="O1567" s="78" t="s">
        <v>2508</v>
      </c>
    </row>
    <row r="1568" spans="1:15" x14ac:dyDescent="0.25">
      <c r="A1568" s="151" t="s">
        <v>52</v>
      </c>
      <c r="B1568" s="77" t="s">
        <v>8</v>
      </c>
      <c r="C1568" s="77">
        <v>3.3</v>
      </c>
      <c r="D1568" s="77">
        <v>33.000999999999998</v>
      </c>
      <c r="E1568" s="77">
        <v>1E-4</v>
      </c>
      <c r="F1568" s="77" t="s">
        <v>6</v>
      </c>
      <c r="G1568" s="77" t="s">
        <v>4</v>
      </c>
      <c r="H1568" s="77">
        <v>20</v>
      </c>
      <c r="I1568" s="77">
        <v>50.01</v>
      </c>
      <c r="J1568" s="77" t="s">
        <v>10</v>
      </c>
      <c r="K1568" s="77">
        <v>0.7</v>
      </c>
      <c r="L1568" s="77">
        <v>1.2</v>
      </c>
      <c r="M1568" s="77">
        <v>0.69121999999999995</v>
      </c>
      <c r="N1568" s="77">
        <v>1.1565000000000001</v>
      </c>
      <c r="O1568" s="78" t="s">
        <v>1916</v>
      </c>
    </row>
    <row r="1569" spans="1:15" x14ac:dyDescent="0.25">
      <c r="A1569" s="151" t="s">
        <v>52</v>
      </c>
      <c r="B1569" s="77" t="s">
        <v>8</v>
      </c>
      <c r="C1569" s="77">
        <v>3.3</v>
      </c>
      <c r="D1569" s="77">
        <v>33.000999999999998</v>
      </c>
      <c r="E1569" s="77">
        <v>1E-4</v>
      </c>
      <c r="F1569" s="77" t="s">
        <v>6</v>
      </c>
      <c r="G1569" s="77" t="s">
        <v>4</v>
      </c>
      <c r="H1569" s="77">
        <v>50</v>
      </c>
      <c r="I1569" s="77">
        <v>100.01</v>
      </c>
      <c r="J1569" s="77" t="s">
        <v>10</v>
      </c>
      <c r="K1569" s="77">
        <v>2.2999999999999998</v>
      </c>
      <c r="L1569" s="77">
        <v>2.7</v>
      </c>
      <c r="M1569" s="77">
        <v>2.3079000000000001</v>
      </c>
      <c r="N1569" s="77">
        <v>2.6577000000000002</v>
      </c>
      <c r="O1569" s="78" t="s">
        <v>1915</v>
      </c>
    </row>
    <row r="1570" spans="1:15" x14ac:dyDescent="0.25">
      <c r="A1570" s="151" t="s">
        <v>52</v>
      </c>
      <c r="B1570" s="77" t="s">
        <v>8</v>
      </c>
      <c r="C1570" s="77">
        <v>3.3</v>
      </c>
      <c r="D1570" s="77">
        <v>33.000999999999998</v>
      </c>
      <c r="E1570" s="77">
        <v>1E-4</v>
      </c>
      <c r="F1570" s="77" t="s">
        <v>6</v>
      </c>
      <c r="G1570" s="77" t="s">
        <v>4</v>
      </c>
      <c r="H1570" s="77">
        <v>100</v>
      </c>
      <c r="I1570" s="77">
        <v>500</v>
      </c>
      <c r="J1570" s="77" t="s">
        <v>10</v>
      </c>
      <c r="K1570" s="77">
        <v>13</v>
      </c>
      <c r="L1570" s="77">
        <v>4.5999999999999996</v>
      </c>
      <c r="M1570" s="77">
        <v>2.3363999999999998</v>
      </c>
      <c r="N1570" s="77">
        <v>2.6995</v>
      </c>
      <c r="O1570" s="78" t="s">
        <v>1917</v>
      </c>
    </row>
    <row r="1571" spans="1:15" x14ac:dyDescent="0.25">
      <c r="A1571" s="151" t="s">
        <v>52</v>
      </c>
      <c r="B1571" s="77" t="s">
        <v>8</v>
      </c>
      <c r="C1571" s="77">
        <v>3.3</v>
      </c>
      <c r="D1571" s="77">
        <v>33.000999999999998</v>
      </c>
      <c r="E1571" s="77">
        <v>1E-4</v>
      </c>
      <c r="F1571" s="77" t="s">
        <v>6</v>
      </c>
      <c r="G1571" s="77" t="s">
        <v>4</v>
      </c>
      <c r="H1571" s="77">
        <v>500</v>
      </c>
      <c r="I1571" s="77">
        <v>501</v>
      </c>
      <c r="J1571" s="77" t="s">
        <v>10</v>
      </c>
      <c r="K1571" s="77">
        <v>13</v>
      </c>
      <c r="L1571" s="77">
        <v>4.5999999999999996</v>
      </c>
      <c r="M1571" s="77">
        <v>2.3363999999999998</v>
      </c>
      <c r="N1571" s="77">
        <v>2.6995</v>
      </c>
      <c r="O1571" s="78" t="s">
        <v>2509</v>
      </c>
    </row>
    <row r="1572" spans="1:15" x14ac:dyDescent="0.25">
      <c r="A1572" s="151" t="s">
        <v>52</v>
      </c>
      <c r="B1572" s="77" t="s">
        <v>8</v>
      </c>
      <c r="C1572" s="77">
        <v>0</v>
      </c>
      <c r="D1572" s="77">
        <v>3.3009999999999998E-2</v>
      </c>
      <c r="E1572" s="77">
        <v>1E-3</v>
      </c>
      <c r="F1572" s="77" t="s">
        <v>6</v>
      </c>
      <c r="G1572" s="77" t="s">
        <v>5</v>
      </c>
      <c r="H1572" s="77">
        <v>0.01</v>
      </c>
      <c r="I1572" s="77">
        <v>4.5010000000000001E-2</v>
      </c>
      <c r="J1572" s="77" t="s">
        <v>10</v>
      </c>
      <c r="K1572" s="77">
        <v>580.38</v>
      </c>
      <c r="L1572" s="77">
        <v>157.54</v>
      </c>
      <c r="M1572" s="77">
        <v>580.38</v>
      </c>
      <c r="N1572" s="77">
        <v>156.33000000000001</v>
      </c>
      <c r="O1572" s="78" t="s">
        <v>1837</v>
      </c>
    </row>
    <row r="1573" spans="1:15" x14ac:dyDescent="0.25">
      <c r="A1573" s="151" t="s">
        <v>52</v>
      </c>
      <c r="B1573" s="77" t="s">
        <v>8</v>
      </c>
      <c r="C1573" s="77">
        <v>0</v>
      </c>
      <c r="D1573" s="77">
        <v>3.3009999999999998E-2</v>
      </c>
      <c r="E1573" s="77">
        <v>1E-3</v>
      </c>
      <c r="F1573" s="77" t="s">
        <v>6</v>
      </c>
      <c r="G1573" s="77" t="s">
        <v>5</v>
      </c>
      <c r="H1573" s="77">
        <v>4.4999999999999998E-2</v>
      </c>
      <c r="I1573" s="77">
        <v>10.00001</v>
      </c>
      <c r="J1573" s="77" t="s">
        <v>10</v>
      </c>
      <c r="K1573" s="77">
        <v>580.42999999999995</v>
      </c>
      <c r="L1573" s="77">
        <v>86.247</v>
      </c>
      <c r="M1573" s="77">
        <v>580.42999999999995</v>
      </c>
      <c r="N1573" s="77">
        <v>85.036000000000001</v>
      </c>
      <c r="O1573" s="78" t="s">
        <v>1831</v>
      </c>
    </row>
    <row r="1574" spans="1:15" x14ac:dyDescent="0.25">
      <c r="A1574" s="151" t="s">
        <v>52</v>
      </c>
      <c r="B1574" s="77" t="s">
        <v>8</v>
      </c>
      <c r="C1574" s="77">
        <v>0</v>
      </c>
      <c r="D1574" s="77">
        <v>3.3009999999999998E-2</v>
      </c>
      <c r="E1574" s="77">
        <v>1E-3</v>
      </c>
      <c r="F1574" s="77" t="s">
        <v>6</v>
      </c>
      <c r="G1574" s="77" t="s">
        <v>5</v>
      </c>
      <c r="H1574" s="77">
        <v>10</v>
      </c>
      <c r="I1574" s="77">
        <v>20.010000000000002</v>
      </c>
      <c r="J1574" s="77" t="s">
        <v>10</v>
      </c>
      <c r="K1574" s="77">
        <v>580.38</v>
      </c>
      <c r="L1574" s="77">
        <v>157.54</v>
      </c>
      <c r="M1574" s="77">
        <v>580.38</v>
      </c>
      <c r="N1574" s="77">
        <v>156.33000000000001</v>
      </c>
      <c r="O1574" s="78" t="s">
        <v>1836</v>
      </c>
    </row>
    <row r="1575" spans="1:15" x14ac:dyDescent="0.25">
      <c r="A1575" s="151" t="s">
        <v>52</v>
      </c>
      <c r="B1575" s="77" t="s">
        <v>8</v>
      </c>
      <c r="C1575" s="77">
        <v>0</v>
      </c>
      <c r="D1575" s="77">
        <v>3.3009999999999998E-2</v>
      </c>
      <c r="E1575" s="77">
        <v>1E-3</v>
      </c>
      <c r="F1575" s="77" t="s">
        <v>6</v>
      </c>
      <c r="G1575" s="77" t="s">
        <v>5</v>
      </c>
      <c r="H1575" s="77">
        <v>20</v>
      </c>
      <c r="I1575" s="77">
        <v>50.01</v>
      </c>
      <c r="J1575" s="77" t="s">
        <v>10</v>
      </c>
      <c r="K1575" s="77">
        <v>580.34</v>
      </c>
      <c r="L1575" s="77">
        <v>247.93</v>
      </c>
      <c r="M1575" s="77">
        <v>580.33000000000004</v>
      </c>
      <c r="N1575" s="77">
        <v>246.73</v>
      </c>
      <c r="O1575" s="78" t="s">
        <v>1832</v>
      </c>
    </row>
    <row r="1576" spans="1:15" x14ac:dyDescent="0.25">
      <c r="A1576" s="151" t="s">
        <v>52</v>
      </c>
      <c r="B1576" s="77" t="s">
        <v>8</v>
      </c>
      <c r="C1576" s="77">
        <v>0</v>
      </c>
      <c r="D1576" s="77">
        <v>3.3009999999999998E-2</v>
      </c>
      <c r="E1576" s="77">
        <v>1E-3</v>
      </c>
      <c r="F1576" s="77" t="s">
        <v>6</v>
      </c>
      <c r="G1576" s="77" t="s">
        <v>5</v>
      </c>
      <c r="H1576" s="77">
        <v>50</v>
      </c>
      <c r="I1576" s="77">
        <v>100.01</v>
      </c>
      <c r="J1576" s="77" t="s">
        <v>10</v>
      </c>
      <c r="K1576" s="77">
        <v>580.9</v>
      </c>
      <c r="L1576" s="77">
        <v>730.69</v>
      </c>
      <c r="M1576" s="77">
        <v>580.86</v>
      </c>
      <c r="N1576" s="77">
        <v>729</v>
      </c>
      <c r="O1576" s="78" t="s">
        <v>1833</v>
      </c>
    </row>
    <row r="1577" spans="1:15" x14ac:dyDescent="0.25">
      <c r="A1577" s="151" t="s">
        <v>52</v>
      </c>
      <c r="B1577" s="77" t="s">
        <v>8</v>
      </c>
      <c r="C1577" s="77">
        <v>0</v>
      </c>
      <c r="D1577" s="77">
        <v>3.3009999999999998E-2</v>
      </c>
      <c r="E1577" s="77">
        <v>1E-3</v>
      </c>
      <c r="F1577" s="77" t="s">
        <v>6</v>
      </c>
      <c r="G1577" s="77" t="s">
        <v>5</v>
      </c>
      <c r="H1577" s="77">
        <v>100</v>
      </c>
      <c r="I1577" s="77">
        <v>500</v>
      </c>
      <c r="J1577" s="77" t="s">
        <v>10</v>
      </c>
      <c r="K1577" s="77">
        <v>581.54</v>
      </c>
      <c r="L1577" s="77">
        <v>4655.8999999999996</v>
      </c>
      <c r="M1577" s="77">
        <v>581.45000000000005</v>
      </c>
      <c r="N1577" s="77">
        <v>4653.2</v>
      </c>
      <c r="O1577" s="78" t="s">
        <v>1834</v>
      </c>
    </row>
    <row r="1578" spans="1:15" x14ac:dyDescent="0.25">
      <c r="A1578" s="151" t="s">
        <v>52</v>
      </c>
      <c r="B1578" s="77" t="s">
        <v>8</v>
      </c>
      <c r="C1578" s="77">
        <v>0</v>
      </c>
      <c r="D1578" s="77">
        <v>3.3009999999999998E-2</v>
      </c>
      <c r="E1578" s="77">
        <v>1E-3</v>
      </c>
      <c r="F1578" s="77" t="s">
        <v>6</v>
      </c>
      <c r="G1578" s="77" t="s">
        <v>5</v>
      </c>
      <c r="H1578" s="77">
        <v>500</v>
      </c>
      <c r="I1578" s="77">
        <v>501</v>
      </c>
      <c r="J1578" s="77" t="s">
        <v>10</v>
      </c>
      <c r="K1578" s="77">
        <v>581.54</v>
      </c>
      <c r="L1578" s="77">
        <v>4655.8999999999996</v>
      </c>
      <c r="M1578" s="77">
        <v>581.45000000000005</v>
      </c>
      <c r="N1578" s="77">
        <v>4653.2</v>
      </c>
      <c r="O1578" s="78" t="s">
        <v>1835</v>
      </c>
    </row>
    <row r="1579" spans="1:15" x14ac:dyDescent="0.25">
      <c r="A1579" s="151" t="s">
        <v>52</v>
      </c>
      <c r="B1579" s="77" t="s">
        <v>8</v>
      </c>
      <c r="C1579" s="77">
        <v>3.3000000000000002E-2</v>
      </c>
      <c r="D1579" s="77">
        <v>0.33001000000000003</v>
      </c>
      <c r="E1579" s="77">
        <v>1E-3</v>
      </c>
      <c r="F1579" s="77" t="s">
        <v>6</v>
      </c>
      <c r="G1579" s="77" t="s">
        <v>5</v>
      </c>
      <c r="H1579" s="77">
        <v>0.01</v>
      </c>
      <c r="I1579" s="77">
        <v>4.5010000000000001E-2</v>
      </c>
      <c r="J1579" s="77" t="s">
        <v>10</v>
      </c>
      <c r="K1579" s="77">
        <v>577.51</v>
      </c>
      <c r="L1579" s="77">
        <v>123.44</v>
      </c>
      <c r="M1579" s="77">
        <v>577.47</v>
      </c>
      <c r="N1579" s="77">
        <v>123.45</v>
      </c>
      <c r="O1579" s="78" t="s">
        <v>1879</v>
      </c>
    </row>
    <row r="1580" spans="1:15" x14ac:dyDescent="0.25">
      <c r="A1580" s="151" t="s">
        <v>52</v>
      </c>
      <c r="B1580" s="77" t="s">
        <v>8</v>
      </c>
      <c r="C1580" s="77">
        <v>3.3000000000000002E-2</v>
      </c>
      <c r="D1580" s="77">
        <v>0.33001000000000003</v>
      </c>
      <c r="E1580" s="77">
        <v>1E-3</v>
      </c>
      <c r="F1580" s="77" t="s">
        <v>6</v>
      </c>
      <c r="G1580" s="77" t="s">
        <v>5</v>
      </c>
      <c r="H1580" s="77">
        <v>4.4999999999999998E-2</v>
      </c>
      <c r="I1580" s="77">
        <v>10.00001</v>
      </c>
      <c r="J1580" s="77" t="s">
        <v>10</v>
      </c>
      <c r="K1580" s="77">
        <v>579.4</v>
      </c>
      <c r="L1580" s="77">
        <v>50.965000000000003</v>
      </c>
      <c r="M1580" s="77">
        <v>579.36</v>
      </c>
      <c r="N1580" s="77">
        <v>50.969000000000001</v>
      </c>
      <c r="O1580" s="78" t="s">
        <v>1881</v>
      </c>
    </row>
    <row r="1581" spans="1:15" x14ac:dyDescent="0.25">
      <c r="A1581" s="151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1E-3</v>
      </c>
      <c r="F1581" s="77" t="s">
        <v>6</v>
      </c>
      <c r="G1581" s="77" t="s">
        <v>5</v>
      </c>
      <c r="H1581" s="77">
        <v>10</v>
      </c>
      <c r="I1581" s="77">
        <v>20.010000000000002</v>
      </c>
      <c r="J1581" s="77" t="s">
        <v>10</v>
      </c>
      <c r="K1581" s="77">
        <v>574.82000000000005</v>
      </c>
      <c r="L1581" s="77">
        <v>223.39</v>
      </c>
      <c r="M1581" s="77">
        <v>574.77</v>
      </c>
      <c r="N1581" s="77">
        <v>223.41</v>
      </c>
      <c r="O1581" s="78" t="s">
        <v>2495</v>
      </c>
    </row>
    <row r="1582" spans="1:15" x14ac:dyDescent="0.25">
      <c r="A1582" s="151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1E-3</v>
      </c>
      <c r="F1582" s="77" t="s">
        <v>6</v>
      </c>
      <c r="G1582" s="77" t="s">
        <v>5</v>
      </c>
      <c r="H1582" s="77">
        <v>20</v>
      </c>
      <c r="I1582" s="77">
        <v>50.01</v>
      </c>
      <c r="J1582" s="77" t="s">
        <v>10</v>
      </c>
      <c r="K1582" s="77">
        <v>571.22</v>
      </c>
      <c r="L1582" s="77">
        <v>452.98</v>
      </c>
      <c r="M1582" s="77">
        <v>571.17999999999995</v>
      </c>
      <c r="N1582" s="77">
        <v>452.85</v>
      </c>
      <c r="O1582" s="78" t="s">
        <v>1884</v>
      </c>
    </row>
    <row r="1583" spans="1:15" x14ac:dyDescent="0.25">
      <c r="A1583" s="151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1E-3</v>
      </c>
      <c r="F1583" s="77" t="s">
        <v>6</v>
      </c>
      <c r="G1583" s="77" t="s">
        <v>5</v>
      </c>
      <c r="H1583" s="77">
        <v>50</v>
      </c>
      <c r="I1583" s="77">
        <v>100.01</v>
      </c>
      <c r="J1583" s="77" t="s">
        <v>10</v>
      </c>
      <c r="K1583" s="77">
        <v>582.19000000000005</v>
      </c>
      <c r="L1583" s="77">
        <v>1932.6</v>
      </c>
      <c r="M1583" s="77">
        <v>582.1</v>
      </c>
      <c r="N1583" s="77">
        <v>1932.5</v>
      </c>
      <c r="O1583" s="78" t="s">
        <v>1882</v>
      </c>
    </row>
    <row r="1584" spans="1:15" x14ac:dyDescent="0.25">
      <c r="A1584" s="151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1E-3</v>
      </c>
      <c r="F1584" s="77" t="s">
        <v>6</v>
      </c>
      <c r="G1584" s="77" t="s">
        <v>5</v>
      </c>
      <c r="H1584" s="77">
        <v>100</v>
      </c>
      <c r="I1584" s="77">
        <v>500</v>
      </c>
      <c r="J1584" s="77" t="s">
        <v>10</v>
      </c>
      <c r="K1584" s="77">
        <v>643.30999999999995</v>
      </c>
      <c r="L1584" s="77">
        <v>5206.3999999999996</v>
      </c>
      <c r="M1584" s="77">
        <v>643.12</v>
      </c>
      <c r="N1584" s="77">
        <v>5206.6000000000004</v>
      </c>
      <c r="O1584" s="78" t="s">
        <v>1883</v>
      </c>
    </row>
    <row r="1585" spans="1:15" x14ac:dyDescent="0.25">
      <c r="A1585" s="151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1E-3</v>
      </c>
      <c r="F1585" s="77" t="s">
        <v>6</v>
      </c>
      <c r="G1585" s="77" t="s">
        <v>5</v>
      </c>
      <c r="H1585" s="77">
        <v>500</v>
      </c>
      <c r="I1585" s="77">
        <v>501</v>
      </c>
      <c r="J1585" s="77" t="s">
        <v>10</v>
      </c>
      <c r="K1585" s="77">
        <v>643.30999999999995</v>
      </c>
      <c r="L1585" s="77">
        <v>5206.3999999999996</v>
      </c>
      <c r="M1585" s="77">
        <v>643.12</v>
      </c>
      <c r="N1585" s="77">
        <v>5206.6000000000004</v>
      </c>
      <c r="O1585" s="78" t="s">
        <v>1880</v>
      </c>
    </row>
    <row r="1586" spans="1:15" x14ac:dyDescent="0.25">
      <c r="A1586" s="151" t="s">
        <v>52</v>
      </c>
      <c r="B1586" s="77" t="s">
        <v>8</v>
      </c>
      <c r="C1586" s="77">
        <v>0.33</v>
      </c>
      <c r="D1586" s="77">
        <v>3.3001</v>
      </c>
      <c r="E1586" s="77">
        <v>1E-3</v>
      </c>
      <c r="F1586" s="77" t="s">
        <v>6</v>
      </c>
      <c r="G1586" s="77" t="s">
        <v>4</v>
      </c>
      <c r="H1586" s="77">
        <v>0.01</v>
      </c>
      <c r="I1586" s="77">
        <v>4.5010000000000001E-2</v>
      </c>
      <c r="J1586" s="77" t="s">
        <v>10</v>
      </c>
      <c r="K1586" s="77">
        <v>0.48274</v>
      </c>
      <c r="L1586" s="77">
        <v>0.46448</v>
      </c>
      <c r="M1586" s="77">
        <v>0.4824</v>
      </c>
      <c r="N1586" s="77">
        <v>0.46450000000000002</v>
      </c>
      <c r="O1586" s="78" t="s">
        <v>1901</v>
      </c>
    </row>
    <row r="1587" spans="1:15" x14ac:dyDescent="0.25">
      <c r="A1587" s="151" t="s">
        <v>52</v>
      </c>
      <c r="B1587" s="77" t="s">
        <v>8</v>
      </c>
      <c r="C1587" s="77">
        <v>0.33</v>
      </c>
      <c r="D1587" s="77">
        <v>3.3001</v>
      </c>
      <c r="E1587" s="77">
        <v>1E-3</v>
      </c>
      <c r="F1587" s="77" t="s">
        <v>6</v>
      </c>
      <c r="G1587" s="77" t="s">
        <v>4</v>
      </c>
      <c r="H1587" s="77">
        <v>4.4999999999999998E-2</v>
      </c>
      <c r="I1587" s="77">
        <v>10.00001</v>
      </c>
      <c r="J1587" s="77" t="s">
        <v>10</v>
      </c>
      <c r="K1587" s="77">
        <v>0.52675000000000005</v>
      </c>
      <c r="L1587" s="77">
        <v>0.24887000000000001</v>
      </c>
      <c r="M1587" s="77">
        <v>0.52639999999999998</v>
      </c>
      <c r="N1587" s="77">
        <v>0.24884999999999999</v>
      </c>
      <c r="O1587" s="78" t="s">
        <v>1900</v>
      </c>
    </row>
    <row r="1588" spans="1:15" x14ac:dyDescent="0.25">
      <c r="A1588" s="151" t="s">
        <v>52</v>
      </c>
      <c r="B1588" s="77" t="s">
        <v>8</v>
      </c>
      <c r="C1588" s="77">
        <v>0.33</v>
      </c>
      <c r="D1588" s="77">
        <v>3.3001</v>
      </c>
      <c r="E1588" s="77">
        <v>1E-3</v>
      </c>
      <c r="F1588" s="77" t="s">
        <v>6</v>
      </c>
      <c r="G1588" s="77" t="s">
        <v>4</v>
      </c>
      <c r="H1588" s="77">
        <v>10</v>
      </c>
      <c r="I1588" s="77">
        <v>20.010000000000002</v>
      </c>
      <c r="J1588" s="77" t="s">
        <v>10</v>
      </c>
      <c r="K1588" s="77">
        <v>0.43426999999999999</v>
      </c>
      <c r="L1588" s="77">
        <v>0.71669000000000005</v>
      </c>
      <c r="M1588" s="77">
        <v>0.43391000000000002</v>
      </c>
      <c r="N1588" s="77">
        <v>0.71674000000000004</v>
      </c>
      <c r="O1588" s="78" t="s">
        <v>1904</v>
      </c>
    </row>
    <row r="1589" spans="1:15" x14ac:dyDescent="0.25">
      <c r="A1589" s="151" t="s">
        <v>52</v>
      </c>
      <c r="B1589" s="77" t="s">
        <v>8</v>
      </c>
      <c r="C1589" s="77">
        <v>0.33</v>
      </c>
      <c r="D1589" s="77">
        <v>3.3001</v>
      </c>
      <c r="E1589" s="77">
        <v>1E-3</v>
      </c>
      <c r="F1589" s="77" t="s">
        <v>6</v>
      </c>
      <c r="G1589" s="77" t="s">
        <v>4</v>
      </c>
      <c r="H1589" s="77">
        <v>20</v>
      </c>
      <c r="I1589" s="77">
        <v>50.01</v>
      </c>
      <c r="J1589" s="77" t="s">
        <v>10</v>
      </c>
      <c r="K1589" s="77">
        <v>0.38064999999999999</v>
      </c>
      <c r="L1589" s="77">
        <v>1.0748</v>
      </c>
      <c r="M1589" s="77">
        <v>0.37986999999999999</v>
      </c>
      <c r="N1589" s="77">
        <v>1.0749</v>
      </c>
      <c r="O1589" s="78" t="s">
        <v>1899</v>
      </c>
    </row>
    <row r="1590" spans="1:15" x14ac:dyDescent="0.25">
      <c r="A1590" s="151" t="s">
        <v>52</v>
      </c>
      <c r="B1590" s="77" t="s">
        <v>8</v>
      </c>
      <c r="C1590" s="77">
        <v>0.33</v>
      </c>
      <c r="D1590" s="77">
        <v>3.3001</v>
      </c>
      <c r="E1590" s="77">
        <v>1E-3</v>
      </c>
      <c r="F1590" s="77" t="s">
        <v>6</v>
      </c>
      <c r="G1590" s="77" t="s">
        <v>4</v>
      </c>
      <c r="H1590" s="77">
        <v>50</v>
      </c>
      <c r="I1590" s="77">
        <v>100.01</v>
      </c>
      <c r="J1590" s="77" t="s">
        <v>10</v>
      </c>
      <c r="K1590" s="77">
        <v>0.38846000000000003</v>
      </c>
      <c r="L1590" s="77">
        <v>2.6152000000000002</v>
      </c>
      <c r="M1590" s="77">
        <v>0.38733000000000001</v>
      </c>
      <c r="N1590" s="77">
        <v>2.6154000000000002</v>
      </c>
      <c r="O1590" s="78" t="s">
        <v>1902</v>
      </c>
    </row>
    <row r="1591" spans="1:15" x14ac:dyDescent="0.25">
      <c r="A1591" s="151" t="s">
        <v>52</v>
      </c>
      <c r="B1591" s="77" t="s">
        <v>8</v>
      </c>
      <c r="C1591" s="77">
        <v>0.33</v>
      </c>
      <c r="D1591" s="77">
        <v>3.3001</v>
      </c>
      <c r="E1591" s="77">
        <v>1E-3</v>
      </c>
      <c r="F1591" s="77" t="s">
        <v>6</v>
      </c>
      <c r="G1591" s="77" t="s">
        <v>4</v>
      </c>
      <c r="H1591" s="77">
        <v>100</v>
      </c>
      <c r="I1591" s="77">
        <v>500</v>
      </c>
      <c r="J1591" s="77" t="s">
        <v>10</v>
      </c>
      <c r="K1591" s="77">
        <v>1.1000000000000001</v>
      </c>
      <c r="L1591" s="77">
        <v>5.7778</v>
      </c>
      <c r="M1591" s="77">
        <v>1.0964</v>
      </c>
      <c r="N1591" s="77">
        <v>5.7779999999999996</v>
      </c>
      <c r="O1591" s="78" t="s">
        <v>1903</v>
      </c>
    </row>
    <row r="1592" spans="1:15" x14ac:dyDescent="0.25">
      <c r="A1592" s="151" t="s">
        <v>52</v>
      </c>
      <c r="B1592" s="77" t="s">
        <v>8</v>
      </c>
      <c r="C1592" s="77">
        <v>0.33</v>
      </c>
      <c r="D1592" s="77">
        <v>3.3001</v>
      </c>
      <c r="E1592" s="77">
        <v>1E-3</v>
      </c>
      <c r="F1592" s="77" t="s">
        <v>6</v>
      </c>
      <c r="G1592" s="77" t="s">
        <v>4</v>
      </c>
      <c r="H1592" s="77">
        <v>500</v>
      </c>
      <c r="I1592" s="77">
        <v>501</v>
      </c>
      <c r="J1592" s="77" t="s">
        <v>10</v>
      </c>
      <c r="K1592" s="77">
        <v>1.1000000000000001</v>
      </c>
      <c r="L1592" s="77">
        <v>5.7778</v>
      </c>
      <c r="M1592" s="77">
        <v>1.0964</v>
      </c>
      <c r="N1592" s="77">
        <v>5.7779999999999996</v>
      </c>
      <c r="O1592" s="78" t="s">
        <v>2503</v>
      </c>
    </row>
    <row r="1593" spans="1:15" x14ac:dyDescent="0.25">
      <c r="A1593" s="151" t="s">
        <v>52</v>
      </c>
      <c r="B1593" s="77" t="s">
        <v>8</v>
      </c>
      <c r="C1593" s="77">
        <v>3.3</v>
      </c>
      <c r="D1593" s="77">
        <v>33.000999999999998</v>
      </c>
      <c r="E1593" s="77">
        <v>1E-3</v>
      </c>
      <c r="F1593" s="77" t="s">
        <v>6</v>
      </c>
      <c r="G1593" s="77" t="s">
        <v>4</v>
      </c>
      <c r="H1593" s="77">
        <v>0.01</v>
      </c>
      <c r="I1593" s="77">
        <v>4.5010000000000001E-2</v>
      </c>
      <c r="J1593" s="77" t="s">
        <v>10</v>
      </c>
      <c r="K1593" s="77">
        <v>0.98726000000000003</v>
      </c>
      <c r="L1593" s="77">
        <v>0.57660999999999996</v>
      </c>
      <c r="M1593" s="77">
        <v>0.98668</v>
      </c>
      <c r="N1593" s="77">
        <v>0.57662000000000002</v>
      </c>
      <c r="O1593" s="78" t="s">
        <v>1924</v>
      </c>
    </row>
    <row r="1594" spans="1:15" x14ac:dyDescent="0.25">
      <c r="A1594" s="151" t="s">
        <v>52</v>
      </c>
      <c r="B1594" s="77" t="s">
        <v>8</v>
      </c>
      <c r="C1594" s="77">
        <v>3.3</v>
      </c>
      <c r="D1594" s="77">
        <v>33.000999999999998</v>
      </c>
      <c r="E1594" s="77">
        <v>1E-3</v>
      </c>
      <c r="F1594" s="77" t="s">
        <v>6</v>
      </c>
      <c r="G1594" s="77" t="s">
        <v>4</v>
      </c>
      <c r="H1594" s="77">
        <v>4.4999999999999998E-2</v>
      </c>
      <c r="I1594" s="77">
        <v>10.00001</v>
      </c>
      <c r="J1594" s="77" t="s">
        <v>10</v>
      </c>
      <c r="K1594" s="77">
        <v>0.78956999999999999</v>
      </c>
      <c r="L1594" s="77">
        <v>0.34543000000000001</v>
      </c>
      <c r="M1594" s="77">
        <v>0.78891</v>
      </c>
      <c r="N1594" s="77">
        <v>0.34543000000000001</v>
      </c>
      <c r="O1594" s="78" t="s">
        <v>1922</v>
      </c>
    </row>
    <row r="1595" spans="1:15" x14ac:dyDescent="0.25">
      <c r="A1595" s="151" t="s">
        <v>52</v>
      </c>
      <c r="B1595" s="77" t="s">
        <v>8</v>
      </c>
      <c r="C1595" s="77">
        <v>3.3</v>
      </c>
      <c r="D1595" s="77">
        <v>33.000999999999998</v>
      </c>
      <c r="E1595" s="77">
        <v>1E-3</v>
      </c>
      <c r="F1595" s="77" t="s">
        <v>6</v>
      </c>
      <c r="G1595" s="77" t="s">
        <v>4</v>
      </c>
      <c r="H1595" s="77">
        <v>10</v>
      </c>
      <c r="I1595" s="77">
        <v>20.010000000000002</v>
      </c>
      <c r="J1595" s="77" t="s">
        <v>10</v>
      </c>
      <c r="K1595" s="77">
        <v>0.74743999999999999</v>
      </c>
      <c r="L1595" s="77">
        <v>0.8075</v>
      </c>
      <c r="M1595" s="77">
        <v>0.74699000000000004</v>
      </c>
      <c r="N1595" s="77">
        <v>0.80750999999999995</v>
      </c>
      <c r="O1595" s="78" t="s">
        <v>2511</v>
      </c>
    </row>
    <row r="1596" spans="1:15" x14ac:dyDescent="0.25">
      <c r="A1596" s="151" t="s">
        <v>52</v>
      </c>
      <c r="B1596" s="77" t="s">
        <v>8</v>
      </c>
      <c r="C1596" s="77">
        <v>3.3</v>
      </c>
      <c r="D1596" s="77">
        <v>33.000999999999998</v>
      </c>
      <c r="E1596" s="77">
        <v>1E-3</v>
      </c>
      <c r="F1596" s="77" t="s">
        <v>6</v>
      </c>
      <c r="G1596" s="77" t="s">
        <v>4</v>
      </c>
      <c r="H1596" s="77">
        <v>20</v>
      </c>
      <c r="I1596" s="77">
        <v>50.01</v>
      </c>
      <c r="J1596" s="77" t="s">
        <v>10</v>
      </c>
      <c r="K1596" s="77">
        <v>0.73465999999999998</v>
      </c>
      <c r="L1596" s="77">
        <v>1.1553</v>
      </c>
      <c r="M1596" s="77">
        <v>0.73165000000000002</v>
      </c>
      <c r="N1596" s="77">
        <v>1.1554</v>
      </c>
      <c r="O1596" s="78" t="s">
        <v>1921</v>
      </c>
    </row>
    <row r="1597" spans="1:15" x14ac:dyDescent="0.25">
      <c r="A1597" s="151" t="s">
        <v>52</v>
      </c>
      <c r="B1597" s="77" t="s">
        <v>8</v>
      </c>
      <c r="C1597" s="77">
        <v>3.3</v>
      </c>
      <c r="D1597" s="77">
        <v>33.000999999999998</v>
      </c>
      <c r="E1597" s="77">
        <v>1E-3</v>
      </c>
      <c r="F1597" s="77" t="s">
        <v>6</v>
      </c>
      <c r="G1597" s="77" t="s">
        <v>4</v>
      </c>
      <c r="H1597" s="77">
        <v>50</v>
      </c>
      <c r="I1597" s="77">
        <v>100.01</v>
      </c>
      <c r="J1597" s="77" t="s">
        <v>10</v>
      </c>
      <c r="K1597" s="77">
        <v>2.3264999999999998</v>
      </c>
      <c r="L1597" s="77">
        <v>2.6572</v>
      </c>
      <c r="M1597" s="77">
        <v>2.3233999999999999</v>
      </c>
      <c r="N1597" s="77">
        <v>2.6573000000000002</v>
      </c>
      <c r="O1597" s="78" t="s">
        <v>1923</v>
      </c>
    </row>
    <row r="1598" spans="1:15" x14ac:dyDescent="0.25">
      <c r="A1598" s="151" t="s">
        <v>52</v>
      </c>
      <c r="B1598" s="77" t="s">
        <v>8</v>
      </c>
      <c r="C1598" s="77">
        <v>3.3</v>
      </c>
      <c r="D1598" s="77">
        <v>33.000999999999998</v>
      </c>
      <c r="E1598" s="77">
        <v>1E-3</v>
      </c>
      <c r="F1598" s="77" t="s">
        <v>6</v>
      </c>
      <c r="G1598" s="77" t="s">
        <v>4</v>
      </c>
      <c r="H1598" s="77">
        <v>100</v>
      </c>
      <c r="I1598" s="77">
        <v>500</v>
      </c>
      <c r="J1598" s="77" t="s">
        <v>10</v>
      </c>
      <c r="K1598" s="77">
        <v>13</v>
      </c>
      <c r="L1598" s="77">
        <v>4.5999999999999996</v>
      </c>
      <c r="M1598" s="77">
        <v>2.3500999999999999</v>
      </c>
      <c r="N1598" s="77">
        <v>2.6989999999999998</v>
      </c>
      <c r="O1598" s="78" t="s">
        <v>1919</v>
      </c>
    </row>
    <row r="1599" spans="1:15" x14ac:dyDescent="0.25">
      <c r="A1599" s="151" t="s">
        <v>52</v>
      </c>
      <c r="B1599" s="77" t="s">
        <v>8</v>
      </c>
      <c r="C1599" s="77">
        <v>3.3</v>
      </c>
      <c r="D1599" s="77">
        <v>33.000999999999998</v>
      </c>
      <c r="E1599" s="77">
        <v>1E-3</v>
      </c>
      <c r="F1599" s="77" t="s">
        <v>6</v>
      </c>
      <c r="G1599" s="77" t="s">
        <v>4</v>
      </c>
      <c r="H1599" s="77">
        <v>500</v>
      </c>
      <c r="I1599" s="77">
        <v>501</v>
      </c>
      <c r="J1599" s="77" t="s">
        <v>10</v>
      </c>
      <c r="K1599" s="77">
        <v>13</v>
      </c>
      <c r="L1599" s="77">
        <v>4.5999999999999996</v>
      </c>
      <c r="M1599" s="77">
        <v>2.3500999999999999</v>
      </c>
      <c r="N1599" s="77">
        <v>2.6989999999999998</v>
      </c>
      <c r="O1599" s="78" t="s">
        <v>1920</v>
      </c>
    </row>
    <row r="1600" spans="1:15" x14ac:dyDescent="0.25">
      <c r="A1600" s="151" t="s">
        <v>52</v>
      </c>
      <c r="B1600" s="77" t="s">
        <v>8</v>
      </c>
      <c r="C1600" s="77">
        <v>33</v>
      </c>
      <c r="D1600" s="77">
        <v>330.01</v>
      </c>
      <c r="E1600" s="77">
        <v>1E-3</v>
      </c>
      <c r="F1600" s="77" t="s">
        <v>6</v>
      </c>
      <c r="G1600" s="77" t="s">
        <v>4</v>
      </c>
      <c r="H1600" s="77">
        <v>0.01</v>
      </c>
      <c r="I1600" s="77">
        <v>4.5010000000000001E-2</v>
      </c>
      <c r="J1600" s="77" t="s">
        <v>10</v>
      </c>
      <c r="K1600" s="77">
        <v>3.5</v>
      </c>
      <c r="L1600" s="77">
        <v>0.57999999999999996</v>
      </c>
      <c r="M1600" s="77">
        <v>3.4704999999999999</v>
      </c>
      <c r="N1600" s="77">
        <v>0.57867999999999997</v>
      </c>
      <c r="O1600" s="78" t="s">
        <v>1943</v>
      </c>
    </row>
    <row r="1601" spans="1:15" x14ac:dyDescent="0.25">
      <c r="A1601" s="151" t="s">
        <v>52</v>
      </c>
      <c r="B1601" s="77" t="s">
        <v>8</v>
      </c>
      <c r="C1601" s="77">
        <v>33</v>
      </c>
      <c r="D1601" s="77">
        <v>330.01</v>
      </c>
      <c r="E1601" s="77">
        <v>1E-3</v>
      </c>
      <c r="F1601" s="77" t="s">
        <v>6</v>
      </c>
      <c r="G1601" s="77" t="s">
        <v>4</v>
      </c>
      <c r="H1601" s="77">
        <v>4.4999999999999998E-2</v>
      </c>
      <c r="I1601" s="77">
        <v>10.00001</v>
      </c>
      <c r="J1601" s="77" t="s">
        <v>10</v>
      </c>
      <c r="K1601" s="77">
        <v>12</v>
      </c>
      <c r="L1601" s="77">
        <v>0.92</v>
      </c>
      <c r="M1601" s="77">
        <v>10.393000000000001</v>
      </c>
      <c r="N1601" s="77">
        <v>0.92459000000000002</v>
      </c>
      <c r="O1601" s="78" t="s">
        <v>1940</v>
      </c>
    </row>
    <row r="1602" spans="1:15" x14ac:dyDescent="0.25">
      <c r="A1602" s="151" t="s">
        <v>52</v>
      </c>
      <c r="B1602" s="77" t="s">
        <v>8</v>
      </c>
      <c r="C1602" s="77">
        <v>33</v>
      </c>
      <c r="D1602" s="77">
        <v>330.01</v>
      </c>
      <c r="E1602" s="77">
        <v>1E-3</v>
      </c>
      <c r="F1602" s="77" t="s">
        <v>6</v>
      </c>
      <c r="G1602" s="77" t="s">
        <v>4</v>
      </c>
      <c r="H1602" s="77">
        <v>10</v>
      </c>
      <c r="I1602" s="77">
        <v>20.010000000000002</v>
      </c>
      <c r="J1602" s="77" t="s">
        <v>10</v>
      </c>
      <c r="K1602" s="77">
        <v>24</v>
      </c>
      <c r="L1602" s="77">
        <v>1</v>
      </c>
      <c r="M1602" s="77">
        <v>10.388</v>
      </c>
      <c r="N1602" s="77">
        <v>1.04</v>
      </c>
      <c r="O1602" s="78" t="s">
        <v>1942</v>
      </c>
    </row>
    <row r="1603" spans="1:15" x14ac:dyDescent="0.25">
      <c r="A1603" s="151" t="s">
        <v>52</v>
      </c>
      <c r="B1603" s="77" t="s">
        <v>8</v>
      </c>
      <c r="C1603" s="77">
        <v>33</v>
      </c>
      <c r="D1603" s="77">
        <v>330.01</v>
      </c>
      <c r="E1603" s="77">
        <v>1E-3</v>
      </c>
      <c r="F1603" s="77" t="s">
        <v>6</v>
      </c>
      <c r="G1603" s="77" t="s">
        <v>4</v>
      </c>
      <c r="H1603" s="77">
        <v>20</v>
      </c>
      <c r="I1603" s="77">
        <v>50.01</v>
      </c>
      <c r="J1603" s="77" t="s">
        <v>10</v>
      </c>
      <c r="K1603" s="77">
        <v>22</v>
      </c>
      <c r="L1603" s="77">
        <v>1.4</v>
      </c>
      <c r="M1603" s="77">
        <v>10.266</v>
      </c>
      <c r="N1603" s="77">
        <v>1.3912</v>
      </c>
      <c r="O1603" s="78" t="s">
        <v>1945</v>
      </c>
    </row>
    <row r="1604" spans="1:15" x14ac:dyDescent="0.25">
      <c r="A1604" s="151" t="s">
        <v>52</v>
      </c>
      <c r="B1604" s="77" t="s">
        <v>8</v>
      </c>
      <c r="C1604" s="77">
        <v>33</v>
      </c>
      <c r="D1604" s="77">
        <v>330.01</v>
      </c>
      <c r="E1604" s="77">
        <v>1E-3</v>
      </c>
      <c r="F1604" s="77" t="s">
        <v>6</v>
      </c>
      <c r="G1604" s="77" t="s">
        <v>4</v>
      </c>
      <c r="H1604" s="77">
        <v>50</v>
      </c>
      <c r="I1604" s="77">
        <v>100</v>
      </c>
      <c r="J1604" s="77" t="s">
        <v>10</v>
      </c>
      <c r="K1604" s="77">
        <v>92</v>
      </c>
      <c r="L1604" s="77">
        <v>2.8</v>
      </c>
      <c r="M1604" s="77">
        <v>91.936999999999998</v>
      </c>
      <c r="N1604" s="77">
        <v>2.7856000000000001</v>
      </c>
      <c r="O1604" s="78" t="s">
        <v>1944</v>
      </c>
    </row>
    <row r="1605" spans="1:15" x14ac:dyDescent="0.25">
      <c r="A1605" s="151" t="s">
        <v>52</v>
      </c>
      <c r="B1605" s="77" t="s">
        <v>8</v>
      </c>
      <c r="C1605" s="77">
        <v>33</v>
      </c>
      <c r="D1605" s="77">
        <v>330.01</v>
      </c>
      <c r="E1605" s="77">
        <v>1E-3</v>
      </c>
      <c r="F1605" s="77" t="s">
        <v>6</v>
      </c>
      <c r="G1605" s="77" t="s">
        <v>4</v>
      </c>
      <c r="H1605" s="77">
        <v>100</v>
      </c>
      <c r="I1605" s="77">
        <v>100.1</v>
      </c>
      <c r="J1605" s="77" t="s">
        <v>10</v>
      </c>
      <c r="K1605" s="77">
        <v>92</v>
      </c>
      <c r="L1605" s="77">
        <v>2.8</v>
      </c>
      <c r="M1605" s="77">
        <v>91.936999999999998</v>
      </c>
      <c r="N1605" s="77">
        <v>2.7856000000000001</v>
      </c>
      <c r="O1605" s="78" t="s">
        <v>1941</v>
      </c>
    </row>
    <row r="1606" spans="1:15" x14ac:dyDescent="0.25">
      <c r="A1606" s="151" t="s">
        <v>52</v>
      </c>
      <c r="B1606" s="77" t="s">
        <v>8</v>
      </c>
      <c r="C1606" s="77">
        <v>330</v>
      </c>
      <c r="D1606" s="77">
        <v>1020.01</v>
      </c>
      <c r="E1606" s="77">
        <v>1E-3</v>
      </c>
      <c r="F1606" s="77" t="s">
        <v>6</v>
      </c>
      <c r="G1606" s="77" t="s">
        <v>4</v>
      </c>
      <c r="H1606" s="77">
        <v>4.4999999999999998E-2</v>
      </c>
      <c r="I1606" s="77">
        <v>1.0000100000000001</v>
      </c>
      <c r="J1606" s="77" t="s">
        <v>10</v>
      </c>
      <c r="K1606" s="77">
        <v>24</v>
      </c>
      <c r="L1606" s="77">
        <v>0.57999999999999996</v>
      </c>
      <c r="M1606" s="77">
        <v>23.335000000000001</v>
      </c>
      <c r="N1606" s="77">
        <v>0.57833999999999997</v>
      </c>
      <c r="O1606" s="78" t="s">
        <v>2524</v>
      </c>
    </row>
    <row r="1607" spans="1:15" x14ac:dyDescent="0.25">
      <c r="A1607" s="151" t="s">
        <v>52</v>
      </c>
      <c r="B1607" s="77" t="s">
        <v>8</v>
      </c>
      <c r="C1607" s="77">
        <v>330</v>
      </c>
      <c r="D1607" s="77">
        <v>1020.01</v>
      </c>
      <c r="E1607" s="77">
        <v>1E-3</v>
      </c>
      <c r="F1607" s="77" t="s">
        <v>6</v>
      </c>
      <c r="G1607" s="77" t="s">
        <v>4</v>
      </c>
      <c r="H1607" s="77">
        <v>1</v>
      </c>
      <c r="I1607" s="77">
        <v>5.01</v>
      </c>
      <c r="J1607" s="77" t="s">
        <v>10</v>
      </c>
      <c r="K1607" s="77">
        <v>28</v>
      </c>
      <c r="L1607" s="77">
        <v>0.92</v>
      </c>
      <c r="M1607" s="77">
        <v>23.262</v>
      </c>
      <c r="N1607" s="77">
        <v>0.92437000000000002</v>
      </c>
      <c r="O1607" s="78" t="s">
        <v>1965</v>
      </c>
    </row>
    <row r="1608" spans="1:15" x14ac:dyDescent="0.25">
      <c r="A1608" s="151" t="s">
        <v>52</v>
      </c>
      <c r="B1608" s="77" t="s">
        <v>8</v>
      </c>
      <c r="C1608" s="77">
        <v>330</v>
      </c>
      <c r="D1608" s="77">
        <v>1020.01</v>
      </c>
      <c r="E1608" s="77">
        <v>1E-3</v>
      </c>
      <c r="F1608" s="77" t="s">
        <v>6</v>
      </c>
      <c r="G1608" s="77" t="s">
        <v>4</v>
      </c>
      <c r="H1608" s="77">
        <v>5</v>
      </c>
      <c r="I1608" s="77">
        <v>10.01</v>
      </c>
      <c r="J1608" s="77" t="s">
        <v>10</v>
      </c>
      <c r="K1608" s="77">
        <v>64</v>
      </c>
      <c r="L1608" s="77">
        <v>1</v>
      </c>
      <c r="M1608" s="77">
        <v>23.23</v>
      </c>
      <c r="N1608" s="77">
        <v>1.0398000000000001</v>
      </c>
      <c r="O1608" s="78" t="s">
        <v>1964</v>
      </c>
    </row>
    <row r="1609" spans="1:15" x14ac:dyDescent="0.25">
      <c r="A1609" s="151" t="s">
        <v>52</v>
      </c>
      <c r="B1609" s="77" t="s">
        <v>8</v>
      </c>
      <c r="C1609" s="77">
        <v>330</v>
      </c>
      <c r="D1609" s="77">
        <v>1020.01</v>
      </c>
      <c r="E1609" s="77">
        <v>1E-3</v>
      </c>
      <c r="F1609" s="77" t="s">
        <v>6</v>
      </c>
      <c r="G1609" s="77" t="s">
        <v>4</v>
      </c>
      <c r="H1609" s="77">
        <v>10</v>
      </c>
      <c r="I1609" s="77">
        <v>10.01</v>
      </c>
      <c r="J1609" s="77" t="s">
        <v>10</v>
      </c>
      <c r="K1609" s="77">
        <v>64</v>
      </c>
      <c r="L1609" s="77">
        <v>1</v>
      </c>
      <c r="M1609" s="77">
        <v>23.23</v>
      </c>
      <c r="N1609" s="77">
        <v>1.0398000000000001</v>
      </c>
      <c r="O1609" s="78" t="s">
        <v>1966</v>
      </c>
    </row>
    <row r="1610" spans="1:15" x14ac:dyDescent="0.25">
      <c r="A1610" s="151" t="s">
        <v>52</v>
      </c>
      <c r="B1610" s="77" t="s">
        <v>8</v>
      </c>
      <c r="C1610" s="77">
        <v>0</v>
      </c>
      <c r="D1610" s="77">
        <v>3.3009999999999998E-2</v>
      </c>
      <c r="E1610" s="77">
        <v>0.01</v>
      </c>
      <c r="F1610" s="77" t="s">
        <v>6</v>
      </c>
      <c r="G1610" s="77" t="s">
        <v>5</v>
      </c>
      <c r="H1610" s="77">
        <v>0.01</v>
      </c>
      <c r="I1610" s="77">
        <v>4.5010000000000001E-2</v>
      </c>
      <c r="J1610" s="77" t="s">
        <v>10</v>
      </c>
      <c r="K1610" s="77">
        <v>5800</v>
      </c>
      <c r="L1610" s="77">
        <v>16.202000000000002</v>
      </c>
      <c r="M1610" s="77">
        <v>5800</v>
      </c>
      <c r="N1610" s="77">
        <v>15.714</v>
      </c>
      <c r="O1610" s="78" t="s">
        <v>1842</v>
      </c>
    </row>
    <row r="1611" spans="1:15" x14ac:dyDescent="0.25">
      <c r="A1611" s="151" t="s">
        <v>52</v>
      </c>
      <c r="B1611" s="77" t="s">
        <v>8</v>
      </c>
      <c r="C1611" s="77">
        <v>0</v>
      </c>
      <c r="D1611" s="77">
        <v>3.3009999999999998E-2</v>
      </c>
      <c r="E1611" s="77">
        <v>0.01</v>
      </c>
      <c r="F1611" s="77" t="s">
        <v>6</v>
      </c>
      <c r="G1611" s="77" t="s">
        <v>5</v>
      </c>
      <c r="H1611" s="77">
        <v>4.4999999999999998E-2</v>
      </c>
      <c r="I1611" s="77">
        <v>10.00001</v>
      </c>
      <c r="J1611" s="77" t="s">
        <v>10</v>
      </c>
      <c r="K1611" s="77">
        <v>5800.1</v>
      </c>
      <c r="L1611" s="77">
        <v>9.0181000000000004</v>
      </c>
      <c r="M1611" s="77">
        <v>5800.1</v>
      </c>
      <c r="N1611" s="77">
        <v>8.5306999999999995</v>
      </c>
      <c r="O1611" s="78" t="s">
        <v>2488</v>
      </c>
    </row>
    <row r="1612" spans="1:15" x14ac:dyDescent="0.25">
      <c r="A1612" s="151" t="s">
        <v>52</v>
      </c>
      <c r="B1612" s="77" t="s">
        <v>8</v>
      </c>
      <c r="C1612" s="77">
        <v>0</v>
      </c>
      <c r="D1612" s="77">
        <v>3.3009999999999998E-2</v>
      </c>
      <c r="E1612" s="77">
        <v>0.01</v>
      </c>
      <c r="F1612" s="77" t="s">
        <v>6</v>
      </c>
      <c r="G1612" s="77" t="s">
        <v>5</v>
      </c>
      <c r="H1612" s="77">
        <v>10</v>
      </c>
      <c r="I1612" s="77">
        <v>20.010000000000002</v>
      </c>
      <c r="J1612" s="77" t="s">
        <v>10</v>
      </c>
      <c r="K1612" s="77">
        <v>5800</v>
      </c>
      <c r="L1612" s="77">
        <v>16.202000000000002</v>
      </c>
      <c r="M1612" s="77">
        <v>5800</v>
      </c>
      <c r="N1612" s="77">
        <v>15.714</v>
      </c>
      <c r="O1612" s="78" t="s">
        <v>1839</v>
      </c>
    </row>
    <row r="1613" spans="1:15" x14ac:dyDescent="0.25">
      <c r="A1613" s="151" t="s">
        <v>52</v>
      </c>
      <c r="B1613" s="77" t="s">
        <v>8</v>
      </c>
      <c r="C1613" s="77">
        <v>0</v>
      </c>
      <c r="D1613" s="77">
        <v>3.3009999999999998E-2</v>
      </c>
      <c r="E1613" s="77">
        <v>0.01</v>
      </c>
      <c r="F1613" s="77" t="s">
        <v>6</v>
      </c>
      <c r="G1613" s="77" t="s">
        <v>5</v>
      </c>
      <c r="H1613" s="77">
        <v>20</v>
      </c>
      <c r="I1613" s="77">
        <v>50.01</v>
      </c>
      <c r="J1613" s="77" t="s">
        <v>10</v>
      </c>
      <c r="K1613" s="77">
        <v>5800</v>
      </c>
      <c r="L1613" s="77">
        <v>25.350999999999999</v>
      </c>
      <c r="M1613" s="77">
        <v>5800</v>
      </c>
      <c r="N1613" s="77">
        <v>24.864000000000001</v>
      </c>
      <c r="O1613" s="78" t="s">
        <v>1840</v>
      </c>
    </row>
    <row r="1614" spans="1:15" x14ac:dyDescent="0.25">
      <c r="A1614" s="151" t="s">
        <v>52</v>
      </c>
      <c r="B1614" s="77" t="s">
        <v>8</v>
      </c>
      <c r="C1614" s="77">
        <v>0</v>
      </c>
      <c r="D1614" s="77">
        <v>3.3009999999999998E-2</v>
      </c>
      <c r="E1614" s="77">
        <v>0.01</v>
      </c>
      <c r="F1614" s="77" t="s">
        <v>6</v>
      </c>
      <c r="G1614" s="77" t="s">
        <v>5</v>
      </c>
      <c r="H1614" s="77">
        <v>50</v>
      </c>
      <c r="I1614" s="77">
        <v>100.01</v>
      </c>
      <c r="J1614" s="77" t="s">
        <v>10</v>
      </c>
      <c r="K1614" s="77">
        <v>5800.1</v>
      </c>
      <c r="L1614" s="77">
        <v>75.275000000000006</v>
      </c>
      <c r="M1614" s="77">
        <v>5800.1</v>
      </c>
      <c r="N1614" s="77">
        <v>74.549000000000007</v>
      </c>
      <c r="O1614" s="78" t="s">
        <v>1841</v>
      </c>
    </row>
    <row r="1615" spans="1:15" x14ac:dyDescent="0.25">
      <c r="A1615" s="151" t="s">
        <v>52</v>
      </c>
      <c r="B1615" s="77" t="s">
        <v>8</v>
      </c>
      <c r="C1615" s="77">
        <v>0</v>
      </c>
      <c r="D1615" s="77">
        <v>3.3009999999999998E-2</v>
      </c>
      <c r="E1615" s="77">
        <v>0.01</v>
      </c>
      <c r="F1615" s="77" t="s">
        <v>6</v>
      </c>
      <c r="G1615" s="77" t="s">
        <v>5</v>
      </c>
      <c r="H1615" s="77">
        <v>100</v>
      </c>
      <c r="I1615" s="77">
        <v>500</v>
      </c>
      <c r="J1615" s="77" t="s">
        <v>10</v>
      </c>
      <c r="K1615" s="77">
        <v>5800.1</v>
      </c>
      <c r="L1615" s="77">
        <v>530.77</v>
      </c>
      <c r="M1615" s="77">
        <v>5800.1</v>
      </c>
      <c r="N1615" s="77">
        <v>529.12</v>
      </c>
      <c r="O1615" s="78" t="s">
        <v>2489</v>
      </c>
    </row>
    <row r="1616" spans="1:15" x14ac:dyDescent="0.25">
      <c r="A1616" s="151" t="s">
        <v>52</v>
      </c>
      <c r="B1616" s="77" t="s">
        <v>8</v>
      </c>
      <c r="C1616" s="77">
        <v>0</v>
      </c>
      <c r="D1616" s="77">
        <v>3.3009999999999998E-2</v>
      </c>
      <c r="E1616" s="77">
        <v>0.01</v>
      </c>
      <c r="F1616" s="77" t="s">
        <v>6</v>
      </c>
      <c r="G1616" s="77" t="s">
        <v>5</v>
      </c>
      <c r="H1616" s="77">
        <v>500</v>
      </c>
      <c r="I1616" s="77">
        <v>501</v>
      </c>
      <c r="J1616" s="77" t="s">
        <v>10</v>
      </c>
      <c r="K1616" s="77">
        <v>5800.1</v>
      </c>
      <c r="L1616" s="77">
        <v>530.77</v>
      </c>
      <c r="M1616" s="77">
        <v>5800.1</v>
      </c>
      <c r="N1616" s="77">
        <v>529.12</v>
      </c>
      <c r="O1616" s="78" t="s">
        <v>1838</v>
      </c>
    </row>
    <row r="1617" spans="1:15" x14ac:dyDescent="0.25">
      <c r="A1617" s="151" t="s">
        <v>52</v>
      </c>
      <c r="B1617" s="77" t="s">
        <v>8</v>
      </c>
      <c r="C1617" s="77">
        <v>3.3000000000000002E-2</v>
      </c>
      <c r="D1617" s="77">
        <v>0.33001000000000003</v>
      </c>
      <c r="E1617" s="77">
        <v>0.01</v>
      </c>
      <c r="F1617" s="77" t="s">
        <v>6</v>
      </c>
      <c r="G1617" s="77" t="s">
        <v>5</v>
      </c>
      <c r="H1617" s="77">
        <v>0.01</v>
      </c>
      <c r="I1617" s="77">
        <v>4.5010000000000001E-2</v>
      </c>
      <c r="J1617" s="77" t="s">
        <v>10</v>
      </c>
      <c r="K1617" s="77">
        <v>5799.8</v>
      </c>
      <c r="L1617" s="77">
        <v>12.763</v>
      </c>
      <c r="M1617" s="77">
        <v>577.47</v>
      </c>
      <c r="N1617" s="77">
        <v>12.763</v>
      </c>
      <c r="O1617" s="78" t="s">
        <v>1885</v>
      </c>
    </row>
    <row r="1618" spans="1:15" x14ac:dyDescent="0.25">
      <c r="A1618" s="151" t="s">
        <v>52</v>
      </c>
      <c r="B1618" s="77" t="s">
        <v>8</v>
      </c>
      <c r="C1618" s="77">
        <v>3.3000000000000002E-2</v>
      </c>
      <c r="D1618" s="77">
        <v>0.33001000000000003</v>
      </c>
      <c r="E1618" s="77">
        <v>0.01</v>
      </c>
      <c r="F1618" s="77" t="s">
        <v>6</v>
      </c>
      <c r="G1618" s="77" t="s">
        <v>5</v>
      </c>
      <c r="H1618" s="77">
        <v>4.4999999999999998E-2</v>
      </c>
      <c r="I1618" s="77">
        <v>10.00001</v>
      </c>
      <c r="J1618" s="77" t="s">
        <v>10</v>
      </c>
      <c r="K1618" s="77">
        <v>5800</v>
      </c>
      <c r="L1618" s="77">
        <v>5.1718000000000002</v>
      </c>
      <c r="M1618" s="77">
        <v>5799.9</v>
      </c>
      <c r="N1618" s="77">
        <v>5.1718000000000002</v>
      </c>
      <c r="O1618" s="78" t="s">
        <v>1889</v>
      </c>
    </row>
    <row r="1619" spans="1:15" x14ac:dyDescent="0.25">
      <c r="A1619" s="151" t="s">
        <v>52</v>
      </c>
      <c r="B1619" s="77" t="s">
        <v>8</v>
      </c>
      <c r="C1619" s="77">
        <v>3.3000000000000002E-2</v>
      </c>
      <c r="D1619" s="77">
        <v>0.33001000000000003</v>
      </c>
      <c r="E1619" s="77">
        <v>0.01</v>
      </c>
      <c r="F1619" s="77" t="s">
        <v>6</v>
      </c>
      <c r="G1619" s="77" t="s">
        <v>5</v>
      </c>
      <c r="H1619" s="77">
        <v>10</v>
      </c>
      <c r="I1619" s="77">
        <v>20.010000000000002</v>
      </c>
      <c r="J1619" s="77" t="s">
        <v>10</v>
      </c>
      <c r="K1619" s="77">
        <v>5799.5</v>
      </c>
      <c r="L1619" s="77">
        <v>23.686</v>
      </c>
      <c r="M1619" s="77">
        <v>5799.4</v>
      </c>
      <c r="N1619" s="77">
        <v>23.686</v>
      </c>
      <c r="O1619" s="78" t="s">
        <v>2496</v>
      </c>
    </row>
    <row r="1620" spans="1:15" x14ac:dyDescent="0.25">
      <c r="A1620" s="151" t="s">
        <v>52</v>
      </c>
      <c r="B1620" s="77" t="s">
        <v>8</v>
      </c>
      <c r="C1620" s="77">
        <v>3.3000000000000002E-2</v>
      </c>
      <c r="D1620" s="77">
        <v>0.33001000000000003</v>
      </c>
      <c r="E1620" s="77">
        <v>0.01</v>
      </c>
      <c r="F1620" s="77" t="s">
        <v>6</v>
      </c>
      <c r="G1620" s="77" t="s">
        <v>5</v>
      </c>
      <c r="H1620" s="77">
        <v>20</v>
      </c>
      <c r="I1620" s="77">
        <v>50.01</v>
      </c>
      <c r="J1620" s="77" t="s">
        <v>10</v>
      </c>
      <c r="K1620" s="77">
        <v>5799</v>
      </c>
      <c r="L1620" s="77">
        <v>51.02</v>
      </c>
      <c r="M1620" s="77">
        <v>5798.9</v>
      </c>
      <c r="N1620" s="77">
        <v>50.942</v>
      </c>
      <c r="O1620" s="78" t="s">
        <v>1887</v>
      </c>
    </row>
    <row r="1621" spans="1:15" x14ac:dyDescent="0.25">
      <c r="A1621" s="151" t="s">
        <v>52</v>
      </c>
      <c r="B1621" s="77" t="s">
        <v>8</v>
      </c>
      <c r="C1621" s="77">
        <v>3.3000000000000002E-2</v>
      </c>
      <c r="D1621" s="77">
        <v>0.33001000000000003</v>
      </c>
      <c r="E1621" s="77">
        <v>0.01</v>
      </c>
      <c r="F1621" s="77" t="s">
        <v>6</v>
      </c>
      <c r="G1621" s="77" t="s">
        <v>5</v>
      </c>
      <c r="H1621" s="77">
        <v>50</v>
      </c>
      <c r="I1621" s="77">
        <v>100.01</v>
      </c>
      <c r="J1621" s="77" t="s">
        <v>10</v>
      </c>
      <c r="K1621" s="77">
        <v>5796.8</v>
      </c>
      <c r="L1621" s="77">
        <v>308.19</v>
      </c>
      <c r="M1621" s="77">
        <v>5796.8</v>
      </c>
      <c r="N1621" s="77">
        <v>308.02</v>
      </c>
      <c r="O1621" s="78" t="s">
        <v>1888</v>
      </c>
    </row>
    <row r="1622" spans="1:15" x14ac:dyDescent="0.25">
      <c r="A1622" s="151" t="s">
        <v>52</v>
      </c>
      <c r="B1622" s="77" t="s">
        <v>8</v>
      </c>
      <c r="C1622" s="77">
        <v>3.3000000000000002E-2</v>
      </c>
      <c r="D1622" s="77">
        <v>0.33001000000000003</v>
      </c>
      <c r="E1622" s="77">
        <v>0.01</v>
      </c>
      <c r="F1622" s="77" t="s">
        <v>6</v>
      </c>
      <c r="G1622" s="77" t="s">
        <v>5</v>
      </c>
      <c r="H1622" s="77">
        <v>100</v>
      </c>
      <c r="I1622" s="77">
        <v>500</v>
      </c>
      <c r="J1622" s="77" t="s">
        <v>10</v>
      </c>
      <c r="K1622" s="77">
        <v>5783</v>
      </c>
      <c r="L1622" s="77">
        <v>1371.2</v>
      </c>
      <c r="M1622" s="77">
        <v>5783</v>
      </c>
      <c r="N1622" s="77">
        <v>1370.9</v>
      </c>
      <c r="O1622" s="78" t="s">
        <v>1886</v>
      </c>
    </row>
    <row r="1623" spans="1:15" x14ac:dyDescent="0.25">
      <c r="A1623" s="151" t="s">
        <v>52</v>
      </c>
      <c r="B1623" s="77" t="s">
        <v>8</v>
      </c>
      <c r="C1623" s="77">
        <v>3.3000000000000002E-2</v>
      </c>
      <c r="D1623" s="77">
        <v>0.33001000000000003</v>
      </c>
      <c r="E1623" s="77">
        <v>0.01</v>
      </c>
      <c r="F1623" s="77" t="s">
        <v>6</v>
      </c>
      <c r="G1623" s="77" t="s">
        <v>5</v>
      </c>
      <c r="H1623" s="77">
        <v>500</v>
      </c>
      <c r="I1623" s="77">
        <v>501</v>
      </c>
      <c r="J1623" s="77" t="s">
        <v>10</v>
      </c>
      <c r="K1623" s="77">
        <v>5783</v>
      </c>
      <c r="L1623" s="77">
        <v>1371.2</v>
      </c>
      <c r="M1623" s="77">
        <v>5783</v>
      </c>
      <c r="N1623" s="77">
        <v>1370.9</v>
      </c>
      <c r="O1623" s="78" t="s">
        <v>2497</v>
      </c>
    </row>
    <row r="1624" spans="1:15" x14ac:dyDescent="0.25">
      <c r="A1624" s="151" t="s">
        <v>52</v>
      </c>
      <c r="B1624" s="77" t="s">
        <v>8</v>
      </c>
      <c r="C1624" s="77">
        <v>0.33</v>
      </c>
      <c r="D1624" s="77">
        <v>3.3001</v>
      </c>
      <c r="E1624" s="77">
        <v>0.01</v>
      </c>
      <c r="F1624" s="77" t="s">
        <v>6</v>
      </c>
      <c r="G1624" s="77" t="s">
        <v>4</v>
      </c>
      <c r="H1624" s="77">
        <v>0.01</v>
      </c>
      <c r="I1624" s="77">
        <v>4.5010000000000001E-2</v>
      </c>
      <c r="J1624" s="77" t="s">
        <v>10</v>
      </c>
      <c r="K1624" s="77">
        <v>5.7718999999999996</v>
      </c>
      <c r="L1624" s="77">
        <v>0.10338</v>
      </c>
      <c r="M1624" s="77">
        <v>5.7717000000000001</v>
      </c>
      <c r="N1624" s="77">
        <v>0.10332</v>
      </c>
      <c r="O1624" s="78" t="s">
        <v>1907</v>
      </c>
    </row>
    <row r="1625" spans="1:15" x14ac:dyDescent="0.25">
      <c r="A1625" s="151" t="s">
        <v>52</v>
      </c>
      <c r="B1625" s="77" t="s">
        <v>8</v>
      </c>
      <c r="C1625" s="77">
        <v>0.33</v>
      </c>
      <c r="D1625" s="77">
        <v>3.3001</v>
      </c>
      <c r="E1625" s="77">
        <v>0.01</v>
      </c>
      <c r="F1625" s="77" t="s">
        <v>6</v>
      </c>
      <c r="G1625" s="77" t="s">
        <v>4</v>
      </c>
      <c r="H1625" s="77">
        <v>4.4999999999999998E-2</v>
      </c>
      <c r="I1625" s="77">
        <v>10.00001</v>
      </c>
      <c r="J1625" s="77" t="s">
        <v>10</v>
      </c>
      <c r="K1625" s="77">
        <v>5.7893999999999997</v>
      </c>
      <c r="L1625" s="77">
        <v>4.1576000000000002E-2</v>
      </c>
      <c r="M1625" s="77">
        <v>5.7892000000000001</v>
      </c>
      <c r="N1625" s="77">
        <v>4.1502999999999998E-2</v>
      </c>
      <c r="O1625" s="78" t="s">
        <v>1908</v>
      </c>
    </row>
    <row r="1626" spans="1:15" x14ac:dyDescent="0.25">
      <c r="A1626" s="151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10</v>
      </c>
      <c r="I1626" s="77">
        <v>20.010000000000002</v>
      </c>
      <c r="J1626" s="77" t="s">
        <v>10</v>
      </c>
      <c r="K1626" s="77">
        <v>5.7427999999999999</v>
      </c>
      <c r="L1626" s="77">
        <v>0.20349999999999999</v>
      </c>
      <c r="M1626" s="77">
        <v>5.7426000000000004</v>
      </c>
      <c r="N1626" s="77">
        <v>0.20344000000000001</v>
      </c>
      <c r="O1626" s="78" t="s">
        <v>1909</v>
      </c>
    </row>
    <row r="1627" spans="1:15" x14ac:dyDescent="0.25">
      <c r="A1627" s="151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20</v>
      </c>
      <c r="I1627" s="77">
        <v>50.01</v>
      </c>
      <c r="J1627" s="77" t="s">
        <v>10</v>
      </c>
      <c r="K1627" s="77">
        <v>5.6886000000000001</v>
      </c>
      <c r="L1627" s="77">
        <v>0.39166000000000001</v>
      </c>
      <c r="M1627" s="77">
        <v>5.6882999999999999</v>
      </c>
      <c r="N1627" s="77">
        <v>0.39154</v>
      </c>
      <c r="O1627" s="78" t="s">
        <v>1905</v>
      </c>
    </row>
    <row r="1628" spans="1:15" x14ac:dyDescent="0.25">
      <c r="A1628" s="151" t="s">
        <v>52</v>
      </c>
      <c r="B1628" s="77" t="s">
        <v>8</v>
      </c>
      <c r="C1628" s="77">
        <v>0.33</v>
      </c>
      <c r="D1628" s="77">
        <v>3.3001</v>
      </c>
      <c r="E1628" s="77">
        <v>0.01</v>
      </c>
      <c r="F1628" s="77" t="s">
        <v>6</v>
      </c>
      <c r="G1628" s="77" t="s">
        <v>4</v>
      </c>
      <c r="H1628" s="77">
        <v>50</v>
      </c>
      <c r="I1628" s="77">
        <v>100.01</v>
      </c>
      <c r="J1628" s="77" t="s">
        <v>10</v>
      </c>
      <c r="K1628" s="77">
        <v>5.3723000000000001</v>
      </c>
      <c r="L1628" s="77">
        <v>1.6168</v>
      </c>
      <c r="M1628" s="77">
        <v>5.3715000000000002</v>
      </c>
      <c r="N1628" s="77">
        <v>1.6167</v>
      </c>
      <c r="O1628" s="78" t="s">
        <v>2504</v>
      </c>
    </row>
    <row r="1629" spans="1:15" x14ac:dyDescent="0.25">
      <c r="A1629" s="151" t="s">
        <v>52</v>
      </c>
      <c r="B1629" s="77" t="s">
        <v>8</v>
      </c>
      <c r="C1629" s="77">
        <v>0.33</v>
      </c>
      <c r="D1629" s="77">
        <v>3.3001</v>
      </c>
      <c r="E1629" s="77">
        <v>0.01</v>
      </c>
      <c r="F1629" s="77" t="s">
        <v>6</v>
      </c>
      <c r="G1629" s="77" t="s">
        <v>4</v>
      </c>
      <c r="H1629" s="77">
        <v>100</v>
      </c>
      <c r="I1629" s="77">
        <v>500</v>
      </c>
      <c r="J1629" s="77" t="s">
        <v>10</v>
      </c>
      <c r="K1629" s="77">
        <v>4.9001000000000001</v>
      </c>
      <c r="L1629" s="77">
        <v>4.8711000000000002</v>
      </c>
      <c r="M1629" s="77">
        <v>4.8981000000000003</v>
      </c>
      <c r="N1629" s="77">
        <v>4.8712999999999997</v>
      </c>
      <c r="O1629" s="78" t="s">
        <v>1906</v>
      </c>
    </row>
    <row r="1630" spans="1:15" x14ac:dyDescent="0.25">
      <c r="A1630" s="151" t="s">
        <v>52</v>
      </c>
      <c r="B1630" s="77" t="s">
        <v>8</v>
      </c>
      <c r="C1630" s="77">
        <v>0.33</v>
      </c>
      <c r="D1630" s="77">
        <v>3.3001</v>
      </c>
      <c r="E1630" s="77">
        <v>0.01</v>
      </c>
      <c r="F1630" s="77" t="s">
        <v>6</v>
      </c>
      <c r="G1630" s="77" t="s">
        <v>4</v>
      </c>
      <c r="H1630" s="77">
        <v>500</v>
      </c>
      <c r="I1630" s="77">
        <v>501</v>
      </c>
      <c r="J1630" s="77" t="s">
        <v>10</v>
      </c>
      <c r="K1630" s="77">
        <v>4.9001000000000001</v>
      </c>
      <c r="L1630" s="77">
        <v>4.8711000000000002</v>
      </c>
      <c r="M1630" s="77">
        <v>4.8981000000000003</v>
      </c>
      <c r="N1630" s="77">
        <v>4.8712999999999997</v>
      </c>
      <c r="O1630" s="78" t="s">
        <v>2505</v>
      </c>
    </row>
    <row r="1631" spans="1:15" x14ac:dyDescent="0.25">
      <c r="A1631" s="151" t="s">
        <v>52</v>
      </c>
      <c r="B1631" s="77" t="s">
        <v>8</v>
      </c>
      <c r="C1631" s="77">
        <v>3.3</v>
      </c>
      <c r="D1631" s="77">
        <v>33.000999999999998</v>
      </c>
      <c r="E1631" s="77">
        <v>0.01</v>
      </c>
      <c r="F1631" s="77" t="s">
        <v>6</v>
      </c>
      <c r="G1631" s="77" t="s">
        <v>4</v>
      </c>
      <c r="H1631" s="77">
        <v>0.01</v>
      </c>
      <c r="I1631" s="77">
        <v>4.5010000000000001E-2</v>
      </c>
      <c r="J1631" s="77" t="s">
        <v>10</v>
      </c>
      <c r="K1631" s="77">
        <v>4.8574000000000002</v>
      </c>
      <c r="L1631" s="77">
        <v>0.48407</v>
      </c>
      <c r="M1631" s="77">
        <v>4.8564999999999996</v>
      </c>
      <c r="N1631" s="77">
        <v>0.48405999999999999</v>
      </c>
      <c r="O1631" s="78" t="s">
        <v>1929</v>
      </c>
    </row>
    <row r="1632" spans="1:15" x14ac:dyDescent="0.25">
      <c r="A1632" s="151" t="s">
        <v>52</v>
      </c>
      <c r="B1632" s="77" t="s">
        <v>8</v>
      </c>
      <c r="C1632" s="77">
        <v>3.3</v>
      </c>
      <c r="D1632" s="77">
        <v>33.000999999999998</v>
      </c>
      <c r="E1632" s="77">
        <v>0.01</v>
      </c>
      <c r="F1632" s="77" t="s">
        <v>6</v>
      </c>
      <c r="G1632" s="77" t="s">
        <v>4</v>
      </c>
      <c r="H1632" s="77">
        <v>4.4999999999999998E-2</v>
      </c>
      <c r="I1632" s="77">
        <v>10.00001</v>
      </c>
      <c r="J1632" s="77" t="s">
        <v>10</v>
      </c>
      <c r="K1632" s="77">
        <v>5.2633000000000001</v>
      </c>
      <c r="L1632" s="77">
        <v>0.24920999999999999</v>
      </c>
      <c r="M1632" s="77">
        <v>5.2624000000000004</v>
      </c>
      <c r="N1632" s="77">
        <v>0.24918000000000001</v>
      </c>
      <c r="O1632" s="78" t="s">
        <v>1926</v>
      </c>
    </row>
    <row r="1633" spans="1:15" x14ac:dyDescent="0.25">
      <c r="A1633" s="151" t="s">
        <v>52</v>
      </c>
      <c r="B1633" s="77" t="s">
        <v>8</v>
      </c>
      <c r="C1633" s="77">
        <v>3.3</v>
      </c>
      <c r="D1633" s="77">
        <v>33.000999999999998</v>
      </c>
      <c r="E1633" s="77">
        <v>0.01</v>
      </c>
      <c r="F1633" s="77" t="s">
        <v>6</v>
      </c>
      <c r="G1633" s="77" t="s">
        <v>4</v>
      </c>
      <c r="H1633" s="77">
        <v>10</v>
      </c>
      <c r="I1633" s="77">
        <v>20.010000000000002</v>
      </c>
      <c r="J1633" s="77" t="s">
        <v>10</v>
      </c>
      <c r="K1633" s="77">
        <v>4.3391999999999999</v>
      </c>
      <c r="L1633" s="77">
        <v>0.71689999999999998</v>
      </c>
      <c r="M1633" s="77">
        <v>4.3383000000000003</v>
      </c>
      <c r="N1633" s="77">
        <v>0.71689999999999998</v>
      </c>
      <c r="O1633" s="78" t="s">
        <v>2512</v>
      </c>
    </row>
    <row r="1634" spans="1:15" x14ac:dyDescent="0.25">
      <c r="A1634" s="151" t="s">
        <v>52</v>
      </c>
      <c r="B1634" s="77" t="s">
        <v>8</v>
      </c>
      <c r="C1634" s="77">
        <v>3.3</v>
      </c>
      <c r="D1634" s="77">
        <v>33.000999999999998</v>
      </c>
      <c r="E1634" s="77">
        <v>0.01</v>
      </c>
      <c r="F1634" s="77" t="s">
        <v>6</v>
      </c>
      <c r="G1634" s="77" t="s">
        <v>4</v>
      </c>
      <c r="H1634" s="77">
        <v>20</v>
      </c>
      <c r="I1634" s="77">
        <v>50.01</v>
      </c>
      <c r="J1634" s="77" t="s">
        <v>10</v>
      </c>
      <c r="K1634" s="77">
        <v>3.8001999999999998</v>
      </c>
      <c r="L1634" s="77">
        <v>1.0753999999999999</v>
      </c>
      <c r="M1634" s="77">
        <v>3.7970999999999999</v>
      </c>
      <c r="N1634" s="77">
        <v>1.0753999999999999</v>
      </c>
      <c r="O1634" s="78" t="s">
        <v>2513</v>
      </c>
    </row>
    <row r="1635" spans="1:15" x14ac:dyDescent="0.25">
      <c r="A1635" s="151" t="s">
        <v>52</v>
      </c>
      <c r="B1635" s="77" t="s">
        <v>8</v>
      </c>
      <c r="C1635" s="77">
        <v>3.3</v>
      </c>
      <c r="D1635" s="77">
        <v>33.000999999999998</v>
      </c>
      <c r="E1635" s="77">
        <v>0.01</v>
      </c>
      <c r="F1635" s="77" t="s">
        <v>6</v>
      </c>
      <c r="G1635" s="77" t="s">
        <v>4</v>
      </c>
      <c r="H1635" s="77">
        <v>50</v>
      </c>
      <c r="I1635" s="77">
        <v>100.01</v>
      </c>
      <c r="J1635" s="77" t="s">
        <v>10</v>
      </c>
      <c r="K1635" s="77">
        <v>3.8797000000000001</v>
      </c>
      <c r="L1635" s="77">
        <v>2.6158000000000001</v>
      </c>
      <c r="M1635" s="77">
        <v>3.8711000000000002</v>
      </c>
      <c r="N1635" s="77">
        <v>2.6160000000000001</v>
      </c>
      <c r="O1635" s="78" t="s">
        <v>1927</v>
      </c>
    </row>
    <row r="1636" spans="1:15" x14ac:dyDescent="0.25">
      <c r="A1636" s="151" t="s">
        <v>52</v>
      </c>
      <c r="B1636" s="77" t="s">
        <v>8</v>
      </c>
      <c r="C1636" s="77">
        <v>3.3</v>
      </c>
      <c r="D1636" s="77">
        <v>33.000999999999998</v>
      </c>
      <c r="E1636" s="77">
        <v>0.01</v>
      </c>
      <c r="F1636" s="77" t="s">
        <v>6</v>
      </c>
      <c r="G1636" s="77" t="s">
        <v>4</v>
      </c>
      <c r="H1636" s="77">
        <v>100</v>
      </c>
      <c r="I1636" s="77">
        <v>500</v>
      </c>
      <c r="J1636" s="77" t="s">
        <v>10</v>
      </c>
      <c r="K1636" s="77">
        <v>13</v>
      </c>
      <c r="L1636" s="77">
        <v>4.5999999999999996</v>
      </c>
      <c r="M1636" s="77">
        <v>3.831</v>
      </c>
      <c r="N1636" s="77">
        <v>2.6581000000000001</v>
      </c>
      <c r="O1636" s="78" t="s">
        <v>1928</v>
      </c>
    </row>
    <row r="1637" spans="1:15" x14ac:dyDescent="0.25">
      <c r="A1637" s="151" t="s">
        <v>52</v>
      </c>
      <c r="B1637" s="77" t="s">
        <v>8</v>
      </c>
      <c r="C1637" s="77">
        <v>3.3</v>
      </c>
      <c r="D1637" s="77">
        <v>33.000999999999998</v>
      </c>
      <c r="E1637" s="77">
        <v>0.01</v>
      </c>
      <c r="F1637" s="77" t="s">
        <v>6</v>
      </c>
      <c r="G1637" s="77" t="s">
        <v>4</v>
      </c>
      <c r="H1637" s="77">
        <v>500</v>
      </c>
      <c r="I1637" s="77">
        <v>501</v>
      </c>
      <c r="J1637" s="77" t="s">
        <v>10</v>
      </c>
      <c r="K1637" s="77">
        <v>13</v>
      </c>
      <c r="L1637" s="77">
        <v>4.5999999999999996</v>
      </c>
      <c r="M1637" s="77">
        <v>3.831</v>
      </c>
      <c r="N1637" s="77">
        <v>2.6581000000000001</v>
      </c>
      <c r="O1637" s="78" t="s">
        <v>1925</v>
      </c>
    </row>
    <row r="1638" spans="1:15" x14ac:dyDescent="0.25">
      <c r="A1638" s="151" t="s">
        <v>52</v>
      </c>
      <c r="B1638" s="77" t="s">
        <v>8</v>
      </c>
      <c r="C1638" s="77">
        <v>33</v>
      </c>
      <c r="D1638" s="77">
        <v>330.01</v>
      </c>
      <c r="E1638" s="77">
        <v>0.01</v>
      </c>
      <c r="F1638" s="77" t="s">
        <v>6</v>
      </c>
      <c r="G1638" s="77" t="s">
        <v>4</v>
      </c>
      <c r="H1638" s="77">
        <v>0.01</v>
      </c>
      <c r="I1638" s="77">
        <v>4.5010000000000001E-2</v>
      </c>
      <c r="J1638" s="77" t="s">
        <v>10</v>
      </c>
      <c r="K1638" s="77">
        <v>4.2872000000000003</v>
      </c>
      <c r="L1638" s="77">
        <v>0.57647000000000004</v>
      </c>
      <c r="M1638" s="77">
        <v>4.2606000000000002</v>
      </c>
      <c r="N1638" s="77">
        <v>0.57652000000000003</v>
      </c>
      <c r="O1638" s="78" t="s">
        <v>1948</v>
      </c>
    </row>
    <row r="1639" spans="1:15" x14ac:dyDescent="0.25">
      <c r="A1639" s="151" t="s">
        <v>52</v>
      </c>
      <c r="B1639" s="77" t="s">
        <v>8</v>
      </c>
      <c r="C1639" s="77">
        <v>33</v>
      </c>
      <c r="D1639" s="77">
        <v>330.01</v>
      </c>
      <c r="E1639" s="77">
        <v>0.01</v>
      </c>
      <c r="F1639" s="77" t="s">
        <v>6</v>
      </c>
      <c r="G1639" s="77" t="s">
        <v>4</v>
      </c>
      <c r="H1639" s="77">
        <v>4.4999999999999998E-2</v>
      </c>
      <c r="I1639" s="77">
        <v>10.00001</v>
      </c>
      <c r="J1639" s="77" t="s">
        <v>10</v>
      </c>
      <c r="K1639" s="77">
        <v>12</v>
      </c>
      <c r="L1639" s="77">
        <v>0.92330999999999996</v>
      </c>
      <c r="M1639" s="77">
        <v>10.834</v>
      </c>
      <c r="N1639" s="77">
        <v>0.9234</v>
      </c>
      <c r="O1639" s="78" t="s">
        <v>1947</v>
      </c>
    </row>
    <row r="1640" spans="1:15" x14ac:dyDescent="0.25">
      <c r="A1640" s="151" t="s">
        <v>52</v>
      </c>
      <c r="B1640" s="77" t="s">
        <v>8</v>
      </c>
      <c r="C1640" s="77">
        <v>33</v>
      </c>
      <c r="D1640" s="77">
        <v>330.01</v>
      </c>
      <c r="E1640" s="77">
        <v>0.01</v>
      </c>
      <c r="F1640" s="77" t="s">
        <v>6</v>
      </c>
      <c r="G1640" s="77" t="s">
        <v>4</v>
      </c>
      <c r="H1640" s="77">
        <v>10</v>
      </c>
      <c r="I1640" s="77">
        <v>20.010000000000002</v>
      </c>
      <c r="J1640" s="77" t="s">
        <v>10</v>
      </c>
      <c r="K1640" s="77">
        <v>24</v>
      </c>
      <c r="L1640" s="77">
        <v>1.0331999999999999</v>
      </c>
      <c r="M1640" s="77">
        <v>10.795999999999999</v>
      </c>
      <c r="N1640" s="77">
        <v>1.0388999999999999</v>
      </c>
      <c r="O1640" s="78" t="s">
        <v>1949</v>
      </c>
    </row>
    <row r="1641" spans="1:15" x14ac:dyDescent="0.25">
      <c r="A1641" s="151" t="s">
        <v>52</v>
      </c>
      <c r="B1641" s="77" t="s">
        <v>8</v>
      </c>
      <c r="C1641" s="77">
        <v>33</v>
      </c>
      <c r="D1641" s="77">
        <v>330.01</v>
      </c>
      <c r="E1641" s="77">
        <v>0.01</v>
      </c>
      <c r="F1641" s="77" t="s">
        <v>6</v>
      </c>
      <c r="G1641" s="77" t="s">
        <v>4</v>
      </c>
      <c r="H1641" s="77">
        <v>20</v>
      </c>
      <c r="I1641" s="77">
        <v>50.01</v>
      </c>
      <c r="J1641" s="77" t="s">
        <v>10</v>
      </c>
      <c r="K1641" s="77">
        <v>22</v>
      </c>
      <c r="L1641" s="77">
        <v>1.4</v>
      </c>
      <c r="M1641" s="77">
        <v>10.577</v>
      </c>
      <c r="N1641" s="77">
        <v>1.3904000000000001</v>
      </c>
      <c r="O1641" s="78" t="s">
        <v>2518</v>
      </c>
    </row>
    <row r="1642" spans="1:15" x14ac:dyDescent="0.25">
      <c r="A1642" s="151" t="s">
        <v>52</v>
      </c>
      <c r="B1642" s="77" t="s">
        <v>8</v>
      </c>
      <c r="C1642" s="77">
        <v>33</v>
      </c>
      <c r="D1642" s="77">
        <v>330.01</v>
      </c>
      <c r="E1642" s="77">
        <v>0.01</v>
      </c>
      <c r="F1642" s="77" t="s">
        <v>6</v>
      </c>
      <c r="G1642" s="77" t="s">
        <v>4</v>
      </c>
      <c r="H1642" s="77">
        <v>50</v>
      </c>
      <c r="I1642" s="77">
        <v>100</v>
      </c>
      <c r="J1642" s="77" t="s">
        <v>10</v>
      </c>
      <c r="K1642" s="77">
        <v>92.063000000000002</v>
      </c>
      <c r="L1642" s="77">
        <v>2.7852999999999999</v>
      </c>
      <c r="M1642" s="77">
        <v>92.033000000000001</v>
      </c>
      <c r="N1642" s="77">
        <v>2.7854000000000001</v>
      </c>
      <c r="O1642" s="78" t="s">
        <v>1950</v>
      </c>
    </row>
    <row r="1643" spans="1:15" x14ac:dyDescent="0.25">
      <c r="A1643" s="151" t="s">
        <v>52</v>
      </c>
      <c r="B1643" s="77" t="s">
        <v>8</v>
      </c>
      <c r="C1643" s="77">
        <v>33</v>
      </c>
      <c r="D1643" s="77">
        <v>330.01</v>
      </c>
      <c r="E1643" s="77">
        <v>0.01</v>
      </c>
      <c r="F1643" s="77" t="s">
        <v>6</v>
      </c>
      <c r="G1643" s="77" t="s">
        <v>4</v>
      </c>
      <c r="H1643" s="77">
        <v>100</v>
      </c>
      <c r="I1643" s="77">
        <v>100.1</v>
      </c>
      <c r="J1643" s="77" t="s">
        <v>10</v>
      </c>
      <c r="K1643" s="77">
        <v>92.063000000000002</v>
      </c>
      <c r="L1643" s="77">
        <v>2.7852999999999999</v>
      </c>
      <c r="M1643" s="77">
        <v>92.033000000000001</v>
      </c>
      <c r="N1643" s="77">
        <v>2.7854000000000001</v>
      </c>
      <c r="O1643" s="78" t="s">
        <v>1946</v>
      </c>
    </row>
    <row r="1644" spans="1:15" x14ac:dyDescent="0.25">
      <c r="A1644" s="151" t="s">
        <v>52</v>
      </c>
      <c r="B1644" s="77" t="s">
        <v>8</v>
      </c>
      <c r="C1644" s="77">
        <v>330</v>
      </c>
      <c r="D1644" s="77">
        <v>1020.01</v>
      </c>
      <c r="E1644" s="77">
        <v>0.01</v>
      </c>
      <c r="F1644" s="77" t="s">
        <v>6</v>
      </c>
      <c r="G1644" s="77" t="s">
        <v>4</v>
      </c>
      <c r="H1644" s="77">
        <v>4.4999999999999998E-2</v>
      </c>
      <c r="I1644" s="77">
        <v>1.0000100000000001</v>
      </c>
      <c r="J1644" s="77" t="s">
        <v>10</v>
      </c>
      <c r="K1644" s="77">
        <v>33.353999999999999</v>
      </c>
      <c r="L1644" s="77">
        <v>0.57133999999999996</v>
      </c>
      <c r="M1644" s="77">
        <v>33.320999999999998</v>
      </c>
      <c r="N1644" s="77">
        <v>0.57118999999999998</v>
      </c>
      <c r="O1644" s="78" t="s">
        <v>1968</v>
      </c>
    </row>
    <row r="1645" spans="1:15" x14ac:dyDescent="0.25">
      <c r="A1645" s="151" t="s">
        <v>52</v>
      </c>
      <c r="B1645" s="77" t="s">
        <v>8</v>
      </c>
      <c r="C1645" s="77">
        <v>330</v>
      </c>
      <c r="D1645" s="77">
        <v>1020.01</v>
      </c>
      <c r="E1645" s="77">
        <v>0.01</v>
      </c>
      <c r="F1645" s="77" t="s">
        <v>6</v>
      </c>
      <c r="G1645" s="77" t="s">
        <v>4</v>
      </c>
      <c r="H1645" s="77">
        <v>1</v>
      </c>
      <c r="I1645" s="77">
        <v>5.01</v>
      </c>
      <c r="J1645" s="77" t="s">
        <v>10</v>
      </c>
      <c r="K1645" s="77">
        <v>29.895</v>
      </c>
      <c r="L1645" s="77">
        <v>0.91966999999999999</v>
      </c>
      <c r="M1645" s="77">
        <v>29.873000000000001</v>
      </c>
      <c r="N1645" s="77">
        <v>0.91957</v>
      </c>
      <c r="O1645" s="78" t="s">
        <v>2525</v>
      </c>
    </row>
    <row r="1646" spans="1:15" x14ac:dyDescent="0.25">
      <c r="A1646" s="151" t="s">
        <v>52</v>
      </c>
      <c r="B1646" s="77" t="s">
        <v>8</v>
      </c>
      <c r="C1646" s="77">
        <v>330</v>
      </c>
      <c r="D1646" s="77">
        <v>1020.01</v>
      </c>
      <c r="E1646" s="77">
        <v>0.01</v>
      </c>
      <c r="F1646" s="77" t="s">
        <v>6</v>
      </c>
      <c r="G1646" s="77" t="s">
        <v>4</v>
      </c>
      <c r="H1646" s="77">
        <v>5</v>
      </c>
      <c r="I1646" s="77">
        <v>10.01</v>
      </c>
      <c r="J1646" s="77" t="s">
        <v>10</v>
      </c>
      <c r="K1646" s="77">
        <v>64</v>
      </c>
      <c r="L1646" s="77">
        <v>1.0355000000000001</v>
      </c>
      <c r="M1646" s="77">
        <v>29.164999999999999</v>
      </c>
      <c r="N1646" s="77">
        <v>1.0355000000000001</v>
      </c>
      <c r="O1646" s="78" t="s">
        <v>1969</v>
      </c>
    </row>
    <row r="1647" spans="1:15" x14ac:dyDescent="0.25">
      <c r="A1647" s="151" t="s">
        <v>52</v>
      </c>
      <c r="B1647" s="77" t="s">
        <v>8</v>
      </c>
      <c r="C1647" s="77">
        <v>330</v>
      </c>
      <c r="D1647" s="77">
        <v>1020.01</v>
      </c>
      <c r="E1647" s="77">
        <v>0.01</v>
      </c>
      <c r="F1647" s="77" t="s">
        <v>6</v>
      </c>
      <c r="G1647" s="77" t="s">
        <v>4</v>
      </c>
      <c r="H1647" s="77">
        <v>10</v>
      </c>
      <c r="I1647" s="77">
        <v>10.01</v>
      </c>
      <c r="J1647" s="77" t="s">
        <v>10</v>
      </c>
      <c r="K1647" s="77">
        <v>64</v>
      </c>
      <c r="L1647" s="77">
        <v>1.0355000000000001</v>
      </c>
      <c r="M1647" s="77">
        <v>29.164999999999999</v>
      </c>
      <c r="N1647" s="77">
        <v>1.0355000000000001</v>
      </c>
      <c r="O1647" s="78" t="s">
        <v>1967</v>
      </c>
    </row>
    <row r="1648" spans="1:15" x14ac:dyDescent="0.25">
      <c r="A1648" s="151" t="s">
        <v>52</v>
      </c>
      <c r="B1648" s="77" t="s">
        <v>8</v>
      </c>
      <c r="C1648" s="77">
        <v>0</v>
      </c>
      <c r="D1648" s="77">
        <v>3.3009999999999998E-2</v>
      </c>
      <c r="E1648" s="77">
        <v>0.1</v>
      </c>
      <c r="F1648" s="77" t="s">
        <v>6</v>
      </c>
      <c r="G1648" s="77" t="s">
        <v>5</v>
      </c>
      <c r="H1648" s="77">
        <v>0.01</v>
      </c>
      <c r="I1648" s="77">
        <v>4.5010000000000001E-2</v>
      </c>
      <c r="J1648" s="77" t="s">
        <v>10</v>
      </c>
      <c r="K1648" s="77">
        <v>58000</v>
      </c>
      <c r="L1648" s="77">
        <v>1.7665</v>
      </c>
      <c r="M1648" s="77">
        <v>58000</v>
      </c>
      <c r="N1648" s="77">
        <v>1.5714999999999999</v>
      </c>
      <c r="O1648" s="78" t="s">
        <v>1843</v>
      </c>
    </row>
    <row r="1649" spans="1:15" x14ac:dyDescent="0.25">
      <c r="A1649" s="151" t="s">
        <v>52</v>
      </c>
      <c r="B1649" s="77" t="s">
        <v>8</v>
      </c>
      <c r="C1649" s="77">
        <v>0</v>
      </c>
      <c r="D1649" s="77">
        <v>3.3009999999999998E-2</v>
      </c>
      <c r="E1649" s="77">
        <v>0.1</v>
      </c>
      <c r="F1649" s="77" t="s">
        <v>6</v>
      </c>
      <c r="G1649" s="77" t="s">
        <v>5</v>
      </c>
      <c r="H1649" s="77">
        <v>4.4999999999999998E-2</v>
      </c>
      <c r="I1649" s="77">
        <v>10.00001</v>
      </c>
      <c r="J1649" s="77" t="s">
        <v>10</v>
      </c>
      <c r="K1649" s="77">
        <v>58000</v>
      </c>
      <c r="L1649" s="77">
        <v>1.0481</v>
      </c>
      <c r="M1649" s="77">
        <v>58000</v>
      </c>
      <c r="N1649" s="77">
        <v>0.85309999999999997</v>
      </c>
      <c r="O1649" s="78" t="s">
        <v>1844</v>
      </c>
    </row>
    <row r="1650" spans="1:15" x14ac:dyDescent="0.25">
      <c r="A1650" s="151" t="s">
        <v>52</v>
      </c>
      <c r="B1650" s="77" t="s">
        <v>8</v>
      </c>
      <c r="C1650" s="77">
        <v>0</v>
      </c>
      <c r="D1650" s="77">
        <v>3.3009999999999998E-2</v>
      </c>
      <c r="E1650" s="77">
        <v>0.1</v>
      </c>
      <c r="F1650" s="77" t="s">
        <v>6</v>
      </c>
      <c r="G1650" s="77" t="s">
        <v>5</v>
      </c>
      <c r="H1650" s="77">
        <v>10</v>
      </c>
      <c r="I1650" s="77">
        <v>20.010000000000002</v>
      </c>
      <c r="J1650" s="77" t="s">
        <v>10</v>
      </c>
      <c r="K1650" s="77">
        <v>58000</v>
      </c>
      <c r="L1650" s="77">
        <v>1.7665</v>
      </c>
      <c r="M1650" s="77">
        <v>58000</v>
      </c>
      <c r="N1650" s="77">
        <v>1.5714999999999999</v>
      </c>
      <c r="O1650" s="78" t="s">
        <v>1845</v>
      </c>
    </row>
    <row r="1651" spans="1:15" x14ac:dyDescent="0.25">
      <c r="A1651" s="151" t="s">
        <v>52</v>
      </c>
      <c r="B1651" s="77" t="s">
        <v>8</v>
      </c>
      <c r="C1651" s="77">
        <v>0</v>
      </c>
      <c r="D1651" s="77">
        <v>3.3009999999999998E-2</v>
      </c>
      <c r="E1651" s="77">
        <v>0.1</v>
      </c>
      <c r="F1651" s="77" t="s">
        <v>6</v>
      </c>
      <c r="G1651" s="77" t="s">
        <v>5</v>
      </c>
      <c r="H1651" s="77">
        <v>20</v>
      </c>
      <c r="I1651" s="77">
        <v>50.01</v>
      </c>
      <c r="J1651" s="77" t="s">
        <v>10</v>
      </c>
      <c r="K1651" s="77">
        <v>58000</v>
      </c>
      <c r="L1651" s="77">
        <v>2.6816</v>
      </c>
      <c r="M1651" s="77">
        <v>58000</v>
      </c>
      <c r="N1651" s="77">
        <v>2.4866000000000001</v>
      </c>
      <c r="O1651" s="78" t="s">
        <v>1849</v>
      </c>
    </row>
    <row r="1652" spans="1:15" x14ac:dyDescent="0.25">
      <c r="A1652" s="151" t="s">
        <v>52</v>
      </c>
      <c r="B1652" s="77" t="s">
        <v>8</v>
      </c>
      <c r="C1652" s="77">
        <v>0</v>
      </c>
      <c r="D1652" s="77">
        <v>3.3009999999999998E-2</v>
      </c>
      <c r="E1652" s="77">
        <v>0.1</v>
      </c>
      <c r="F1652" s="77" t="s">
        <v>6</v>
      </c>
      <c r="G1652" s="77" t="s">
        <v>5</v>
      </c>
      <c r="H1652" s="77">
        <v>50</v>
      </c>
      <c r="I1652" s="77">
        <v>100.01</v>
      </c>
      <c r="J1652" s="77" t="s">
        <v>10</v>
      </c>
      <c r="K1652" s="77">
        <v>58000</v>
      </c>
      <c r="L1652" s="77">
        <v>7.7473999999999998</v>
      </c>
      <c r="M1652" s="77">
        <v>58000</v>
      </c>
      <c r="N1652" s="77">
        <v>7.4565999999999999</v>
      </c>
      <c r="O1652" s="78" t="s">
        <v>1846</v>
      </c>
    </row>
    <row r="1653" spans="1:15" x14ac:dyDescent="0.25">
      <c r="A1653" s="151" t="s">
        <v>52</v>
      </c>
      <c r="B1653" s="77" t="s">
        <v>8</v>
      </c>
      <c r="C1653" s="77">
        <v>0</v>
      </c>
      <c r="D1653" s="77">
        <v>3.3009999999999998E-2</v>
      </c>
      <c r="E1653" s="77">
        <v>0.1</v>
      </c>
      <c r="F1653" s="77" t="s">
        <v>6</v>
      </c>
      <c r="G1653" s="77" t="s">
        <v>5</v>
      </c>
      <c r="H1653" s="77">
        <v>100</v>
      </c>
      <c r="I1653" s="77">
        <v>500</v>
      </c>
      <c r="J1653" s="77" t="s">
        <v>10</v>
      </c>
      <c r="K1653" s="77">
        <v>58000</v>
      </c>
      <c r="L1653" s="77">
        <v>53.658999999999999</v>
      </c>
      <c r="M1653" s="77">
        <v>58000</v>
      </c>
      <c r="N1653" s="77">
        <v>52.994</v>
      </c>
      <c r="O1653" s="78" t="s">
        <v>1847</v>
      </c>
    </row>
    <row r="1654" spans="1:15" x14ac:dyDescent="0.25">
      <c r="A1654" s="151" t="s">
        <v>52</v>
      </c>
      <c r="B1654" s="77" t="s">
        <v>8</v>
      </c>
      <c r="C1654" s="77">
        <v>0</v>
      </c>
      <c r="D1654" s="77">
        <v>3.3009999999999998E-2</v>
      </c>
      <c r="E1654" s="77">
        <v>0.1</v>
      </c>
      <c r="F1654" s="77" t="s">
        <v>6</v>
      </c>
      <c r="G1654" s="77" t="s">
        <v>5</v>
      </c>
      <c r="H1654" s="77">
        <v>500</v>
      </c>
      <c r="I1654" s="77">
        <v>501</v>
      </c>
      <c r="J1654" s="77" t="s">
        <v>10</v>
      </c>
      <c r="K1654" s="77">
        <v>58000</v>
      </c>
      <c r="L1654" s="77">
        <v>53.658999999999999</v>
      </c>
      <c r="M1654" s="77">
        <v>58000</v>
      </c>
      <c r="N1654" s="77">
        <v>52.994</v>
      </c>
      <c r="O1654" s="78" t="s">
        <v>1848</v>
      </c>
    </row>
    <row r="1655" spans="1:15" x14ac:dyDescent="0.25">
      <c r="A1655" s="151" t="s">
        <v>52</v>
      </c>
      <c r="B1655" s="77" t="s">
        <v>8</v>
      </c>
      <c r="C1655" s="77">
        <v>0.33</v>
      </c>
      <c r="D1655" s="77">
        <v>3.3001</v>
      </c>
      <c r="E1655" s="77">
        <v>0.1</v>
      </c>
      <c r="F1655" s="77" t="s">
        <v>6</v>
      </c>
      <c r="G1655" s="77" t="s">
        <v>4</v>
      </c>
      <c r="H1655" s="77">
        <v>0.01</v>
      </c>
      <c r="I1655" s="77">
        <v>4.5010000000000001E-2</v>
      </c>
      <c r="J1655" s="77" t="s">
        <v>10</v>
      </c>
      <c r="K1655" s="77">
        <v>57.997</v>
      </c>
      <c r="L1655" s="77">
        <v>1.0643E-2</v>
      </c>
      <c r="M1655" s="77">
        <v>57.997</v>
      </c>
      <c r="N1655" s="77">
        <v>1.0612E-2</v>
      </c>
      <c r="O1655" s="78" t="s">
        <v>1911</v>
      </c>
    </row>
    <row r="1656" spans="1:15" x14ac:dyDescent="0.25">
      <c r="A1656" s="151" t="s">
        <v>52</v>
      </c>
      <c r="B1656" s="77" t="s">
        <v>8</v>
      </c>
      <c r="C1656" s="77">
        <v>0.33</v>
      </c>
      <c r="D1656" s="77">
        <v>3.3001</v>
      </c>
      <c r="E1656" s="77">
        <v>0.1</v>
      </c>
      <c r="F1656" s="77" t="s">
        <v>6</v>
      </c>
      <c r="G1656" s="77" t="s">
        <v>4</v>
      </c>
      <c r="H1656" s="77">
        <v>4.4999999999999998E-2</v>
      </c>
      <c r="I1656" s="77">
        <v>10.00001</v>
      </c>
      <c r="J1656" s="77" t="s">
        <v>10</v>
      </c>
      <c r="K1656" s="77">
        <v>57.999000000000002</v>
      </c>
      <c r="L1656" s="77">
        <v>4.2262999999999997E-3</v>
      </c>
      <c r="M1656" s="77">
        <v>57.999000000000002</v>
      </c>
      <c r="N1656" s="77">
        <v>4.1960000000000001E-3</v>
      </c>
      <c r="O1656" s="78" t="s">
        <v>2506</v>
      </c>
    </row>
    <row r="1657" spans="1:15" x14ac:dyDescent="0.25">
      <c r="A1657" s="151" t="s">
        <v>52</v>
      </c>
      <c r="B1657" s="77" t="s">
        <v>8</v>
      </c>
      <c r="C1657" s="77">
        <v>0.33</v>
      </c>
      <c r="D1657" s="77">
        <v>3.3001</v>
      </c>
      <c r="E1657" s="77">
        <v>0.1</v>
      </c>
      <c r="F1657" s="77" t="s">
        <v>6</v>
      </c>
      <c r="G1657" s="77" t="s">
        <v>4</v>
      </c>
      <c r="H1657" s="77">
        <v>10</v>
      </c>
      <c r="I1657" s="77">
        <v>20.010000000000002</v>
      </c>
      <c r="J1657" s="77" t="s">
        <v>10</v>
      </c>
      <c r="K1657" s="77">
        <v>57.994</v>
      </c>
      <c r="L1657" s="77">
        <v>2.1455999999999999E-2</v>
      </c>
      <c r="M1657" s="77">
        <v>57.994</v>
      </c>
      <c r="N1657" s="77">
        <v>2.1426000000000001E-2</v>
      </c>
      <c r="O1657" s="78" t="s">
        <v>1914</v>
      </c>
    </row>
    <row r="1658" spans="1:15" x14ac:dyDescent="0.25">
      <c r="A1658" s="151" t="s">
        <v>52</v>
      </c>
      <c r="B1658" s="77" t="s">
        <v>8</v>
      </c>
      <c r="C1658" s="77">
        <v>0.33</v>
      </c>
      <c r="D1658" s="77">
        <v>3.3001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57.988</v>
      </c>
      <c r="L1658" s="77">
        <v>4.3219E-2</v>
      </c>
      <c r="M1658" s="77">
        <v>57.988</v>
      </c>
      <c r="N1658" s="77">
        <v>4.3147999999999999E-2</v>
      </c>
      <c r="O1658" s="78" t="s">
        <v>2507</v>
      </c>
    </row>
    <row r="1659" spans="1:15" x14ac:dyDescent="0.25">
      <c r="A1659" s="151" t="s">
        <v>52</v>
      </c>
      <c r="B1659" s="77" t="s">
        <v>8</v>
      </c>
      <c r="C1659" s="77">
        <v>0.33</v>
      </c>
      <c r="D1659" s="77">
        <v>3.3001</v>
      </c>
      <c r="E1659" s="77">
        <v>0.1</v>
      </c>
      <c r="F1659" s="77" t="s">
        <v>6</v>
      </c>
      <c r="G1659" s="77" t="s">
        <v>4</v>
      </c>
      <c r="H1659" s="77">
        <v>50</v>
      </c>
      <c r="I1659" s="77">
        <v>100.01</v>
      </c>
      <c r="J1659" s="77" t="s">
        <v>10</v>
      </c>
      <c r="K1659" s="77">
        <v>57.935000000000002</v>
      </c>
      <c r="L1659" s="77">
        <v>0.23028999999999999</v>
      </c>
      <c r="M1659" s="77">
        <v>57.935000000000002</v>
      </c>
      <c r="N1659" s="77">
        <v>0.23011999999999999</v>
      </c>
      <c r="O1659" s="78" t="s">
        <v>1912</v>
      </c>
    </row>
    <row r="1660" spans="1:15" x14ac:dyDescent="0.25">
      <c r="A1660" s="151" t="s">
        <v>52</v>
      </c>
      <c r="B1660" s="77" t="s">
        <v>8</v>
      </c>
      <c r="C1660" s="77">
        <v>0.33</v>
      </c>
      <c r="D1660" s="77">
        <v>3.3001</v>
      </c>
      <c r="E1660" s="77">
        <v>0.1</v>
      </c>
      <c r="F1660" s="77" t="s">
        <v>6</v>
      </c>
      <c r="G1660" s="77" t="s">
        <v>4</v>
      </c>
      <c r="H1660" s="77">
        <v>100</v>
      </c>
      <c r="I1660" s="77">
        <v>500</v>
      </c>
      <c r="J1660" s="77" t="s">
        <v>10</v>
      </c>
      <c r="K1660" s="77">
        <v>57.706000000000003</v>
      </c>
      <c r="L1660" s="77">
        <v>1.1207</v>
      </c>
      <c r="M1660" s="77">
        <v>57.704999999999998</v>
      </c>
      <c r="N1660" s="77">
        <v>1.1204000000000001</v>
      </c>
      <c r="O1660" s="78" t="s">
        <v>1913</v>
      </c>
    </row>
    <row r="1661" spans="1:15" x14ac:dyDescent="0.25">
      <c r="A1661" s="151" t="s">
        <v>52</v>
      </c>
      <c r="B1661" s="77" t="s">
        <v>8</v>
      </c>
      <c r="C1661" s="77">
        <v>0.33</v>
      </c>
      <c r="D1661" s="77">
        <v>3.3001</v>
      </c>
      <c r="E1661" s="77">
        <v>0.1</v>
      </c>
      <c r="F1661" s="77" t="s">
        <v>6</v>
      </c>
      <c r="G1661" s="77" t="s">
        <v>4</v>
      </c>
      <c r="H1661" s="77">
        <v>500</v>
      </c>
      <c r="I1661" s="77">
        <v>501</v>
      </c>
      <c r="J1661" s="77" t="s">
        <v>10</v>
      </c>
      <c r="K1661" s="77">
        <v>57.706000000000003</v>
      </c>
      <c r="L1661" s="77">
        <v>1.1207</v>
      </c>
      <c r="M1661" s="77">
        <v>57.704999999999998</v>
      </c>
      <c r="N1661" s="77">
        <v>1.1204000000000001</v>
      </c>
      <c r="O1661" s="78" t="s">
        <v>1910</v>
      </c>
    </row>
    <row r="1662" spans="1:15" x14ac:dyDescent="0.25">
      <c r="A1662" s="151" t="s">
        <v>52</v>
      </c>
      <c r="B1662" s="77" t="s">
        <v>8</v>
      </c>
      <c r="C1662" s="77">
        <v>3.3</v>
      </c>
      <c r="D1662" s="77">
        <v>33.000999999999998</v>
      </c>
      <c r="E1662" s="77">
        <v>0.1</v>
      </c>
      <c r="F1662" s="77" t="s">
        <v>6</v>
      </c>
      <c r="G1662" s="77" t="s">
        <v>4</v>
      </c>
      <c r="H1662" s="77">
        <v>0.01</v>
      </c>
      <c r="I1662" s="77">
        <v>4.5010000000000001E-2</v>
      </c>
      <c r="J1662" s="77" t="s">
        <v>10</v>
      </c>
      <c r="K1662" s="77">
        <v>57.704000000000001</v>
      </c>
      <c r="L1662" s="77">
        <v>0.11064</v>
      </c>
      <c r="M1662" s="77">
        <v>57.704000000000001</v>
      </c>
      <c r="N1662" s="77">
        <v>0.11058999999999999</v>
      </c>
      <c r="O1662" s="78" t="s">
        <v>1931</v>
      </c>
    </row>
    <row r="1663" spans="1:15" x14ac:dyDescent="0.25">
      <c r="A1663" s="151" t="s">
        <v>52</v>
      </c>
      <c r="B1663" s="77" t="s">
        <v>8</v>
      </c>
      <c r="C1663" s="77">
        <v>3.3</v>
      </c>
      <c r="D1663" s="77">
        <v>33.000999999999998</v>
      </c>
      <c r="E1663" s="77">
        <v>0.1</v>
      </c>
      <c r="F1663" s="77" t="s">
        <v>6</v>
      </c>
      <c r="G1663" s="77" t="s">
        <v>4</v>
      </c>
      <c r="H1663" s="77">
        <v>4.4999999999999998E-2</v>
      </c>
      <c r="I1663" s="77">
        <v>10.00001</v>
      </c>
      <c r="J1663" s="77" t="s">
        <v>10</v>
      </c>
      <c r="K1663" s="77">
        <v>57.892000000000003</v>
      </c>
      <c r="L1663" s="77">
        <v>4.1619999999999997E-2</v>
      </c>
      <c r="M1663" s="77">
        <v>57.892000000000003</v>
      </c>
      <c r="N1663" s="77">
        <v>4.1575000000000001E-2</v>
      </c>
      <c r="O1663" s="78" t="s">
        <v>1934</v>
      </c>
    </row>
    <row r="1664" spans="1:15" x14ac:dyDescent="0.25">
      <c r="A1664" s="151" t="s">
        <v>52</v>
      </c>
      <c r="B1664" s="77" t="s">
        <v>8</v>
      </c>
      <c r="C1664" s="77">
        <v>3.3</v>
      </c>
      <c r="D1664" s="77">
        <v>33.000999999999998</v>
      </c>
      <c r="E1664" s="77">
        <v>0.1</v>
      </c>
      <c r="F1664" s="77" t="s">
        <v>6</v>
      </c>
      <c r="G1664" s="77" t="s">
        <v>4</v>
      </c>
      <c r="H1664" s="77">
        <v>10</v>
      </c>
      <c r="I1664" s="77">
        <v>20.010000000000002</v>
      </c>
      <c r="J1664" s="77" t="s">
        <v>10</v>
      </c>
      <c r="K1664" s="77">
        <v>57.426000000000002</v>
      </c>
      <c r="L1664" s="77">
        <v>0.20355000000000001</v>
      </c>
      <c r="M1664" s="77">
        <v>57.426000000000002</v>
      </c>
      <c r="N1664" s="77">
        <v>0.20351</v>
      </c>
      <c r="O1664" s="78" t="s">
        <v>2515</v>
      </c>
    </row>
    <row r="1665" spans="1:15" x14ac:dyDescent="0.25">
      <c r="A1665" s="151" t="s">
        <v>52</v>
      </c>
      <c r="B1665" s="77" t="s">
        <v>8</v>
      </c>
      <c r="C1665" s="77">
        <v>3.3</v>
      </c>
      <c r="D1665" s="77">
        <v>33.000999999999998</v>
      </c>
      <c r="E1665" s="77">
        <v>0.1</v>
      </c>
      <c r="F1665" s="77" t="s">
        <v>6</v>
      </c>
      <c r="G1665" s="77" t="s">
        <v>4</v>
      </c>
      <c r="H1665" s="77">
        <v>20</v>
      </c>
      <c r="I1665" s="77">
        <v>50.01</v>
      </c>
      <c r="J1665" s="77" t="s">
        <v>10</v>
      </c>
      <c r="K1665" s="77">
        <v>56.883000000000003</v>
      </c>
      <c r="L1665" s="77">
        <v>0.39190000000000003</v>
      </c>
      <c r="M1665" s="77">
        <v>56.881999999999998</v>
      </c>
      <c r="N1665" s="77">
        <v>0.39182</v>
      </c>
      <c r="O1665" s="78" t="s">
        <v>1932</v>
      </c>
    </row>
    <row r="1666" spans="1:15" x14ac:dyDescent="0.25">
      <c r="A1666" s="151" t="s">
        <v>52</v>
      </c>
      <c r="B1666" s="77" t="s">
        <v>8</v>
      </c>
      <c r="C1666" s="77">
        <v>3.3</v>
      </c>
      <c r="D1666" s="77">
        <v>33.000999999999998</v>
      </c>
      <c r="E1666" s="77">
        <v>0.1</v>
      </c>
      <c r="F1666" s="77" t="s">
        <v>6</v>
      </c>
      <c r="G1666" s="77" t="s">
        <v>4</v>
      </c>
      <c r="H1666" s="77">
        <v>50</v>
      </c>
      <c r="I1666" s="77">
        <v>100.01</v>
      </c>
      <c r="J1666" s="77" t="s">
        <v>10</v>
      </c>
      <c r="K1666" s="77">
        <v>53.719000000000001</v>
      </c>
      <c r="L1666" s="77">
        <v>1.6172</v>
      </c>
      <c r="M1666" s="77">
        <v>53.713000000000001</v>
      </c>
      <c r="N1666" s="77">
        <v>1.6172</v>
      </c>
      <c r="O1666" s="78" t="s">
        <v>1930</v>
      </c>
    </row>
    <row r="1667" spans="1:15" x14ac:dyDescent="0.25">
      <c r="A1667" s="151" t="s">
        <v>52</v>
      </c>
      <c r="B1667" s="77" t="s">
        <v>8</v>
      </c>
      <c r="C1667" s="77">
        <v>3.3</v>
      </c>
      <c r="D1667" s="77">
        <v>33.000999999999998</v>
      </c>
      <c r="E1667" s="77">
        <v>0.1</v>
      </c>
      <c r="F1667" s="77" t="s">
        <v>6</v>
      </c>
      <c r="G1667" s="77" t="s">
        <v>4</v>
      </c>
      <c r="H1667" s="77">
        <v>100</v>
      </c>
      <c r="I1667" s="77">
        <v>500</v>
      </c>
      <c r="J1667" s="77" t="s">
        <v>10</v>
      </c>
      <c r="K1667" s="77">
        <v>47.329000000000001</v>
      </c>
      <c r="L1667" s="77">
        <v>3.5596999999999999</v>
      </c>
      <c r="M1667" s="77">
        <v>53.607999999999997</v>
      </c>
      <c r="N1667" s="77">
        <v>1.6549</v>
      </c>
      <c r="O1667" s="78" t="s">
        <v>1933</v>
      </c>
    </row>
    <row r="1668" spans="1:15" x14ac:dyDescent="0.25">
      <c r="A1668" s="151" t="s">
        <v>52</v>
      </c>
      <c r="B1668" s="77" t="s">
        <v>8</v>
      </c>
      <c r="C1668" s="77">
        <v>3.3</v>
      </c>
      <c r="D1668" s="77">
        <v>33.000999999999998</v>
      </c>
      <c r="E1668" s="77">
        <v>0.1</v>
      </c>
      <c r="F1668" s="77" t="s">
        <v>6</v>
      </c>
      <c r="G1668" s="77" t="s">
        <v>4</v>
      </c>
      <c r="H1668" s="77">
        <v>500</v>
      </c>
      <c r="I1668" s="77">
        <v>501</v>
      </c>
      <c r="J1668" s="77" t="s">
        <v>10</v>
      </c>
      <c r="K1668" s="77">
        <v>47.329000000000001</v>
      </c>
      <c r="L1668" s="77">
        <v>3.5596999999999999</v>
      </c>
      <c r="M1668" s="77">
        <v>53.607999999999997</v>
      </c>
      <c r="N1668" s="77">
        <v>1.6549</v>
      </c>
      <c r="O1668" s="78" t="s">
        <v>2514</v>
      </c>
    </row>
    <row r="1669" spans="1:15" x14ac:dyDescent="0.25">
      <c r="A1669" s="151" t="s">
        <v>52</v>
      </c>
      <c r="B1669" s="77" t="s">
        <v>8</v>
      </c>
      <c r="C1669" s="77">
        <v>33</v>
      </c>
      <c r="D1669" s="77">
        <v>330.01</v>
      </c>
      <c r="E1669" s="77">
        <v>0.1</v>
      </c>
      <c r="F1669" s="77" t="s">
        <v>6</v>
      </c>
      <c r="G1669" s="77" t="s">
        <v>4</v>
      </c>
      <c r="H1669" s="77">
        <v>0.01</v>
      </c>
      <c r="I1669" s="77">
        <v>4.5010000000000001E-2</v>
      </c>
      <c r="J1669" s="77" t="s">
        <v>10</v>
      </c>
      <c r="K1669" s="77">
        <v>46.640999999999998</v>
      </c>
      <c r="L1669" s="77">
        <v>0.47359000000000001</v>
      </c>
      <c r="M1669" s="77">
        <v>46.601999999999997</v>
      </c>
      <c r="N1669" s="77">
        <v>0.47360999999999998</v>
      </c>
      <c r="O1669" s="78" t="s">
        <v>1952</v>
      </c>
    </row>
    <row r="1670" spans="1:15" x14ac:dyDescent="0.25">
      <c r="A1670" s="151" t="s">
        <v>52</v>
      </c>
      <c r="B1670" s="77" t="s">
        <v>8</v>
      </c>
      <c r="C1670" s="77">
        <v>33</v>
      </c>
      <c r="D1670" s="77">
        <v>330.01</v>
      </c>
      <c r="E1670" s="77">
        <v>0.1</v>
      </c>
      <c r="F1670" s="77" t="s">
        <v>6</v>
      </c>
      <c r="G1670" s="77" t="s">
        <v>4</v>
      </c>
      <c r="H1670" s="77">
        <v>4.4999999999999998E-2</v>
      </c>
      <c r="I1670" s="77">
        <v>10.00001</v>
      </c>
      <c r="J1670" s="77" t="s">
        <v>10</v>
      </c>
      <c r="K1670" s="77">
        <v>43.308999999999997</v>
      </c>
      <c r="L1670" s="77">
        <v>0.84099999999999997</v>
      </c>
      <c r="M1670" s="77">
        <v>43.21</v>
      </c>
      <c r="N1670" s="77">
        <v>0.84114999999999995</v>
      </c>
      <c r="O1670" s="78" t="s">
        <v>2522</v>
      </c>
    </row>
    <row r="1671" spans="1:15" x14ac:dyDescent="0.25">
      <c r="A1671" s="151" t="s">
        <v>52</v>
      </c>
      <c r="B1671" s="77" t="s">
        <v>8</v>
      </c>
      <c r="C1671" s="77">
        <v>33</v>
      </c>
      <c r="D1671" s="77">
        <v>330.01</v>
      </c>
      <c r="E1671" s="77">
        <v>0.1</v>
      </c>
      <c r="F1671" s="77" t="s">
        <v>6</v>
      </c>
      <c r="G1671" s="77" t="s">
        <v>4</v>
      </c>
      <c r="H1671" s="77">
        <v>10</v>
      </c>
      <c r="I1671" s="77">
        <v>20.010000000000002</v>
      </c>
      <c r="J1671" s="77" t="s">
        <v>10</v>
      </c>
      <c r="K1671" s="77">
        <v>41.651000000000003</v>
      </c>
      <c r="L1671" s="77">
        <v>0.95969000000000004</v>
      </c>
      <c r="M1671" s="77">
        <v>41.554000000000002</v>
      </c>
      <c r="N1671" s="77">
        <v>0.95984999999999998</v>
      </c>
      <c r="O1671" s="78" t="s">
        <v>1951</v>
      </c>
    </row>
    <row r="1672" spans="1:15" x14ac:dyDescent="0.25">
      <c r="A1672" s="151" t="s">
        <v>52</v>
      </c>
      <c r="B1672" s="77" t="s">
        <v>8</v>
      </c>
      <c r="C1672" s="77">
        <v>33</v>
      </c>
      <c r="D1672" s="77">
        <v>330.01</v>
      </c>
      <c r="E1672" s="77">
        <v>0.1</v>
      </c>
      <c r="F1672" s="77" t="s">
        <v>6</v>
      </c>
      <c r="G1672" s="77" t="s">
        <v>4</v>
      </c>
      <c r="H1672" s="77">
        <v>20</v>
      </c>
      <c r="I1672" s="77">
        <v>50.01</v>
      </c>
      <c r="J1672" s="77" t="s">
        <v>10</v>
      </c>
      <c r="K1672" s="77">
        <v>36.020000000000003</v>
      </c>
      <c r="L1672" s="77">
        <v>1.3574999999999999</v>
      </c>
      <c r="M1672" s="77">
        <v>37.167000000000002</v>
      </c>
      <c r="N1672" s="77">
        <v>1.3205</v>
      </c>
      <c r="O1672" s="78" t="s">
        <v>2519</v>
      </c>
    </row>
    <row r="1673" spans="1:15" x14ac:dyDescent="0.25">
      <c r="A1673" s="151" t="s">
        <v>52</v>
      </c>
      <c r="B1673" s="77" t="s">
        <v>8</v>
      </c>
      <c r="C1673" s="77">
        <v>33</v>
      </c>
      <c r="D1673" s="77">
        <v>330.01</v>
      </c>
      <c r="E1673" s="77">
        <v>0.1</v>
      </c>
      <c r="F1673" s="77" t="s">
        <v>6</v>
      </c>
      <c r="G1673" s="77" t="s">
        <v>4</v>
      </c>
      <c r="H1673" s="77">
        <v>50</v>
      </c>
      <c r="I1673" s="77">
        <v>100</v>
      </c>
      <c r="J1673" s="77" t="s">
        <v>10</v>
      </c>
      <c r="K1673" s="77">
        <v>101.77</v>
      </c>
      <c r="L1673" s="77">
        <v>2.7610000000000001</v>
      </c>
      <c r="M1673" s="77">
        <v>101.69</v>
      </c>
      <c r="N1673" s="77">
        <v>2.7610999999999999</v>
      </c>
      <c r="O1673" s="78" t="s">
        <v>2520</v>
      </c>
    </row>
    <row r="1674" spans="1:15" x14ac:dyDescent="0.25">
      <c r="A1674" s="151" t="s">
        <v>52</v>
      </c>
      <c r="B1674" s="77" t="s">
        <v>8</v>
      </c>
      <c r="C1674" s="77">
        <v>33</v>
      </c>
      <c r="D1674" s="77">
        <v>330.01</v>
      </c>
      <c r="E1674" s="77">
        <v>0.1</v>
      </c>
      <c r="F1674" s="77" t="s">
        <v>6</v>
      </c>
      <c r="G1674" s="77" t="s">
        <v>4</v>
      </c>
      <c r="H1674" s="77">
        <v>100</v>
      </c>
      <c r="I1674" s="77">
        <v>100.1</v>
      </c>
      <c r="J1674" s="77" t="s">
        <v>10</v>
      </c>
      <c r="K1674" s="77">
        <v>101.77</v>
      </c>
      <c r="L1674" s="77">
        <v>2.7610000000000001</v>
      </c>
      <c r="M1674" s="77">
        <v>101.69</v>
      </c>
      <c r="N1674" s="77">
        <v>2.7610999999999999</v>
      </c>
      <c r="O1674" s="78" t="s">
        <v>2521</v>
      </c>
    </row>
    <row r="1675" spans="1:15" x14ac:dyDescent="0.25">
      <c r="A1675" s="151" t="s">
        <v>52</v>
      </c>
      <c r="B1675" s="77" t="s">
        <v>8</v>
      </c>
      <c r="C1675" s="77">
        <v>330</v>
      </c>
      <c r="D1675" s="77">
        <v>1020.01</v>
      </c>
      <c r="E1675" s="77">
        <v>0.1</v>
      </c>
      <c r="F1675" s="77" t="s">
        <v>6</v>
      </c>
      <c r="G1675" s="77" t="s">
        <v>4</v>
      </c>
      <c r="H1675" s="77">
        <v>4.4999999999999998E-2</v>
      </c>
      <c r="I1675" s="77">
        <v>1.0000100000000001</v>
      </c>
      <c r="J1675" s="77" t="s">
        <v>10</v>
      </c>
      <c r="K1675" s="77">
        <v>510.18</v>
      </c>
      <c r="L1675" s="77">
        <v>0.32784999999999997</v>
      </c>
      <c r="M1675" s="77">
        <v>510.26</v>
      </c>
      <c r="N1675" s="77">
        <v>0.32723999999999998</v>
      </c>
      <c r="O1675" s="78" t="s">
        <v>2527</v>
      </c>
    </row>
    <row r="1676" spans="1:15" x14ac:dyDescent="0.25">
      <c r="A1676" s="151" t="s">
        <v>52</v>
      </c>
      <c r="B1676" s="77" t="s">
        <v>8</v>
      </c>
      <c r="C1676" s="77">
        <v>330</v>
      </c>
      <c r="D1676" s="77">
        <v>1020.01</v>
      </c>
      <c r="E1676" s="77">
        <v>0.1</v>
      </c>
      <c r="F1676" s="77" t="s">
        <v>6</v>
      </c>
      <c r="G1676" s="77" t="s">
        <v>4</v>
      </c>
      <c r="H1676" s="77">
        <v>1</v>
      </c>
      <c r="I1676" s="77">
        <v>5.01</v>
      </c>
      <c r="J1676" s="77" t="s">
        <v>10</v>
      </c>
      <c r="K1676" s="77">
        <v>446.23</v>
      </c>
      <c r="L1676" s="77">
        <v>0.66766000000000003</v>
      </c>
      <c r="M1676" s="77">
        <v>446.26</v>
      </c>
      <c r="N1676" s="77">
        <v>0.66722999999999999</v>
      </c>
      <c r="O1676" s="78" t="s">
        <v>1971</v>
      </c>
    </row>
    <row r="1677" spans="1:15" x14ac:dyDescent="0.25">
      <c r="A1677" s="151" t="s">
        <v>52</v>
      </c>
      <c r="B1677" s="77" t="s">
        <v>8</v>
      </c>
      <c r="C1677" s="77">
        <v>330</v>
      </c>
      <c r="D1677" s="77">
        <v>1020.01</v>
      </c>
      <c r="E1677" s="77">
        <v>0.1</v>
      </c>
      <c r="F1677" s="77" t="s">
        <v>6</v>
      </c>
      <c r="G1677" s="77" t="s">
        <v>4</v>
      </c>
      <c r="H1677" s="77">
        <v>5</v>
      </c>
      <c r="I1677" s="77">
        <v>10.01</v>
      </c>
      <c r="J1677" s="77" t="s">
        <v>10</v>
      </c>
      <c r="K1677" s="77">
        <v>426.17</v>
      </c>
      <c r="L1677" s="77">
        <v>0.78768000000000005</v>
      </c>
      <c r="M1677" s="77">
        <v>426.19</v>
      </c>
      <c r="N1677" s="77">
        <v>0.7873</v>
      </c>
      <c r="O1677" s="78" t="s">
        <v>2526</v>
      </c>
    </row>
    <row r="1678" spans="1:15" x14ac:dyDescent="0.25">
      <c r="A1678" s="151" t="s">
        <v>52</v>
      </c>
      <c r="B1678" s="77" t="s">
        <v>8</v>
      </c>
      <c r="C1678" s="77">
        <v>330</v>
      </c>
      <c r="D1678" s="77">
        <v>1020.01</v>
      </c>
      <c r="E1678" s="77">
        <v>0.1</v>
      </c>
      <c r="F1678" s="77" t="s">
        <v>6</v>
      </c>
      <c r="G1678" s="77" t="s">
        <v>4</v>
      </c>
      <c r="H1678" s="77">
        <v>10</v>
      </c>
      <c r="I1678" s="77">
        <v>10.01</v>
      </c>
      <c r="J1678" s="77" t="s">
        <v>10</v>
      </c>
      <c r="K1678" s="77">
        <v>426.17</v>
      </c>
      <c r="L1678" s="77">
        <v>0.78768000000000005</v>
      </c>
      <c r="M1678" s="77">
        <v>426.19</v>
      </c>
      <c r="N1678" s="77">
        <v>0.7873</v>
      </c>
      <c r="O1678" s="78" t="s">
        <v>1970</v>
      </c>
    </row>
    <row r="1679" spans="1:15" x14ac:dyDescent="0.25">
      <c r="A1679" s="151" t="s">
        <v>52</v>
      </c>
      <c r="B1679" s="77" t="s">
        <v>8</v>
      </c>
      <c r="C1679" s="77">
        <v>0</v>
      </c>
      <c r="D1679" s="77">
        <v>3.3009999999999998E-2</v>
      </c>
      <c r="E1679" s="77">
        <v>1</v>
      </c>
      <c r="F1679" s="77" t="s">
        <v>6</v>
      </c>
      <c r="G1679" s="77" t="s">
        <v>5</v>
      </c>
      <c r="H1679" s="77">
        <v>0.01</v>
      </c>
      <c r="I1679" s="77">
        <v>4.5010000000000001E-2</v>
      </c>
      <c r="J1679" s="77" t="s">
        <v>10</v>
      </c>
      <c r="K1679" s="77">
        <v>580000</v>
      </c>
      <c r="L1679" s="77">
        <v>0.23513999999999999</v>
      </c>
      <c r="M1679" s="77">
        <v>580000</v>
      </c>
      <c r="N1679" s="77">
        <v>0.15715000000000001</v>
      </c>
      <c r="O1679" s="78" t="s">
        <v>1854</v>
      </c>
    </row>
    <row r="1680" spans="1:15" x14ac:dyDescent="0.25">
      <c r="A1680" s="151" t="s">
        <v>52</v>
      </c>
      <c r="B1680" s="77" t="s">
        <v>8</v>
      </c>
      <c r="C1680" s="77">
        <v>0</v>
      </c>
      <c r="D1680" s="77">
        <v>3.3009999999999998E-2</v>
      </c>
      <c r="E1680" s="77">
        <v>1</v>
      </c>
      <c r="F1680" s="77" t="s">
        <v>6</v>
      </c>
      <c r="G1680" s="77" t="s">
        <v>5</v>
      </c>
      <c r="H1680" s="77">
        <v>4.4999999999999998E-2</v>
      </c>
      <c r="I1680" s="77">
        <v>10.00001</v>
      </c>
      <c r="J1680" s="77" t="s">
        <v>10</v>
      </c>
      <c r="K1680" s="77">
        <v>580000</v>
      </c>
      <c r="L1680" s="77">
        <v>0.1633</v>
      </c>
      <c r="M1680" s="77">
        <v>580000</v>
      </c>
      <c r="N1680" s="77">
        <v>8.5309999999999997E-2</v>
      </c>
      <c r="O1680" s="78" t="s">
        <v>1850</v>
      </c>
    </row>
    <row r="1681" spans="1:15" x14ac:dyDescent="0.25">
      <c r="A1681" s="151" t="s">
        <v>52</v>
      </c>
      <c r="B1681" s="77" t="s">
        <v>8</v>
      </c>
      <c r="C1681" s="77">
        <v>0</v>
      </c>
      <c r="D1681" s="77">
        <v>3.3009999999999998E-2</v>
      </c>
      <c r="E1681" s="77">
        <v>1</v>
      </c>
      <c r="F1681" s="77" t="s">
        <v>6</v>
      </c>
      <c r="G1681" s="77" t="s">
        <v>5</v>
      </c>
      <c r="H1681" s="77">
        <v>10</v>
      </c>
      <c r="I1681" s="77">
        <v>20.010000000000002</v>
      </c>
      <c r="J1681" s="77" t="s">
        <v>10</v>
      </c>
      <c r="K1681" s="77">
        <v>580000</v>
      </c>
      <c r="L1681" s="77">
        <v>0.23513999999999999</v>
      </c>
      <c r="M1681" s="77">
        <v>580000</v>
      </c>
      <c r="N1681" s="77">
        <v>0.15715000000000001</v>
      </c>
      <c r="O1681" s="78" t="s">
        <v>1853</v>
      </c>
    </row>
    <row r="1682" spans="1:15" x14ac:dyDescent="0.25">
      <c r="A1682" s="151" t="s">
        <v>52</v>
      </c>
      <c r="B1682" s="77" t="s">
        <v>8</v>
      </c>
      <c r="C1682" s="77">
        <v>0</v>
      </c>
      <c r="D1682" s="77">
        <v>3.3009999999999998E-2</v>
      </c>
      <c r="E1682" s="77">
        <v>1</v>
      </c>
      <c r="F1682" s="77" t="s">
        <v>6</v>
      </c>
      <c r="G1682" s="77" t="s">
        <v>5</v>
      </c>
      <c r="H1682" s="77">
        <v>20</v>
      </c>
      <c r="I1682" s="77">
        <v>50.01</v>
      </c>
      <c r="J1682" s="77" t="s">
        <v>10</v>
      </c>
      <c r="K1682" s="77">
        <v>580000</v>
      </c>
      <c r="L1682" s="77">
        <v>0.32665</v>
      </c>
      <c r="M1682" s="77">
        <v>580000</v>
      </c>
      <c r="N1682" s="77">
        <v>0.24865999999999999</v>
      </c>
      <c r="O1682" s="78" t="s">
        <v>1852</v>
      </c>
    </row>
    <row r="1683" spans="1:15" x14ac:dyDescent="0.25">
      <c r="A1683" s="151" t="s">
        <v>52</v>
      </c>
      <c r="B1683" s="77" t="s">
        <v>8</v>
      </c>
      <c r="C1683" s="77">
        <v>0</v>
      </c>
      <c r="D1683" s="77">
        <v>3.3009999999999998E-2</v>
      </c>
      <c r="E1683" s="77">
        <v>1</v>
      </c>
      <c r="F1683" s="77" t="s">
        <v>6</v>
      </c>
      <c r="G1683" s="77" t="s">
        <v>5</v>
      </c>
      <c r="H1683" s="77">
        <v>50</v>
      </c>
      <c r="I1683" s="77">
        <v>100.01</v>
      </c>
      <c r="J1683" s="77" t="s">
        <v>10</v>
      </c>
      <c r="K1683" s="77">
        <v>580000</v>
      </c>
      <c r="L1683" s="77">
        <v>0.86197000000000001</v>
      </c>
      <c r="M1683" s="77">
        <v>580000</v>
      </c>
      <c r="N1683" s="77">
        <v>0.74565999999999999</v>
      </c>
      <c r="O1683" s="78" t="s">
        <v>2491</v>
      </c>
    </row>
    <row r="1684" spans="1:15" x14ac:dyDescent="0.25">
      <c r="A1684" s="151" t="s">
        <v>52</v>
      </c>
      <c r="B1684" s="77" t="s">
        <v>8</v>
      </c>
      <c r="C1684" s="77">
        <v>0</v>
      </c>
      <c r="D1684" s="77">
        <v>3.3009999999999998E-2</v>
      </c>
      <c r="E1684" s="77">
        <v>1</v>
      </c>
      <c r="F1684" s="77" t="s">
        <v>6</v>
      </c>
      <c r="G1684" s="77" t="s">
        <v>5</v>
      </c>
      <c r="H1684" s="77">
        <v>100</v>
      </c>
      <c r="I1684" s="77">
        <v>500</v>
      </c>
      <c r="J1684" s="77" t="s">
        <v>10</v>
      </c>
      <c r="K1684" s="77">
        <v>580000</v>
      </c>
      <c r="L1684" s="77">
        <v>5.5656999999999996</v>
      </c>
      <c r="M1684" s="77">
        <v>580000</v>
      </c>
      <c r="N1684" s="77">
        <v>5.2995000000000001</v>
      </c>
      <c r="O1684" s="78" t="s">
        <v>1851</v>
      </c>
    </row>
    <row r="1685" spans="1:15" x14ac:dyDescent="0.25">
      <c r="A1685" s="151" t="s">
        <v>52</v>
      </c>
      <c r="B1685" s="77" t="s">
        <v>8</v>
      </c>
      <c r="C1685" s="77">
        <v>0</v>
      </c>
      <c r="D1685" s="77">
        <v>3.3009999999999998E-2</v>
      </c>
      <c r="E1685" s="77">
        <v>1</v>
      </c>
      <c r="F1685" s="77" t="s">
        <v>6</v>
      </c>
      <c r="G1685" s="77" t="s">
        <v>5</v>
      </c>
      <c r="H1685" s="77">
        <v>500</v>
      </c>
      <c r="I1685" s="77">
        <v>501</v>
      </c>
      <c r="J1685" s="77" t="s">
        <v>10</v>
      </c>
      <c r="K1685" s="77">
        <v>580000</v>
      </c>
      <c r="L1685" s="77">
        <v>5.5656999999999996</v>
      </c>
      <c r="M1685" s="77">
        <v>580000</v>
      </c>
      <c r="N1685" s="77">
        <v>5.2995000000000001</v>
      </c>
      <c r="O1685" s="78" t="s">
        <v>2490</v>
      </c>
    </row>
    <row r="1686" spans="1:15" x14ac:dyDescent="0.25">
      <c r="A1686" s="151" t="s">
        <v>52</v>
      </c>
      <c r="B1686" s="77" t="s">
        <v>8</v>
      </c>
      <c r="C1686" s="77">
        <v>3.3</v>
      </c>
      <c r="D1686" s="77">
        <v>33.000999999999998</v>
      </c>
      <c r="E1686" s="77">
        <v>1</v>
      </c>
      <c r="F1686" s="77" t="s">
        <v>6</v>
      </c>
      <c r="G1686" s="77" t="s">
        <v>4</v>
      </c>
      <c r="H1686" s="77">
        <v>0.01</v>
      </c>
      <c r="I1686" s="77">
        <v>4.5010000000000001E-2</v>
      </c>
      <c r="J1686" s="77" t="s">
        <v>10</v>
      </c>
      <c r="K1686" s="77">
        <v>579.97</v>
      </c>
      <c r="L1686" s="77">
        <v>1.1401E-2</v>
      </c>
      <c r="M1686" s="77">
        <v>579.97</v>
      </c>
      <c r="N1686" s="77">
        <v>1.1382E-2</v>
      </c>
      <c r="O1686" s="78" t="s">
        <v>2516</v>
      </c>
    </row>
    <row r="1687" spans="1:15" x14ac:dyDescent="0.25">
      <c r="A1687" s="151" t="s">
        <v>52</v>
      </c>
      <c r="B1687" s="77" t="s">
        <v>8</v>
      </c>
      <c r="C1687" s="77">
        <v>3.3</v>
      </c>
      <c r="D1687" s="77">
        <v>33.000999999999998</v>
      </c>
      <c r="E1687" s="77">
        <v>1</v>
      </c>
      <c r="F1687" s="77" t="s">
        <v>6</v>
      </c>
      <c r="G1687" s="77" t="s">
        <v>4</v>
      </c>
      <c r="H1687" s="77">
        <v>4.4999999999999998E-2</v>
      </c>
      <c r="I1687" s="77">
        <v>10.00001</v>
      </c>
      <c r="J1687" s="77" t="s">
        <v>10</v>
      </c>
      <c r="K1687" s="77">
        <v>579.99</v>
      </c>
      <c r="L1687" s="77">
        <v>4.2218999999999998E-3</v>
      </c>
      <c r="M1687" s="77">
        <v>579.99</v>
      </c>
      <c r="N1687" s="77">
        <v>4.2034000000000004E-3</v>
      </c>
      <c r="O1687" s="78" t="s">
        <v>1935</v>
      </c>
    </row>
    <row r="1688" spans="1:15" x14ac:dyDescent="0.25">
      <c r="A1688" s="151" t="s">
        <v>52</v>
      </c>
      <c r="B1688" s="77" t="s">
        <v>8</v>
      </c>
      <c r="C1688" s="77">
        <v>3.3</v>
      </c>
      <c r="D1688" s="77">
        <v>33.000999999999998</v>
      </c>
      <c r="E1688" s="77">
        <v>1</v>
      </c>
      <c r="F1688" s="77" t="s">
        <v>6</v>
      </c>
      <c r="G1688" s="77" t="s">
        <v>4</v>
      </c>
      <c r="H1688" s="77">
        <v>10</v>
      </c>
      <c r="I1688" s="77">
        <v>20.010000000000002</v>
      </c>
      <c r="J1688" s="77" t="s">
        <v>10</v>
      </c>
      <c r="K1688" s="77">
        <v>579.94000000000005</v>
      </c>
      <c r="L1688" s="77">
        <v>2.1451999999999999E-2</v>
      </c>
      <c r="M1688" s="77">
        <v>579.94000000000005</v>
      </c>
      <c r="N1688" s="77">
        <v>2.1433000000000001E-2</v>
      </c>
      <c r="O1688" s="78" t="s">
        <v>1938</v>
      </c>
    </row>
    <row r="1689" spans="1:15" x14ac:dyDescent="0.25">
      <c r="A1689" s="151" t="s">
        <v>52</v>
      </c>
      <c r="B1689" s="77" t="s">
        <v>8</v>
      </c>
      <c r="C1689" s="77">
        <v>3.3</v>
      </c>
      <c r="D1689" s="77">
        <v>33.000999999999998</v>
      </c>
      <c r="E1689" s="77">
        <v>1</v>
      </c>
      <c r="F1689" s="77" t="s">
        <v>6</v>
      </c>
      <c r="G1689" s="77" t="s">
        <v>4</v>
      </c>
      <c r="H1689" s="77">
        <v>20</v>
      </c>
      <c r="I1689" s="77">
        <v>50.01</v>
      </c>
      <c r="J1689" s="77" t="s">
        <v>10</v>
      </c>
      <c r="K1689" s="77">
        <v>579.88</v>
      </c>
      <c r="L1689" s="77">
        <v>4.3222999999999998E-2</v>
      </c>
      <c r="M1689" s="77">
        <v>579.88</v>
      </c>
      <c r="N1689" s="77">
        <v>4.3181999999999998E-2</v>
      </c>
      <c r="O1689" s="78" t="s">
        <v>1939</v>
      </c>
    </row>
    <row r="1690" spans="1:15" x14ac:dyDescent="0.25">
      <c r="A1690" s="151" t="s">
        <v>52</v>
      </c>
      <c r="B1690" s="77" t="s">
        <v>8</v>
      </c>
      <c r="C1690" s="77">
        <v>3.3</v>
      </c>
      <c r="D1690" s="77">
        <v>33.000999999999998</v>
      </c>
      <c r="E1690" s="77">
        <v>1</v>
      </c>
      <c r="F1690" s="77" t="s">
        <v>6</v>
      </c>
      <c r="G1690" s="77" t="s">
        <v>4</v>
      </c>
      <c r="H1690" s="77">
        <v>50</v>
      </c>
      <c r="I1690" s="77">
        <v>100.01</v>
      </c>
      <c r="J1690" s="77" t="s">
        <v>10</v>
      </c>
      <c r="K1690" s="77">
        <v>579.35</v>
      </c>
      <c r="L1690" s="77">
        <v>0.23028000000000001</v>
      </c>
      <c r="M1690" s="77">
        <v>579.35</v>
      </c>
      <c r="N1690" s="77">
        <v>0.23021</v>
      </c>
      <c r="O1690" s="78" t="s">
        <v>2517</v>
      </c>
    </row>
    <row r="1691" spans="1:15" x14ac:dyDescent="0.25">
      <c r="A1691" s="151" t="s">
        <v>52</v>
      </c>
      <c r="B1691" s="77" t="s">
        <v>8</v>
      </c>
      <c r="C1691" s="77">
        <v>3.3</v>
      </c>
      <c r="D1691" s="77">
        <v>33.000999999999998</v>
      </c>
      <c r="E1691" s="77">
        <v>1</v>
      </c>
      <c r="F1691" s="77" t="s">
        <v>6</v>
      </c>
      <c r="G1691" s="77" t="s">
        <v>4</v>
      </c>
      <c r="H1691" s="77">
        <v>100</v>
      </c>
      <c r="I1691" s="77">
        <v>500</v>
      </c>
      <c r="J1691" s="77" t="s">
        <v>10</v>
      </c>
      <c r="K1691" s="77">
        <v>579.33000000000004</v>
      </c>
      <c r="L1691" s="77">
        <v>0.23723</v>
      </c>
      <c r="M1691" s="77">
        <v>579.33000000000004</v>
      </c>
      <c r="N1691" s="77">
        <v>0.23716999999999999</v>
      </c>
      <c r="O1691" s="78" t="s">
        <v>1936</v>
      </c>
    </row>
    <row r="1692" spans="1:15" x14ac:dyDescent="0.25">
      <c r="A1692" s="151" t="s">
        <v>52</v>
      </c>
      <c r="B1692" s="77" t="s">
        <v>8</v>
      </c>
      <c r="C1692" s="77">
        <v>3.3</v>
      </c>
      <c r="D1692" s="77">
        <v>33.000999999999998</v>
      </c>
      <c r="E1692" s="77">
        <v>1</v>
      </c>
      <c r="F1692" s="77" t="s">
        <v>6</v>
      </c>
      <c r="G1692" s="77" t="s">
        <v>4</v>
      </c>
      <c r="H1692" s="77">
        <v>500</v>
      </c>
      <c r="I1692" s="77">
        <v>501</v>
      </c>
      <c r="J1692" s="77" t="s">
        <v>10</v>
      </c>
      <c r="K1692" s="77">
        <v>579.33000000000004</v>
      </c>
      <c r="L1692" s="77">
        <v>0.23723</v>
      </c>
      <c r="M1692" s="77">
        <v>579.33000000000004</v>
      </c>
      <c r="N1692" s="77">
        <v>0.23716999999999999</v>
      </c>
      <c r="O1692" s="78" t="s">
        <v>1937</v>
      </c>
    </row>
    <row r="1693" spans="1:15" x14ac:dyDescent="0.25">
      <c r="A1693" s="151" t="s">
        <v>52</v>
      </c>
      <c r="B1693" s="77" t="s">
        <v>8</v>
      </c>
      <c r="C1693" s="77">
        <v>33</v>
      </c>
      <c r="D1693" s="77">
        <v>330.01</v>
      </c>
      <c r="E1693" s="77">
        <v>1</v>
      </c>
      <c r="F1693" s="77" t="s">
        <v>6</v>
      </c>
      <c r="G1693" s="77" t="s">
        <v>4</v>
      </c>
      <c r="H1693" s="77">
        <v>0.01</v>
      </c>
      <c r="I1693" s="77">
        <v>4.5010000000000001E-2</v>
      </c>
      <c r="J1693" s="77" t="s">
        <v>10</v>
      </c>
      <c r="K1693" s="77">
        <v>576.98</v>
      </c>
      <c r="L1693" s="77">
        <v>0.10542</v>
      </c>
      <c r="M1693" s="77">
        <v>576.96</v>
      </c>
      <c r="N1693" s="77">
        <v>0.10532999999999999</v>
      </c>
      <c r="O1693" s="78" t="s">
        <v>1956</v>
      </c>
    </row>
    <row r="1694" spans="1:15" x14ac:dyDescent="0.25">
      <c r="A1694" s="151" t="s">
        <v>52</v>
      </c>
      <c r="B1694" s="77" t="s">
        <v>8</v>
      </c>
      <c r="C1694" s="77">
        <v>33</v>
      </c>
      <c r="D1694" s="77">
        <v>330.01</v>
      </c>
      <c r="E1694" s="77">
        <v>1</v>
      </c>
      <c r="F1694" s="77" t="s">
        <v>6</v>
      </c>
      <c r="G1694" s="77" t="s">
        <v>4</v>
      </c>
      <c r="H1694" s="77">
        <v>4.4999999999999998E-2</v>
      </c>
      <c r="I1694" s="77">
        <v>10.00001</v>
      </c>
      <c r="J1694" s="77" t="s">
        <v>10</v>
      </c>
      <c r="K1694" s="77">
        <v>572.72</v>
      </c>
      <c r="L1694" s="77">
        <v>0.26556000000000002</v>
      </c>
      <c r="M1694" s="77">
        <v>572.67999999999995</v>
      </c>
      <c r="N1694" s="77">
        <v>0.26538</v>
      </c>
      <c r="O1694" s="78" t="s">
        <v>1953</v>
      </c>
    </row>
    <row r="1695" spans="1:15" x14ac:dyDescent="0.25">
      <c r="A1695" s="151" t="s">
        <v>52</v>
      </c>
      <c r="B1695" s="77" t="s">
        <v>8</v>
      </c>
      <c r="C1695" s="77">
        <v>33</v>
      </c>
      <c r="D1695" s="77">
        <v>330.01</v>
      </c>
      <c r="E1695" s="77">
        <v>1</v>
      </c>
      <c r="F1695" s="77" t="s">
        <v>6</v>
      </c>
      <c r="G1695" s="77" t="s">
        <v>4</v>
      </c>
      <c r="H1695" s="77">
        <v>10</v>
      </c>
      <c r="I1695" s="77">
        <v>20.010000000000002</v>
      </c>
      <c r="J1695" s="77" t="s">
        <v>10</v>
      </c>
      <c r="K1695" s="77">
        <v>570.91999999999996</v>
      </c>
      <c r="L1695" s="77">
        <v>0.32863999999999999</v>
      </c>
      <c r="M1695" s="77">
        <v>570.88</v>
      </c>
      <c r="N1695" s="77">
        <v>0.32847999999999999</v>
      </c>
      <c r="O1695" s="78" t="s">
        <v>1955</v>
      </c>
    </row>
    <row r="1696" spans="1:15" x14ac:dyDescent="0.25">
      <c r="A1696" s="151" t="s">
        <v>52</v>
      </c>
      <c r="B1696" s="77" t="s">
        <v>8</v>
      </c>
      <c r="C1696" s="77">
        <v>33</v>
      </c>
      <c r="D1696" s="77">
        <v>330.01</v>
      </c>
      <c r="E1696" s="77">
        <v>1</v>
      </c>
      <c r="F1696" s="77" t="s">
        <v>6</v>
      </c>
      <c r="G1696" s="77" t="s">
        <v>4</v>
      </c>
      <c r="H1696" s="77">
        <v>20</v>
      </c>
      <c r="I1696" s="77">
        <v>50.01</v>
      </c>
      <c r="J1696" s="77" t="s">
        <v>10</v>
      </c>
      <c r="K1696" s="77">
        <v>564.6</v>
      </c>
      <c r="L1696" s="77">
        <v>0.55034000000000005</v>
      </c>
      <c r="M1696" s="77">
        <v>564.55999999999995</v>
      </c>
      <c r="N1696" s="77">
        <v>0.55020999999999998</v>
      </c>
      <c r="O1696" s="78" t="s">
        <v>1957</v>
      </c>
    </row>
    <row r="1697" spans="1:15" x14ac:dyDescent="0.25">
      <c r="A1697" s="151" t="s">
        <v>52</v>
      </c>
      <c r="B1697" s="77" t="s">
        <v>8</v>
      </c>
      <c r="C1697" s="77">
        <v>33</v>
      </c>
      <c r="D1697" s="77">
        <v>330.01</v>
      </c>
      <c r="E1697" s="77">
        <v>1</v>
      </c>
      <c r="F1697" s="77" t="s">
        <v>6</v>
      </c>
      <c r="G1697" s="77" t="s">
        <v>4</v>
      </c>
      <c r="H1697" s="77">
        <v>50</v>
      </c>
      <c r="I1697" s="77">
        <v>100</v>
      </c>
      <c r="J1697" s="77" t="s">
        <v>10</v>
      </c>
      <c r="K1697" s="77">
        <v>546.63</v>
      </c>
      <c r="L1697" s="77">
        <v>1.8765000000000001</v>
      </c>
      <c r="M1697" s="77">
        <v>546.54</v>
      </c>
      <c r="N1697" s="77">
        <v>1.8763000000000001</v>
      </c>
      <c r="O1697" s="78" t="s">
        <v>1954</v>
      </c>
    </row>
    <row r="1698" spans="1:15" x14ac:dyDescent="0.25">
      <c r="A1698" s="151" t="s">
        <v>52</v>
      </c>
      <c r="B1698" s="77" t="s">
        <v>8</v>
      </c>
      <c r="C1698" s="77">
        <v>33</v>
      </c>
      <c r="D1698" s="77">
        <v>330.01</v>
      </c>
      <c r="E1698" s="77">
        <v>1</v>
      </c>
      <c r="F1698" s="77" t="s">
        <v>6</v>
      </c>
      <c r="G1698" s="77" t="s">
        <v>4</v>
      </c>
      <c r="H1698" s="77">
        <v>100</v>
      </c>
      <c r="I1698" s="77">
        <v>100.1</v>
      </c>
      <c r="J1698" s="77" t="s">
        <v>10</v>
      </c>
      <c r="K1698" s="77">
        <v>546.63</v>
      </c>
      <c r="L1698" s="77">
        <v>1.8765000000000001</v>
      </c>
      <c r="M1698" s="77">
        <v>546.54</v>
      </c>
      <c r="N1698" s="77">
        <v>1.8763000000000001</v>
      </c>
      <c r="O1698" s="78" t="s">
        <v>1958</v>
      </c>
    </row>
    <row r="1699" spans="1:15" x14ac:dyDescent="0.25">
      <c r="A1699" s="151" t="s">
        <v>52</v>
      </c>
      <c r="B1699" s="77" t="s">
        <v>8</v>
      </c>
      <c r="C1699" s="77">
        <v>330</v>
      </c>
      <c r="D1699" s="77">
        <v>1020.01</v>
      </c>
      <c r="E1699" s="77">
        <v>1</v>
      </c>
      <c r="F1699" s="77" t="s">
        <v>6</v>
      </c>
      <c r="G1699" s="77" t="s">
        <v>4</v>
      </c>
      <c r="H1699" s="77">
        <v>4.4999999999999998E-2</v>
      </c>
      <c r="I1699" s="77">
        <v>1.0000100000000001</v>
      </c>
      <c r="J1699" s="77" t="s">
        <v>10</v>
      </c>
      <c r="K1699" s="77">
        <v>5790.3</v>
      </c>
      <c r="L1699" s="77">
        <v>4.1506000000000001E-2</v>
      </c>
      <c r="M1699" s="77">
        <v>5790.4</v>
      </c>
      <c r="N1699" s="77">
        <v>4.1123E-2</v>
      </c>
      <c r="O1699" s="78" t="s">
        <v>1975</v>
      </c>
    </row>
    <row r="1700" spans="1:15" x14ac:dyDescent="0.25">
      <c r="A1700" s="151" t="s">
        <v>52</v>
      </c>
      <c r="B1700" s="77" t="s">
        <v>8</v>
      </c>
      <c r="C1700" s="77">
        <v>330</v>
      </c>
      <c r="D1700" s="77">
        <v>1020.01</v>
      </c>
      <c r="E1700" s="77">
        <v>1</v>
      </c>
      <c r="F1700" s="77" t="s">
        <v>6</v>
      </c>
      <c r="G1700" s="77" t="s">
        <v>4</v>
      </c>
      <c r="H1700" s="77">
        <v>1</v>
      </c>
      <c r="I1700" s="77">
        <v>5.01</v>
      </c>
      <c r="J1700" s="77" t="s">
        <v>10</v>
      </c>
      <c r="K1700" s="77">
        <v>5775.4</v>
      </c>
      <c r="L1700" s="77">
        <v>0.10274</v>
      </c>
      <c r="M1700" s="77">
        <v>5775.5</v>
      </c>
      <c r="N1700" s="77">
        <v>0.10236000000000001</v>
      </c>
      <c r="O1700" s="78" t="s">
        <v>1974</v>
      </c>
    </row>
    <row r="1701" spans="1:15" x14ac:dyDescent="0.25">
      <c r="A1701" s="151" t="s">
        <v>52</v>
      </c>
      <c r="B1701" s="77" t="s">
        <v>8</v>
      </c>
      <c r="C1701" s="77">
        <v>330</v>
      </c>
      <c r="D1701" s="77">
        <v>1020.01</v>
      </c>
      <c r="E1701" s="77">
        <v>1</v>
      </c>
      <c r="F1701" s="77" t="s">
        <v>6</v>
      </c>
      <c r="G1701" s="77" t="s">
        <v>4</v>
      </c>
      <c r="H1701" s="77">
        <v>5</v>
      </c>
      <c r="I1701" s="77">
        <v>10.01</v>
      </c>
      <c r="J1701" s="77" t="s">
        <v>10</v>
      </c>
      <c r="K1701" s="77">
        <v>5769</v>
      </c>
      <c r="L1701" s="77">
        <v>0.12912000000000001</v>
      </c>
      <c r="M1701" s="77">
        <v>5769.1</v>
      </c>
      <c r="N1701" s="77">
        <v>0.12875</v>
      </c>
      <c r="O1701" s="78" t="s">
        <v>1973</v>
      </c>
    </row>
    <row r="1702" spans="1:15" x14ac:dyDescent="0.25">
      <c r="A1702" s="151" t="s">
        <v>52</v>
      </c>
      <c r="B1702" s="77" t="s">
        <v>8</v>
      </c>
      <c r="C1702" s="77">
        <v>330</v>
      </c>
      <c r="D1702" s="77">
        <v>1020.01</v>
      </c>
      <c r="E1702" s="77">
        <v>1</v>
      </c>
      <c r="F1702" s="77" t="s">
        <v>6</v>
      </c>
      <c r="G1702" s="77" t="s">
        <v>4</v>
      </c>
      <c r="H1702" s="77">
        <v>10</v>
      </c>
      <c r="I1702" s="77">
        <v>10.01</v>
      </c>
      <c r="J1702" s="77" t="s">
        <v>10</v>
      </c>
      <c r="K1702" s="77">
        <v>5769</v>
      </c>
      <c r="L1702" s="77">
        <v>0.12912000000000001</v>
      </c>
      <c r="M1702" s="77">
        <v>5769.1</v>
      </c>
      <c r="N1702" s="77">
        <v>0.12875</v>
      </c>
      <c r="O1702" s="78" t="s">
        <v>1972</v>
      </c>
    </row>
    <row r="1703" spans="1:15" x14ac:dyDescent="0.25">
      <c r="A1703" s="151" t="s">
        <v>52</v>
      </c>
      <c r="B1703" s="77" t="s">
        <v>8</v>
      </c>
      <c r="C1703" s="77">
        <v>0</v>
      </c>
      <c r="D1703" s="77">
        <v>3.3009999999999998E-2</v>
      </c>
      <c r="E1703" s="77">
        <v>10</v>
      </c>
      <c r="F1703" s="77" t="s">
        <v>6</v>
      </c>
      <c r="G1703" s="77" t="s">
        <v>5</v>
      </c>
      <c r="H1703" s="77">
        <v>0.01</v>
      </c>
      <c r="I1703" s="77">
        <v>4.5010000000000001E-2</v>
      </c>
      <c r="J1703" s="77" t="s">
        <v>10</v>
      </c>
      <c r="K1703" s="77">
        <v>5800000</v>
      </c>
      <c r="L1703" s="77">
        <v>4.6912000000000002E-2</v>
      </c>
      <c r="M1703" s="77">
        <v>5800000</v>
      </c>
      <c r="N1703" s="77">
        <v>1.5715E-2</v>
      </c>
      <c r="O1703" s="78" t="s">
        <v>1859</v>
      </c>
    </row>
    <row r="1704" spans="1:15" x14ac:dyDescent="0.25">
      <c r="A1704" s="151" t="s">
        <v>52</v>
      </c>
      <c r="B1704" s="77" t="s">
        <v>8</v>
      </c>
      <c r="C1704" s="77">
        <v>0</v>
      </c>
      <c r="D1704" s="77">
        <v>3.3009999999999998E-2</v>
      </c>
      <c r="E1704" s="77">
        <v>10</v>
      </c>
      <c r="F1704" s="77" t="s">
        <v>6</v>
      </c>
      <c r="G1704" s="77" t="s">
        <v>5</v>
      </c>
      <c r="H1704" s="77">
        <v>4.4999999999999998E-2</v>
      </c>
      <c r="I1704" s="77">
        <v>10.00001</v>
      </c>
      <c r="J1704" s="77" t="s">
        <v>10</v>
      </c>
      <c r="K1704" s="77">
        <v>5800000</v>
      </c>
      <c r="L1704" s="77">
        <v>3.9727999999999999E-2</v>
      </c>
      <c r="M1704" s="77">
        <v>5800000</v>
      </c>
      <c r="N1704" s="77">
        <v>8.5310000000000004E-3</v>
      </c>
      <c r="O1704" s="78" t="s">
        <v>1856</v>
      </c>
    </row>
    <row r="1705" spans="1:15" x14ac:dyDescent="0.25">
      <c r="A1705" s="151" t="s">
        <v>52</v>
      </c>
      <c r="B1705" s="77" t="s">
        <v>8</v>
      </c>
      <c r="C1705" s="77">
        <v>0</v>
      </c>
      <c r="D1705" s="77">
        <v>3.3009999999999998E-2</v>
      </c>
      <c r="E1705" s="77">
        <v>10</v>
      </c>
      <c r="F1705" s="77" t="s">
        <v>6</v>
      </c>
      <c r="G1705" s="77" t="s">
        <v>5</v>
      </c>
      <c r="H1705" s="77">
        <v>10</v>
      </c>
      <c r="I1705" s="77">
        <v>20.010000000000002</v>
      </c>
      <c r="J1705" s="77" t="s">
        <v>10</v>
      </c>
      <c r="K1705" s="77">
        <v>5800000</v>
      </c>
      <c r="L1705" s="77">
        <v>4.6912000000000002E-2</v>
      </c>
      <c r="M1705" s="77">
        <v>5800000</v>
      </c>
      <c r="N1705" s="77">
        <v>1.5715E-2</v>
      </c>
      <c r="O1705" s="78" t="s">
        <v>1855</v>
      </c>
    </row>
    <row r="1706" spans="1:15" x14ac:dyDescent="0.25">
      <c r="A1706" s="151" t="s">
        <v>52</v>
      </c>
      <c r="B1706" s="77" t="s">
        <v>8</v>
      </c>
      <c r="C1706" s="77">
        <v>0</v>
      </c>
      <c r="D1706" s="77">
        <v>3.3009999999999998E-2</v>
      </c>
      <c r="E1706" s="77">
        <v>10</v>
      </c>
      <c r="F1706" s="77" t="s">
        <v>6</v>
      </c>
      <c r="G1706" s="77" t="s">
        <v>5</v>
      </c>
      <c r="H1706" s="77">
        <v>20</v>
      </c>
      <c r="I1706" s="77">
        <v>50.01</v>
      </c>
      <c r="J1706" s="77" t="s">
        <v>10</v>
      </c>
      <c r="K1706" s="77">
        <v>5800000</v>
      </c>
      <c r="L1706" s="77">
        <v>5.6063000000000002E-2</v>
      </c>
      <c r="M1706" s="77">
        <v>5800000</v>
      </c>
      <c r="N1706" s="77">
        <v>2.4865999999999999E-2</v>
      </c>
      <c r="O1706" s="78" t="s">
        <v>1858</v>
      </c>
    </row>
    <row r="1707" spans="1:15" x14ac:dyDescent="0.25">
      <c r="A1707" s="151" t="s">
        <v>52</v>
      </c>
      <c r="B1707" s="77" t="s">
        <v>8</v>
      </c>
      <c r="C1707" s="77">
        <v>0</v>
      </c>
      <c r="D1707" s="77">
        <v>3.3009999999999998E-2</v>
      </c>
      <c r="E1707" s="77">
        <v>10</v>
      </c>
      <c r="F1707" s="77" t="s">
        <v>6</v>
      </c>
      <c r="G1707" s="77" t="s">
        <v>5</v>
      </c>
      <c r="H1707" s="77">
        <v>50</v>
      </c>
      <c r="I1707" s="77">
        <v>100.01</v>
      </c>
      <c r="J1707" s="77" t="s">
        <v>10</v>
      </c>
      <c r="K1707" s="77">
        <v>5800000</v>
      </c>
      <c r="L1707" s="77">
        <v>0.12109</v>
      </c>
      <c r="M1707" s="77">
        <v>5800000</v>
      </c>
      <c r="N1707" s="77">
        <v>7.4565999999999993E-2</v>
      </c>
      <c r="O1707" s="78" t="s">
        <v>1857</v>
      </c>
    </row>
    <row r="1708" spans="1:15" x14ac:dyDescent="0.25">
      <c r="A1708" s="151" t="s">
        <v>52</v>
      </c>
      <c r="B1708" s="77" t="s">
        <v>8</v>
      </c>
      <c r="C1708" s="77">
        <v>0</v>
      </c>
      <c r="D1708" s="77">
        <v>3.3009999999999998E-2</v>
      </c>
      <c r="E1708" s="77">
        <v>10</v>
      </c>
      <c r="F1708" s="77" t="s">
        <v>6</v>
      </c>
      <c r="G1708" s="77" t="s">
        <v>5</v>
      </c>
      <c r="H1708" s="77">
        <v>100</v>
      </c>
      <c r="I1708" s="77">
        <v>500.01</v>
      </c>
      <c r="J1708" s="77" t="s">
        <v>10</v>
      </c>
      <c r="K1708" s="77">
        <v>5800000</v>
      </c>
      <c r="L1708" s="77">
        <v>0.63641999999999999</v>
      </c>
      <c r="M1708" s="77">
        <v>5800000</v>
      </c>
      <c r="N1708" s="77">
        <v>0.52995000000000003</v>
      </c>
      <c r="O1708" s="78" t="s">
        <v>1860</v>
      </c>
    </row>
    <row r="1709" spans="1:15" x14ac:dyDescent="0.25">
      <c r="A1709" s="151" t="s">
        <v>52</v>
      </c>
      <c r="B1709" s="77" t="s">
        <v>8</v>
      </c>
      <c r="C1709" s="77">
        <v>33</v>
      </c>
      <c r="D1709" s="77">
        <v>330.01</v>
      </c>
      <c r="E1709" s="77">
        <v>10</v>
      </c>
      <c r="F1709" s="77" t="s">
        <v>6</v>
      </c>
      <c r="G1709" s="77" t="s">
        <v>4</v>
      </c>
      <c r="H1709" s="77">
        <v>0.01</v>
      </c>
      <c r="I1709" s="77">
        <v>4.5010000000000001E-2</v>
      </c>
      <c r="J1709" s="77" t="s">
        <v>10</v>
      </c>
      <c r="K1709" s="77">
        <v>5799.7</v>
      </c>
      <c r="L1709" s="77">
        <v>1.0862E-2</v>
      </c>
      <c r="M1709" s="77">
        <v>5799.7</v>
      </c>
      <c r="N1709" s="77">
        <v>1.0822E-2</v>
      </c>
      <c r="O1709" s="78" t="s">
        <v>1961</v>
      </c>
    </row>
    <row r="1710" spans="1:15" x14ac:dyDescent="0.25">
      <c r="A1710" s="151" t="s">
        <v>52</v>
      </c>
      <c r="B1710" s="77" t="s">
        <v>8</v>
      </c>
      <c r="C1710" s="77">
        <v>33</v>
      </c>
      <c r="D1710" s="77">
        <v>330.01</v>
      </c>
      <c r="E1710" s="77">
        <v>10</v>
      </c>
      <c r="F1710" s="77" t="s">
        <v>6</v>
      </c>
      <c r="G1710" s="77" t="s">
        <v>4</v>
      </c>
      <c r="H1710" s="77">
        <v>4.4999999999999998E-2</v>
      </c>
      <c r="I1710" s="77">
        <v>10.00001</v>
      </c>
      <c r="J1710" s="77" t="s">
        <v>10</v>
      </c>
      <c r="K1710" s="77">
        <v>5799.2</v>
      </c>
      <c r="L1710" s="77">
        <v>2.8473999999999999E-2</v>
      </c>
      <c r="M1710" s="77">
        <v>5799.2</v>
      </c>
      <c r="N1710" s="77">
        <v>2.8386000000000002E-2</v>
      </c>
      <c r="O1710" s="78" t="s">
        <v>2523</v>
      </c>
    </row>
    <row r="1711" spans="1:15" x14ac:dyDescent="0.25">
      <c r="A1711" s="151" t="s">
        <v>52</v>
      </c>
      <c r="B1711" s="77" t="s">
        <v>8</v>
      </c>
      <c r="C1711" s="77">
        <v>33</v>
      </c>
      <c r="D1711" s="77">
        <v>330.01</v>
      </c>
      <c r="E1711" s="77">
        <v>10</v>
      </c>
      <c r="F1711" s="77" t="s">
        <v>6</v>
      </c>
      <c r="G1711" s="77" t="s">
        <v>4</v>
      </c>
      <c r="H1711" s="77">
        <v>10</v>
      </c>
      <c r="I1711" s="77">
        <v>20.010000000000002</v>
      </c>
      <c r="J1711" s="77" t="s">
        <v>10</v>
      </c>
      <c r="K1711" s="77">
        <v>5799</v>
      </c>
      <c r="L1711" s="77">
        <v>3.5762000000000002E-2</v>
      </c>
      <c r="M1711" s="77">
        <v>5799</v>
      </c>
      <c r="N1711" s="77">
        <v>3.5673999999999997E-2</v>
      </c>
      <c r="O1711" s="78" t="s">
        <v>1963</v>
      </c>
    </row>
    <row r="1712" spans="1:15" x14ac:dyDescent="0.25">
      <c r="A1712" s="151" t="s">
        <v>52</v>
      </c>
      <c r="B1712" s="77" t="s">
        <v>8</v>
      </c>
      <c r="C1712" s="77">
        <v>33</v>
      </c>
      <c r="D1712" s="77">
        <v>330.01</v>
      </c>
      <c r="E1712" s="77">
        <v>10</v>
      </c>
      <c r="F1712" s="77" t="s">
        <v>6</v>
      </c>
      <c r="G1712" s="77" t="s">
        <v>4</v>
      </c>
      <c r="H1712" s="77">
        <v>20</v>
      </c>
      <c r="I1712" s="77">
        <v>50.01</v>
      </c>
      <c r="J1712" s="77" t="s">
        <v>10</v>
      </c>
      <c r="K1712" s="77">
        <v>5798.2</v>
      </c>
      <c r="L1712" s="77">
        <v>6.3011999999999999E-2</v>
      </c>
      <c r="M1712" s="77">
        <v>5798.2</v>
      </c>
      <c r="N1712" s="77">
        <v>6.2924999999999995E-2</v>
      </c>
      <c r="O1712" s="78" t="s">
        <v>1960</v>
      </c>
    </row>
    <row r="1713" spans="1:15" x14ac:dyDescent="0.25">
      <c r="A1713" s="151" t="s">
        <v>52</v>
      </c>
      <c r="B1713" s="77" t="s">
        <v>8</v>
      </c>
      <c r="C1713" s="77">
        <v>33</v>
      </c>
      <c r="D1713" s="77">
        <v>330.01</v>
      </c>
      <c r="E1713" s="77">
        <v>10</v>
      </c>
      <c r="F1713" s="77" t="s">
        <v>6</v>
      </c>
      <c r="G1713" s="77" t="s">
        <v>4</v>
      </c>
      <c r="H1713" s="77">
        <v>50</v>
      </c>
      <c r="I1713" s="77">
        <v>100</v>
      </c>
      <c r="J1713" s="77" t="s">
        <v>10</v>
      </c>
      <c r="K1713" s="77">
        <v>5793.6</v>
      </c>
      <c r="L1713" s="77">
        <v>0.28499000000000002</v>
      </c>
      <c r="M1713" s="77">
        <v>5793.5</v>
      </c>
      <c r="N1713" s="77">
        <v>0.28476000000000001</v>
      </c>
      <c r="O1713" s="78" t="s">
        <v>1962</v>
      </c>
    </row>
    <row r="1714" spans="1:15" x14ac:dyDescent="0.25">
      <c r="A1714" s="151" t="s">
        <v>52</v>
      </c>
      <c r="B1714" s="77" t="s">
        <v>8</v>
      </c>
      <c r="C1714" s="77">
        <v>33</v>
      </c>
      <c r="D1714" s="77">
        <v>330.01</v>
      </c>
      <c r="E1714" s="77">
        <v>10</v>
      </c>
      <c r="F1714" s="77" t="s">
        <v>6</v>
      </c>
      <c r="G1714" s="77" t="s">
        <v>4</v>
      </c>
      <c r="H1714" s="77">
        <v>100</v>
      </c>
      <c r="I1714" s="77">
        <v>100.1</v>
      </c>
      <c r="J1714" s="77" t="s">
        <v>10</v>
      </c>
      <c r="K1714" s="77">
        <v>5793.6</v>
      </c>
      <c r="L1714" s="77">
        <v>0.28499000000000002</v>
      </c>
      <c r="M1714" s="77">
        <v>5793.5</v>
      </c>
      <c r="N1714" s="77">
        <v>0.28476000000000001</v>
      </c>
      <c r="O1714" s="78" t="s">
        <v>1959</v>
      </c>
    </row>
    <row r="1715" spans="1:15" x14ac:dyDescent="0.25">
      <c r="A1715" s="151" t="s">
        <v>52</v>
      </c>
      <c r="B1715" s="77" t="s">
        <v>8</v>
      </c>
      <c r="C1715" s="77">
        <v>330</v>
      </c>
      <c r="D1715" s="77">
        <v>1020.01</v>
      </c>
      <c r="E1715" s="77">
        <v>10</v>
      </c>
      <c r="F1715" s="77" t="s">
        <v>6</v>
      </c>
      <c r="G1715" s="77" t="s">
        <v>4</v>
      </c>
      <c r="H1715" s="77">
        <v>4.4999999999999998E-2</v>
      </c>
      <c r="I1715" s="77">
        <v>1.0000100000000001</v>
      </c>
      <c r="J1715" s="77" t="s">
        <v>10</v>
      </c>
      <c r="K1715" s="77">
        <v>57999</v>
      </c>
      <c r="L1715" s="77">
        <v>4.2792999999999998E-3</v>
      </c>
      <c r="M1715" s="77">
        <v>57999</v>
      </c>
      <c r="N1715" s="77">
        <v>4.1250000000000002E-3</v>
      </c>
      <c r="O1715" s="78" t="s">
        <v>2528</v>
      </c>
    </row>
    <row r="1716" spans="1:15" x14ac:dyDescent="0.25">
      <c r="A1716" s="151" t="s">
        <v>52</v>
      </c>
      <c r="B1716" s="77" t="s">
        <v>8</v>
      </c>
      <c r="C1716" s="77">
        <v>330</v>
      </c>
      <c r="D1716" s="77">
        <v>1020.01</v>
      </c>
      <c r="E1716" s="77">
        <v>10</v>
      </c>
      <c r="F1716" s="77" t="s">
        <v>6</v>
      </c>
      <c r="G1716" s="77" t="s">
        <v>4</v>
      </c>
      <c r="H1716" s="77">
        <v>1</v>
      </c>
      <c r="I1716" s="77">
        <v>5.01</v>
      </c>
      <c r="J1716" s="77" t="s">
        <v>10</v>
      </c>
      <c r="K1716" s="77">
        <v>57998</v>
      </c>
      <c r="L1716" s="77">
        <v>1.0468E-2</v>
      </c>
      <c r="M1716" s="77">
        <v>57998</v>
      </c>
      <c r="N1716" s="77">
        <v>1.0314E-2</v>
      </c>
      <c r="O1716" s="78" t="s">
        <v>1978</v>
      </c>
    </row>
    <row r="1717" spans="1:15" x14ac:dyDescent="0.25">
      <c r="A1717" s="151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5</v>
      </c>
      <c r="I1717" s="77">
        <v>10.01</v>
      </c>
      <c r="J1717" s="77" t="s">
        <v>10</v>
      </c>
      <c r="K1717" s="77">
        <v>57997</v>
      </c>
      <c r="L1717" s="77">
        <v>1.3152E-2</v>
      </c>
      <c r="M1717" s="77">
        <v>57997</v>
      </c>
      <c r="N1717" s="77">
        <v>1.2997999999999999E-2</v>
      </c>
      <c r="O1717" s="78" t="s">
        <v>1976</v>
      </c>
    </row>
    <row r="1718" spans="1:15" x14ac:dyDescent="0.25">
      <c r="A1718" s="151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10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1977</v>
      </c>
    </row>
    <row r="1719" spans="1:15" x14ac:dyDescent="0.25">
      <c r="A1719" s="151" t="s">
        <v>52</v>
      </c>
      <c r="B1719" s="77" t="s">
        <v>97</v>
      </c>
      <c r="C1719" s="77">
        <v>0</v>
      </c>
      <c r="D1719" s="77">
        <v>1.0900099999999999E-5</v>
      </c>
      <c r="E1719" s="77">
        <v>1E-10</v>
      </c>
      <c r="F1719" s="77" t="s">
        <v>98</v>
      </c>
      <c r="G1719" s="77" t="s">
        <v>98</v>
      </c>
      <c r="H1719" s="77">
        <v>0</v>
      </c>
      <c r="I1719" s="77">
        <v>0</v>
      </c>
      <c r="K1719" s="77">
        <v>0</v>
      </c>
      <c r="L1719" s="77">
        <v>2.5000000000000001E-2</v>
      </c>
      <c r="M1719" s="77">
        <v>0</v>
      </c>
      <c r="N1719" s="77">
        <v>0</v>
      </c>
      <c r="O1719" s="78" t="s">
        <v>1118</v>
      </c>
    </row>
    <row r="1720" spans="1:15" x14ac:dyDescent="0.25">
      <c r="A1720" s="151" t="s">
        <v>52</v>
      </c>
      <c r="B1720" s="77" t="s">
        <v>97</v>
      </c>
      <c r="C1720" s="77">
        <v>0</v>
      </c>
      <c r="D1720" s="77">
        <v>1.0900099999999999E-5</v>
      </c>
      <c r="E1720" s="77">
        <v>1.0000000000000001E-9</v>
      </c>
      <c r="F1720" s="77" t="s">
        <v>98</v>
      </c>
      <c r="G1720" s="77" t="s">
        <v>98</v>
      </c>
      <c r="H1720" s="77">
        <v>0</v>
      </c>
      <c r="I1720" s="77">
        <v>0</v>
      </c>
      <c r="K1720" s="77">
        <v>0</v>
      </c>
      <c r="L1720" s="77">
        <v>2.5177999999999999E-2</v>
      </c>
      <c r="M1720" s="77">
        <v>0</v>
      </c>
      <c r="N1720" s="77">
        <v>0</v>
      </c>
      <c r="O1720" s="78" t="s">
        <v>1119</v>
      </c>
    </row>
    <row r="1721" spans="1:15" x14ac:dyDescent="0.25">
      <c r="A1721" s="151" t="s">
        <v>52</v>
      </c>
      <c r="B1721" s="77" t="s">
        <v>97</v>
      </c>
      <c r="C1721" s="77">
        <v>1.0900000000000001E-5</v>
      </c>
      <c r="D1721" s="77">
        <v>1.090001E-4</v>
      </c>
      <c r="E1721" s="77">
        <v>1.0000000000000001E-9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2.5999999999999999E-3</v>
      </c>
      <c r="M1721" s="77">
        <v>0</v>
      </c>
      <c r="N1721" s="77">
        <v>0</v>
      </c>
      <c r="O1721" s="78" t="s">
        <v>6285</v>
      </c>
    </row>
    <row r="1722" spans="1:15" x14ac:dyDescent="0.25">
      <c r="A1722" s="151" t="s">
        <v>52</v>
      </c>
      <c r="B1722" s="77" t="s">
        <v>97</v>
      </c>
      <c r="C1722" s="77">
        <v>0</v>
      </c>
      <c r="D1722" s="77">
        <v>1.0900099999999999E-5</v>
      </c>
      <c r="E1722" s="77">
        <v>1E-8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6.2989000000000003E-2</v>
      </c>
      <c r="M1722" s="77">
        <v>0</v>
      </c>
      <c r="N1722" s="77">
        <v>0</v>
      </c>
      <c r="O1722" s="78" t="s">
        <v>1120</v>
      </c>
    </row>
    <row r="1723" spans="1:15" x14ac:dyDescent="0.25">
      <c r="A1723" s="151" t="s">
        <v>52</v>
      </c>
      <c r="B1723" s="77" t="s">
        <v>97</v>
      </c>
      <c r="C1723" s="77">
        <v>1.0900000000000001E-5</v>
      </c>
      <c r="D1723" s="77">
        <v>1.090001E-4</v>
      </c>
      <c r="E1723" s="77">
        <v>1E-8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2.5999999999999999E-3</v>
      </c>
      <c r="M1723" s="77">
        <v>0</v>
      </c>
      <c r="N1723" s="77">
        <v>0</v>
      </c>
      <c r="O1723" s="78" t="s">
        <v>6286</v>
      </c>
    </row>
    <row r="1724" spans="1:15" x14ac:dyDescent="0.25">
      <c r="A1724" s="151" t="s">
        <v>52</v>
      </c>
      <c r="B1724" s="77" t="s">
        <v>97</v>
      </c>
      <c r="C1724" s="77">
        <v>1.0900000000000001E-4</v>
      </c>
      <c r="D1724" s="77">
        <v>1.0901000000000001E-3</v>
      </c>
      <c r="E1724" s="77">
        <v>1E-8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1.6999999999999999E-3</v>
      </c>
      <c r="M1724" s="77">
        <v>0</v>
      </c>
      <c r="N1724" s="77">
        <v>0</v>
      </c>
      <c r="O1724" s="78" t="s">
        <v>1123</v>
      </c>
    </row>
    <row r="1725" spans="1:15" x14ac:dyDescent="0.25">
      <c r="A1725" s="151" t="s">
        <v>52</v>
      </c>
      <c r="B1725" s="77" t="s">
        <v>97</v>
      </c>
      <c r="C1725" s="77">
        <v>0</v>
      </c>
      <c r="D1725" s="77">
        <v>1.0900099999999999E-5</v>
      </c>
      <c r="E1725" s="77">
        <v>9.9999999999999995E-8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0.58052999999999999</v>
      </c>
      <c r="M1725" s="77">
        <v>0</v>
      </c>
      <c r="N1725" s="77">
        <v>0</v>
      </c>
      <c r="O1725" s="78" t="s">
        <v>1121</v>
      </c>
    </row>
    <row r="1726" spans="1:15" x14ac:dyDescent="0.25">
      <c r="A1726" s="151" t="s">
        <v>52</v>
      </c>
      <c r="B1726" s="77" t="s">
        <v>97</v>
      </c>
      <c r="C1726" s="77">
        <v>1.0900000000000001E-5</v>
      </c>
      <c r="D1726" s="77">
        <v>1.090001E-4</v>
      </c>
      <c r="E1726" s="77">
        <v>9.9999999999999995E-8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5.8884000000000002E-3</v>
      </c>
      <c r="M1726" s="77">
        <v>0</v>
      </c>
      <c r="N1726" s="77">
        <v>0</v>
      </c>
      <c r="O1726" s="78" t="s">
        <v>5461</v>
      </c>
    </row>
    <row r="1727" spans="1:15" x14ac:dyDescent="0.25">
      <c r="A1727" s="151" t="s">
        <v>52</v>
      </c>
      <c r="B1727" s="77" t="s">
        <v>97</v>
      </c>
      <c r="C1727" s="77">
        <v>1.0900000000000001E-4</v>
      </c>
      <c r="D1727" s="77">
        <v>1.0901000000000001E-3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1.6999999999999999E-3</v>
      </c>
      <c r="M1727" s="77">
        <v>0</v>
      </c>
      <c r="N1727" s="77">
        <v>0</v>
      </c>
      <c r="O1727" s="78" t="s">
        <v>1124</v>
      </c>
    </row>
    <row r="1728" spans="1:15" x14ac:dyDescent="0.25">
      <c r="A1728" s="151" t="s">
        <v>52</v>
      </c>
      <c r="B1728" s="77" t="s">
        <v>97</v>
      </c>
      <c r="C1728" s="77">
        <v>1.09E-3</v>
      </c>
      <c r="D1728" s="77">
        <v>1.0900099999999999E-2</v>
      </c>
      <c r="E1728" s="77">
        <v>9.9999999999999995E-8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1.2999999999999999E-3</v>
      </c>
      <c r="M1728" s="77">
        <v>0</v>
      </c>
      <c r="N1728" s="77">
        <v>0</v>
      </c>
      <c r="O1728" s="78" t="s">
        <v>1128</v>
      </c>
    </row>
    <row r="1729" spans="1:15" x14ac:dyDescent="0.25">
      <c r="A1729" s="151" t="s">
        <v>52</v>
      </c>
      <c r="B1729" s="77" t="s">
        <v>97</v>
      </c>
      <c r="C1729" s="77">
        <v>0</v>
      </c>
      <c r="D1729" s="77">
        <v>1.0900099999999999E-5</v>
      </c>
      <c r="E1729" s="77">
        <v>9.9999999999999995E-7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5.8000999999999996</v>
      </c>
      <c r="M1729" s="77">
        <v>0</v>
      </c>
      <c r="N1729" s="77">
        <v>0</v>
      </c>
      <c r="O1729" s="78" t="s">
        <v>1122</v>
      </c>
    </row>
    <row r="1730" spans="1:15" x14ac:dyDescent="0.25">
      <c r="A1730" s="151" t="s">
        <v>52</v>
      </c>
      <c r="B1730" s="77" t="s">
        <v>97</v>
      </c>
      <c r="C1730" s="77">
        <v>1.0900000000000001E-5</v>
      </c>
      <c r="D1730" s="77">
        <v>1.090001E-4</v>
      </c>
      <c r="E1730" s="77">
        <v>9.9999999999999995E-7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5.3319999999999999E-2</v>
      </c>
      <c r="M1730" s="77">
        <v>0</v>
      </c>
      <c r="N1730" s="77">
        <v>0</v>
      </c>
      <c r="O1730" s="78" t="s">
        <v>6287</v>
      </c>
    </row>
    <row r="1731" spans="1:15" x14ac:dyDescent="0.25">
      <c r="A1731" s="151" t="s">
        <v>52</v>
      </c>
      <c r="B1731" s="77" t="s">
        <v>97</v>
      </c>
      <c r="C1731" s="77">
        <v>1.0900000000000001E-4</v>
      </c>
      <c r="D1731" s="77">
        <v>1.0901000000000001E-3</v>
      </c>
      <c r="E1731" s="77">
        <v>9.9999999999999995E-7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5.5645E-3</v>
      </c>
      <c r="M1731" s="77">
        <v>0</v>
      </c>
      <c r="N1731" s="77">
        <v>0</v>
      </c>
      <c r="O1731" s="78" t="s">
        <v>1125</v>
      </c>
    </row>
    <row r="1732" spans="1:15" x14ac:dyDescent="0.25">
      <c r="A1732" s="151" t="s">
        <v>52</v>
      </c>
      <c r="B1732" s="77" t="s">
        <v>97</v>
      </c>
      <c r="C1732" s="77">
        <v>1.09E-3</v>
      </c>
      <c r="D1732" s="77">
        <v>1.0900099999999999E-2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1.3483E-3</v>
      </c>
      <c r="M1732" s="77">
        <v>0</v>
      </c>
      <c r="N1732" s="77">
        <v>0</v>
      </c>
      <c r="O1732" s="78" t="s">
        <v>1129</v>
      </c>
    </row>
    <row r="1733" spans="1:15" x14ac:dyDescent="0.25">
      <c r="A1733" s="151" t="s">
        <v>52</v>
      </c>
      <c r="B1733" s="77" t="s">
        <v>97</v>
      </c>
      <c r="C1733" s="77">
        <v>1.09E-2</v>
      </c>
      <c r="D1733" s="77">
        <v>0.1090001</v>
      </c>
      <c r="E1733" s="77">
        <v>9.9999999999999995E-7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7.7999999999999999E-4</v>
      </c>
      <c r="M1733" s="77">
        <v>0</v>
      </c>
      <c r="N1733" s="77">
        <v>0</v>
      </c>
      <c r="O1733" s="78" t="s">
        <v>1133</v>
      </c>
    </row>
    <row r="1734" spans="1:15" x14ac:dyDescent="0.25">
      <c r="A1734" s="151" t="s">
        <v>52</v>
      </c>
      <c r="B1734" s="77" t="s">
        <v>97</v>
      </c>
      <c r="C1734" s="77">
        <v>1.0900000000000001E-5</v>
      </c>
      <c r="D1734" s="77">
        <v>1.090001E-4</v>
      </c>
      <c r="E1734" s="77">
        <v>1.0000000000000001E-5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0.53261000000000003</v>
      </c>
      <c r="M1734" s="77">
        <v>0</v>
      </c>
      <c r="N1734" s="77">
        <v>0</v>
      </c>
      <c r="O1734" s="78" t="s">
        <v>5463</v>
      </c>
    </row>
    <row r="1735" spans="1:15" x14ac:dyDescent="0.25">
      <c r="A1735" s="151" t="s">
        <v>52</v>
      </c>
      <c r="B1735" s="77" t="s">
        <v>97</v>
      </c>
      <c r="C1735" s="77">
        <v>1.0900000000000001E-4</v>
      </c>
      <c r="D1735" s="77">
        <v>1.0901000000000001E-3</v>
      </c>
      <c r="E1735" s="77">
        <v>1.0000000000000001E-5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5.3284999999999999E-2</v>
      </c>
      <c r="M1735" s="77">
        <v>0</v>
      </c>
      <c r="N1735" s="77">
        <v>0</v>
      </c>
      <c r="O1735" s="78" t="s">
        <v>1126</v>
      </c>
    </row>
    <row r="1736" spans="1:15" x14ac:dyDescent="0.25">
      <c r="A1736" s="151" t="s">
        <v>52</v>
      </c>
      <c r="B1736" s="77" t="s">
        <v>97</v>
      </c>
      <c r="C1736" s="77">
        <v>1.09E-3</v>
      </c>
      <c r="D1736" s="77">
        <v>1.0900099999999999E-2</v>
      </c>
      <c r="E1736" s="77">
        <v>1.0000000000000001E-5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5.4701999999999997E-3</v>
      </c>
      <c r="M1736" s="77">
        <v>0</v>
      </c>
      <c r="N1736" s="77">
        <v>0</v>
      </c>
      <c r="O1736" s="78" t="s">
        <v>1130</v>
      </c>
    </row>
    <row r="1737" spans="1:15" x14ac:dyDescent="0.25">
      <c r="A1737" s="151" t="s">
        <v>52</v>
      </c>
      <c r="B1737" s="77" t="s">
        <v>97</v>
      </c>
      <c r="C1737" s="77">
        <v>1.09E-2</v>
      </c>
      <c r="D1737" s="77">
        <v>0.1090001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9.4315999999999996E-4</v>
      </c>
      <c r="M1737" s="77">
        <v>0</v>
      </c>
      <c r="N1737" s="77">
        <v>0</v>
      </c>
      <c r="O1737" s="78" t="s">
        <v>1134</v>
      </c>
    </row>
    <row r="1738" spans="1:15" x14ac:dyDescent="0.25">
      <c r="A1738" s="151" t="s">
        <v>52</v>
      </c>
      <c r="B1738" s="77" t="s">
        <v>97</v>
      </c>
      <c r="C1738" s="77">
        <v>0.109</v>
      </c>
      <c r="D1738" s="77">
        <v>1.0901000000000001</v>
      </c>
      <c r="E1738" s="77">
        <v>1.0000000000000001E-5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7.7999999999999999E-4</v>
      </c>
      <c r="M1738" s="77">
        <v>0</v>
      </c>
      <c r="N1738" s="77">
        <v>0</v>
      </c>
      <c r="O1738" s="78" t="s">
        <v>1138</v>
      </c>
    </row>
    <row r="1739" spans="1:15" x14ac:dyDescent="0.25">
      <c r="A1739" s="151" t="s">
        <v>52</v>
      </c>
      <c r="B1739" s="77" t="s">
        <v>97</v>
      </c>
      <c r="C1739" s="77">
        <v>1.0900000000000001E-4</v>
      </c>
      <c r="D1739" s="77">
        <v>1.0901000000000001E-3</v>
      </c>
      <c r="E1739" s="77">
        <v>1E-4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0.53259999999999996</v>
      </c>
      <c r="M1739" s="77">
        <v>0</v>
      </c>
      <c r="N1739" s="77">
        <v>0</v>
      </c>
      <c r="O1739" s="78" t="s">
        <v>1127</v>
      </c>
    </row>
    <row r="1740" spans="1:15" x14ac:dyDescent="0.25">
      <c r="A1740" s="151" t="s">
        <v>52</v>
      </c>
      <c r="B1740" s="77" t="s">
        <v>97</v>
      </c>
      <c r="C1740" s="77">
        <v>1.09E-3</v>
      </c>
      <c r="D1740" s="77">
        <v>1.0900099999999999E-2</v>
      </c>
      <c r="E1740" s="77">
        <v>1E-4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5.3275000000000003E-2</v>
      </c>
      <c r="M1740" s="77">
        <v>0</v>
      </c>
      <c r="N1740" s="77">
        <v>0</v>
      </c>
      <c r="O1740" s="78" t="s">
        <v>1131</v>
      </c>
    </row>
    <row r="1741" spans="1:15" x14ac:dyDescent="0.25">
      <c r="A1741" s="151" t="s">
        <v>52</v>
      </c>
      <c r="B1741" s="77" t="s">
        <v>97</v>
      </c>
      <c r="C1741" s="77">
        <v>1.09E-2</v>
      </c>
      <c r="D1741" s="77">
        <v>0.1090001</v>
      </c>
      <c r="E1741" s="77">
        <v>1E-4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5.3847000000000001E-3</v>
      </c>
      <c r="M1741" s="77">
        <v>0</v>
      </c>
      <c r="N1741" s="77">
        <v>0</v>
      </c>
      <c r="O1741" s="78" t="s">
        <v>1135</v>
      </c>
    </row>
    <row r="1742" spans="1:15" x14ac:dyDescent="0.25">
      <c r="A1742" s="151" t="s">
        <v>52</v>
      </c>
      <c r="B1742" s="77" t="s">
        <v>97</v>
      </c>
      <c r="C1742" s="77">
        <v>0.109</v>
      </c>
      <c r="D1742" s="77">
        <v>1.0901000000000001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9.4282999999999997E-4</v>
      </c>
      <c r="M1742" s="77">
        <v>0</v>
      </c>
      <c r="N1742" s="77">
        <v>0</v>
      </c>
      <c r="O1742" s="78" t="s">
        <v>1139</v>
      </c>
    </row>
    <row r="1743" spans="1:15" x14ac:dyDescent="0.25">
      <c r="A1743" s="151" t="s">
        <v>52</v>
      </c>
      <c r="B1743" s="77" t="s">
        <v>97</v>
      </c>
      <c r="C1743" s="77">
        <v>1.0900000000000001</v>
      </c>
      <c r="D1743" s="77">
        <v>10.9001</v>
      </c>
      <c r="E1743" s="77">
        <v>1E-4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1.2999999999999999E-3</v>
      </c>
      <c r="M1743" s="77">
        <v>0</v>
      </c>
      <c r="N1743" s="77">
        <v>0</v>
      </c>
      <c r="O1743" s="78" t="s">
        <v>1143</v>
      </c>
    </row>
    <row r="1744" spans="1:15" x14ac:dyDescent="0.25">
      <c r="A1744" s="151" t="s">
        <v>52</v>
      </c>
      <c r="B1744" s="77" t="s">
        <v>97</v>
      </c>
      <c r="C1744" s="77">
        <v>1.09E-3</v>
      </c>
      <c r="D1744" s="77">
        <v>1.0900099999999999E-2</v>
      </c>
      <c r="E1744" s="77">
        <v>1E-3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0.53259999999999996</v>
      </c>
      <c r="M1744" s="77">
        <v>0</v>
      </c>
      <c r="N1744" s="77">
        <v>0</v>
      </c>
      <c r="O1744" s="78" t="s">
        <v>1132</v>
      </c>
    </row>
    <row r="1745" spans="1:15" x14ac:dyDescent="0.25">
      <c r="A1745" s="151" t="s">
        <v>52</v>
      </c>
      <c r="B1745" s="77" t="s">
        <v>97</v>
      </c>
      <c r="C1745" s="77">
        <v>1.09E-2</v>
      </c>
      <c r="D1745" s="77">
        <v>0.1090001</v>
      </c>
      <c r="E1745" s="77">
        <v>1E-3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5.3267000000000002E-2</v>
      </c>
      <c r="M1745" s="77">
        <v>0</v>
      </c>
      <c r="N1745" s="77">
        <v>0</v>
      </c>
      <c r="O1745" s="78" t="s">
        <v>1136</v>
      </c>
    </row>
    <row r="1746" spans="1:15" x14ac:dyDescent="0.25">
      <c r="A1746" s="151" t="s">
        <v>52</v>
      </c>
      <c r="B1746" s="77" t="s">
        <v>97</v>
      </c>
      <c r="C1746" s="77">
        <v>0.109</v>
      </c>
      <c r="D1746" s="77">
        <v>1.0901000000000001</v>
      </c>
      <c r="E1746" s="77">
        <v>1E-3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5.3845999999999998E-3</v>
      </c>
      <c r="M1746" s="77">
        <v>0</v>
      </c>
      <c r="N1746" s="77">
        <v>0</v>
      </c>
      <c r="O1746" s="78" t="s">
        <v>1140</v>
      </c>
    </row>
    <row r="1747" spans="1:15" x14ac:dyDescent="0.25">
      <c r="A1747" s="151" t="s">
        <v>52</v>
      </c>
      <c r="B1747" s="77" t="s">
        <v>97</v>
      </c>
      <c r="C1747" s="77">
        <v>1.0900000000000001</v>
      </c>
      <c r="D1747" s="77">
        <v>10.9001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1.3347000000000001E-3</v>
      </c>
      <c r="M1747" s="77">
        <v>0</v>
      </c>
      <c r="N1747" s="77">
        <v>0</v>
      </c>
      <c r="O1747" s="78" t="s">
        <v>1144</v>
      </c>
    </row>
    <row r="1748" spans="1:15" x14ac:dyDescent="0.25">
      <c r="A1748" s="151" t="s">
        <v>52</v>
      </c>
      <c r="B1748" s="77" t="s">
        <v>97</v>
      </c>
      <c r="C1748" s="77">
        <v>10.9</v>
      </c>
      <c r="D1748" s="77">
        <v>109.0001</v>
      </c>
      <c r="E1748" s="77">
        <v>1E-3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8.8000000000000003E-4</v>
      </c>
      <c r="M1748" s="77">
        <v>0</v>
      </c>
      <c r="N1748" s="77">
        <v>0</v>
      </c>
      <c r="O1748" s="78" t="s">
        <v>1148</v>
      </c>
    </row>
    <row r="1749" spans="1:15" x14ac:dyDescent="0.25">
      <c r="A1749" s="151" t="s">
        <v>52</v>
      </c>
      <c r="B1749" s="77" t="s">
        <v>97</v>
      </c>
      <c r="C1749" s="77">
        <v>1.09E-2</v>
      </c>
      <c r="D1749" s="77">
        <v>0.1090001</v>
      </c>
      <c r="E1749" s="77">
        <v>0.01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0.53259999999999996</v>
      </c>
      <c r="M1749" s="77">
        <v>0</v>
      </c>
      <c r="N1749" s="77">
        <v>0</v>
      </c>
      <c r="O1749" s="78" t="s">
        <v>1137</v>
      </c>
    </row>
    <row r="1750" spans="1:15" x14ac:dyDescent="0.25">
      <c r="A1750" s="151" t="s">
        <v>52</v>
      </c>
      <c r="B1750" s="77" t="s">
        <v>97</v>
      </c>
      <c r="C1750" s="77">
        <v>0.109</v>
      </c>
      <c r="D1750" s="77">
        <v>1.0901000000000001</v>
      </c>
      <c r="E1750" s="77">
        <v>0.01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5.3267000000000002E-2</v>
      </c>
      <c r="M1750" s="77">
        <v>0</v>
      </c>
      <c r="N1750" s="77">
        <v>0</v>
      </c>
      <c r="O1750" s="78" t="s">
        <v>1141</v>
      </c>
    </row>
    <row r="1751" spans="1:15" x14ac:dyDescent="0.25">
      <c r="A1751" s="151" t="s">
        <v>52</v>
      </c>
      <c r="B1751" s="77" t="s">
        <v>97</v>
      </c>
      <c r="C1751" s="77">
        <v>1.0900000000000001</v>
      </c>
      <c r="D1751" s="77">
        <v>10.9001</v>
      </c>
      <c r="E1751" s="77">
        <v>0.01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5.4669000000000002E-3</v>
      </c>
      <c r="M1751" s="77">
        <v>0</v>
      </c>
      <c r="N1751" s="77">
        <v>0</v>
      </c>
      <c r="O1751" s="78" t="s">
        <v>1145</v>
      </c>
    </row>
    <row r="1752" spans="1:15" x14ac:dyDescent="0.25">
      <c r="A1752" s="151" t="s">
        <v>52</v>
      </c>
      <c r="B1752" s="77" t="s">
        <v>97</v>
      </c>
      <c r="C1752" s="77">
        <v>10.9</v>
      </c>
      <c r="D1752" s="77">
        <v>109.0001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1.0256E-3</v>
      </c>
      <c r="M1752" s="77">
        <v>0</v>
      </c>
      <c r="N1752" s="77">
        <v>0</v>
      </c>
      <c r="O1752" s="78" t="s">
        <v>1149</v>
      </c>
    </row>
    <row r="1753" spans="1:15" x14ac:dyDescent="0.25">
      <c r="A1753" s="151" t="s">
        <v>52</v>
      </c>
      <c r="B1753" s="77" t="s">
        <v>97</v>
      </c>
      <c r="C1753" s="77">
        <v>109</v>
      </c>
      <c r="D1753" s="77">
        <v>363.00009999999997</v>
      </c>
      <c r="E1753" s="77">
        <v>0.01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1.1999999999999999E-3</v>
      </c>
      <c r="M1753" s="77">
        <v>0</v>
      </c>
      <c r="N1753" s="77">
        <v>0</v>
      </c>
      <c r="O1753" s="78" t="s">
        <v>1153</v>
      </c>
    </row>
    <row r="1754" spans="1:15" x14ac:dyDescent="0.25">
      <c r="A1754" s="151" t="s">
        <v>52</v>
      </c>
      <c r="B1754" s="77" t="s">
        <v>97</v>
      </c>
      <c r="C1754" s="77">
        <v>363</v>
      </c>
      <c r="D1754" s="77">
        <v>990.00009999999997</v>
      </c>
      <c r="E1754" s="77">
        <v>0.01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1E-3</v>
      </c>
      <c r="M1754" s="77">
        <v>0</v>
      </c>
      <c r="N1754" s="77">
        <v>0</v>
      </c>
      <c r="O1754" s="78" t="s">
        <v>1157</v>
      </c>
    </row>
    <row r="1755" spans="1:15" x14ac:dyDescent="0.25">
      <c r="A1755" s="151" t="s">
        <v>52</v>
      </c>
      <c r="B1755" s="77" t="s">
        <v>97</v>
      </c>
      <c r="C1755" s="77">
        <v>0.109</v>
      </c>
      <c r="D1755" s="77">
        <v>1.0901000000000001</v>
      </c>
      <c r="E1755" s="77">
        <v>0.1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0.53259999999999996</v>
      </c>
      <c r="M1755" s="77">
        <v>0</v>
      </c>
      <c r="N1755" s="77">
        <v>0</v>
      </c>
      <c r="O1755" s="78" t="s">
        <v>1142</v>
      </c>
    </row>
    <row r="1756" spans="1:15" x14ac:dyDescent="0.25">
      <c r="A1756" s="151" t="s">
        <v>52</v>
      </c>
      <c r="B1756" s="77" t="s">
        <v>97</v>
      </c>
      <c r="C1756" s="77">
        <v>1.0900000000000001</v>
      </c>
      <c r="D1756" s="77">
        <v>10.9001</v>
      </c>
      <c r="E1756" s="77">
        <v>0.1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5.3275000000000003E-2</v>
      </c>
      <c r="M1756" s="77">
        <v>0</v>
      </c>
      <c r="N1756" s="77">
        <v>0</v>
      </c>
      <c r="O1756" s="78" t="s">
        <v>1146</v>
      </c>
    </row>
    <row r="1757" spans="1:15" x14ac:dyDescent="0.25">
      <c r="A1757" s="151" t="s">
        <v>52</v>
      </c>
      <c r="B1757" s="77" t="s">
        <v>97</v>
      </c>
      <c r="C1757" s="77">
        <v>10.9</v>
      </c>
      <c r="D1757" s="77">
        <v>109.0001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5.3997000000000003E-3</v>
      </c>
      <c r="M1757" s="77">
        <v>0</v>
      </c>
      <c r="N1757" s="77">
        <v>0</v>
      </c>
      <c r="O1757" s="78" t="s">
        <v>1150</v>
      </c>
    </row>
    <row r="1758" spans="1:15" x14ac:dyDescent="0.25">
      <c r="A1758" s="151" t="s">
        <v>52</v>
      </c>
      <c r="B1758" s="77" t="s">
        <v>97</v>
      </c>
      <c r="C1758" s="77">
        <v>109</v>
      </c>
      <c r="D1758" s="77">
        <v>363.00009999999997</v>
      </c>
      <c r="E1758" s="77">
        <v>0.1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1.2283999999999999E-3</v>
      </c>
      <c r="M1758" s="77">
        <v>0</v>
      </c>
      <c r="N1758" s="77">
        <v>0</v>
      </c>
      <c r="O1758" s="78" t="s">
        <v>1154</v>
      </c>
    </row>
    <row r="1759" spans="1:15" x14ac:dyDescent="0.25">
      <c r="A1759" s="151" t="s">
        <v>52</v>
      </c>
      <c r="B1759" s="77" t="s">
        <v>97</v>
      </c>
      <c r="C1759" s="77">
        <v>363</v>
      </c>
      <c r="D1759" s="77">
        <v>990.00009999999997</v>
      </c>
      <c r="E1759" s="77">
        <v>0.1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1.0070000000000001E-3</v>
      </c>
      <c r="M1759" s="77">
        <v>0</v>
      </c>
      <c r="N1759" s="77">
        <v>0</v>
      </c>
      <c r="O1759" s="78" t="s">
        <v>1158</v>
      </c>
    </row>
    <row r="1760" spans="1:15" x14ac:dyDescent="0.25">
      <c r="A1760" s="151" t="s">
        <v>52</v>
      </c>
      <c r="B1760" s="77" t="s">
        <v>97</v>
      </c>
      <c r="C1760" s="77">
        <v>990</v>
      </c>
      <c r="D1760" s="77">
        <v>3630.1</v>
      </c>
      <c r="E1760" s="77">
        <v>0.1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2.0999999999999999E-3</v>
      </c>
      <c r="M1760" s="77">
        <v>0</v>
      </c>
      <c r="N1760" s="77">
        <v>0</v>
      </c>
      <c r="O1760" s="78" t="s">
        <v>1162</v>
      </c>
    </row>
    <row r="1761" spans="1:15" x14ac:dyDescent="0.25">
      <c r="A1761" s="151" t="s">
        <v>52</v>
      </c>
      <c r="B1761" s="77" t="s">
        <v>97</v>
      </c>
      <c r="C1761" s="77">
        <v>3630</v>
      </c>
      <c r="D1761" s="77">
        <v>11200.1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1.6000000000000001E-3</v>
      </c>
      <c r="M1761" s="77">
        <v>0</v>
      </c>
      <c r="N1761" s="77">
        <v>0</v>
      </c>
      <c r="O1761" s="78" t="s">
        <v>1167</v>
      </c>
    </row>
    <row r="1762" spans="1:15" x14ac:dyDescent="0.25">
      <c r="A1762" s="151" t="s">
        <v>52</v>
      </c>
      <c r="B1762" s="77" t="s">
        <v>97</v>
      </c>
      <c r="C1762" s="77">
        <v>11200</v>
      </c>
      <c r="D1762" s="77">
        <v>20900</v>
      </c>
      <c r="E1762" s="77">
        <v>0.1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0.15978999999999999</v>
      </c>
      <c r="M1762" s="77">
        <v>0</v>
      </c>
      <c r="N1762" s="77">
        <v>0</v>
      </c>
      <c r="O1762" s="78" t="s">
        <v>1172</v>
      </c>
    </row>
    <row r="1763" spans="1:15" x14ac:dyDescent="0.25">
      <c r="A1763" s="151" t="s">
        <v>52</v>
      </c>
      <c r="B1763" s="77" t="s">
        <v>97</v>
      </c>
      <c r="C1763" s="77">
        <v>20900</v>
      </c>
      <c r="D1763" s="77">
        <v>20901</v>
      </c>
      <c r="E1763" s="77">
        <v>0.1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0.15978999999999999</v>
      </c>
      <c r="M1763" s="77">
        <v>0</v>
      </c>
      <c r="N1763" s="77">
        <v>0</v>
      </c>
      <c r="O1763" s="78" t="s">
        <v>1177</v>
      </c>
    </row>
    <row r="1764" spans="1:15" x14ac:dyDescent="0.25">
      <c r="A1764" s="151" t="s">
        <v>52</v>
      </c>
      <c r="B1764" s="77" t="s">
        <v>97</v>
      </c>
      <c r="C1764" s="77">
        <v>1.0900000000000001</v>
      </c>
      <c r="D1764" s="77">
        <v>10.9001</v>
      </c>
      <c r="E1764" s="77">
        <v>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0.53259999999999996</v>
      </c>
      <c r="M1764" s="77">
        <v>0</v>
      </c>
      <c r="N1764" s="77">
        <v>0</v>
      </c>
      <c r="O1764" s="78" t="s">
        <v>1147</v>
      </c>
    </row>
    <row r="1765" spans="1:15" x14ac:dyDescent="0.25">
      <c r="A1765" s="151" t="s">
        <v>52</v>
      </c>
      <c r="B1765" s="77" t="s">
        <v>97</v>
      </c>
      <c r="C1765" s="77">
        <v>10.9</v>
      </c>
      <c r="D1765" s="77">
        <v>109.0001</v>
      </c>
      <c r="E1765" s="77">
        <v>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5.3268000000000003E-2</v>
      </c>
      <c r="M1765" s="77">
        <v>0</v>
      </c>
      <c r="N1765" s="77">
        <v>0</v>
      </c>
      <c r="O1765" s="78" t="s">
        <v>1151</v>
      </c>
    </row>
    <row r="1766" spans="1:15" x14ac:dyDescent="0.25">
      <c r="A1766" s="151" t="s">
        <v>52</v>
      </c>
      <c r="B1766" s="77" t="s">
        <v>97</v>
      </c>
      <c r="C1766" s="77">
        <v>109</v>
      </c>
      <c r="D1766" s="77">
        <v>363.00009999999997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5.4419000000000004E-3</v>
      </c>
      <c r="M1766" s="77">
        <v>0</v>
      </c>
      <c r="N1766" s="77">
        <v>0</v>
      </c>
      <c r="O1766" s="78" t="s">
        <v>1155</v>
      </c>
    </row>
    <row r="1767" spans="1:15" x14ac:dyDescent="0.25">
      <c r="A1767" s="151" t="s">
        <v>52</v>
      </c>
      <c r="B1767" s="77" t="s">
        <v>97</v>
      </c>
      <c r="C1767" s="77">
        <v>363</v>
      </c>
      <c r="D1767" s="77">
        <v>990.00009999999997</v>
      </c>
      <c r="E1767" s="77">
        <v>1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1.8832E-3</v>
      </c>
      <c r="M1767" s="77">
        <v>0</v>
      </c>
      <c r="N1767" s="77">
        <v>0</v>
      </c>
      <c r="O1767" s="78" t="s">
        <v>1159</v>
      </c>
    </row>
    <row r="1768" spans="1:15" x14ac:dyDescent="0.25">
      <c r="A1768" s="151" t="s">
        <v>52</v>
      </c>
      <c r="B1768" s="77" t="s">
        <v>97</v>
      </c>
      <c r="C1768" s="77">
        <v>990</v>
      </c>
      <c r="D1768" s="77">
        <v>3630.1</v>
      </c>
      <c r="E1768" s="77">
        <v>1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2.0999999999999999E-3</v>
      </c>
      <c r="M1768" s="77">
        <v>0</v>
      </c>
      <c r="N1768" s="77">
        <v>0</v>
      </c>
      <c r="O1768" s="78" t="s">
        <v>1163</v>
      </c>
    </row>
    <row r="1769" spans="1:15" x14ac:dyDescent="0.25">
      <c r="A1769" s="151" t="s">
        <v>52</v>
      </c>
      <c r="B1769" s="77" t="s">
        <v>97</v>
      </c>
      <c r="C1769" s="77">
        <v>3630</v>
      </c>
      <c r="D1769" s="77">
        <v>11200.1</v>
      </c>
      <c r="E1769" s="77">
        <v>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1.6000000000000001E-3</v>
      </c>
      <c r="M1769" s="77">
        <v>0</v>
      </c>
      <c r="N1769" s="77">
        <v>0</v>
      </c>
      <c r="O1769" s="78" t="s">
        <v>1168</v>
      </c>
    </row>
    <row r="1770" spans="1:15" x14ac:dyDescent="0.25">
      <c r="A1770" s="151" t="s">
        <v>52</v>
      </c>
      <c r="B1770" s="77" t="s">
        <v>97</v>
      </c>
      <c r="C1770" s="77">
        <v>11200</v>
      </c>
      <c r="D1770" s="77">
        <v>20900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1173</v>
      </c>
    </row>
    <row r="1771" spans="1:15" x14ac:dyDescent="0.25">
      <c r="A1771" s="151" t="s">
        <v>52</v>
      </c>
      <c r="B1771" s="77" t="s">
        <v>97</v>
      </c>
      <c r="C1771" s="77">
        <v>20900</v>
      </c>
      <c r="D1771" s="77">
        <v>20901</v>
      </c>
      <c r="E1771" s="77">
        <v>1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2.0999999999999999E-3</v>
      </c>
      <c r="M1771" s="77">
        <v>0</v>
      </c>
      <c r="N1771" s="77">
        <v>0</v>
      </c>
      <c r="O1771" s="78" t="s">
        <v>1178</v>
      </c>
    </row>
    <row r="1772" spans="1:15" x14ac:dyDescent="0.25">
      <c r="A1772" s="151" t="s">
        <v>52</v>
      </c>
      <c r="B1772" s="77" t="s">
        <v>97</v>
      </c>
      <c r="C1772" s="77">
        <v>10.9</v>
      </c>
      <c r="D1772" s="77">
        <v>109.0001</v>
      </c>
      <c r="E1772" s="77">
        <v>10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0.53259999999999996</v>
      </c>
      <c r="M1772" s="77">
        <v>0</v>
      </c>
      <c r="N1772" s="77">
        <v>0</v>
      </c>
      <c r="O1772" s="78" t="s">
        <v>1152</v>
      </c>
    </row>
    <row r="1773" spans="1:15" x14ac:dyDescent="0.25">
      <c r="A1773" s="151" t="s">
        <v>52</v>
      </c>
      <c r="B1773" s="77" t="s">
        <v>97</v>
      </c>
      <c r="C1773" s="77">
        <v>109</v>
      </c>
      <c r="D1773" s="77">
        <v>363.00009999999997</v>
      </c>
      <c r="E1773" s="77">
        <v>10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5.3273000000000001E-2</v>
      </c>
      <c r="M1773" s="77">
        <v>0</v>
      </c>
      <c r="N1773" s="77">
        <v>0</v>
      </c>
      <c r="O1773" s="78" t="s">
        <v>1156</v>
      </c>
    </row>
    <row r="1774" spans="1:15" x14ac:dyDescent="0.25">
      <c r="A1774" s="151" t="s">
        <v>52</v>
      </c>
      <c r="B1774" s="77" t="s">
        <v>97</v>
      </c>
      <c r="C1774" s="77">
        <v>363</v>
      </c>
      <c r="D1774" s="77">
        <v>990.00009999999997</v>
      </c>
      <c r="E1774" s="77">
        <v>10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1.601E-2</v>
      </c>
      <c r="M1774" s="77">
        <v>0</v>
      </c>
      <c r="N1774" s="77">
        <v>0</v>
      </c>
      <c r="O1774" s="78" t="s">
        <v>1160</v>
      </c>
    </row>
    <row r="1775" spans="1:15" x14ac:dyDescent="0.25">
      <c r="A1775" s="151" t="s">
        <v>52</v>
      </c>
      <c r="B1775" s="77" t="s">
        <v>97</v>
      </c>
      <c r="C1775" s="77">
        <v>990</v>
      </c>
      <c r="D1775" s="77">
        <v>3630.1</v>
      </c>
      <c r="E1775" s="77">
        <v>10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6.1979000000000001E-3</v>
      </c>
      <c r="M1775" s="77">
        <v>0</v>
      </c>
      <c r="N1775" s="77">
        <v>0</v>
      </c>
      <c r="O1775" s="78" t="s">
        <v>1164</v>
      </c>
    </row>
    <row r="1776" spans="1:15" x14ac:dyDescent="0.25">
      <c r="A1776" s="151" t="s">
        <v>52</v>
      </c>
      <c r="B1776" s="77" t="s">
        <v>97</v>
      </c>
      <c r="C1776" s="77">
        <v>3630</v>
      </c>
      <c r="D1776" s="77">
        <v>11200.1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2.2011999999999999E-3</v>
      </c>
      <c r="M1776" s="77">
        <v>0</v>
      </c>
      <c r="N1776" s="77">
        <v>0</v>
      </c>
      <c r="O1776" s="78" t="s">
        <v>1169</v>
      </c>
    </row>
    <row r="1777" spans="1:15" x14ac:dyDescent="0.25">
      <c r="A1777" s="151" t="s">
        <v>52</v>
      </c>
      <c r="B1777" s="77" t="s">
        <v>97</v>
      </c>
      <c r="C1777" s="77">
        <v>11200</v>
      </c>
      <c r="D1777" s="77">
        <v>20900</v>
      </c>
      <c r="E1777" s="77">
        <v>10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2.0999999999999999E-3</v>
      </c>
      <c r="M1777" s="77">
        <v>0</v>
      </c>
      <c r="N1777" s="77">
        <v>0</v>
      </c>
      <c r="O1777" s="78" t="s">
        <v>1174</v>
      </c>
    </row>
    <row r="1778" spans="1:15" x14ac:dyDescent="0.25">
      <c r="A1778" s="151" t="s">
        <v>52</v>
      </c>
      <c r="B1778" s="77" t="s">
        <v>97</v>
      </c>
      <c r="C1778" s="77">
        <v>20900</v>
      </c>
      <c r="D1778" s="77">
        <v>20901</v>
      </c>
      <c r="E1778" s="77">
        <v>10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2.0999999999999999E-3</v>
      </c>
      <c r="M1778" s="77">
        <v>0</v>
      </c>
      <c r="N1778" s="77">
        <v>0</v>
      </c>
      <c r="O1778" s="78" t="s">
        <v>1179</v>
      </c>
    </row>
    <row r="1779" spans="1:15" x14ac:dyDescent="0.25">
      <c r="A1779" s="151" t="s">
        <v>52</v>
      </c>
      <c r="B1779" s="77" t="s">
        <v>97</v>
      </c>
      <c r="C1779" s="77">
        <v>363</v>
      </c>
      <c r="D1779" s="77">
        <v>990.00009999999997</v>
      </c>
      <c r="E1779" s="77">
        <v>100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0.15978999999999999</v>
      </c>
      <c r="M1779" s="77">
        <v>0</v>
      </c>
      <c r="N1779" s="77">
        <v>0</v>
      </c>
      <c r="O1779" s="78" t="s">
        <v>1161</v>
      </c>
    </row>
    <row r="1780" spans="1:15" x14ac:dyDescent="0.25">
      <c r="A1780" s="151" t="s">
        <v>52</v>
      </c>
      <c r="B1780" s="77" t="s">
        <v>97</v>
      </c>
      <c r="C1780" s="77">
        <v>990</v>
      </c>
      <c r="D1780" s="77">
        <v>3630.1</v>
      </c>
      <c r="E1780" s="77">
        <v>100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5.8622E-2</v>
      </c>
      <c r="M1780" s="77">
        <v>0</v>
      </c>
      <c r="N1780" s="77">
        <v>0</v>
      </c>
      <c r="O1780" s="78" t="s">
        <v>1165</v>
      </c>
    </row>
    <row r="1781" spans="1:15" x14ac:dyDescent="0.25">
      <c r="A1781" s="151" t="s">
        <v>52</v>
      </c>
      <c r="B1781" s="77" t="s">
        <v>97</v>
      </c>
      <c r="C1781" s="77">
        <v>3630</v>
      </c>
      <c r="D1781" s="77">
        <v>11200.1</v>
      </c>
      <c r="E1781" s="77">
        <v>100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1.6050999999999999E-2</v>
      </c>
      <c r="M1781" s="77">
        <v>0</v>
      </c>
      <c r="N1781" s="77">
        <v>0</v>
      </c>
      <c r="O1781" s="78" t="s">
        <v>1170</v>
      </c>
    </row>
    <row r="1782" spans="1:15" x14ac:dyDescent="0.25">
      <c r="A1782" s="151" t="s">
        <v>52</v>
      </c>
      <c r="B1782" s="77" t="s">
        <v>97</v>
      </c>
      <c r="C1782" s="77">
        <v>11200</v>
      </c>
      <c r="D1782" s="77">
        <v>20900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5.5465999999999996E-3</v>
      </c>
      <c r="M1782" s="77">
        <v>0</v>
      </c>
      <c r="N1782" s="77">
        <v>0</v>
      </c>
      <c r="O1782" s="78" t="s">
        <v>1175</v>
      </c>
    </row>
    <row r="1783" spans="1:15" x14ac:dyDescent="0.25">
      <c r="A1783" s="151" t="s">
        <v>52</v>
      </c>
      <c r="B1783" s="77" t="s">
        <v>97</v>
      </c>
      <c r="C1783" s="77">
        <v>20900</v>
      </c>
      <c r="D1783" s="77">
        <v>20901</v>
      </c>
      <c r="E1783" s="77">
        <v>100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5.5465999999999996E-3</v>
      </c>
      <c r="M1783" s="77">
        <v>0</v>
      </c>
      <c r="N1783" s="77">
        <v>0</v>
      </c>
      <c r="O1783" s="78" t="s">
        <v>1180</v>
      </c>
    </row>
    <row r="1784" spans="1:15" x14ac:dyDescent="0.25">
      <c r="A1784" s="151" t="s">
        <v>52</v>
      </c>
      <c r="B1784" s="77" t="s">
        <v>97</v>
      </c>
      <c r="C1784" s="77">
        <v>990</v>
      </c>
      <c r="D1784" s="77">
        <v>3630.1</v>
      </c>
      <c r="E1784" s="77">
        <v>1000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0.58586000000000005</v>
      </c>
      <c r="M1784" s="77">
        <v>0</v>
      </c>
      <c r="N1784" s="77">
        <v>0</v>
      </c>
      <c r="O1784" s="78" t="s">
        <v>1166</v>
      </c>
    </row>
    <row r="1785" spans="1:15" x14ac:dyDescent="0.25">
      <c r="A1785" s="151" t="s">
        <v>52</v>
      </c>
      <c r="B1785" s="77" t="s">
        <v>97</v>
      </c>
      <c r="C1785" s="77">
        <v>3630</v>
      </c>
      <c r="D1785" s="77">
        <v>11200.1</v>
      </c>
      <c r="E1785" s="77">
        <v>1000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0.15978999999999999</v>
      </c>
      <c r="M1785" s="77">
        <v>0</v>
      </c>
      <c r="N1785" s="77">
        <v>0</v>
      </c>
      <c r="O1785" s="78" t="s">
        <v>1171</v>
      </c>
    </row>
    <row r="1786" spans="1:15" x14ac:dyDescent="0.25">
      <c r="A1786" s="151" t="s">
        <v>52</v>
      </c>
      <c r="B1786" s="77" t="s">
        <v>97</v>
      </c>
      <c r="C1786" s="77">
        <v>11200</v>
      </c>
      <c r="D1786" s="77">
        <v>20900</v>
      </c>
      <c r="E1786" s="77">
        <v>1000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5.1733000000000001E-2</v>
      </c>
      <c r="M1786" s="77">
        <v>0</v>
      </c>
      <c r="N1786" s="77">
        <v>0</v>
      </c>
      <c r="O1786" s="78" t="s">
        <v>1176</v>
      </c>
    </row>
    <row r="1787" spans="1:15" x14ac:dyDescent="0.25">
      <c r="A1787" s="151" t="s">
        <v>52</v>
      </c>
      <c r="B1787" s="77" t="s">
        <v>97</v>
      </c>
      <c r="C1787" s="77">
        <v>20900</v>
      </c>
      <c r="D1787" s="77">
        <v>20901</v>
      </c>
      <c r="E1787" s="77">
        <v>1000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5.1733000000000001E-2</v>
      </c>
      <c r="M1787" s="77">
        <v>0</v>
      </c>
      <c r="N1787" s="77">
        <v>0</v>
      </c>
      <c r="O1787" s="78" t="s">
        <v>1181</v>
      </c>
    </row>
    <row r="1788" spans="1:15" x14ac:dyDescent="0.25">
      <c r="A1788" s="151" t="s">
        <v>52</v>
      </c>
      <c r="B1788" s="77" t="s">
        <v>14</v>
      </c>
      <c r="C1788" s="77">
        <v>2.1999999999999999E-10</v>
      </c>
      <c r="D1788" s="77">
        <v>3.3000000000000002E-9</v>
      </c>
      <c r="E1788" s="77">
        <v>1E-13</v>
      </c>
      <c r="F1788" s="77" t="s">
        <v>138</v>
      </c>
      <c r="G1788" s="77" t="s">
        <v>15</v>
      </c>
      <c r="H1788" s="77">
        <v>0</v>
      </c>
      <c r="I1788" s="77">
        <v>0</v>
      </c>
      <c r="K1788" s="77">
        <v>1.2E-2</v>
      </c>
      <c r="L1788" s="77">
        <v>5800000</v>
      </c>
      <c r="M1788" s="77">
        <v>1.155E-2</v>
      </c>
      <c r="N1788" s="77">
        <v>5775200</v>
      </c>
      <c r="O1788" s="78" t="s">
        <v>5331</v>
      </c>
    </row>
    <row r="1789" spans="1:15" x14ac:dyDescent="0.25">
      <c r="A1789" s="151" t="s">
        <v>52</v>
      </c>
      <c r="B1789" s="77" t="s">
        <v>14</v>
      </c>
      <c r="C1789" s="77">
        <v>2.1999999999999999E-10</v>
      </c>
      <c r="D1789" s="77">
        <v>3.3000000000000002E-9</v>
      </c>
      <c r="E1789" s="77">
        <v>9.9999999999999998E-13</v>
      </c>
      <c r="F1789" s="77" t="s">
        <v>138</v>
      </c>
      <c r="G1789" s="77" t="s">
        <v>15</v>
      </c>
      <c r="H1789" s="77">
        <v>0</v>
      </c>
      <c r="I1789" s="77">
        <v>0</v>
      </c>
      <c r="K1789" s="77">
        <v>1.2E-2</v>
      </c>
      <c r="L1789" s="77">
        <v>5800000</v>
      </c>
      <c r="M1789" s="77">
        <v>1.1563E-2</v>
      </c>
      <c r="N1789" s="77">
        <v>5772800</v>
      </c>
      <c r="O1789" s="78" t="s">
        <v>5332</v>
      </c>
    </row>
    <row r="1790" spans="1:15" x14ac:dyDescent="0.25">
      <c r="A1790" s="151" t="s">
        <v>52</v>
      </c>
      <c r="B1790" s="77" t="s">
        <v>14</v>
      </c>
      <c r="C1790" s="77">
        <v>3.3000000000000002E-9</v>
      </c>
      <c r="D1790" s="77">
        <v>1.1001E-8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2900000</v>
      </c>
      <c r="M1790" s="77">
        <v>1.1575999999999999E-2</v>
      </c>
      <c r="N1790" s="77">
        <v>2885200</v>
      </c>
      <c r="O1790" s="78" t="s">
        <v>6288</v>
      </c>
    </row>
    <row r="1791" spans="1:15" x14ac:dyDescent="0.25">
      <c r="A1791" s="151" t="s">
        <v>52</v>
      </c>
      <c r="B1791" s="77" t="s">
        <v>14</v>
      </c>
      <c r="C1791" s="77">
        <v>1.0999999999999999E-8</v>
      </c>
      <c r="D1791" s="77">
        <v>3.3000999999999999E-8</v>
      </c>
      <c r="E1791" s="77">
        <v>9.9999999999999998E-13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0.12</v>
      </c>
      <c r="L1791" s="77">
        <v>2900000</v>
      </c>
      <c r="M1791" s="77">
        <v>0.11547</v>
      </c>
      <c r="N1791" s="77">
        <v>2886700</v>
      </c>
      <c r="O1791" s="78" t="s">
        <v>5340</v>
      </c>
    </row>
    <row r="1792" spans="1:15" x14ac:dyDescent="0.25">
      <c r="A1792" s="151" t="s">
        <v>52</v>
      </c>
      <c r="B1792" s="77" t="s">
        <v>14</v>
      </c>
      <c r="C1792" s="77">
        <v>2.1999999999999999E-10</v>
      </c>
      <c r="D1792" s="77">
        <v>3.3000000000000002E-9</v>
      </c>
      <c r="E1792" s="77">
        <v>9.9999999999999994E-12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1.2845000000000001E-2</v>
      </c>
      <c r="L1792" s="77">
        <v>5547800</v>
      </c>
      <c r="M1792" s="77">
        <v>1.2838E-2</v>
      </c>
      <c r="N1792" s="77">
        <v>5547800</v>
      </c>
      <c r="O1792" s="78" t="s">
        <v>6356</v>
      </c>
    </row>
    <row r="1793" spans="1:15" x14ac:dyDescent="0.25">
      <c r="A1793" s="151" t="s">
        <v>52</v>
      </c>
      <c r="B1793" s="77" t="s">
        <v>14</v>
      </c>
      <c r="C1793" s="77">
        <v>3.3000000000000002E-9</v>
      </c>
      <c r="D1793" s="77">
        <v>1.1001E-8</v>
      </c>
      <c r="E1793" s="77">
        <v>9.9999999999999994E-12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1.2482E-2</v>
      </c>
      <c r="L1793" s="77">
        <v>2856200</v>
      </c>
      <c r="M1793" s="77">
        <v>1.2511E-2</v>
      </c>
      <c r="N1793" s="77">
        <v>2834700</v>
      </c>
      <c r="O1793" s="78" t="s">
        <v>6289</v>
      </c>
    </row>
    <row r="1794" spans="1:15" x14ac:dyDescent="0.25">
      <c r="A1794" s="151" t="s">
        <v>52</v>
      </c>
      <c r="B1794" s="77" t="s">
        <v>14</v>
      </c>
      <c r="C1794" s="77">
        <v>1.0999999999999999E-8</v>
      </c>
      <c r="D1794" s="77">
        <v>3.3000999999999999E-8</v>
      </c>
      <c r="E1794" s="77">
        <v>9.9999999999999994E-12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0.12</v>
      </c>
      <c r="L1794" s="77">
        <v>2900000</v>
      </c>
      <c r="M1794" s="77">
        <v>0.11561</v>
      </c>
      <c r="N1794" s="77">
        <v>2885200</v>
      </c>
      <c r="O1794" s="78" t="s">
        <v>5341</v>
      </c>
    </row>
    <row r="1795" spans="1:15" x14ac:dyDescent="0.25">
      <c r="A1795" s="151" t="s">
        <v>52</v>
      </c>
      <c r="B1795" s="77" t="s">
        <v>14</v>
      </c>
      <c r="C1795" s="77">
        <v>3.2999999999999998E-8</v>
      </c>
      <c r="D1795" s="77">
        <v>1.1001E-7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0.12</v>
      </c>
      <c r="L1795" s="77">
        <v>2900000</v>
      </c>
      <c r="M1795" s="77">
        <v>0.11565</v>
      </c>
      <c r="N1795" s="77">
        <v>2886200</v>
      </c>
      <c r="O1795" s="78" t="s">
        <v>5345</v>
      </c>
    </row>
    <row r="1796" spans="1:15" x14ac:dyDescent="0.25">
      <c r="A1796" s="151" t="s">
        <v>52</v>
      </c>
      <c r="B1796" s="77" t="s">
        <v>14</v>
      </c>
      <c r="C1796" s="77">
        <v>1.1000000000000001E-7</v>
      </c>
      <c r="D1796" s="77">
        <v>3.3000999999999998E-7</v>
      </c>
      <c r="E1796" s="77">
        <v>9.9999999999999994E-12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0.35</v>
      </c>
      <c r="L1796" s="77">
        <v>2900000</v>
      </c>
      <c r="M1796" s="77">
        <v>0.34649000000000002</v>
      </c>
      <c r="N1796" s="77">
        <v>2886700</v>
      </c>
      <c r="O1796" s="78" t="s">
        <v>5349</v>
      </c>
    </row>
    <row r="1797" spans="1:15" x14ac:dyDescent="0.25">
      <c r="A1797" s="151" t="s">
        <v>52</v>
      </c>
      <c r="B1797" s="77" t="s">
        <v>14</v>
      </c>
      <c r="C1797" s="77">
        <v>2.1999999999999999E-10</v>
      </c>
      <c r="D1797" s="77">
        <v>3.3000000000000002E-9</v>
      </c>
      <c r="E1797" s="77">
        <v>1E-10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5.8705E-2</v>
      </c>
      <c r="L1797" s="77">
        <v>2016900</v>
      </c>
      <c r="M1797" s="77">
        <v>5.8698E-2</v>
      </c>
      <c r="N1797" s="77">
        <v>2014500</v>
      </c>
      <c r="O1797" s="78" t="s">
        <v>5334</v>
      </c>
    </row>
    <row r="1798" spans="1:15" x14ac:dyDescent="0.25">
      <c r="A1798" s="151" t="s">
        <v>52</v>
      </c>
      <c r="B1798" s="77" t="s">
        <v>14</v>
      </c>
      <c r="C1798" s="77">
        <v>3.3000000000000002E-9</v>
      </c>
      <c r="D1798" s="77">
        <v>1.1001E-8</v>
      </c>
      <c r="E1798" s="77">
        <v>1E-10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5.6911000000000003E-2</v>
      </c>
      <c r="L1798" s="77">
        <v>1398700</v>
      </c>
      <c r="M1798" s="77">
        <v>5.6877999999999998E-2</v>
      </c>
      <c r="N1798" s="77">
        <v>1390600</v>
      </c>
      <c r="O1798" s="78" t="s">
        <v>5338</v>
      </c>
    </row>
    <row r="1799" spans="1:15" x14ac:dyDescent="0.25">
      <c r="A1799" s="151" t="s">
        <v>52</v>
      </c>
      <c r="B1799" s="77" t="s">
        <v>14</v>
      </c>
      <c r="C1799" s="77">
        <v>1.0999999999999999E-8</v>
      </c>
      <c r="D1799" s="77">
        <v>3.3000999999999999E-8</v>
      </c>
      <c r="E1799" s="77">
        <v>1E-10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0.12801000000000001</v>
      </c>
      <c r="L1799" s="77">
        <v>2745100</v>
      </c>
      <c r="M1799" s="77">
        <v>0.12797</v>
      </c>
      <c r="N1799" s="77">
        <v>2743500</v>
      </c>
      <c r="O1799" s="78" t="s">
        <v>5342</v>
      </c>
    </row>
    <row r="1800" spans="1:15" x14ac:dyDescent="0.25">
      <c r="A1800" s="151" t="s">
        <v>52</v>
      </c>
      <c r="B1800" s="77" t="s">
        <v>14</v>
      </c>
      <c r="C1800" s="77">
        <v>3.2999999999999998E-8</v>
      </c>
      <c r="D1800" s="77">
        <v>1.1001E-7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0.12459000000000001</v>
      </c>
      <c r="L1800" s="77">
        <v>2858300</v>
      </c>
      <c r="M1800" s="77">
        <v>0.125</v>
      </c>
      <c r="N1800" s="77">
        <v>2835700</v>
      </c>
      <c r="O1800" s="78" t="s">
        <v>5346</v>
      </c>
    </row>
    <row r="1801" spans="1:15" x14ac:dyDescent="0.25">
      <c r="A1801" s="151" t="s">
        <v>52</v>
      </c>
      <c r="B1801" s="77" t="s">
        <v>14</v>
      </c>
      <c r="C1801" s="77">
        <v>1.1000000000000001E-7</v>
      </c>
      <c r="D1801" s="77">
        <v>3.3000999999999998E-7</v>
      </c>
      <c r="E1801" s="77">
        <v>1E-10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0.35</v>
      </c>
      <c r="L1801" s="77">
        <v>2900000</v>
      </c>
      <c r="M1801" s="77">
        <v>0.34958</v>
      </c>
      <c r="N1801" s="77">
        <v>2881200</v>
      </c>
      <c r="O1801" s="78" t="s">
        <v>5350</v>
      </c>
    </row>
    <row r="1802" spans="1:15" x14ac:dyDescent="0.25">
      <c r="A1802" s="151" t="s">
        <v>52</v>
      </c>
      <c r="B1802" s="77" t="s">
        <v>14</v>
      </c>
      <c r="C1802" s="77">
        <v>3.3000000000000002E-7</v>
      </c>
      <c r="D1802" s="77">
        <v>1.1001000000000001E-6</v>
      </c>
      <c r="E1802" s="77">
        <v>1E-10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1.2</v>
      </c>
      <c r="L1802" s="77">
        <v>2900000</v>
      </c>
      <c r="M1802" s="77">
        <v>1.1566000000000001</v>
      </c>
      <c r="N1802" s="77">
        <v>2886200</v>
      </c>
      <c r="O1802" s="78" t="s">
        <v>5353</v>
      </c>
    </row>
    <row r="1803" spans="1:15" x14ac:dyDescent="0.25">
      <c r="A1803" s="151" t="s">
        <v>52</v>
      </c>
      <c r="B1803" s="77" t="s">
        <v>14</v>
      </c>
      <c r="C1803" s="77">
        <v>1.1000000000000001E-6</v>
      </c>
      <c r="D1803" s="77">
        <v>3.3001E-6</v>
      </c>
      <c r="E1803" s="77">
        <v>1E-10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3.5</v>
      </c>
      <c r="L1803" s="77">
        <v>2900000</v>
      </c>
      <c r="M1803" s="77">
        <v>3.4649000000000001</v>
      </c>
      <c r="N1803" s="77">
        <v>2886700</v>
      </c>
      <c r="O1803" s="78" t="s">
        <v>1074</v>
      </c>
    </row>
    <row r="1804" spans="1:15" x14ac:dyDescent="0.25">
      <c r="A1804" s="151" t="s">
        <v>52</v>
      </c>
      <c r="B1804" s="77" t="s">
        <v>14</v>
      </c>
      <c r="C1804" s="77">
        <v>2.1999999999999999E-10</v>
      </c>
      <c r="D1804" s="77">
        <v>3.3000000000000002E-9</v>
      </c>
      <c r="E1804" s="77">
        <v>1.0000000000000001E-9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0.57745000000000002</v>
      </c>
      <c r="L1804" s="77">
        <v>218190</v>
      </c>
      <c r="M1804" s="77">
        <v>0.57745000000000002</v>
      </c>
      <c r="N1804" s="77">
        <v>217000</v>
      </c>
      <c r="O1804" s="78" t="s">
        <v>5335</v>
      </c>
    </row>
    <row r="1805" spans="1:15" x14ac:dyDescent="0.25">
      <c r="A1805" s="151" t="s">
        <v>52</v>
      </c>
      <c r="B1805" s="77" t="s">
        <v>14</v>
      </c>
      <c r="C1805" s="77">
        <v>3.3000000000000002E-9</v>
      </c>
      <c r="D1805" s="77">
        <v>1.1001E-8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0.57721999999999996</v>
      </c>
      <c r="L1805" s="77">
        <v>165280</v>
      </c>
      <c r="M1805" s="77">
        <v>0.57721</v>
      </c>
      <c r="N1805" s="77">
        <v>160660</v>
      </c>
      <c r="O1805" s="78" t="s">
        <v>5339</v>
      </c>
    </row>
    <row r="1806" spans="1:15" x14ac:dyDescent="0.25">
      <c r="A1806" s="151" t="s">
        <v>52</v>
      </c>
      <c r="B1806" s="77" t="s">
        <v>14</v>
      </c>
      <c r="C1806" s="77">
        <v>1.0999999999999999E-8</v>
      </c>
      <c r="D1806" s="77">
        <v>3.3000999999999999E-8</v>
      </c>
      <c r="E1806" s="77">
        <v>1.0000000000000001E-9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0.58647000000000005</v>
      </c>
      <c r="L1806" s="77">
        <v>856770</v>
      </c>
      <c r="M1806" s="77">
        <v>0.58643999999999996</v>
      </c>
      <c r="N1806" s="77">
        <v>853690</v>
      </c>
      <c r="O1806" s="78" t="s">
        <v>5343</v>
      </c>
    </row>
    <row r="1807" spans="1:15" x14ac:dyDescent="0.25">
      <c r="A1807" s="151" t="s">
        <v>52</v>
      </c>
      <c r="B1807" s="77" t="s">
        <v>14</v>
      </c>
      <c r="C1807" s="77">
        <v>3.2999999999999998E-8</v>
      </c>
      <c r="D1807" s="77">
        <v>1.1001E-7</v>
      </c>
      <c r="E1807" s="77">
        <v>1.0000000000000001E-9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0.56898000000000004</v>
      </c>
      <c r="L1807" s="77">
        <v>1398000</v>
      </c>
      <c r="M1807" s="77">
        <v>0.56874000000000002</v>
      </c>
      <c r="N1807" s="77">
        <v>1390900</v>
      </c>
      <c r="O1807" s="78" t="s">
        <v>5347</v>
      </c>
    </row>
    <row r="1808" spans="1:15" x14ac:dyDescent="0.25">
      <c r="A1808" s="151" t="s">
        <v>52</v>
      </c>
      <c r="B1808" s="77" t="s">
        <v>14</v>
      </c>
      <c r="C1808" s="77">
        <v>1.1000000000000001E-7</v>
      </c>
      <c r="D1808" s="77">
        <v>3.3000999999999998E-7</v>
      </c>
      <c r="E1808" s="77">
        <v>1.0000000000000001E-9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0.60931000000000002</v>
      </c>
      <c r="L1808" s="77">
        <v>2463100</v>
      </c>
      <c r="M1808" s="77">
        <v>0.60906000000000005</v>
      </c>
      <c r="N1808" s="77">
        <v>2462300</v>
      </c>
      <c r="O1808" s="78" t="s">
        <v>5351</v>
      </c>
    </row>
    <row r="1809" spans="1:15" x14ac:dyDescent="0.25">
      <c r="A1809" s="151" t="s">
        <v>52</v>
      </c>
      <c r="B1809" s="77" t="s">
        <v>14</v>
      </c>
      <c r="C1809" s="77">
        <v>3.3000000000000002E-7</v>
      </c>
      <c r="D1809" s="77">
        <v>1.1001000000000001E-6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1.2438</v>
      </c>
      <c r="L1809" s="77">
        <v>2860200</v>
      </c>
      <c r="M1809" s="77">
        <v>1.2501</v>
      </c>
      <c r="N1809" s="77">
        <v>2835600</v>
      </c>
      <c r="O1809" s="78" t="s">
        <v>6291</v>
      </c>
    </row>
    <row r="1810" spans="1:15" x14ac:dyDescent="0.25">
      <c r="A1810" s="151" t="s">
        <v>52</v>
      </c>
      <c r="B1810" s="77" t="s">
        <v>14</v>
      </c>
      <c r="C1810" s="77">
        <v>1.1000000000000001E-6</v>
      </c>
      <c r="D1810" s="77">
        <v>3.3001E-6</v>
      </c>
      <c r="E1810" s="77">
        <v>1.0000000000000001E-9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3.5</v>
      </c>
      <c r="L1810" s="77">
        <v>2900000</v>
      </c>
      <c r="M1810" s="77">
        <v>3.4958</v>
      </c>
      <c r="N1810" s="77">
        <v>2881200</v>
      </c>
      <c r="O1810" s="78" t="s">
        <v>1075</v>
      </c>
    </row>
    <row r="1811" spans="1:15" x14ac:dyDescent="0.25">
      <c r="A1811" s="151" t="s">
        <v>52</v>
      </c>
      <c r="B1811" s="77" t="s">
        <v>14</v>
      </c>
      <c r="C1811" s="77">
        <v>3.3000000000000002E-6</v>
      </c>
      <c r="D1811" s="77">
        <v>1.1001E-5</v>
      </c>
      <c r="E1811" s="77">
        <v>1.0000000000000001E-9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12</v>
      </c>
      <c r="L1811" s="77">
        <v>2900000</v>
      </c>
      <c r="M1811" s="77">
        <v>11.566000000000001</v>
      </c>
      <c r="N1811" s="77">
        <v>2886200</v>
      </c>
      <c r="O1811" s="78" t="s">
        <v>1078</v>
      </c>
    </row>
    <row r="1812" spans="1:15" x14ac:dyDescent="0.25">
      <c r="A1812" s="151" t="s">
        <v>52</v>
      </c>
      <c r="B1812" s="77" t="s">
        <v>14</v>
      </c>
      <c r="C1812" s="77">
        <v>1.1E-5</v>
      </c>
      <c r="D1812" s="77">
        <v>3.3000999999999998E-5</v>
      </c>
      <c r="E1812" s="77">
        <v>1.0000000000000001E-9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36</v>
      </c>
      <c r="L1812" s="77">
        <v>4600000</v>
      </c>
      <c r="M1812" s="77">
        <v>34.648000000000003</v>
      </c>
      <c r="N1812" s="77">
        <v>4618700</v>
      </c>
      <c r="O1812" s="78" t="s">
        <v>1082</v>
      </c>
    </row>
    <row r="1813" spans="1:15" x14ac:dyDescent="0.25">
      <c r="A1813" s="151" t="s">
        <v>52</v>
      </c>
      <c r="B1813" s="77" t="s">
        <v>14</v>
      </c>
      <c r="C1813" s="77">
        <v>1.0999999999999999E-8</v>
      </c>
      <c r="D1813" s="77">
        <v>3.3000999999999999E-8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5.7744999999999997</v>
      </c>
      <c r="L1813" s="77">
        <v>853270</v>
      </c>
      <c r="M1813" s="77">
        <v>5.7744</v>
      </c>
      <c r="N1813" s="77">
        <v>89445</v>
      </c>
      <c r="O1813" s="78" t="s">
        <v>5344</v>
      </c>
    </row>
    <row r="1814" spans="1:15" x14ac:dyDescent="0.25">
      <c r="A1814" s="151" t="s">
        <v>52</v>
      </c>
      <c r="B1814" s="77" t="s">
        <v>14</v>
      </c>
      <c r="C1814" s="77">
        <v>3.2999999999999998E-8</v>
      </c>
      <c r="D1814" s="77">
        <v>1.1001E-7</v>
      </c>
      <c r="E1814" s="77">
        <v>1E-8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5.7721999999999998</v>
      </c>
      <c r="L1814" s="77">
        <v>164700</v>
      </c>
      <c r="M1814" s="77">
        <v>5.7721</v>
      </c>
      <c r="N1814" s="77">
        <v>160690</v>
      </c>
      <c r="O1814" s="78" t="s">
        <v>6290</v>
      </c>
    </row>
    <row r="1815" spans="1:15" x14ac:dyDescent="0.25">
      <c r="A1815" s="151" t="s">
        <v>52</v>
      </c>
      <c r="B1815" s="77" t="s">
        <v>14</v>
      </c>
      <c r="C1815" s="77">
        <v>1.1000000000000001E-7</v>
      </c>
      <c r="D1815" s="77">
        <v>3.3000999999999998E-7</v>
      </c>
      <c r="E1815" s="77">
        <v>1E-8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5.7584999999999997</v>
      </c>
      <c r="L1815" s="77">
        <v>484500</v>
      </c>
      <c r="M1815" s="77">
        <v>5.7584999999999997</v>
      </c>
      <c r="N1815" s="77">
        <v>483140</v>
      </c>
      <c r="O1815" s="78" t="s">
        <v>5352</v>
      </c>
    </row>
    <row r="1816" spans="1:15" x14ac:dyDescent="0.25">
      <c r="A1816" s="151" t="s">
        <v>52</v>
      </c>
      <c r="B1816" s="77" t="s">
        <v>14</v>
      </c>
      <c r="C1816" s="77">
        <v>3.3000000000000002E-7</v>
      </c>
      <c r="D1816" s="77">
        <v>1.1001000000000001E-6</v>
      </c>
      <c r="E1816" s="77">
        <v>1E-8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5.6890999999999998</v>
      </c>
      <c r="L1816" s="77">
        <v>1394000</v>
      </c>
      <c r="M1816" s="77">
        <v>5.6874000000000002</v>
      </c>
      <c r="N1816" s="77">
        <v>1390900</v>
      </c>
      <c r="O1816" s="78" t="s">
        <v>5355</v>
      </c>
    </row>
    <row r="1817" spans="1:15" x14ac:dyDescent="0.25">
      <c r="A1817" s="151" t="s">
        <v>52</v>
      </c>
      <c r="B1817" s="77" t="s">
        <v>14</v>
      </c>
      <c r="C1817" s="77">
        <v>1.1000000000000001E-6</v>
      </c>
      <c r="D1817" s="77">
        <v>3.3001E-6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6.0937000000000001</v>
      </c>
      <c r="L1817" s="77">
        <v>2463200</v>
      </c>
      <c r="M1817" s="77">
        <v>6.0906000000000002</v>
      </c>
      <c r="N1817" s="77">
        <v>2462300</v>
      </c>
      <c r="O1817" s="78" t="s">
        <v>1076</v>
      </c>
    </row>
    <row r="1818" spans="1:15" x14ac:dyDescent="0.25">
      <c r="A1818" s="151" t="s">
        <v>52</v>
      </c>
      <c r="B1818" s="77" t="s">
        <v>14</v>
      </c>
      <c r="C1818" s="77">
        <v>3.3000000000000002E-6</v>
      </c>
      <c r="D1818" s="77">
        <v>1.1001E-5</v>
      </c>
      <c r="E1818" s="77">
        <v>1E-8</v>
      </c>
      <c r="F1818" s="77" t="s">
        <v>138</v>
      </c>
      <c r="G1818" s="77" t="s">
        <v>15</v>
      </c>
      <c r="H1818" s="77">
        <v>0</v>
      </c>
      <c r="I1818" s="77">
        <v>0</v>
      </c>
      <c r="K1818" s="77">
        <v>12.429</v>
      </c>
      <c r="L1818" s="77">
        <v>2861100</v>
      </c>
      <c r="M1818" s="77">
        <v>12.500999999999999</v>
      </c>
      <c r="N1818" s="77">
        <v>2835600</v>
      </c>
      <c r="O1818" s="78" t="s">
        <v>1079</v>
      </c>
    </row>
    <row r="1819" spans="1:15" x14ac:dyDescent="0.25">
      <c r="A1819" s="151" t="s">
        <v>52</v>
      </c>
      <c r="B1819" s="77" t="s">
        <v>14</v>
      </c>
      <c r="C1819" s="77">
        <v>1.1E-5</v>
      </c>
      <c r="D1819" s="77">
        <v>3.3000999999999998E-5</v>
      </c>
      <c r="E1819" s="77">
        <v>1E-8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36</v>
      </c>
      <c r="L1819" s="77">
        <v>4600000</v>
      </c>
      <c r="M1819" s="77">
        <v>34.893999999999998</v>
      </c>
      <c r="N1819" s="77">
        <v>4613900</v>
      </c>
      <c r="O1819" s="78" t="s">
        <v>1083</v>
      </c>
    </row>
    <row r="1820" spans="1:15" x14ac:dyDescent="0.25">
      <c r="A1820" s="151" t="s">
        <v>52</v>
      </c>
      <c r="B1820" s="77" t="s">
        <v>14</v>
      </c>
      <c r="C1820" s="77">
        <v>3.3000000000000003E-5</v>
      </c>
      <c r="D1820" s="77">
        <v>1.1001E-4</v>
      </c>
      <c r="E1820" s="77">
        <v>1E-8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120</v>
      </c>
      <c r="L1820" s="77">
        <v>5200000</v>
      </c>
      <c r="M1820" s="77">
        <v>115.61</v>
      </c>
      <c r="N1820" s="77">
        <v>5195600</v>
      </c>
      <c r="O1820" s="78" t="s">
        <v>1086</v>
      </c>
    </row>
    <row r="1821" spans="1:15" x14ac:dyDescent="0.25">
      <c r="A1821" s="151" t="s">
        <v>52</v>
      </c>
      <c r="B1821" s="77" t="s">
        <v>14</v>
      </c>
      <c r="C1821" s="77">
        <v>1.1E-4</v>
      </c>
      <c r="D1821" s="77">
        <v>3.3000999999999999E-4</v>
      </c>
      <c r="E1821" s="77">
        <v>1E-8</v>
      </c>
      <c r="F1821" s="77" t="s">
        <v>138</v>
      </c>
      <c r="G1821" s="77" t="s">
        <v>16</v>
      </c>
      <c r="H1821" s="77">
        <v>0</v>
      </c>
      <c r="I1821" s="77">
        <v>0</v>
      </c>
      <c r="K1821" s="77">
        <v>0.35</v>
      </c>
      <c r="L1821" s="77">
        <v>5200</v>
      </c>
      <c r="M1821" s="77">
        <v>0.34612999999999999</v>
      </c>
      <c r="N1821" s="77">
        <v>5199.8</v>
      </c>
      <c r="O1821" s="78" t="s">
        <v>1090</v>
      </c>
    </row>
    <row r="1822" spans="1:15" x14ac:dyDescent="0.25">
      <c r="A1822" s="151" t="s">
        <v>52</v>
      </c>
      <c r="B1822" s="77" t="s">
        <v>14</v>
      </c>
      <c r="C1822" s="77">
        <v>3.3000000000000002E-7</v>
      </c>
      <c r="D1822" s="77">
        <v>1.1001000000000001E-6</v>
      </c>
      <c r="E1822" s="77">
        <v>9.9999999999999995E-8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57.722000000000001</v>
      </c>
      <c r="L1822" s="77">
        <v>162480</v>
      </c>
      <c r="M1822" s="77">
        <v>57.720999999999997</v>
      </c>
      <c r="N1822" s="77">
        <v>160690</v>
      </c>
      <c r="O1822" s="78" t="s">
        <v>1073</v>
      </c>
    </row>
    <row r="1823" spans="1:15" x14ac:dyDescent="0.25">
      <c r="A1823" s="151" t="s">
        <v>52</v>
      </c>
      <c r="B1823" s="77" t="s">
        <v>14</v>
      </c>
      <c r="C1823" s="77">
        <v>1.1000000000000001E-6</v>
      </c>
      <c r="D1823" s="77">
        <v>3.3001E-6</v>
      </c>
      <c r="E1823" s="77">
        <v>9.9999999999999995E-8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57.585000000000001</v>
      </c>
      <c r="L1823" s="77">
        <v>484680</v>
      </c>
      <c r="M1823" s="77">
        <v>57.585000000000001</v>
      </c>
      <c r="N1823" s="77">
        <v>483140</v>
      </c>
      <c r="O1823" s="78" t="s">
        <v>1077</v>
      </c>
    </row>
    <row r="1824" spans="1:15" x14ac:dyDescent="0.25">
      <c r="A1824" s="151" t="s">
        <v>52</v>
      </c>
      <c r="B1824" s="77" t="s">
        <v>14</v>
      </c>
      <c r="C1824" s="77">
        <v>3.3000000000000002E-6</v>
      </c>
      <c r="D1824" s="77">
        <v>1.1001E-5</v>
      </c>
      <c r="E1824" s="77">
        <v>9.9999999999999995E-8</v>
      </c>
      <c r="F1824" s="77" t="s">
        <v>138</v>
      </c>
      <c r="G1824" s="77" t="s">
        <v>15</v>
      </c>
      <c r="H1824" s="77">
        <v>0</v>
      </c>
      <c r="I1824" s="77">
        <v>0</v>
      </c>
      <c r="K1824" s="77">
        <v>56.88</v>
      </c>
      <c r="L1824" s="77">
        <v>1394300</v>
      </c>
      <c r="M1824" s="77">
        <v>56.874000000000002</v>
      </c>
      <c r="N1824" s="77">
        <v>1390900</v>
      </c>
      <c r="O1824" s="78" t="s">
        <v>1080</v>
      </c>
    </row>
    <row r="1825" spans="1:15" x14ac:dyDescent="0.25">
      <c r="A1825" s="151" t="s">
        <v>52</v>
      </c>
      <c r="B1825" s="77" t="s">
        <v>14</v>
      </c>
      <c r="C1825" s="77">
        <v>1.1E-5</v>
      </c>
      <c r="D1825" s="77">
        <v>3.3000999999999998E-5</v>
      </c>
      <c r="E1825" s="77">
        <v>9.9999999999999995E-8</v>
      </c>
      <c r="F1825" s="77" t="s">
        <v>138</v>
      </c>
      <c r="G1825" s="77" t="s">
        <v>15</v>
      </c>
      <c r="H1825" s="77">
        <v>0</v>
      </c>
      <c r="I1825" s="77">
        <v>0</v>
      </c>
      <c r="K1825" s="77">
        <v>56.814</v>
      </c>
      <c r="L1825" s="77">
        <v>4211300</v>
      </c>
      <c r="M1825" s="77">
        <v>56.808</v>
      </c>
      <c r="N1825" s="77">
        <v>4211000</v>
      </c>
      <c r="O1825" s="78" t="s">
        <v>1084</v>
      </c>
    </row>
    <row r="1826" spans="1:15" x14ac:dyDescent="0.25">
      <c r="A1826" s="151" t="s">
        <v>52</v>
      </c>
      <c r="B1826" s="77" t="s">
        <v>14</v>
      </c>
      <c r="C1826" s="77">
        <v>3.3000000000000003E-5</v>
      </c>
      <c r="D1826" s="77">
        <v>1.1001E-4</v>
      </c>
      <c r="E1826" s="77">
        <v>9.9999999999999995E-8</v>
      </c>
      <c r="F1826" s="77" t="s">
        <v>138</v>
      </c>
      <c r="G1826" s="77" t="s">
        <v>15</v>
      </c>
      <c r="H1826" s="77">
        <v>0</v>
      </c>
      <c r="I1826" s="77">
        <v>0</v>
      </c>
      <c r="K1826" s="77">
        <v>121.85</v>
      </c>
      <c r="L1826" s="77">
        <v>5183200</v>
      </c>
      <c r="M1826" s="77">
        <v>122.72</v>
      </c>
      <c r="N1826" s="77">
        <v>5152800</v>
      </c>
      <c r="O1826" s="78" t="s">
        <v>1087</v>
      </c>
    </row>
    <row r="1827" spans="1:15" x14ac:dyDescent="0.25">
      <c r="A1827" s="151" t="s">
        <v>52</v>
      </c>
      <c r="B1827" s="77" t="s">
        <v>14</v>
      </c>
      <c r="C1827" s="77">
        <v>1.1E-4</v>
      </c>
      <c r="D1827" s="77">
        <v>3.3000999999999999E-4</v>
      </c>
      <c r="E1827" s="77">
        <v>9.9999999999999995E-8</v>
      </c>
      <c r="F1827" s="77" t="s">
        <v>138</v>
      </c>
      <c r="G1827" s="77" t="s">
        <v>16</v>
      </c>
      <c r="H1827" s="77">
        <v>0</v>
      </c>
      <c r="I1827" s="77">
        <v>0</v>
      </c>
      <c r="K1827" s="77">
        <v>0.35</v>
      </c>
      <c r="L1827" s="77">
        <v>5200</v>
      </c>
      <c r="M1827" s="77">
        <v>0.34836</v>
      </c>
      <c r="N1827" s="77">
        <v>5195.3</v>
      </c>
      <c r="O1827" s="78" t="s">
        <v>1091</v>
      </c>
    </row>
    <row r="1828" spans="1:15" x14ac:dyDescent="0.25">
      <c r="A1828" s="151" t="s">
        <v>52</v>
      </c>
      <c r="B1828" s="77" t="s">
        <v>14</v>
      </c>
      <c r="C1828" s="77">
        <v>3.3E-4</v>
      </c>
      <c r="D1828" s="77">
        <v>1.1000999999999999E-3</v>
      </c>
      <c r="E1828" s="77">
        <v>9.9999999999999995E-8</v>
      </c>
      <c r="F1828" s="77" t="s">
        <v>138</v>
      </c>
      <c r="G1828" s="77" t="s">
        <v>16</v>
      </c>
      <c r="H1828" s="77">
        <v>0</v>
      </c>
      <c r="I1828" s="77">
        <v>0</v>
      </c>
      <c r="K1828" s="77">
        <v>1.2</v>
      </c>
      <c r="L1828" s="77">
        <v>5200</v>
      </c>
      <c r="M1828" s="77">
        <v>1.1557999999999999</v>
      </c>
      <c r="N1828" s="77">
        <v>5198.3</v>
      </c>
      <c r="O1828" s="78" t="s">
        <v>1094</v>
      </c>
    </row>
    <row r="1829" spans="1:15" x14ac:dyDescent="0.25">
      <c r="A1829" s="151" t="s">
        <v>52</v>
      </c>
      <c r="B1829" s="77" t="s">
        <v>14</v>
      </c>
      <c r="C1829" s="77">
        <v>1.1000000000000001E-3</v>
      </c>
      <c r="D1829" s="77">
        <v>3.3000999999999998E-3</v>
      </c>
      <c r="E1829" s="77">
        <v>9.9999999999999995E-8</v>
      </c>
      <c r="F1829" s="77" t="s">
        <v>138</v>
      </c>
      <c r="G1829" s="77" t="s">
        <v>16</v>
      </c>
      <c r="H1829" s="77">
        <v>0</v>
      </c>
      <c r="I1829" s="77">
        <v>0</v>
      </c>
      <c r="K1829" s="77">
        <v>3.5</v>
      </c>
      <c r="L1829" s="77">
        <v>5200</v>
      </c>
      <c r="M1829" s="77">
        <v>3.4636</v>
      </c>
      <c r="N1829" s="77">
        <v>5198.8999999999996</v>
      </c>
      <c r="O1829" s="78" t="s">
        <v>1098</v>
      </c>
    </row>
    <row r="1830" spans="1:15" x14ac:dyDescent="0.25">
      <c r="A1830" s="151" t="s">
        <v>52</v>
      </c>
      <c r="B1830" s="77" t="s">
        <v>14</v>
      </c>
      <c r="C1830" s="77">
        <v>3.3000000000000002E-6</v>
      </c>
      <c r="D1830" s="77">
        <v>1.1001E-5</v>
      </c>
      <c r="E1830" s="77">
        <v>9.9999999999999995E-7</v>
      </c>
      <c r="F1830" s="77" t="s">
        <v>138</v>
      </c>
      <c r="G1830" s="77" t="s">
        <v>15</v>
      </c>
      <c r="H1830" s="77">
        <v>0</v>
      </c>
      <c r="I1830" s="77">
        <v>0</v>
      </c>
      <c r="K1830" s="77">
        <v>577.21</v>
      </c>
      <c r="L1830" s="77">
        <v>162540</v>
      </c>
      <c r="M1830" s="77">
        <v>577.21</v>
      </c>
      <c r="N1830" s="77">
        <v>160690</v>
      </c>
      <c r="O1830" s="78" t="s">
        <v>1081</v>
      </c>
    </row>
    <row r="1831" spans="1:15" x14ac:dyDescent="0.25">
      <c r="A1831" s="151" t="s">
        <v>52</v>
      </c>
      <c r="B1831" s="77" t="s">
        <v>14</v>
      </c>
      <c r="C1831" s="77">
        <v>1.1E-5</v>
      </c>
      <c r="D1831" s="77">
        <v>3.3000999999999998E-5</v>
      </c>
      <c r="E1831" s="77">
        <v>9.9999999999999995E-7</v>
      </c>
      <c r="F1831" s="77" t="s">
        <v>138</v>
      </c>
      <c r="G1831" s="77" t="s">
        <v>15</v>
      </c>
      <c r="H1831" s="77">
        <v>0</v>
      </c>
      <c r="I1831" s="77">
        <v>0</v>
      </c>
      <c r="K1831" s="77">
        <v>572.02</v>
      </c>
      <c r="L1831" s="77">
        <v>1057800</v>
      </c>
      <c r="M1831" s="77">
        <v>572.02</v>
      </c>
      <c r="N1831" s="77">
        <v>1057200</v>
      </c>
      <c r="O1831" s="78" t="s">
        <v>1085</v>
      </c>
    </row>
    <row r="1832" spans="1:15" x14ac:dyDescent="0.25">
      <c r="A1832" s="151" t="s">
        <v>52</v>
      </c>
      <c r="B1832" s="77" t="s">
        <v>14</v>
      </c>
      <c r="C1832" s="77">
        <v>3.3000000000000003E-5</v>
      </c>
      <c r="D1832" s="77">
        <v>1.1001E-4</v>
      </c>
      <c r="E1832" s="77">
        <v>9.9999999999999995E-7</v>
      </c>
      <c r="F1832" s="77" t="s">
        <v>138</v>
      </c>
      <c r="G1832" s="77" t="s">
        <v>15</v>
      </c>
      <c r="H1832" s="77">
        <v>0</v>
      </c>
      <c r="I1832" s="77">
        <v>0</v>
      </c>
      <c r="K1832" s="77">
        <v>536.63</v>
      </c>
      <c r="L1832" s="77">
        <v>3284200</v>
      </c>
      <c r="M1832" s="77">
        <v>536.45000000000005</v>
      </c>
      <c r="N1832" s="77">
        <v>3282000</v>
      </c>
      <c r="O1832" s="78" t="s">
        <v>1088</v>
      </c>
    </row>
    <row r="1833" spans="1:15" x14ac:dyDescent="0.25">
      <c r="A1833" s="151" t="s">
        <v>52</v>
      </c>
      <c r="B1833" s="77" t="s">
        <v>14</v>
      </c>
      <c r="C1833" s="77">
        <v>1.1E-4</v>
      </c>
      <c r="D1833" s="77">
        <v>3.3000999999999999E-4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0.55623</v>
      </c>
      <c r="L1833" s="77">
        <v>4803.8</v>
      </c>
      <c r="M1833" s="77">
        <v>0.55608000000000002</v>
      </c>
      <c r="N1833" s="77">
        <v>4803.7</v>
      </c>
      <c r="O1833" s="78" t="s">
        <v>1092</v>
      </c>
    </row>
    <row r="1834" spans="1:15" x14ac:dyDescent="0.25">
      <c r="A1834" s="151" t="s">
        <v>52</v>
      </c>
      <c r="B1834" s="77" t="s">
        <v>14</v>
      </c>
      <c r="C1834" s="77">
        <v>3.3E-4</v>
      </c>
      <c r="D1834" s="77">
        <v>1.1000999999999999E-3</v>
      </c>
      <c r="E1834" s="77">
        <v>9.9999999999999995E-7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1.2193000000000001</v>
      </c>
      <c r="L1834" s="77">
        <v>5182.5</v>
      </c>
      <c r="M1834" s="77">
        <v>1.2267999999999999</v>
      </c>
      <c r="N1834" s="77">
        <v>5155.5</v>
      </c>
      <c r="O1834" s="78" t="s">
        <v>1095</v>
      </c>
    </row>
    <row r="1835" spans="1:15" x14ac:dyDescent="0.25">
      <c r="A1835" s="151" t="s">
        <v>52</v>
      </c>
      <c r="B1835" s="77" t="s">
        <v>14</v>
      </c>
      <c r="C1835" s="77">
        <v>1.1000000000000001E-3</v>
      </c>
      <c r="D1835" s="77">
        <v>3.3000999999999998E-3</v>
      </c>
      <c r="E1835" s="77">
        <v>9.9999999999999995E-7</v>
      </c>
      <c r="F1835" s="77" t="s">
        <v>138</v>
      </c>
      <c r="G1835" s="77" t="s">
        <v>16</v>
      </c>
      <c r="H1835" s="77">
        <v>0</v>
      </c>
      <c r="I1835" s="77">
        <v>0</v>
      </c>
      <c r="K1835" s="77">
        <v>3.5</v>
      </c>
      <c r="L1835" s="77">
        <v>5200</v>
      </c>
      <c r="M1835" s="77">
        <v>3.4866000000000001</v>
      </c>
      <c r="N1835" s="77">
        <v>5194.3999999999996</v>
      </c>
      <c r="O1835" s="78" t="s">
        <v>1099</v>
      </c>
    </row>
    <row r="1836" spans="1:15" x14ac:dyDescent="0.25">
      <c r="A1836" s="151" t="s">
        <v>52</v>
      </c>
      <c r="B1836" s="77" t="s">
        <v>14</v>
      </c>
      <c r="C1836" s="77">
        <v>3.3E-3</v>
      </c>
      <c r="D1836" s="77">
        <v>1.1001E-2</v>
      </c>
      <c r="E1836" s="77">
        <v>9.9999999999999995E-7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13</v>
      </c>
      <c r="L1836" s="77">
        <v>5200</v>
      </c>
      <c r="M1836" s="77">
        <v>12.076000000000001</v>
      </c>
      <c r="N1836" s="77">
        <v>5198.3</v>
      </c>
      <c r="O1836" s="78" t="s">
        <v>1102</v>
      </c>
    </row>
    <row r="1837" spans="1:15" x14ac:dyDescent="0.25">
      <c r="A1837" s="151" t="s">
        <v>52</v>
      </c>
      <c r="B1837" s="77" t="s">
        <v>14</v>
      </c>
      <c r="C1837" s="77">
        <v>1.0999999999999999E-2</v>
      </c>
      <c r="D1837" s="77">
        <v>3.3001000000000003E-2</v>
      </c>
      <c r="E1837" s="77">
        <v>9.9999999999999995E-7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35</v>
      </c>
      <c r="L1837" s="77">
        <v>8700</v>
      </c>
      <c r="M1837" s="77">
        <v>34.642000000000003</v>
      </c>
      <c r="N1837" s="77">
        <v>8661.9</v>
      </c>
      <c r="O1837" s="78" t="s">
        <v>1106</v>
      </c>
    </row>
    <row r="1838" spans="1:15" x14ac:dyDescent="0.25">
      <c r="A1838" s="151" t="s">
        <v>52</v>
      </c>
      <c r="B1838" s="77" t="s">
        <v>14</v>
      </c>
      <c r="C1838" s="77">
        <v>3.3000000000000003E-5</v>
      </c>
      <c r="D1838" s="77">
        <v>1.1001E-4</v>
      </c>
      <c r="E1838" s="77">
        <v>1.0000000000000001E-5</v>
      </c>
      <c r="F1838" s="77" t="s">
        <v>138</v>
      </c>
      <c r="G1838" s="77" t="s">
        <v>15</v>
      </c>
      <c r="H1838" s="77">
        <v>0</v>
      </c>
      <c r="I1838" s="77">
        <v>0</v>
      </c>
      <c r="K1838" s="77">
        <v>5766.3</v>
      </c>
      <c r="L1838" s="77">
        <v>438500</v>
      </c>
      <c r="M1838" s="77">
        <v>5766.3</v>
      </c>
      <c r="N1838" s="77">
        <v>436530</v>
      </c>
      <c r="O1838" s="78" t="s">
        <v>1089</v>
      </c>
    </row>
    <row r="1839" spans="1:15" x14ac:dyDescent="0.25">
      <c r="A1839" s="151" t="s">
        <v>52</v>
      </c>
      <c r="B1839" s="77" t="s">
        <v>14</v>
      </c>
      <c r="C1839" s="77">
        <v>1.1E-4</v>
      </c>
      <c r="D1839" s="77">
        <v>3.3000999999999999E-4</v>
      </c>
      <c r="E1839" s="77">
        <v>1.0000000000000001E-5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5.7038000000000002</v>
      </c>
      <c r="L1839" s="77">
        <v>1294.4000000000001</v>
      </c>
      <c r="M1839" s="77">
        <v>5.7038000000000002</v>
      </c>
      <c r="N1839" s="77">
        <v>1293.8</v>
      </c>
      <c r="O1839" s="78" t="s">
        <v>1093</v>
      </c>
    </row>
    <row r="1840" spans="1:15" x14ac:dyDescent="0.25">
      <c r="A1840" s="151" t="s">
        <v>52</v>
      </c>
      <c r="B1840" s="77" t="s">
        <v>14</v>
      </c>
      <c r="C1840" s="77">
        <v>3.3E-4</v>
      </c>
      <c r="D1840" s="77">
        <v>1.1000999999999999E-3</v>
      </c>
      <c r="E1840" s="77">
        <v>1.0000000000000001E-5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5.3658000000000001</v>
      </c>
      <c r="L1840" s="77">
        <v>3286.5</v>
      </c>
      <c r="M1840" s="77">
        <v>5.3640999999999996</v>
      </c>
      <c r="N1840" s="77">
        <v>3284.2</v>
      </c>
      <c r="O1840" s="78" t="s">
        <v>1096</v>
      </c>
    </row>
    <row r="1841" spans="1:15" x14ac:dyDescent="0.25">
      <c r="A1841" s="151" t="s">
        <v>52</v>
      </c>
      <c r="B1841" s="77" t="s">
        <v>14</v>
      </c>
      <c r="C1841" s="77">
        <v>1.1000000000000001E-3</v>
      </c>
      <c r="D1841" s="77">
        <v>3.3000999999999998E-3</v>
      </c>
      <c r="E1841" s="77">
        <v>1.0000000000000001E-5</v>
      </c>
      <c r="F1841" s="77" t="s">
        <v>138</v>
      </c>
      <c r="G1841" s="77" t="s">
        <v>16</v>
      </c>
      <c r="H1841" s="77">
        <v>0</v>
      </c>
      <c r="I1841" s="77">
        <v>0</v>
      </c>
      <c r="K1841" s="77">
        <v>5.5761000000000003</v>
      </c>
      <c r="L1841" s="77">
        <v>4803.8999999999996</v>
      </c>
      <c r="M1841" s="77">
        <v>5.5633999999999997</v>
      </c>
      <c r="N1841" s="77">
        <v>4802.8999999999996</v>
      </c>
      <c r="O1841" s="78" t="s">
        <v>1100</v>
      </c>
    </row>
    <row r="1842" spans="1:15" x14ac:dyDescent="0.25">
      <c r="A1842" s="151" t="s">
        <v>52</v>
      </c>
      <c r="B1842" s="77" t="s">
        <v>14</v>
      </c>
      <c r="C1842" s="77">
        <v>3.3E-3</v>
      </c>
      <c r="D1842" s="77">
        <v>1.1001E-2</v>
      </c>
      <c r="E1842" s="77">
        <v>1.0000000000000001E-5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13</v>
      </c>
      <c r="L1842" s="77">
        <v>5200</v>
      </c>
      <c r="M1842" s="77">
        <v>12.712999999999999</v>
      </c>
      <c r="N1842" s="77">
        <v>5155.6000000000004</v>
      </c>
      <c r="O1842" s="78" t="s">
        <v>1103</v>
      </c>
    </row>
    <row r="1843" spans="1:15" x14ac:dyDescent="0.25">
      <c r="A1843" s="151" t="s">
        <v>52</v>
      </c>
      <c r="B1843" s="77" t="s">
        <v>14</v>
      </c>
      <c r="C1843" s="77">
        <v>1.0999999999999999E-2</v>
      </c>
      <c r="D1843" s="77">
        <v>3.3001000000000003E-2</v>
      </c>
      <c r="E1843" s="77">
        <v>1.0000000000000001E-5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35</v>
      </c>
      <c r="L1843" s="77">
        <v>8700</v>
      </c>
      <c r="M1843" s="77">
        <v>34.805999999999997</v>
      </c>
      <c r="N1843" s="77">
        <v>8658.5</v>
      </c>
      <c r="O1843" s="78" t="s">
        <v>1107</v>
      </c>
    </row>
    <row r="1844" spans="1:15" x14ac:dyDescent="0.25">
      <c r="A1844" s="151" t="s">
        <v>52</v>
      </c>
      <c r="B1844" s="77" t="s">
        <v>14</v>
      </c>
      <c r="C1844" s="77">
        <v>3.3000000000000002E-2</v>
      </c>
      <c r="D1844" s="77">
        <v>0.11001</v>
      </c>
      <c r="E1844" s="77">
        <v>1.0000000000000001E-5</v>
      </c>
      <c r="F1844" s="77" t="s">
        <v>138</v>
      </c>
      <c r="G1844" s="77" t="s">
        <v>62</v>
      </c>
      <c r="H1844" s="77">
        <v>0</v>
      </c>
      <c r="I1844" s="77">
        <v>0</v>
      </c>
      <c r="K1844" s="77">
        <v>120</v>
      </c>
      <c r="L1844" s="77">
        <v>13000</v>
      </c>
      <c r="M1844" s="77">
        <v>115.63</v>
      </c>
      <c r="N1844" s="77">
        <v>12701</v>
      </c>
      <c r="O1844" s="78" t="s">
        <v>1110</v>
      </c>
    </row>
    <row r="1845" spans="1:15" x14ac:dyDescent="0.25">
      <c r="A1845" s="151" t="s">
        <v>52</v>
      </c>
      <c r="B1845" s="77" t="s">
        <v>14</v>
      </c>
      <c r="C1845" s="77">
        <v>0.11</v>
      </c>
      <c r="D1845" s="77">
        <v>0.1101</v>
      </c>
      <c r="E1845" s="77">
        <v>1.0000000000000001E-5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120</v>
      </c>
      <c r="L1845" s="77">
        <v>13000</v>
      </c>
      <c r="M1845" s="77">
        <v>115.63</v>
      </c>
      <c r="N1845" s="77">
        <v>12701</v>
      </c>
      <c r="O1845" s="78" t="s">
        <v>1114</v>
      </c>
    </row>
    <row r="1846" spans="1:15" x14ac:dyDescent="0.25">
      <c r="A1846" s="151" t="s">
        <v>52</v>
      </c>
      <c r="B1846" s="77" t="s">
        <v>14</v>
      </c>
      <c r="C1846" s="77">
        <v>3.3E-4</v>
      </c>
      <c r="D1846" s="77">
        <v>1.1000999999999999E-3</v>
      </c>
      <c r="E1846" s="77">
        <v>1E-4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57.662999999999997</v>
      </c>
      <c r="L1846" s="77">
        <v>438.86</v>
      </c>
      <c r="M1846" s="77">
        <v>57.662999999999997</v>
      </c>
      <c r="N1846" s="77">
        <v>436.89</v>
      </c>
      <c r="O1846" s="78" t="s">
        <v>1097</v>
      </c>
    </row>
    <row r="1847" spans="1:15" x14ac:dyDescent="0.25">
      <c r="A1847" s="151" t="s">
        <v>52</v>
      </c>
      <c r="B1847" s="77" t="s">
        <v>14</v>
      </c>
      <c r="C1847" s="77">
        <v>1.1000000000000001E-3</v>
      </c>
      <c r="D1847" s="77">
        <v>3.3000999999999998E-3</v>
      </c>
      <c r="E1847" s="77">
        <v>1E-4</v>
      </c>
      <c r="F1847" s="77" t="s">
        <v>138</v>
      </c>
      <c r="G1847" s="77" t="s">
        <v>16</v>
      </c>
      <c r="H1847" s="77">
        <v>0</v>
      </c>
      <c r="I1847" s="77">
        <v>0</v>
      </c>
      <c r="K1847" s="77">
        <v>57.042999999999999</v>
      </c>
      <c r="L1847" s="77">
        <v>1299.0999999999999</v>
      </c>
      <c r="M1847" s="77">
        <v>57.037999999999997</v>
      </c>
      <c r="N1847" s="77">
        <v>1293.7</v>
      </c>
      <c r="O1847" s="78" t="s">
        <v>1101</v>
      </c>
    </row>
    <row r="1848" spans="1:15" x14ac:dyDescent="0.25">
      <c r="A1848" s="151" t="s">
        <v>52</v>
      </c>
      <c r="B1848" s="77" t="s">
        <v>14</v>
      </c>
      <c r="C1848" s="77">
        <v>3.3E-3</v>
      </c>
      <c r="D1848" s="77">
        <v>1.1001E-2</v>
      </c>
      <c r="E1848" s="77">
        <v>1E-4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53.665999999999997</v>
      </c>
      <c r="L1848" s="77">
        <v>3287.9</v>
      </c>
      <c r="M1848" s="77">
        <v>53.64</v>
      </c>
      <c r="N1848" s="77">
        <v>3284.3</v>
      </c>
      <c r="O1848" s="78" t="s">
        <v>1104</v>
      </c>
    </row>
    <row r="1849" spans="1:15" x14ac:dyDescent="0.25">
      <c r="A1849" s="151" t="s">
        <v>52</v>
      </c>
      <c r="B1849" s="77" t="s">
        <v>14</v>
      </c>
      <c r="C1849" s="77">
        <v>1.0999999999999999E-2</v>
      </c>
      <c r="D1849" s="77">
        <v>3.3001000000000003E-2</v>
      </c>
      <c r="E1849" s="77">
        <v>1E-4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50.508000000000003</v>
      </c>
      <c r="L1849" s="77">
        <v>8339.7000000000007</v>
      </c>
      <c r="M1849" s="77">
        <v>50.436999999999998</v>
      </c>
      <c r="N1849" s="77">
        <v>8339.6</v>
      </c>
      <c r="O1849" s="78" t="s">
        <v>1108</v>
      </c>
    </row>
    <row r="1850" spans="1:15" x14ac:dyDescent="0.25">
      <c r="A1850" s="151" t="s">
        <v>52</v>
      </c>
      <c r="B1850" s="77" t="s">
        <v>14</v>
      </c>
      <c r="C1850" s="77">
        <v>3.3000000000000002E-2</v>
      </c>
      <c r="D1850" s="77">
        <v>0.11001</v>
      </c>
      <c r="E1850" s="77">
        <v>1E-4</v>
      </c>
      <c r="F1850" s="77" t="s">
        <v>138</v>
      </c>
      <c r="G1850" s="77" t="s">
        <v>62</v>
      </c>
      <c r="H1850" s="77">
        <v>0</v>
      </c>
      <c r="I1850" s="77">
        <v>0</v>
      </c>
      <c r="K1850" s="77">
        <v>120</v>
      </c>
      <c r="L1850" s="77">
        <v>13000</v>
      </c>
      <c r="M1850" s="77">
        <v>119.5</v>
      </c>
      <c r="N1850" s="77">
        <v>12676</v>
      </c>
      <c r="O1850" s="78" t="s">
        <v>1111</v>
      </c>
    </row>
    <row r="1851" spans="1:15" x14ac:dyDescent="0.25">
      <c r="A1851" s="151" t="s">
        <v>52</v>
      </c>
      <c r="B1851" s="77" t="s">
        <v>14</v>
      </c>
      <c r="C1851" s="77">
        <v>0.11</v>
      </c>
      <c r="D1851" s="77">
        <v>0.1101</v>
      </c>
      <c r="E1851" s="77">
        <v>1E-4</v>
      </c>
      <c r="F1851" s="77" t="s">
        <v>138</v>
      </c>
      <c r="G1851" s="77" t="s">
        <v>16</v>
      </c>
      <c r="H1851" s="77">
        <v>0</v>
      </c>
      <c r="I1851" s="77">
        <v>0</v>
      </c>
      <c r="K1851" s="77">
        <v>120</v>
      </c>
      <c r="L1851" s="77">
        <v>13000</v>
      </c>
      <c r="M1851" s="77">
        <v>119.5</v>
      </c>
      <c r="N1851" s="77">
        <v>12676</v>
      </c>
      <c r="O1851" s="78" t="s">
        <v>1115</v>
      </c>
    </row>
    <row r="1852" spans="1:15" x14ac:dyDescent="0.25">
      <c r="A1852" s="151" t="s">
        <v>52</v>
      </c>
      <c r="B1852" s="77" t="s">
        <v>14</v>
      </c>
      <c r="C1852" s="77">
        <v>3.3E-3</v>
      </c>
      <c r="D1852" s="77">
        <v>1.1001E-2</v>
      </c>
      <c r="E1852" s="77">
        <v>1E-3</v>
      </c>
      <c r="F1852" s="77" t="s">
        <v>138</v>
      </c>
      <c r="G1852" s="77" t="s">
        <v>16</v>
      </c>
      <c r="H1852" s="77">
        <v>0</v>
      </c>
      <c r="I1852" s="77">
        <v>0</v>
      </c>
      <c r="K1852" s="77">
        <v>576.63</v>
      </c>
      <c r="L1852" s="77">
        <v>439.99</v>
      </c>
      <c r="M1852" s="77">
        <v>576.63</v>
      </c>
      <c r="N1852" s="77">
        <v>436.9</v>
      </c>
      <c r="O1852" s="78" t="s">
        <v>1105</v>
      </c>
    </row>
    <row r="1853" spans="1:15" x14ac:dyDescent="0.25">
      <c r="A1853" s="151" t="s">
        <v>52</v>
      </c>
      <c r="B1853" s="77" t="s">
        <v>14</v>
      </c>
      <c r="C1853" s="77">
        <v>1.0999999999999999E-2</v>
      </c>
      <c r="D1853" s="77">
        <v>3.3001000000000003E-2</v>
      </c>
      <c r="E1853" s="77">
        <v>1E-3</v>
      </c>
      <c r="F1853" s="77" t="s">
        <v>138</v>
      </c>
      <c r="G1853" s="77" t="s">
        <v>16</v>
      </c>
      <c r="H1853" s="77">
        <v>0</v>
      </c>
      <c r="I1853" s="77">
        <v>0</v>
      </c>
      <c r="K1853" s="77">
        <v>557.54999999999995</v>
      </c>
      <c r="L1853" s="77">
        <v>3119.3</v>
      </c>
      <c r="M1853" s="77">
        <v>557.52</v>
      </c>
      <c r="N1853" s="77">
        <v>3115.8</v>
      </c>
      <c r="O1853" s="78" t="s">
        <v>1109</v>
      </c>
    </row>
    <row r="1854" spans="1:15" x14ac:dyDescent="0.25">
      <c r="A1854" s="151" t="s">
        <v>52</v>
      </c>
      <c r="B1854" s="77" t="s">
        <v>14</v>
      </c>
      <c r="C1854" s="77">
        <v>3.3000000000000002E-2</v>
      </c>
      <c r="D1854" s="77">
        <v>0.11001</v>
      </c>
      <c r="E1854" s="77">
        <v>1E-3</v>
      </c>
      <c r="F1854" s="77" t="s">
        <v>138</v>
      </c>
      <c r="G1854" s="77" t="s">
        <v>62</v>
      </c>
      <c r="H1854" s="77">
        <v>0</v>
      </c>
      <c r="I1854" s="77">
        <v>0</v>
      </c>
      <c r="K1854" s="77">
        <v>430.99</v>
      </c>
      <c r="L1854" s="77">
        <v>10809</v>
      </c>
      <c r="M1854" s="77">
        <v>430.28</v>
      </c>
      <c r="N1854" s="77">
        <v>10808</v>
      </c>
      <c r="O1854" s="78" t="s">
        <v>1112</v>
      </c>
    </row>
    <row r="1855" spans="1:15" x14ac:dyDescent="0.25">
      <c r="A1855" s="151" t="s">
        <v>52</v>
      </c>
      <c r="B1855" s="77" t="s">
        <v>14</v>
      </c>
      <c r="C1855" s="77">
        <v>0.11</v>
      </c>
      <c r="D1855" s="77">
        <v>0.1101</v>
      </c>
      <c r="E1855" s="77">
        <v>1E-3</v>
      </c>
      <c r="F1855" s="77" t="s">
        <v>138</v>
      </c>
      <c r="G1855" s="77" t="s">
        <v>16</v>
      </c>
      <c r="H1855" s="77">
        <v>0</v>
      </c>
      <c r="I1855" s="77">
        <v>0</v>
      </c>
      <c r="K1855" s="77">
        <v>430.99</v>
      </c>
      <c r="L1855" s="77">
        <v>10809</v>
      </c>
      <c r="M1855" s="77">
        <v>430.28</v>
      </c>
      <c r="N1855" s="77">
        <v>10808</v>
      </c>
      <c r="O1855" s="78" t="s">
        <v>1116</v>
      </c>
    </row>
    <row r="1856" spans="1:15" x14ac:dyDescent="0.25">
      <c r="A1856" s="151" t="s">
        <v>52</v>
      </c>
      <c r="B1856" s="77" t="s">
        <v>14</v>
      </c>
      <c r="C1856" s="77">
        <v>3.3000000000000002E-2</v>
      </c>
      <c r="D1856" s="77">
        <v>0.11001</v>
      </c>
      <c r="E1856" s="77">
        <v>0.01</v>
      </c>
      <c r="F1856" s="77" t="s">
        <v>138</v>
      </c>
      <c r="G1856" s="77" t="s">
        <v>62</v>
      </c>
      <c r="H1856" s="77">
        <v>0</v>
      </c>
      <c r="I1856" s="77">
        <v>0</v>
      </c>
      <c r="K1856" s="77">
        <v>5725.6</v>
      </c>
      <c r="L1856" s="77">
        <v>2215.6</v>
      </c>
      <c r="M1856" s="77">
        <v>5725.3</v>
      </c>
      <c r="N1856" s="77">
        <v>2210.1</v>
      </c>
      <c r="O1856" s="78" t="s">
        <v>1113</v>
      </c>
    </row>
    <row r="1857" spans="1:15" x14ac:dyDescent="0.25">
      <c r="A1857" s="151" t="s">
        <v>52</v>
      </c>
      <c r="B1857" s="77" t="s">
        <v>14</v>
      </c>
      <c r="C1857" s="77">
        <v>0.11</v>
      </c>
      <c r="D1857" s="77">
        <v>0.1101</v>
      </c>
      <c r="E1857" s="77">
        <v>0.01</v>
      </c>
      <c r="F1857" s="77" t="s">
        <v>138</v>
      </c>
      <c r="G1857" s="77" t="s">
        <v>16</v>
      </c>
      <c r="H1857" s="77">
        <v>0</v>
      </c>
      <c r="I1857" s="77">
        <v>0</v>
      </c>
      <c r="K1857" s="77">
        <v>5725.6</v>
      </c>
      <c r="L1857" s="77">
        <v>2215.6</v>
      </c>
      <c r="M1857" s="77">
        <v>5725.3</v>
      </c>
      <c r="N1857" s="77">
        <v>2210.1</v>
      </c>
      <c r="O1857" s="78" t="s">
        <v>1117</v>
      </c>
    </row>
    <row r="1858" spans="1:15" x14ac:dyDescent="0.25">
      <c r="A1858" s="151" t="s">
        <v>52</v>
      </c>
      <c r="B1858" s="77" t="s">
        <v>89</v>
      </c>
      <c r="C1858" s="77">
        <v>-250</v>
      </c>
      <c r="D1858" s="77">
        <v>-99.9</v>
      </c>
      <c r="E1858" s="77">
        <v>0.1</v>
      </c>
      <c r="F1858" s="77" t="s">
        <v>23</v>
      </c>
      <c r="G1858" s="77" t="s">
        <v>23</v>
      </c>
      <c r="H1858" s="77">
        <v>0</v>
      </c>
      <c r="I1858" s="77">
        <v>0</v>
      </c>
      <c r="K1858" s="77">
        <v>0.58422842381499995</v>
      </c>
      <c r="L1858" s="77">
        <v>0</v>
      </c>
      <c r="M1858" s="77">
        <v>0.58257756275499994</v>
      </c>
      <c r="N1858" s="77">
        <v>0</v>
      </c>
      <c r="O1858" s="78" t="s">
        <v>1061</v>
      </c>
    </row>
    <row r="1859" spans="1:15" x14ac:dyDescent="0.25">
      <c r="A1859" s="151" t="s">
        <v>52</v>
      </c>
      <c r="B1859" s="77" t="s">
        <v>89</v>
      </c>
      <c r="C1859" s="77">
        <v>-100</v>
      </c>
      <c r="D1859" s="77">
        <v>-24.9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0.19859292765700001</v>
      </c>
      <c r="L1859" s="77">
        <v>0</v>
      </c>
      <c r="M1859" s="77">
        <v>0.197647679736</v>
      </c>
      <c r="N1859" s="77">
        <v>0</v>
      </c>
      <c r="O1859" s="78" t="s">
        <v>1063</v>
      </c>
    </row>
    <row r="1860" spans="1:15" x14ac:dyDescent="0.25">
      <c r="A1860" s="151" t="s">
        <v>52</v>
      </c>
      <c r="B1860" s="77" t="s">
        <v>89</v>
      </c>
      <c r="C1860" s="77">
        <v>-25</v>
      </c>
      <c r="D1860" s="77">
        <v>350.1</v>
      </c>
      <c r="E1860" s="77">
        <v>0.1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0.17588372079100001</v>
      </c>
      <c r="L1860" s="77">
        <v>0</v>
      </c>
      <c r="M1860" s="77">
        <v>0.17481572477499999</v>
      </c>
      <c r="N1860" s="77">
        <v>0</v>
      </c>
      <c r="O1860" s="78" t="s">
        <v>1065</v>
      </c>
    </row>
    <row r="1861" spans="1:15" x14ac:dyDescent="0.25">
      <c r="A1861" s="151" t="s">
        <v>52</v>
      </c>
      <c r="B1861" s="77" t="s">
        <v>89</v>
      </c>
      <c r="C1861" s="77">
        <v>350</v>
      </c>
      <c r="D1861" s="77">
        <v>650.1</v>
      </c>
      <c r="E1861" s="77">
        <v>0.1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0.196829083756</v>
      </c>
      <c r="L1861" s="77">
        <v>0</v>
      </c>
      <c r="M1861" s="77">
        <v>0.19628464572900001</v>
      </c>
      <c r="N1861" s="77">
        <v>0</v>
      </c>
      <c r="O1861" s="78" t="s">
        <v>1067</v>
      </c>
    </row>
    <row r="1862" spans="1:15" x14ac:dyDescent="0.25">
      <c r="A1862" s="151" t="s">
        <v>52</v>
      </c>
      <c r="B1862" s="77" t="s">
        <v>89</v>
      </c>
      <c r="C1862" s="77">
        <v>650</v>
      </c>
      <c r="D1862" s="77">
        <v>1000</v>
      </c>
      <c r="E1862" s="77">
        <v>0.1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0.25181161507799998</v>
      </c>
      <c r="L1862" s="77">
        <v>0</v>
      </c>
      <c r="M1862" s="77">
        <v>0.251386283288</v>
      </c>
      <c r="N1862" s="77">
        <v>0</v>
      </c>
      <c r="O1862" s="78" t="s">
        <v>1069</v>
      </c>
    </row>
    <row r="1863" spans="1:15" x14ac:dyDescent="0.25">
      <c r="A1863" s="151" t="s">
        <v>52</v>
      </c>
      <c r="B1863" s="77" t="s">
        <v>89</v>
      </c>
      <c r="C1863" s="77">
        <v>1000</v>
      </c>
      <c r="D1863" s="77">
        <v>1000.1</v>
      </c>
      <c r="E1863" s="77">
        <v>0.1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0.25181161507799998</v>
      </c>
      <c r="L1863" s="77">
        <v>0</v>
      </c>
      <c r="M1863" s="77">
        <v>0.251386283288</v>
      </c>
      <c r="N1863" s="77">
        <v>0</v>
      </c>
      <c r="O1863" s="78" t="s">
        <v>1071</v>
      </c>
    </row>
    <row r="1864" spans="1:15" x14ac:dyDescent="0.25">
      <c r="A1864" s="151" t="s">
        <v>52</v>
      </c>
      <c r="B1864" s="77" t="s">
        <v>89</v>
      </c>
      <c r="C1864" s="77">
        <v>-250</v>
      </c>
      <c r="D1864" s="77">
        <v>-99.9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0.82286180789800001</v>
      </c>
      <c r="L1864" s="77">
        <v>0</v>
      </c>
      <c r="M1864" s="77">
        <v>0.81816661910999999</v>
      </c>
      <c r="N1864" s="77">
        <v>0</v>
      </c>
      <c r="O1864" s="78" t="s">
        <v>1062</v>
      </c>
    </row>
    <row r="1865" spans="1:15" x14ac:dyDescent="0.25">
      <c r="A1865" s="151" t="s">
        <v>52</v>
      </c>
      <c r="B1865" s="77" t="s">
        <v>89</v>
      </c>
      <c r="C1865" s="77">
        <v>-100</v>
      </c>
      <c r="D1865" s="77">
        <v>-24.9</v>
      </c>
      <c r="E1865" s="77">
        <v>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0.60873868592900005</v>
      </c>
      <c r="L1865" s="77">
        <v>0</v>
      </c>
      <c r="M1865" s="77">
        <v>0.60750687675500004</v>
      </c>
      <c r="N1865" s="77">
        <v>0</v>
      </c>
      <c r="O1865" s="78" t="s">
        <v>1064</v>
      </c>
    </row>
    <row r="1866" spans="1:15" x14ac:dyDescent="0.25">
      <c r="A1866" s="151" t="s">
        <v>52</v>
      </c>
      <c r="B1866" s="77" t="s">
        <v>89</v>
      </c>
      <c r="C1866" s="77">
        <v>-25</v>
      </c>
      <c r="D1866" s="77">
        <v>350.1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0.60171315431100003</v>
      </c>
      <c r="L1866" s="77">
        <v>0</v>
      </c>
      <c r="M1866" s="77">
        <v>0.60046693300200005</v>
      </c>
      <c r="N1866" s="77">
        <v>0</v>
      </c>
      <c r="O1866" s="78" t="s">
        <v>1066</v>
      </c>
    </row>
    <row r="1867" spans="1:15" x14ac:dyDescent="0.25">
      <c r="A1867" s="151" t="s">
        <v>52</v>
      </c>
      <c r="B1867" s="77" t="s">
        <v>89</v>
      </c>
      <c r="C1867" s="77">
        <v>350</v>
      </c>
      <c r="D1867" s="77">
        <v>650.1</v>
      </c>
      <c r="E1867" s="77">
        <v>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0.60776950104600003</v>
      </c>
      <c r="L1867" s="77">
        <v>0</v>
      </c>
      <c r="M1867" s="77">
        <v>0.60706479238099997</v>
      </c>
      <c r="N1867" s="77">
        <v>0</v>
      </c>
      <c r="O1867" s="78" t="s">
        <v>1068</v>
      </c>
    </row>
    <row r="1868" spans="1:15" x14ac:dyDescent="0.25">
      <c r="A1868" s="151" t="s">
        <v>52</v>
      </c>
      <c r="B1868" s="77" t="s">
        <v>89</v>
      </c>
      <c r="C1868" s="77">
        <v>650</v>
      </c>
      <c r="D1868" s="77">
        <v>1000</v>
      </c>
      <c r="E1868" s="77">
        <v>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0.62773495018000003</v>
      </c>
      <c r="L1868" s="77">
        <v>0</v>
      </c>
      <c r="M1868" s="77">
        <v>0.62705267994400005</v>
      </c>
      <c r="N1868" s="77">
        <v>0</v>
      </c>
      <c r="O1868" s="78" t="s">
        <v>1070</v>
      </c>
    </row>
    <row r="1869" spans="1:15" x14ac:dyDescent="0.25">
      <c r="A1869" s="151" t="s">
        <v>52</v>
      </c>
      <c r="B1869" s="77" t="s">
        <v>89</v>
      </c>
      <c r="C1869" s="77">
        <v>1000</v>
      </c>
      <c r="D1869" s="77">
        <v>1000.1</v>
      </c>
      <c r="E1869" s="77">
        <v>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0.62773495018000003</v>
      </c>
      <c r="L1869" s="77">
        <v>0</v>
      </c>
      <c r="M1869" s="77">
        <v>0.62705267994400005</v>
      </c>
      <c r="N1869" s="77">
        <v>0</v>
      </c>
      <c r="O1869" s="78" t="s">
        <v>1072</v>
      </c>
    </row>
    <row r="1870" spans="1:15" x14ac:dyDescent="0.25">
      <c r="A1870" s="151" t="s">
        <v>52</v>
      </c>
      <c r="B1870" s="77" t="s">
        <v>88</v>
      </c>
      <c r="C1870" s="77">
        <v>-210</v>
      </c>
      <c r="D1870" s="77">
        <v>-99.9</v>
      </c>
      <c r="E1870" s="77">
        <v>0.1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0.32482492761100001</v>
      </c>
      <c r="L1870" s="77">
        <v>0</v>
      </c>
      <c r="M1870" s="77">
        <v>0.319510276185</v>
      </c>
      <c r="N1870" s="77">
        <v>0</v>
      </c>
      <c r="O1870" s="78" t="s">
        <v>1049</v>
      </c>
    </row>
    <row r="1871" spans="1:15" x14ac:dyDescent="0.25">
      <c r="A1871" s="151" t="s">
        <v>52</v>
      </c>
      <c r="B1871" s="77" t="s">
        <v>88</v>
      </c>
      <c r="C1871" s="77">
        <v>-100</v>
      </c>
      <c r="D1871" s="77">
        <v>-29.9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0.202657094786</v>
      </c>
      <c r="L1871" s="77">
        <v>0</v>
      </c>
      <c r="M1871" s="77">
        <v>0.19649070802900001</v>
      </c>
      <c r="N1871" s="77">
        <v>0</v>
      </c>
      <c r="O1871" s="78" t="s">
        <v>1051</v>
      </c>
    </row>
    <row r="1872" spans="1:15" x14ac:dyDescent="0.25">
      <c r="A1872" s="151" t="s">
        <v>52</v>
      </c>
      <c r="B1872" s="77" t="s">
        <v>88</v>
      </c>
      <c r="C1872" s="77">
        <v>-30</v>
      </c>
      <c r="D1872" s="77">
        <v>150.1</v>
      </c>
      <c r="E1872" s="77">
        <v>0.1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0.181774605609</v>
      </c>
      <c r="L1872" s="77">
        <v>0</v>
      </c>
      <c r="M1872" s="77">
        <v>0.174873404264</v>
      </c>
      <c r="N1872" s="77">
        <v>0</v>
      </c>
      <c r="O1872" s="78" t="s">
        <v>1053</v>
      </c>
    </row>
    <row r="1873" spans="1:15" x14ac:dyDescent="0.25">
      <c r="A1873" s="151" t="s">
        <v>52</v>
      </c>
      <c r="B1873" s="77" t="s">
        <v>88</v>
      </c>
      <c r="C1873" s="77">
        <v>150</v>
      </c>
      <c r="D1873" s="77">
        <v>760.1</v>
      </c>
      <c r="E1873" s="77">
        <v>0.1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0.208895571817</v>
      </c>
      <c r="L1873" s="77">
        <v>0</v>
      </c>
      <c r="M1873" s="77">
        <v>0.20722397356399999</v>
      </c>
      <c r="N1873" s="77">
        <v>0</v>
      </c>
      <c r="O1873" s="78" t="s">
        <v>1055</v>
      </c>
    </row>
    <row r="1874" spans="1:15" x14ac:dyDescent="0.25">
      <c r="A1874" s="151" t="s">
        <v>52</v>
      </c>
      <c r="B1874" s="77" t="s">
        <v>88</v>
      </c>
      <c r="C1874" s="77">
        <v>760</v>
      </c>
      <c r="D1874" s="77">
        <v>1200</v>
      </c>
      <c r="E1874" s="77">
        <v>0.1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0.27502981280599997</v>
      </c>
      <c r="L1874" s="77">
        <v>0</v>
      </c>
      <c r="M1874" s="77">
        <v>0.27376232981800003</v>
      </c>
      <c r="N1874" s="77">
        <v>0</v>
      </c>
      <c r="O1874" s="78" t="s">
        <v>1057</v>
      </c>
    </row>
    <row r="1875" spans="1:15" x14ac:dyDescent="0.25">
      <c r="A1875" s="151" t="s">
        <v>52</v>
      </c>
      <c r="B1875" s="77" t="s">
        <v>88</v>
      </c>
      <c r="C1875" s="77">
        <v>1200</v>
      </c>
      <c r="D1875" s="77">
        <v>1200.0999999999999</v>
      </c>
      <c r="E1875" s="77">
        <v>0.1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0.27502981280599997</v>
      </c>
      <c r="L1875" s="77">
        <v>0</v>
      </c>
      <c r="M1875" s="77">
        <v>0.27376232981800003</v>
      </c>
      <c r="N1875" s="77">
        <v>0</v>
      </c>
      <c r="O1875" s="78" t="s">
        <v>1059</v>
      </c>
    </row>
    <row r="1876" spans="1:15" x14ac:dyDescent="0.25">
      <c r="A1876" s="151" t="s">
        <v>52</v>
      </c>
      <c r="B1876" s="77" t="s">
        <v>88</v>
      </c>
      <c r="C1876" s="77">
        <v>-210</v>
      </c>
      <c r="D1876" s="77">
        <v>-99.9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0.66767094037899999</v>
      </c>
      <c r="L1876" s="77">
        <v>0</v>
      </c>
      <c r="M1876" s="77">
        <v>0.65733310930400002</v>
      </c>
      <c r="N1876" s="77">
        <v>0</v>
      </c>
      <c r="O1876" s="78" t="s">
        <v>1050</v>
      </c>
    </row>
    <row r="1877" spans="1:15" x14ac:dyDescent="0.25">
      <c r="A1877" s="151" t="s">
        <v>52</v>
      </c>
      <c r="B1877" s="77" t="s">
        <v>88</v>
      </c>
      <c r="C1877" s="77">
        <v>-100</v>
      </c>
      <c r="D1877" s="77">
        <v>-29.9</v>
      </c>
      <c r="E1877" s="77">
        <v>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0.61518598589700002</v>
      </c>
      <c r="L1877" s="77">
        <v>0</v>
      </c>
      <c r="M1877" s="77">
        <v>0.607131450628</v>
      </c>
      <c r="N1877" s="77">
        <v>0</v>
      </c>
      <c r="O1877" s="78" t="s">
        <v>1052</v>
      </c>
    </row>
    <row r="1878" spans="1:15" x14ac:dyDescent="0.25">
      <c r="A1878" s="151" t="s">
        <v>52</v>
      </c>
      <c r="B1878" s="77" t="s">
        <v>88</v>
      </c>
      <c r="C1878" s="77">
        <v>-30</v>
      </c>
      <c r="D1878" s="77">
        <v>150.1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0.60862624526200004</v>
      </c>
      <c r="L1878" s="77">
        <v>0</v>
      </c>
      <c r="M1878" s="77">
        <v>0.60048372793799998</v>
      </c>
      <c r="N1878" s="77">
        <v>0</v>
      </c>
      <c r="O1878" s="78" t="s">
        <v>1054</v>
      </c>
    </row>
    <row r="1879" spans="1:15" x14ac:dyDescent="0.25">
      <c r="A1879" s="151" t="s">
        <v>52</v>
      </c>
      <c r="B1879" s="77" t="s">
        <v>88</v>
      </c>
      <c r="C1879" s="77">
        <v>150</v>
      </c>
      <c r="D1879" s="77">
        <v>760.1</v>
      </c>
      <c r="E1879" s="77">
        <v>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0.61296338719400001</v>
      </c>
      <c r="L1879" s="77">
        <v>0</v>
      </c>
      <c r="M1879" s="77">
        <v>0.61068958990599997</v>
      </c>
      <c r="N1879" s="77">
        <v>0</v>
      </c>
      <c r="O1879" s="78" t="s">
        <v>1056</v>
      </c>
    </row>
    <row r="1880" spans="1:15" x14ac:dyDescent="0.25">
      <c r="A1880" s="151" t="s">
        <v>52</v>
      </c>
      <c r="B1880" s="77" t="s">
        <v>88</v>
      </c>
      <c r="C1880" s="77">
        <v>760</v>
      </c>
      <c r="D1880" s="77">
        <v>1200</v>
      </c>
      <c r="E1880" s="77">
        <v>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0.63853594421000004</v>
      </c>
      <c r="L1880" s="77">
        <v>0</v>
      </c>
      <c r="M1880" s="77">
        <v>0.63635352849399995</v>
      </c>
      <c r="N1880" s="77">
        <v>0</v>
      </c>
      <c r="O1880" s="78" t="s">
        <v>1058</v>
      </c>
    </row>
    <row r="1881" spans="1:15" x14ac:dyDescent="0.25">
      <c r="A1881" s="151" t="s">
        <v>52</v>
      </c>
      <c r="B1881" s="77" t="s">
        <v>88</v>
      </c>
      <c r="C1881" s="77">
        <v>1200</v>
      </c>
      <c r="D1881" s="77">
        <v>1200.0999999999999</v>
      </c>
      <c r="E1881" s="77">
        <v>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0.63853594421000004</v>
      </c>
      <c r="L1881" s="77">
        <v>0</v>
      </c>
      <c r="M1881" s="77">
        <v>0.63635352849399995</v>
      </c>
      <c r="N1881" s="77">
        <v>0</v>
      </c>
      <c r="O1881" s="78" t="s">
        <v>1060</v>
      </c>
    </row>
    <row r="1882" spans="1:15" x14ac:dyDescent="0.25">
      <c r="A1882" s="151" t="s">
        <v>52</v>
      </c>
      <c r="B1882" s="77" t="s">
        <v>87</v>
      </c>
      <c r="C1882" s="77">
        <v>-200</v>
      </c>
      <c r="D1882" s="77">
        <v>-99.9</v>
      </c>
      <c r="E1882" s="77">
        <v>0.1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0.39349449356900001</v>
      </c>
      <c r="L1882" s="77">
        <v>0</v>
      </c>
      <c r="M1882" s="77">
        <v>0.387672365056</v>
      </c>
      <c r="N1882" s="77">
        <v>0</v>
      </c>
      <c r="O1882" s="78" t="s">
        <v>1037</v>
      </c>
    </row>
    <row r="1883" spans="1:15" x14ac:dyDescent="0.25">
      <c r="A1883" s="151" t="s">
        <v>52</v>
      </c>
      <c r="B1883" s="77" t="s">
        <v>87</v>
      </c>
      <c r="C1883" s="77">
        <v>-100</v>
      </c>
      <c r="D1883" s="77">
        <v>-24.9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0.228694771229</v>
      </c>
      <c r="L1883" s="77">
        <v>0</v>
      </c>
      <c r="M1883" s="77">
        <v>0.21852515769700001</v>
      </c>
      <c r="N1883" s="77">
        <v>0</v>
      </c>
      <c r="O1883" s="78" t="s">
        <v>1039</v>
      </c>
    </row>
    <row r="1884" spans="1:15" x14ac:dyDescent="0.25">
      <c r="A1884" s="151" t="s">
        <v>52</v>
      </c>
      <c r="B1884" s="77" t="s">
        <v>87</v>
      </c>
      <c r="C1884" s="77">
        <v>-25</v>
      </c>
      <c r="D1884" s="77">
        <v>120.1</v>
      </c>
      <c r="E1884" s="77">
        <v>0.1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0.20427602708199999</v>
      </c>
      <c r="L1884" s="77">
        <v>0</v>
      </c>
      <c r="M1884" s="77">
        <v>0.19653324737899999</v>
      </c>
      <c r="N1884" s="77">
        <v>0</v>
      </c>
      <c r="O1884" s="78" t="s">
        <v>1041</v>
      </c>
    </row>
    <row r="1885" spans="1:15" x14ac:dyDescent="0.25">
      <c r="A1885" s="151" t="s">
        <v>52</v>
      </c>
      <c r="B1885" s="77" t="s">
        <v>87</v>
      </c>
      <c r="C1885" s="77">
        <v>120</v>
      </c>
      <c r="D1885" s="77">
        <v>1000.1</v>
      </c>
      <c r="E1885" s="77">
        <v>0.1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0.31026319266500002</v>
      </c>
      <c r="L1885" s="77">
        <v>0</v>
      </c>
      <c r="M1885" s="77">
        <v>0.30757852124899998</v>
      </c>
      <c r="N1885" s="77">
        <v>0</v>
      </c>
      <c r="O1885" s="78" t="s">
        <v>1043</v>
      </c>
    </row>
    <row r="1886" spans="1:15" x14ac:dyDescent="0.25">
      <c r="A1886" s="151" t="s">
        <v>52</v>
      </c>
      <c r="B1886" s="77" t="s">
        <v>87</v>
      </c>
      <c r="C1886" s="77">
        <v>1000</v>
      </c>
      <c r="D1886" s="77">
        <v>1372</v>
      </c>
      <c r="E1886" s="77">
        <v>0.1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0.46917668362699999</v>
      </c>
      <c r="L1886" s="77">
        <v>0</v>
      </c>
      <c r="M1886" s="77">
        <v>0.46671830934800002</v>
      </c>
      <c r="N1886" s="77">
        <v>0</v>
      </c>
      <c r="O1886" s="78" t="s">
        <v>1045</v>
      </c>
    </row>
    <row r="1887" spans="1:15" x14ac:dyDescent="0.25">
      <c r="A1887" s="151" t="s">
        <v>52</v>
      </c>
      <c r="B1887" s="77" t="s">
        <v>87</v>
      </c>
      <c r="C1887" s="77">
        <v>1372</v>
      </c>
      <c r="D1887" s="77">
        <v>1372.1</v>
      </c>
      <c r="E1887" s="77">
        <v>0.1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0.46917668362699999</v>
      </c>
      <c r="L1887" s="77">
        <v>0</v>
      </c>
      <c r="M1887" s="77">
        <v>0.46671830934800002</v>
      </c>
      <c r="N1887" s="77">
        <v>0</v>
      </c>
      <c r="O1887" s="78" t="s">
        <v>1047</v>
      </c>
    </row>
    <row r="1888" spans="1:15" x14ac:dyDescent="0.25">
      <c r="A1888" s="151" t="s">
        <v>52</v>
      </c>
      <c r="B1888" s="77" t="s">
        <v>87</v>
      </c>
      <c r="C1888" s="77">
        <v>-200</v>
      </c>
      <c r="D1888" s="77">
        <v>-99.9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0.70603263238400005</v>
      </c>
      <c r="L1888" s="77">
        <v>0</v>
      </c>
      <c r="M1888" s="77">
        <v>0.69302948178900003</v>
      </c>
      <c r="N1888" s="77">
        <v>0</v>
      </c>
      <c r="O1888" s="78" t="s">
        <v>1038</v>
      </c>
    </row>
    <row r="1889" spans="1:15" x14ac:dyDescent="0.25">
      <c r="A1889" s="151" t="s">
        <v>52</v>
      </c>
      <c r="B1889" s="77" t="s">
        <v>87</v>
      </c>
      <c r="C1889" s="77">
        <v>-100</v>
      </c>
      <c r="D1889" s="77">
        <v>-24.9</v>
      </c>
      <c r="E1889" s="77">
        <v>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0.62924197246400004</v>
      </c>
      <c r="L1889" s="77">
        <v>0</v>
      </c>
      <c r="M1889" s="77">
        <v>0.61461633931000004</v>
      </c>
      <c r="N1889" s="77">
        <v>0</v>
      </c>
      <c r="O1889" s="78" t="s">
        <v>1040</v>
      </c>
    </row>
    <row r="1890" spans="1:15" x14ac:dyDescent="0.25">
      <c r="A1890" s="151" t="s">
        <v>52</v>
      </c>
      <c r="B1890" s="77" t="s">
        <v>87</v>
      </c>
      <c r="C1890" s="77">
        <v>-25</v>
      </c>
      <c r="D1890" s="77">
        <v>120.1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0.61728342678699999</v>
      </c>
      <c r="L1890" s="77">
        <v>0</v>
      </c>
      <c r="M1890" s="77">
        <v>0.60714521930499998</v>
      </c>
      <c r="N1890" s="77">
        <v>0</v>
      </c>
      <c r="O1890" s="78" t="s">
        <v>1042</v>
      </c>
    </row>
    <row r="1891" spans="1:15" x14ac:dyDescent="0.25">
      <c r="A1891" s="151" t="s">
        <v>52</v>
      </c>
      <c r="B1891" s="77" t="s">
        <v>87</v>
      </c>
      <c r="C1891" s="77">
        <v>120</v>
      </c>
      <c r="D1891" s="77">
        <v>1000.1</v>
      </c>
      <c r="E1891" s="77">
        <v>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0.65668817157799997</v>
      </c>
      <c r="L1891" s="77">
        <v>0</v>
      </c>
      <c r="M1891" s="77">
        <v>0.65161687112400002</v>
      </c>
      <c r="N1891" s="77">
        <v>0</v>
      </c>
      <c r="O1891" s="78" t="s">
        <v>1044</v>
      </c>
    </row>
    <row r="1892" spans="1:15" x14ac:dyDescent="0.25">
      <c r="A1892" s="151" t="s">
        <v>52</v>
      </c>
      <c r="B1892" s="77" t="s">
        <v>87</v>
      </c>
      <c r="C1892" s="77">
        <v>1000</v>
      </c>
      <c r="D1892" s="77">
        <v>1372</v>
      </c>
      <c r="E1892" s="77">
        <v>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0.74634382223899998</v>
      </c>
      <c r="L1892" s="77">
        <v>0</v>
      </c>
      <c r="M1892" s="77">
        <v>0.74015267362899995</v>
      </c>
      <c r="N1892" s="77">
        <v>0</v>
      </c>
      <c r="O1892" s="78" t="s">
        <v>1046</v>
      </c>
    </row>
    <row r="1893" spans="1:15" x14ac:dyDescent="0.25">
      <c r="A1893" s="151" t="s">
        <v>52</v>
      </c>
      <c r="B1893" s="77" t="s">
        <v>87</v>
      </c>
      <c r="C1893" s="77">
        <v>1372</v>
      </c>
      <c r="D1893" s="77">
        <v>1372.1</v>
      </c>
      <c r="E1893" s="77">
        <v>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0.74634382223899998</v>
      </c>
      <c r="L1893" s="77">
        <v>0</v>
      </c>
      <c r="M1893" s="77">
        <v>0.74015267362899995</v>
      </c>
      <c r="N1893" s="77">
        <v>0</v>
      </c>
      <c r="O1893" s="78" t="s">
        <v>1048</v>
      </c>
    </row>
    <row r="1894" spans="1:15" x14ac:dyDescent="0.25">
      <c r="A1894" s="151" t="s">
        <v>52</v>
      </c>
      <c r="B1894" s="77" t="s">
        <v>90</v>
      </c>
      <c r="C1894" s="77">
        <v>-200</v>
      </c>
      <c r="D1894" s="77">
        <v>-99.9</v>
      </c>
      <c r="E1894" s="77">
        <v>0.1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0.472008509711</v>
      </c>
      <c r="L1894" s="77">
        <v>0</v>
      </c>
      <c r="M1894" s="77">
        <v>0.46682217203499998</v>
      </c>
      <c r="N1894" s="77">
        <v>0</v>
      </c>
      <c r="O1894" s="78" t="s">
        <v>1025</v>
      </c>
    </row>
    <row r="1895" spans="1:15" x14ac:dyDescent="0.25">
      <c r="A1895" s="151" t="s">
        <v>52</v>
      </c>
      <c r="B1895" s="77" t="s">
        <v>90</v>
      </c>
      <c r="C1895" s="77">
        <v>-100</v>
      </c>
      <c r="D1895" s="77">
        <v>-24.9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0.26967921131</v>
      </c>
      <c r="L1895" s="77">
        <v>0</v>
      </c>
      <c r="M1895" s="77">
        <v>0.26325360397000003</v>
      </c>
      <c r="N1895" s="77">
        <v>0</v>
      </c>
      <c r="O1895" s="78" t="s">
        <v>1027</v>
      </c>
    </row>
    <row r="1896" spans="1:15" x14ac:dyDescent="0.25">
      <c r="A1896" s="151" t="s">
        <v>52</v>
      </c>
      <c r="B1896" s="77" t="s">
        <v>90</v>
      </c>
      <c r="C1896" s="77">
        <v>-25</v>
      </c>
      <c r="D1896" s="77">
        <v>120.1</v>
      </c>
      <c r="E1896" s="77">
        <v>0.1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0.23706428989299999</v>
      </c>
      <c r="L1896" s="77">
        <v>0</v>
      </c>
      <c r="M1896" s="77">
        <v>0.22972823190200001</v>
      </c>
      <c r="N1896" s="77">
        <v>0</v>
      </c>
      <c r="O1896" s="78" t="s">
        <v>1029</v>
      </c>
    </row>
    <row r="1897" spans="1:15" x14ac:dyDescent="0.25">
      <c r="A1897" s="151" t="s">
        <v>52</v>
      </c>
      <c r="B1897" s="77" t="s">
        <v>90</v>
      </c>
      <c r="C1897" s="77">
        <v>120</v>
      </c>
      <c r="D1897" s="77">
        <v>410.1</v>
      </c>
      <c r="E1897" s="77">
        <v>0.1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0.223034144712</v>
      </c>
      <c r="L1897" s="77">
        <v>0</v>
      </c>
      <c r="M1897" s="77">
        <v>0.218550883375</v>
      </c>
      <c r="N1897" s="77">
        <v>0</v>
      </c>
      <c r="O1897" s="78" t="s">
        <v>1031</v>
      </c>
    </row>
    <row r="1898" spans="1:15" x14ac:dyDescent="0.25">
      <c r="A1898" s="151" t="s">
        <v>52</v>
      </c>
      <c r="B1898" s="77" t="s">
        <v>90</v>
      </c>
      <c r="C1898" s="77">
        <v>410</v>
      </c>
      <c r="D1898" s="77">
        <v>1300</v>
      </c>
      <c r="E1898" s="77">
        <v>0.1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0.32196849222200002</v>
      </c>
      <c r="L1898" s="77">
        <v>0</v>
      </c>
      <c r="M1898" s="77">
        <v>0.31887923874099999</v>
      </c>
      <c r="N1898" s="77">
        <v>0</v>
      </c>
      <c r="O1898" s="78" t="s">
        <v>1033</v>
      </c>
    </row>
    <row r="1899" spans="1:15" x14ac:dyDescent="0.25">
      <c r="A1899" s="151" t="s">
        <v>52</v>
      </c>
      <c r="B1899" s="77" t="s">
        <v>90</v>
      </c>
      <c r="C1899" s="77">
        <v>1300</v>
      </c>
      <c r="D1899" s="77">
        <v>1300.0999999999999</v>
      </c>
      <c r="E1899" s="77">
        <v>0.1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0.32196849222200002</v>
      </c>
      <c r="L1899" s="77">
        <v>0</v>
      </c>
      <c r="M1899" s="77">
        <v>0.31887923874099999</v>
      </c>
      <c r="N1899" s="77">
        <v>0</v>
      </c>
      <c r="O1899" s="78" t="s">
        <v>1035</v>
      </c>
    </row>
    <row r="1900" spans="1:15" x14ac:dyDescent="0.25">
      <c r="A1900" s="151" t="s">
        <v>52</v>
      </c>
      <c r="B1900" s="77" t="s">
        <v>90</v>
      </c>
      <c r="C1900" s="77">
        <v>-200</v>
      </c>
      <c r="D1900" s="77">
        <v>-99.9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0.75325912675899998</v>
      </c>
      <c r="L1900" s="77">
        <v>0</v>
      </c>
      <c r="M1900" s="77">
        <v>0.74021817074700003</v>
      </c>
      <c r="N1900" s="77">
        <v>0</v>
      </c>
      <c r="O1900" s="78" t="s">
        <v>1026</v>
      </c>
    </row>
    <row r="1901" spans="1:15" x14ac:dyDescent="0.25">
      <c r="A1901" s="151" t="s">
        <v>52</v>
      </c>
      <c r="B1901" s="77" t="s">
        <v>90</v>
      </c>
      <c r="C1901" s="77">
        <v>-100</v>
      </c>
      <c r="D1901" s="77">
        <v>-24.9</v>
      </c>
      <c r="E1901" s="77">
        <v>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0.64265086014200001</v>
      </c>
      <c r="L1901" s="77">
        <v>0</v>
      </c>
      <c r="M1901" s="77">
        <v>0.63190383762299995</v>
      </c>
      <c r="N1901" s="77">
        <v>0</v>
      </c>
      <c r="O1901" s="78" t="s">
        <v>1028</v>
      </c>
    </row>
    <row r="1902" spans="1:15" x14ac:dyDescent="0.25">
      <c r="A1902" s="151" t="s">
        <v>52</v>
      </c>
      <c r="B1902" s="77" t="s">
        <v>90</v>
      </c>
      <c r="C1902" s="77">
        <v>-25</v>
      </c>
      <c r="D1902" s="77">
        <v>120.1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0.62966080437899996</v>
      </c>
      <c r="L1902" s="77">
        <v>0</v>
      </c>
      <c r="M1902" s="77">
        <v>0.61868817714000002</v>
      </c>
      <c r="N1902" s="77">
        <v>0</v>
      </c>
      <c r="O1902" s="78" t="s">
        <v>1030</v>
      </c>
    </row>
    <row r="1903" spans="1:15" x14ac:dyDescent="0.25">
      <c r="A1903" s="151" t="s">
        <v>52</v>
      </c>
      <c r="B1903" s="77" t="s">
        <v>90</v>
      </c>
      <c r="C1903" s="77">
        <v>120</v>
      </c>
      <c r="D1903" s="77">
        <v>410.1</v>
      </c>
      <c r="E1903" s="77">
        <v>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0.62103418018500001</v>
      </c>
      <c r="L1903" s="77">
        <v>0</v>
      </c>
      <c r="M1903" s="77">
        <v>0.61462548647399995</v>
      </c>
      <c r="N1903" s="77">
        <v>0</v>
      </c>
      <c r="O1903" s="78" t="s">
        <v>1032</v>
      </c>
    </row>
    <row r="1904" spans="1:15" x14ac:dyDescent="0.25">
      <c r="A1904" s="151" t="s">
        <v>52</v>
      </c>
      <c r="B1904" s="77" t="s">
        <v>90</v>
      </c>
      <c r="C1904" s="77">
        <v>410</v>
      </c>
      <c r="D1904" s="77">
        <v>1300</v>
      </c>
      <c r="E1904" s="77">
        <v>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0.66302559018100005</v>
      </c>
      <c r="L1904" s="77">
        <v>0</v>
      </c>
      <c r="M1904" s="77">
        <v>0.65702661201799994</v>
      </c>
      <c r="N1904" s="77">
        <v>0</v>
      </c>
      <c r="O1904" s="78" t="s">
        <v>1034</v>
      </c>
    </row>
    <row r="1905" spans="1:15" x14ac:dyDescent="0.25">
      <c r="A1905" s="151" t="s">
        <v>52</v>
      </c>
      <c r="B1905" s="77" t="s">
        <v>90</v>
      </c>
      <c r="C1905" s="77">
        <v>1300</v>
      </c>
      <c r="D1905" s="77">
        <v>1300.0999999999999</v>
      </c>
      <c r="E1905" s="77">
        <v>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0.66302559018100005</v>
      </c>
      <c r="L1905" s="77">
        <v>0</v>
      </c>
      <c r="M1905" s="77">
        <v>0.65702661201799994</v>
      </c>
      <c r="N1905" s="77">
        <v>0</v>
      </c>
      <c r="O1905" s="78" t="s">
        <v>1036</v>
      </c>
    </row>
    <row r="1906" spans="1:15" x14ac:dyDescent="0.25">
      <c r="A1906" s="151" t="s">
        <v>52</v>
      </c>
      <c r="B1906" s="77" t="s">
        <v>94</v>
      </c>
      <c r="C1906" s="77">
        <v>-200</v>
      </c>
      <c r="D1906" s="77">
        <v>0.1</v>
      </c>
      <c r="E1906" s="77">
        <v>0.1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0.13102279011699999</v>
      </c>
      <c r="L1906" s="77">
        <v>0</v>
      </c>
      <c r="M1906" s="77">
        <v>0.116270806391</v>
      </c>
      <c r="N1906" s="77">
        <v>0</v>
      </c>
      <c r="O1906" s="78" t="s">
        <v>1011</v>
      </c>
    </row>
    <row r="1907" spans="1:15" x14ac:dyDescent="0.25">
      <c r="A1907" s="151" t="s">
        <v>52</v>
      </c>
      <c r="B1907" s="77" t="s">
        <v>94</v>
      </c>
      <c r="C1907" s="77">
        <v>0</v>
      </c>
      <c r="D1907" s="77">
        <v>100.1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0.16571073656499999</v>
      </c>
      <c r="L1907" s="77">
        <v>0</v>
      </c>
      <c r="M1907" s="77">
        <v>0.154311299333</v>
      </c>
      <c r="N1907" s="77">
        <v>0</v>
      </c>
      <c r="O1907" s="78" t="s">
        <v>1013</v>
      </c>
    </row>
    <row r="1908" spans="1:15" x14ac:dyDescent="0.25">
      <c r="A1908" s="151" t="s">
        <v>52</v>
      </c>
      <c r="B1908" s="77" t="s">
        <v>94</v>
      </c>
      <c r="C1908" s="77">
        <v>100</v>
      </c>
      <c r="D1908" s="77">
        <v>300.10000000000002</v>
      </c>
      <c r="E1908" s="77">
        <v>0.1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0.16571073656499999</v>
      </c>
      <c r="L1908" s="77">
        <v>0</v>
      </c>
      <c r="M1908" s="77">
        <v>0.154311299333</v>
      </c>
      <c r="N1908" s="77">
        <v>0</v>
      </c>
      <c r="O1908" s="78" t="s">
        <v>1015</v>
      </c>
    </row>
    <row r="1909" spans="1:15" x14ac:dyDescent="0.25">
      <c r="A1909" s="151" t="s">
        <v>52</v>
      </c>
      <c r="B1909" s="77" t="s">
        <v>94</v>
      </c>
      <c r="C1909" s="77">
        <v>300</v>
      </c>
      <c r="D1909" s="77">
        <v>400.1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0.22203263630799999</v>
      </c>
      <c r="L1909" s="77">
        <v>0</v>
      </c>
      <c r="M1909" s="77">
        <v>0.21365959017700001</v>
      </c>
      <c r="N1909" s="77">
        <v>0</v>
      </c>
      <c r="O1909" s="78" t="s">
        <v>1017</v>
      </c>
    </row>
    <row r="1910" spans="1:15" x14ac:dyDescent="0.25">
      <c r="A1910" s="151" t="s">
        <v>52</v>
      </c>
      <c r="B1910" s="77" t="s">
        <v>94</v>
      </c>
      <c r="C1910" s="77">
        <v>400</v>
      </c>
      <c r="D1910" s="77">
        <v>630.1</v>
      </c>
      <c r="E1910" s="77">
        <v>0.1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0.259995114769</v>
      </c>
      <c r="L1910" s="77">
        <v>0</v>
      </c>
      <c r="M1910" s="77">
        <v>0.25288216345300002</v>
      </c>
      <c r="N1910" s="77">
        <v>0</v>
      </c>
      <c r="O1910" s="78" t="s">
        <v>1019</v>
      </c>
    </row>
    <row r="1911" spans="1:15" x14ac:dyDescent="0.25">
      <c r="A1911" s="151" t="s">
        <v>52</v>
      </c>
      <c r="B1911" s="77" t="s">
        <v>94</v>
      </c>
      <c r="C1911" s="77">
        <v>630</v>
      </c>
      <c r="D1911" s="77">
        <v>800</v>
      </c>
      <c r="E1911" s="77">
        <v>0.1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0.43496643841799998</v>
      </c>
      <c r="L1911" s="77">
        <v>0</v>
      </c>
      <c r="M1911" s="77">
        <v>0.43075251762299999</v>
      </c>
      <c r="N1911" s="77">
        <v>0</v>
      </c>
      <c r="O1911" s="78" t="s">
        <v>1021</v>
      </c>
    </row>
    <row r="1912" spans="1:15" x14ac:dyDescent="0.25">
      <c r="A1912" s="151" t="s">
        <v>52</v>
      </c>
      <c r="B1912" s="77" t="s">
        <v>94</v>
      </c>
      <c r="C1912" s="77">
        <v>800</v>
      </c>
      <c r="D1912" s="77">
        <v>800.1</v>
      </c>
      <c r="E1912" s="77">
        <v>0.1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0.43496643841799998</v>
      </c>
      <c r="L1912" s="77">
        <v>0</v>
      </c>
      <c r="M1912" s="77">
        <v>0.43075251762299999</v>
      </c>
      <c r="N1912" s="77">
        <v>0</v>
      </c>
      <c r="O1912" s="78" t="s">
        <v>1023</v>
      </c>
    </row>
    <row r="1913" spans="1:15" x14ac:dyDescent="0.25">
      <c r="A1913" s="151" t="s">
        <v>52</v>
      </c>
      <c r="B1913" s="77" t="s">
        <v>94</v>
      </c>
      <c r="C1913" s="77">
        <v>-200</v>
      </c>
      <c r="D1913" s="77">
        <v>0.1</v>
      </c>
      <c r="E1913" s="77">
        <v>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0.60095134778799997</v>
      </c>
      <c r="L1913" s="77">
        <v>0</v>
      </c>
      <c r="M1913" s="77">
        <v>0.58868517729199998</v>
      </c>
      <c r="N1913" s="77">
        <v>0</v>
      </c>
      <c r="O1913" s="78" t="s">
        <v>1012</v>
      </c>
    </row>
    <row r="1914" spans="1:15" x14ac:dyDescent="0.25">
      <c r="A1914" s="151" t="s">
        <v>52</v>
      </c>
      <c r="B1914" s="77" t="s">
        <v>94</v>
      </c>
      <c r="C1914" s="77">
        <v>0</v>
      </c>
      <c r="D1914" s="77">
        <v>100.1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0.60945516577600001</v>
      </c>
      <c r="L1914" s="77">
        <v>0</v>
      </c>
      <c r="M1914" s="77">
        <v>0.59736363686399996</v>
      </c>
      <c r="N1914" s="77">
        <v>0</v>
      </c>
      <c r="O1914" s="78" t="s">
        <v>1014</v>
      </c>
    </row>
    <row r="1915" spans="1:15" x14ac:dyDescent="0.25">
      <c r="A1915" s="151" t="s">
        <v>52</v>
      </c>
      <c r="B1915" s="77" t="s">
        <v>94</v>
      </c>
      <c r="C1915" s="77">
        <v>100</v>
      </c>
      <c r="D1915" s="77">
        <v>300.10000000000002</v>
      </c>
      <c r="E1915" s="77">
        <v>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0.60945516577600001</v>
      </c>
      <c r="L1915" s="77">
        <v>0</v>
      </c>
      <c r="M1915" s="77">
        <v>0.59736363686399996</v>
      </c>
      <c r="N1915" s="77">
        <v>0</v>
      </c>
      <c r="O1915" s="78" t="s">
        <v>1016</v>
      </c>
    </row>
    <row r="1916" spans="1:15" x14ac:dyDescent="0.25">
      <c r="A1916" s="151" t="s">
        <v>52</v>
      </c>
      <c r="B1916" s="77" t="s">
        <v>94</v>
      </c>
      <c r="C1916" s="77">
        <v>300</v>
      </c>
      <c r="D1916" s="77">
        <v>400.1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0.62711565318100004</v>
      </c>
      <c r="L1916" s="77">
        <v>0</v>
      </c>
      <c r="M1916" s="77">
        <v>0.61537123593800003</v>
      </c>
      <c r="N1916" s="77">
        <v>0</v>
      </c>
      <c r="O1916" s="78" t="s">
        <v>1018</v>
      </c>
    </row>
    <row r="1917" spans="1:15" x14ac:dyDescent="0.25">
      <c r="A1917" s="151" t="s">
        <v>52</v>
      </c>
      <c r="B1917" s="77" t="s">
        <v>94</v>
      </c>
      <c r="C1917" s="77">
        <v>400</v>
      </c>
      <c r="D1917" s="77">
        <v>630.1</v>
      </c>
      <c r="E1917" s="77">
        <v>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0.64153956275699997</v>
      </c>
      <c r="L1917" s="77">
        <v>0</v>
      </c>
      <c r="M1917" s="77">
        <v>0.63006406510599999</v>
      </c>
      <c r="N1917" s="77">
        <v>0</v>
      </c>
      <c r="O1917" s="78" t="s">
        <v>1020</v>
      </c>
    </row>
    <row r="1918" spans="1:15" x14ac:dyDescent="0.25">
      <c r="A1918" s="151" t="s">
        <v>52</v>
      </c>
      <c r="B1918" s="77" t="s">
        <v>94</v>
      </c>
      <c r="C1918" s="77">
        <v>630</v>
      </c>
      <c r="D1918" s="77">
        <v>800</v>
      </c>
      <c r="E1918" s="77">
        <v>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0.73018583485900002</v>
      </c>
      <c r="L1918" s="77">
        <v>0</v>
      </c>
      <c r="M1918" s="77">
        <v>0.72012434272400005</v>
      </c>
      <c r="N1918" s="77">
        <v>0</v>
      </c>
      <c r="O1918" s="78" t="s">
        <v>1022</v>
      </c>
    </row>
    <row r="1919" spans="1:15" x14ac:dyDescent="0.25">
      <c r="A1919" s="151" t="s">
        <v>52</v>
      </c>
      <c r="B1919" s="77" t="s">
        <v>94</v>
      </c>
      <c r="C1919" s="77">
        <v>800</v>
      </c>
      <c r="D1919" s="77">
        <v>800.1</v>
      </c>
      <c r="E1919" s="77">
        <v>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0.73018583485900002</v>
      </c>
      <c r="L1919" s="77">
        <v>0</v>
      </c>
      <c r="M1919" s="77">
        <v>0.72012434272400005</v>
      </c>
      <c r="N1919" s="77">
        <v>0</v>
      </c>
      <c r="O1919" s="78" t="s">
        <v>1024</v>
      </c>
    </row>
    <row r="1920" spans="1:15" x14ac:dyDescent="0.25">
      <c r="A1920" s="151" t="s">
        <v>52</v>
      </c>
      <c r="B1920" s="77" t="s">
        <v>95</v>
      </c>
      <c r="C1920" s="77">
        <v>-200</v>
      </c>
      <c r="D1920" s="77">
        <v>0.1</v>
      </c>
      <c r="E1920" s="77">
        <v>0.1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0.10309361867400001</v>
      </c>
      <c r="L1920" s="77">
        <v>0</v>
      </c>
      <c r="M1920" s="77">
        <v>8.3547729473000001E-2</v>
      </c>
      <c r="N1920" s="77">
        <v>0</v>
      </c>
      <c r="O1920" s="78" t="s">
        <v>995</v>
      </c>
    </row>
    <row r="1921" spans="1:15" x14ac:dyDescent="0.25">
      <c r="A1921" s="151" t="s">
        <v>52</v>
      </c>
      <c r="B1921" s="77" t="s">
        <v>95</v>
      </c>
      <c r="C1921" s="77">
        <v>0</v>
      </c>
      <c r="D1921" s="77">
        <v>100.1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0.117069307668</v>
      </c>
      <c r="L1921" s="77">
        <v>0</v>
      </c>
      <c r="M1921" s="77">
        <v>0.100285351307</v>
      </c>
      <c r="N1921" s="77">
        <v>0</v>
      </c>
      <c r="O1921" s="78" t="s">
        <v>997</v>
      </c>
    </row>
    <row r="1922" spans="1:15" x14ac:dyDescent="0.25">
      <c r="A1922" s="151" t="s">
        <v>52</v>
      </c>
      <c r="B1922" s="77" t="s">
        <v>95</v>
      </c>
      <c r="C1922" s="77">
        <v>100</v>
      </c>
      <c r="D1922" s="77">
        <v>260.10000000000002</v>
      </c>
      <c r="E1922" s="77">
        <v>0.1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0.117069307668</v>
      </c>
      <c r="L1922" s="77">
        <v>0</v>
      </c>
      <c r="M1922" s="77">
        <v>0.100285351307</v>
      </c>
      <c r="N1922" s="77">
        <v>0</v>
      </c>
      <c r="O1922" s="78" t="s">
        <v>999</v>
      </c>
    </row>
    <row r="1923" spans="1:15" x14ac:dyDescent="0.25">
      <c r="A1923" s="151" t="s">
        <v>52</v>
      </c>
      <c r="B1923" s="77" t="s">
        <v>95</v>
      </c>
      <c r="C1923" s="77">
        <v>260</v>
      </c>
      <c r="D1923" s="77">
        <v>300.10000000000002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0.153282174534</v>
      </c>
      <c r="L1923" s="77">
        <v>0</v>
      </c>
      <c r="M1923" s="77">
        <v>0.140880637133</v>
      </c>
      <c r="N1923" s="77">
        <v>0</v>
      </c>
      <c r="O1923" s="78" t="s">
        <v>1001</v>
      </c>
    </row>
    <row r="1924" spans="1:15" x14ac:dyDescent="0.25">
      <c r="A1924" s="151" t="s">
        <v>52</v>
      </c>
      <c r="B1924" s="77" t="s">
        <v>95</v>
      </c>
      <c r="C1924" s="77">
        <v>300</v>
      </c>
      <c r="D1924" s="77">
        <v>400.1</v>
      </c>
      <c r="E1924" s="77">
        <v>0.1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0.16999556343</v>
      </c>
      <c r="L1924" s="77">
        <v>0</v>
      </c>
      <c r="M1924" s="77">
        <v>0.15890380887399999</v>
      </c>
      <c r="N1924" s="77">
        <v>0</v>
      </c>
      <c r="O1924" s="78" t="s">
        <v>1003</v>
      </c>
    </row>
    <row r="1925" spans="1:15" x14ac:dyDescent="0.25">
      <c r="A1925" s="151" t="s">
        <v>52</v>
      </c>
      <c r="B1925" s="77" t="s">
        <v>95</v>
      </c>
      <c r="C1925" s="77">
        <v>400</v>
      </c>
      <c r="D1925" s="77">
        <v>600.1</v>
      </c>
      <c r="E1925" s="77">
        <v>0.1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0.17203912259699999</v>
      </c>
      <c r="L1925" s="77">
        <v>0</v>
      </c>
      <c r="M1925" s="77">
        <v>0.16108813920599999</v>
      </c>
      <c r="N1925" s="77">
        <v>0</v>
      </c>
      <c r="O1925" s="78" t="s">
        <v>1005</v>
      </c>
    </row>
    <row r="1926" spans="1:15" x14ac:dyDescent="0.25">
      <c r="A1926" s="151" t="s">
        <v>52</v>
      </c>
      <c r="B1926" s="77" t="s">
        <v>95</v>
      </c>
      <c r="C1926" s="77">
        <v>600</v>
      </c>
      <c r="D1926" s="77">
        <v>630</v>
      </c>
      <c r="E1926" s="77">
        <v>0.1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0.47301427738700003</v>
      </c>
      <c r="L1926" s="77">
        <v>0</v>
      </c>
      <c r="M1926" s="77">
        <v>0.46914223376399999</v>
      </c>
      <c r="N1926" s="77">
        <v>0</v>
      </c>
      <c r="O1926" s="78" t="s">
        <v>1007</v>
      </c>
    </row>
    <row r="1927" spans="1:15" x14ac:dyDescent="0.25">
      <c r="A1927" s="151" t="s">
        <v>52</v>
      </c>
      <c r="B1927" s="77" t="s">
        <v>95</v>
      </c>
      <c r="C1927" s="77">
        <v>630</v>
      </c>
      <c r="D1927" s="77">
        <v>630.1</v>
      </c>
      <c r="E1927" s="77">
        <v>0.1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0.47301427738700003</v>
      </c>
      <c r="L1927" s="77">
        <v>0</v>
      </c>
      <c r="M1927" s="77">
        <v>0.46914223376399999</v>
      </c>
      <c r="N1927" s="77">
        <v>0</v>
      </c>
      <c r="O1927" s="78" t="s">
        <v>1009</v>
      </c>
    </row>
    <row r="1928" spans="1:15" x14ac:dyDescent="0.25">
      <c r="A1928" s="151" t="s">
        <v>52</v>
      </c>
      <c r="B1928" s="77" t="s">
        <v>95</v>
      </c>
      <c r="C1928" s="77">
        <v>-200</v>
      </c>
      <c r="D1928" s="77">
        <v>0.1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0.59548622577699994</v>
      </c>
      <c r="L1928" s="77">
        <v>0</v>
      </c>
      <c r="M1928" s="77">
        <v>0.58310510257199999</v>
      </c>
      <c r="N1928" s="77">
        <v>0</v>
      </c>
      <c r="O1928" s="78" t="s">
        <v>996</v>
      </c>
    </row>
    <row r="1929" spans="1:15" x14ac:dyDescent="0.25">
      <c r="A1929" s="151" t="s">
        <v>52</v>
      </c>
      <c r="B1929" s="77" t="s">
        <v>95</v>
      </c>
      <c r="C1929" s="77">
        <v>0</v>
      </c>
      <c r="D1929" s="77">
        <v>100.1</v>
      </c>
      <c r="E1929" s="77">
        <v>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0.59806418859199995</v>
      </c>
      <c r="L1929" s="77">
        <v>0</v>
      </c>
      <c r="M1929" s="77">
        <v>0.58573756003199995</v>
      </c>
      <c r="N1929" s="77">
        <v>0</v>
      </c>
      <c r="O1929" s="78" t="s">
        <v>998</v>
      </c>
    </row>
    <row r="1930" spans="1:15" x14ac:dyDescent="0.25">
      <c r="A1930" s="151" t="s">
        <v>52</v>
      </c>
      <c r="B1930" s="77" t="s">
        <v>95</v>
      </c>
      <c r="C1930" s="77">
        <v>100</v>
      </c>
      <c r="D1930" s="77">
        <v>260.10000000000002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0.59806418859199995</v>
      </c>
      <c r="L1930" s="77">
        <v>0</v>
      </c>
      <c r="M1930" s="77">
        <v>0.58573756003199995</v>
      </c>
      <c r="N1930" s="77">
        <v>0</v>
      </c>
      <c r="O1930" s="78" t="s">
        <v>1000</v>
      </c>
    </row>
    <row r="1931" spans="1:15" x14ac:dyDescent="0.25">
      <c r="A1931" s="151" t="s">
        <v>52</v>
      </c>
      <c r="B1931" s="77" t="s">
        <v>95</v>
      </c>
      <c r="C1931" s="77">
        <v>260</v>
      </c>
      <c r="D1931" s="77">
        <v>300.10000000000002</v>
      </c>
      <c r="E1931" s="77">
        <v>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0.60619384350899996</v>
      </c>
      <c r="L1931" s="77">
        <v>0</v>
      </c>
      <c r="M1931" s="77">
        <v>0.59403593448900005</v>
      </c>
      <c r="N1931" s="77">
        <v>0</v>
      </c>
      <c r="O1931" s="78" t="s">
        <v>1002</v>
      </c>
    </row>
    <row r="1932" spans="1:15" x14ac:dyDescent="0.25">
      <c r="A1932" s="151" t="s">
        <v>52</v>
      </c>
      <c r="B1932" s="77" t="s">
        <v>95</v>
      </c>
      <c r="C1932" s="77">
        <v>300</v>
      </c>
      <c r="D1932" s="77">
        <v>400.1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0.61063413142699996</v>
      </c>
      <c r="L1932" s="77">
        <v>0</v>
      </c>
      <c r="M1932" s="77">
        <v>0.59856641905399999</v>
      </c>
      <c r="N1932" s="77">
        <v>0</v>
      </c>
      <c r="O1932" s="78" t="s">
        <v>1004</v>
      </c>
    </row>
    <row r="1933" spans="1:15" x14ac:dyDescent="0.25">
      <c r="A1933" s="151" t="s">
        <v>52</v>
      </c>
      <c r="B1933" s="77" t="s">
        <v>95</v>
      </c>
      <c r="C1933" s="77">
        <v>400</v>
      </c>
      <c r="D1933" s="77">
        <v>600.1</v>
      </c>
      <c r="E1933" s="77">
        <v>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0.61120619318000002</v>
      </c>
      <c r="L1933" s="77">
        <v>0</v>
      </c>
      <c r="M1933" s="77">
        <v>0.59915000303599997</v>
      </c>
      <c r="N1933" s="77">
        <v>0</v>
      </c>
      <c r="O1933" s="78" t="s">
        <v>1006</v>
      </c>
    </row>
    <row r="1934" spans="1:15" x14ac:dyDescent="0.25">
      <c r="A1934" s="151" t="s">
        <v>52</v>
      </c>
      <c r="B1934" s="77" t="s">
        <v>95</v>
      </c>
      <c r="C1934" s="77">
        <v>600</v>
      </c>
      <c r="D1934" s="77">
        <v>630</v>
      </c>
      <c r="E1934" s="77">
        <v>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0.75347067460600003</v>
      </c>
      <c r="L1934" s="77">
        <v>0</v>
      </c>
      <c r="M1934" s="77">
        <v>0.74372425874500003</v>
      </c>
      <c r="N1934" s="77">
        <v>0</v>
      </c>
      <c r="O1934" s="78" t="s">
        <v>1008</v>
      </c>
    </row>
    <row r="1935" spans="1:15" x14ac:dyDescent="0.25">
      <c r="A1935" s="151" t="s">
        <v>52</v>
      </c>
      <c r="B1935" s="77" t="s">
        <v>95</v>
      </c>
      <c r="C1935" s="77">
        <v>630</v>
      </c>
      <c r="D1935" s="77">
        <v>630.1</v>
      </c>
      <c r="E1935" s="77">
        <v>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0.75347067460600003</v>
      </c>
      <c r="L1935" s="77">
        <v>0</v>
      </c>
      <c r="M1935" s="77">
        <v>0.74372425874500003</v>
      </c>
      <c r="N1935" s="77">
        <v>0</v>
      </c>
      <c r="O1935" s="78" t="s">
        <v>1010</v>
      </c>
    </row>
    <row r="1936" spans="1:15" x14ac:dyDescent="0.25">
      <c r="A1936" s="151" t="s">
        <v>52</v>
      </c>
      <c r="B1936" s="77" t="s">
        <v>91</v>
      </c>
      <c r="C1936" s="77">
        <v>0</v>
      </c>
      <c r="D1936" s="77">
        <v>250.1</v>
      </c>
      <c r="E1936" s="77">
        <v>0.1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0.66952654329799999</v>
      </c>
      <c r="L1936" s="77">
        <v>0</v>
      </c>
      <c r="M1936" s="77">
        <v>0.66592057015899997</v>
      </c>
      <c r="N1936" s="77">
        <v>0</v>
      </c>
      <c r="O1936" s="78" t="s">
        <v>985</v>
      </c>
    </row>
    <row r="1937" spans="1:15" x14ac:dyDescent="0.25">
      <c r="A1937" s="151" t="s">
        <v>52</v>
      </c>
      <c r="B1937" s="77" t="s">
        <v>91</v>
      </c>
      <c r="C1937" s="77">
        <v>250</v>
      </c>
      <c r="D1937" s="77">
        <v>400.1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0.41654469294300001</v>
      </c>
      <c r="L1937" s="77">
        <v>0</v>
      </c>
      <c r="M1937" s="77">
        <v>0.41163452967399999</v>
      </c>
      <c r="N1937" s="77">
        <v>0</v>
      </c>
      <c r="O1937" s="78" t="s">
        <v>987</v>
      </c>
    </row>
    <row r="1938" spans="1:15" x14ac:dyDescent="0.25">
      <c r="A1938" s="151" t="s">
        <v>52</v>
      </c>
      <c r="B1938" s="77" t="s">
        <v>91</v>
      </c>
      <c r="C1938" s="77">
        <v>400</v>
      </c>
      <c r="D1938" s="77">
        <v>1000.1</v>
      </c>
      <c r="E1938" s="77">
        <v>0.1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0.39416654581499999</v>
      </c>
      <c r="L1938" s="77">
        <v>0</v>
      </c>
      <c r="M1938" s="77">
        <v>0.38897399738400001</v>
      </c>
      <c r="N1938" s="77">
        <v>0</v>
      </c>
      <c r="O1938" s="78" t="s">
        <v>989</v>
      </c>
    </row>
    <row r="1939" spans="1:15" x14ac:dyDescent="0.25">
      <c r="A1939" s="151" t="s">
        <v>52</v>
      </c>
      <c r="B1939" s="77" t="s">
        <v>91</v>
      </c>
      <c r="C1939" s="77">
        <v>1000</v>
      </c>
      <c r="D1939" s="77">
        <v>1767</v>
      </c>
      <c r="E1939" s="77">
        <v>0.1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0.53997687564100005</v>
      </c>
      <c r="L1939" s="77">
        <v>0</v>
      </c>
      <c r="M1939" s="77">
        <v>0.53619821990399996</v>
      </c>
      <c r="N1939" s="77">
        <v>0</v>
      </c>
      <c r="O1939" s="78" t="s">
        <v>991</v>
      </c>
    </row>
    <row r="1940" spans="1:15" x14ac:dyDescent="0.25">
      <c r="A1940" s="151" t="s">
        <v>52</v>
      </c>
      <c r="B1940" s="77" t="s">
        <v>91</v>
      </c>
      <c r="C1940" s="77">
        <v>1767</v>
      </c>
      <c r="D1940" s="77">
        <v>1767.1</v>
      </c>
      <c r="E1940" s="77">
        <v>0.1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0.53997687564100005</v>
      </c>
      <c r="L1940" s="77">
        <v>0</v>
      </c>
      <c r="M1940" s="77">
        <v>0.53619821990399996</v>
      </c>
      <c r="N1940" s="77">
        <v>0</v>
      </c>
      <c r="O1940" s="78" t="s">
        <v>993</v>
      </c>
    </row>
    <row r="1941" spans="1:15" x14ac:dyDescent="0.25">
      <c r="A1941" s="151" t="s">
        <v>52</v>
      </c>
      <c r="B1941" s="77" t="s">
        <v>91</v>
      </c>
      <c r="C1941" s="77">
        <v>0</v>
      </c>
      <c r="D1941" s="77">
        <v>250.1</v>
      </c>
      <c r="E1941" s="77">
        <v>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0.89034406351700002</v>
      </c>
      <c r="L1941" s="77">
        <v>0</v>
      </c>
      <c r="M1941" s="77">
        <v>0.87946017861000003</v>
      </c>
      <c r="N1941" s="77">
        <v>0</v>
      </c>
      <c r="O1941" s="78" t="s">
        <v>986</v>
      </c>
    </row>
    <row r="1942" spans="1:15" x14ac:dyDescent="0.25">
      <c r="A1942" s="151" t="s">
        <v>52</v>
      </c>
      <c r="B1942" s="77" t="s">
        <v>91</v>
      </c>
      <c r="C1942" s="77">
        <v>250</v>
      </c>
      <c r="D1942" s="77">
        <v>400.1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0.71812879542300001</v>
      </c>
      <c r="L1942" s="77">
        <v>0</v>
      </c>
      <c r="M1942" s="77">
        <v>0.706712803068</v>
      </c>
      <c r="N1942" s="77">
        <v>0</v>
      </c>
      <c r="O1942" s="78" t="s">
        <v>988</v>
      </c>
    </row>
    <row r="1943" spans="1:15" x14ac:dyDescent="0.25">
      <c r="A1943" s="151" t="s">
        <v>52</v>
      </c>
      <c r="B1943" s="77" t="s">
        <v>91</v>
      </c>
      <c r="C1943" s="77">
        <v>400</v>
      </c>
      <c r="D1943" s="77">
        <v>1000.1</v>
      </c>
      <c r="E1943" s="77">
        <v>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0.70538411623499997</v>
      </c>
      <c r="L1943" s="77">
        <v>0</v>
      </c>
      <c r="M1943" s="77">
        <v>0.69375843824799999</v>
      </c>
      <c r="N1943" s="77">
        <v>0</v>
      </c>
      <c r="O1943" s="78" t="s">
        <v>990</v>
      </c>
    </row>
    <row r="1944" spans="1:15" x14ac:dyDescent="0.25">
      <c r="A1944" s="151" t="s">
        <v>52</v>
      </c>
      <c r="B1944" s="77" t="s">
        <v>91</v>
      </c>
      <c r="C1944" s="77">
        <v>1000</v>
      </c>
      <c r="D1944" s="77">
        <v>1767</v>
      </c>
      <c r="E1944" s="77">
        <v>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0.79609956150200001</v>
      </c>
      <c r="L1944" s="77">
        <v>0</v>
      </c>
      <c r="M1944" s="77">
        <v>0.78581711041900004</v>
      </c>
      <c r="N1944" s="77">
        <v>0</v>
      </c>
      <c r="O1944" s="78" t="s">
        <v>992</v>
      </c>
    </row>
    <row r="1945" spans="1:15" x14ac:dyDescent="0.25">
      <c r="A1945" s="151" t="s">
        <v>52</v>
      </c>
      <c r="B1945" s="77" t="s">
        <v>91</v>
      </c>
      <c r="C1945" s="77">
        <v>1767</v>
      </c>
      <c r="D1945" s="77">
        <v>1767.1</v>
      </c>
      <c r="E1945" s="77">
        <v>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0.79609956150200001</v>
      </c>
      <c r="L1945" s="77">
        <v>0</v>
      </c>
      <c r="M1945" s="77">
        <v>0.78581711041900004</v>
      </c>
      <c r="N1945" s="77">
        <v>0</v>
      </c>
      <c r="O1945" s="78" t="s">
        <v>994</v>
      </c>
    </row>
    <row r="1946" spans="1:15" x14ac:dyDescent="0.25">
      <c r="A1946" s="151" t="s">
        <v>52</v>
      </c>
      <c r="B1946" s="77" t="s">
        <v>92</v>
      </c>
      <c r="C1946" s="77">
        <v>0</v>
      </c>
      <c r="D1946" s="77">
        <v>250.1</v>
      </c>
      <c r="E1946" s="77">
        <v>0.1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0.55632015286400005</v>
      </c>
      <c r="L1946" s="77">
        <v>0</v>
      </c>
      <c r="M1946" s="77">
        <v>0.55207204158000001</v>
      </c>
      <c r="N1946" s="77">
        <v>0</v>
      </c>
      <c r="O1946" s="78" t="s">
        <v>975</v>
      </c>
    </row>
    <row r="1947" spans="1:15" x14ac:dyDescent="0.25">
      <c r="A1947" s="151" t="s">
        <v>52</v>
      </c>
      <c r="B1947" s="77" t="s">
        <v>92</v>
      </c>
      <c r="C1947" s="77">
        <v>250</v>
      </c>
      <c r="D1947" s="77">
        <v>1000.1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0.42875922732400001</v>
      </c>
      <c r="L1947" s="77">
        <v>0</v>
      </c>
      <c r="M1947" s="77">
        <v>0.42399054213100001</v>
      </c>
      <c r="N1947" s="77">
        <v>0</v>
      </c>
      <c r="O1947" s="78" t="s">
        <v>977</v>
      </c>
    </row>
    <row r="1948" spans="1:15" x14ac:dyDescent="0.25">
      <c r="A1948" s="151" t="s">
        <v>52</v>
      </c>
      <c r="B1948" s="77" t="s">
        <v>92</v>
      </c>
      <c r="C1948" s="77">
        <v>1000</v>
      </c>
      <c r="D1948" s="77">
        <v>1400.1</v>
      </c>
      <c r="E1948" s="77">
        <v>0.1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0.43860007760199998</v>
      </c>
      <c r="L1948" s="77">
        <v>0</v>
      </c>
      <c r="M1948" s="77">
        <v>0.433939549792</v>
      </c>
      <c r="N1948" s="77">
        <v>0</v>
      </c>
      <c r="O1948" s="78" t="s">
        <v>979</v>
      </c>
    </row>
    <row r="1949" spans="1:15" x14ac:dyDescent="0.25">
      <c r="A1949" s="151" t="s">
        <v>52</v>
      </c>
      <c r="B1949" s="77" t="s">
        <v>92</v>
      </c>
      <c r="C1949" s="77">
        <v>1400</v>
      </c>
      <c r="D1949" s="77">
        <v>1767</v>
      </c>
      <c r="E1949" s="77">
        <v>0.1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0.54056503056100003</v>
      </c>
      <c r="L1949" s="77">
        <v>0</v>
      </c>
      <c r="M1949" s="77">
        <v>0.53679051506800002</v>
      </c>
      <c r="N1949" s="77">
        <v>0</v>
      </c>
      <c r="O1949" s="78" t="s">
        <v>981</v>
      </c>
    </row>
    <row r="1950" spans="1:15" x14ac:dyDescent="0.25">
      <c r="A1950" s="151" t="s">
        <v>52</v>
      </c>
      <c r="B1950" s="77" t="s">
        <v>92</v>
      </c>
      <c r="C1950" s="77">
        <v>1767</v>
      </c>
      <c r="D1950" s="77">
        <v>1767.1</v>
      </c>
      <c r="E1950" s="77">
        <v>0.1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0.54056503056100003</v>
      </c>
      <c r="L1950" s="77">
        <v>0</v>
      </c>
      <c r="M1950" s="77">
        <v>0.53679051506800002</v>
      </c>
      <c r="N1950" s="77">
        <v>0</v>
      </c>
      <c r="O1950" s="78" t="s">
        <v>983</v>
      </c>
    </row>
    <row r="1951" spans="1:15" x14ac:dyDescent="0.25">
      <c r="A1951" s="151" t="s">
        <v>52</v>
      </c>
      <c r="B1951" s="77" t="s">
        <v>92</v>
      </c>
      <c r="C1951" s="77">
        <v>0</v>
      </c>
      <c r="D1951" s="77">
        <v>250.1</v>
      </c>
      <c r="E1951" s="77">
        <v>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0.80846634602</v>
      </c>
      <c r="L1951" s="77">
        <v>0</v>
      </c>
      <c r="M1951" s="77">
        <v>0.79673304129699996</v>
      </c>
      <c r="N1951" s="77">
        <v>0</v>
      </c>
      <c r="O1951" s="78" t="s">
        <v>976</v>
      </c>
    </row>
    <row r="1952" spans="1:15" x14ac:dyDescent="0.25">
      <c r="A1952" s="151" t="s">
        <v>52</v>
      </c>
      <c r="B1952" s="77" t="s">
        <v>92</v>
      </c>
      <c r="C1952" s="77">
        <v>250</v>
      </c>
      <c r="D1952" s="77">
        <v>1000.1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0.72528198696199997</v>
      </c>
      <c r="L1952" s="77">
        <v>0</v>
      </c>
      <c r="M1952" s="77">
        <v>0.71398037775300005</v>
      </c>
      <c r="N1952" s="77">
        <v>0</v>
      </c>
      <c r="O1952" s="78" t="s">
        <v>978</v>
      </c>
    </row>
    <row r="1953" spans="1:15" x14ac:dyDescent="0.25">
      <c r="A1953" s="151" t="s">
        <v>52</v>
      </c>
      <c r="B1953" s="77" t="s">
        <v>92</v>
      </c>
      <c r="C1953" s="77">
        <v>1000</v>
      </c>
      <c r="D1953" s="77">
        <v>1400.1</v>
      </c>
      <c r="E1953" s="77">
        <v>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0.73114260829800004</v>
      </c>
      <c r="L1953" s="77">
        <v>0</v>
      </c>
      <c r="M1953" s="77">
        <v>0.71993300582300002</v>
      </c>
      <c r="N1953" s="77">
        <v>0</v>
      </c>
      <c r="O1953" s="78" t="s">
        <v>980</v>
      </c>
    </row>
    <row r="1954" spans="1:15" x14ac:dyDescent="0.25">
      <c r="A1954" s="151" t="s">
        <v>52</v>
      </c>
      <c r="B1954" s="77" t="s">
        <v>92</v>
      </c>
      <c r="C1954" s="77">
        <v>1400</v>
      </c>
      <c r="D1954" s="77">
        <v>1767</v>
      </c>
      <c r="E1954" s="77">
        <v>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0.79649861133699995</v>
      </c>
      <c r="L1954" s="77">
        <v>0</v>
      </c>
      <c r="M1954" s="77">
        <v>0.78622137917199997</v>
      </c>
      <c r="N1954" s="77">
        <v>0</v>
      </c>
      <c r="O1954" s="78" t="s">
        <v>982</v>
      </c>
    </row>
    <row r="1955" spans="1:15" x14ac:dyDescent="0.25">
      <c r="A1955" s="151" t="s">
        <v>52</v>
      </c>
      <c r="B1955" s="77" t="s">
        <v>92</v>
      </c>
      <c r="C1955" s="77">
        <v>1767</v>
      </c>
      <c r="D1955" s="77">
        <v>1767.1</v>
      </c>
      <c r="E1955" s="77">
        <v>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0.79649861133699995</v>
      </c>
      <c r="L1955" s="77">
        <v>0</v>
      </c>
      <c r="M1955" s="77">
        <v>0.78622137917199997</v>
      </c>
      <c r="N1955" s="77">
        <v>0</v>
      </c>
      <c r="O1955" s="78" t="s">
        <v>984</v>
      </c>
    </row>
    <row r="1956" spans="1:15" x14ac:dyDescent="0.25">
      <c r="A1956" s="151" t="s">
        <v>52</v>
      </c>
      <c r="B1956" s="77" t="s">
        <v>93</v>
      </c>
      <c r="C1956" s="77">
        <v>-250</v>
      </c>
      <c r="D1956" s="77">
        <v>-149.9</v>
      </c>
      <c r="E1956" s="77">
        <v>0.1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0.55536480170400004</v>
      </c>
      <c r="L1956" s="77">
        <v>0</v>
      </c>
      <c r="M1956" s="77">
        <v>0.550575079267</v>
      </c>
      <c r="N1956" s="77">
        <v>0</v>
      </c>
      <c r="O1956" s="78" t="s">
        <v>965</v>
      </c>
    </row>
    <row r="1957" spans="1:15" x14ac:dyDescent="0.25">
      <c r="A1957" s="151" t="s">
        <v>52</v>
      </c>
      <c r="B1957" s="77" t="s">
        <v>93</v>
      </c>
      <c r="C1957" s="77">
        <v>-150</v>
      </c>
      <c r="D1957" s="77">
        <v>0.1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0.29307530930999998</v>
      </c>
      <c r="L1957" s="77">
        <v>0</v>
      </c>
      <c r="M1957" s="77">
        <v>0.28549186088799999</v>
      </c>
      <c r="N1957" s="77">
        <v>0</v>
      </c>
      <c r="O1957" s="78" t="s">
        <v>967</v>
      </c>
    </row>
    <row r="1958" spans="1:15" x14ac:dyDescent="0.25">
      <c r="A1958" s="151" t="s">
        <v>52</v>
      </c>
      <c r="B1958" s="77" t="s">
        <v>93</v>
      </c>
      <c r="C1958" s="77">
        <v>0</v>
      </c>
      <c r="D1958" s="77">
        <v>120.1</v>
      </c>
      <c r="E1958" s="77">
        <v>0.1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0.20014928119600001</v>
      </c>
      <c r="L1958" s="77">
        <v>0</v>
      </c>
      <c r="M1958" s="77">
        <v>0.19650714703899999</v>
      </c>
      <c r="N1958" s="77">
        <v>0</v>
      </c>
      <c r="O1958" s="78" t="s">
        <v>969</v>
      </c>
    </row>
    <row r="1959" spans="1:15" x14ac:dyDescent="0.25">
      <c r="A1959" s="151" t="s">
        <v>52</v>
      </c>
      <c r="B1959" s="77" t="s">
        <v>93</v>
      </c>
      <c r="C1959" s="77">
        <v>120</v>
      </c>
      <c r="D1959" s="77">
        <v>400</v>
      </c>
      <c r="E1959" s="77">
        <v>0.1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0.178953679645</v>
      </c>
      <c r="L1959" s="77">
        <v>0</v>
      </c>
      <c r="M1959" s="77">
        <v>0.174870648001</v>
      </c>
      <c r="N1959" s="77">
        <v>0</v>
      </c>
      <c r="O1959" s="78" t="s">
        <v>971</v>
      </c>
    </row>
    <row r="1960" spans="1:15" x14ac:dyDescent="0.25">
      <c r="A1960" s="151" t="s">
        <v>52</v>
      </c>
      <c r="B1960" s="77" t="s">
        <v>93</v>
      </c>
      <c r="C1960" s="77">
        <v>400</v>
      </c>
      <c r="D1960" s="77">
        <v>400.1</v>
      </c>
      <c r="E1960" s="77">
        <v>0.1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0.178953679645</v>
      </c>
      <c r="L1960" s="77">
        <v>0</v>
      </c>
      <c r="M1960" s="77">
        <v>0.174870648001</v>
      </c>
      <c r="N1960" s="77">
        <v>0</v>
      </c>
      <c r="O1960" s="78" t="s">
        <v>973</v>
      </c>
    </row>
    <row r="1961" spans="1:15" x14ac:dyDescent="0.25">
      <c r="A1961" s="151" t="s">
        <v>52</v>
      </c>
      <c r="B1961" s="77" t="s">
        <v>93</v>
      </c>
      <c r="C1961" s="77">
        <v>-250</v>
      </c>
      <c r="D1961" s="77">
        <v>-149.9</v>
      </c>
      <c r="E1961" s="77">
        <v>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0.80890141436200003</v>
      </c>
      <c r="L1961" s="77">
        <v>0</v>
      </c>
      <c r="M1961" s="77">
        <v>0.795696498616</v>
      </c>
      <c r="N1961" s="77">
        <v>0</v>
      </c>
      <c r="O1961" s="78" t="s">
        <v>966</v>
      </c>
    </row>
    <row r="1962" spans="1:15" x14ac:dyDescent="0.25">
      <c r="A1962" s="151" t="s">
        <v>52</v>
      </c>
      <c r="B1962" s="77" t="s">
        <v>93</v>
      </c>
      <c r="C1962" s="77">
        <v>-150</v>
      </c>
      <c r="D1962" s="77">
        <v>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0.65502346508200004</v>
      </c>
      <c r="L1962" s="77">
        <v>0</v>
      </c>
      <c r="M1962" s="77">
        <v>0.64148702452499995</v>
      </c>
      <c r="N1962" s="77">
        <v>0</v>
      </c>
      <c r="O1962" s="78" t="s">
        <v>968</v>
      </c>
    </row>
    <row r="1963" spans="1:15" x14ac:dyDescent="0.25">
      <c r="A1963" s="151" t="s">
        <v>52</v>
      </c>
      <c r="B1963" s="77" t="s">
        <v>93</v>
      </c>
      <c r="C1963" s="77">
        <v>0</v>
      </c>
      <c r="D1963" s="77">
        <v>120.1</v>
      </c>
      <c r="E1963" s="77">
        <v>1</v>
      </c>
      <c r="F1963" s="77" t="s">
        <v>23</v>
      </c>
      <c r="G1963" s="77" t="s">
        <v>23</v>
      </c>
      <c r="H1963" s="77">
        <v>0</v>
      </c>
      <c r="I1963" s="77">
        <v>0</v>
      </c>
      <c r="K1963" s="77">
        <v>0.611877244667</v>
      </c>
      <c r="L1963" s="77">
        <v>0</v>
      </c>
      <c r="M1963" s="77">
        <v>0.60713677111300002</v>
      </c>
      <c r="N1963" s="77">
        <v>0</v>
      </c>
      <c r="O1963" s="78" t="s">
        <v>970</v>
      </c>
    </row>
    <row r="1964" spans="1:15" x14ac:dyDescent="0.25">
      <c r="A1964" s="151" t="s">
        <v>52</v>
      </c>
      <c r="B1964" s="77" t="s">
        <v>93</v>
      </c>
      <c r="C1964" s="77">
        <v>120</v>
      </c>
      <c r="D1964" s="77">
        <v>400</v>
      </c>
      <c r="E1964" s="77">
        <v>1</v>
      </c>
      <c r="F1964" s="77" t="s">
        <v>23</v>
      </c>
      <c r="G1964" s="77" t="s">
        <v>23</v>
      </c>
      <c r="H1964" s="77">
        <v>0</v>
      </c>
      <c r="I1964" s="77">
        <v>0</v>
      </c>
      <c r="K1964" s="77">
        <v>0.60527551349499997</v>
      </c>
      <c r="L1964" s="77">
        <v>0</v>
      </c>
      <c r="M1964" s="77">
        <v>0.60048292526299996</v>
      </c>
      <c r="N1964" s="77">
        <v>0</v>
      </c>
      <c r="O1964" s="78" t="s">
        <v>972</v>
      </c>
    </row>
    <row r="1965" spans="1:15" x14ac:dyDescent="0.25">
      <c r="A1965" s="151" t="s">
        <v>52</v>
      </c>
      <c r="B1965" s="77" t="s">
        <v>93</v>
      </c>
      <c r="C1965" s="77">
        <v>400</v>
      </c>
      <c r="D1965" s="77">
        <v>400.1</v>
      </c>
      <c r="E1965" s="77">
        <v>1</v>
      </c>
      <c r="F1965" s="77" t="s">
        <v>23</v>
      </c>
      <c r="G1965" s="77" t="s">
        <v>23</v>
      </c>
      <c r="H1965" s="77">
        <v>0</v>
      </c>
      <c r="I1965" s="77">
        <v>0</v>
      </c>
      <c r="K1965" s="77">
        <v>0.60527551349499997</v>
      </c>
      <c r="L1965" s="77">
        <v>0</v>
      </c>
      <c r="M1965" s="77">
        <v>0.60048292526299996</v>
      </c>
      <c r="N1965" s="77">
        <v>0</v>
      </c>
      <c r="O1965" s="78" t="s">
        <v>974</v>
      </c>
    </row>
    <row r="1966" spans="1:15" x14ac:dyDescent="0.25">
      <c r="A1966" s="151" t="s">
        <v>52</v>
      </c>
      <c r="B1966" s="77" t="s">
        <v>44</v>
      </c>
      <c r="C1966" s="77">
        <v>0</v>
      </c>
      <c r="D1966" s="77">
        <v>3.3000999999999999E-4</v>
      </c>
      <c r="E1966" s="77">
        <v>1.0000000000000001E-9</v>
      </c>
      <c r="F1966" s="77" t="s">
        <v>13</v>
      </c>
      <c r="G1966" s="77" t="s">
        <v>11</v>
      </c>
      <c r="H1966" s="77">
        <v>0</v>
      </c>
      <c r="I1966" s="77">
        <v>0</v>
      </c>
      <c r="K1966" s="77">
        <v>2.4E-2</v>
      </c>
      <c r="L1966" s="77">
        <v>180</v>
      </c>
      <c r="M1966" s="77">
        <v>2.3106999999999999E-2</v>
      </c>
      <c r="N1966" s="77">
        <v>175.06</v>
      </c>
      <c r="O1966" s="78" t="s">
        <v>924</v>
      </c>
    </row>
    <row r="1967" spans="1:15" x14ac:dyDescent="0.25">
      <c r="A1967" s="151" t="s">
        <v>52</v>
      </c>
      <c r="B1967" s="77" t="s">
        <v>44</v>
      </c>
      <c r="C1967" s="77">
        <v>0</v>
      </c>
      <c r="D1967" s="77">
        <v>3.3000999999999999E-4</v>
      </c>
      <c r="E1967" s="77">
        <v>1E-8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2.4E-2</v>
      </c>
      <c r="L1967" s="77">
        <v>173.53</v>
      </c>
      <c r="M1967" s="77">
        <v>2.3813999999999998E-2</v>
      </c>
      <c r="N1967" s="77">
        <v>173.54</v>
      </c>
      <c r="O1967" s="78" t="s">
        <v>925</v>
      </c>
    </row>
    <row r="1968" spans="1:15" x14ac:dyDescent="0.25">
      <c r="A1968" s="151" t="s">
        <v>52</v>
      </c>
      <c r="B1968" s="77" t="s">
        <v>44</v>
      </c>
      <c r="C1968" s="77">
        <v>3.3E-4</v>
      </c>
      <c r="D1968" s="77">
        <v>3.3000999999999998E-3</v>
      </c>
      <c r="E1968" s="77">
        <v>1E-8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6.8000000000000005E-2</v>
      </c>
      <c r="L1968" s="77">
        <v>150</v>
      </c>
      <c r="M1968" s="77">
        <v>5.7598000000000003E-2</v>
      </c>
      <c r="N1968" s="77">
        <v>152.88999999999999</v>
      </c>
      <c r="O1968" s="78" t="s">
        <v>933</v>
      </c>
    </row>
    <row r="1969" spans="1:15" x14ac:dyDescent="0.25">
      <c r="A1969" s="151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9.9999999999999995E-8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6.2453000000000002E-2</v>
      </c>
      <c r="L1969" s="77">
        <v>112.75</v>
      </c>
      <c r="M1969" s="77">
        <v>6.2384000000000002E-2</v>
      </c>
      <c r="N1969" s="77">
        <v>112.54</v>
      </c>
      <c r="O1969" s="78" t="s">
        <v>926</v>
      </c>
    </row>
    <row r="1970" spans="1:15" x14ac:dyDescent="0.25">
      <c r="A1970" s="151" t="s">
        <v>52</v>
      </c>
      <c r="B1970" s="77" t="s">
        <v>44</v>
      </c>
      <c r="C1970" s="77">
        <v>3.3E-4</v>
      </c>
      <c r="D1970" s="77">
        <v>3.3000999999999998E-3</v>
      </c>
      <c r="E1970" s="77">
        <v>9.9999999999999995E-8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7.6187000000000005E-2</v>
      </c>
      <c r="L1970" s="77">
        <v>148.47</v>
      </c>
      <c r="M1970" s="77">
        <v>7.3319999999999996E-2</v>
      </c>
      <c r="N1970" s="77">
        <v>149.02000000000001</v>
      </c>
      <c r="O1970" s="78" t="s">
        <v>934</v>
      </c>
    </row>
    <row r="1971" spans="1:15" x14ac:dyDescent="0.25">
      <c r="A1971" s="151" t="s">
        <v>52</v>
      </c>
      <c r="B1971" s="77" t="s">
        <v>44</v>
      </c>
      <c r="C1971" s="77">
        <v>3.3E-3</v>
      </c>
      <c r="D1971" s="77">
        <v>3.3001000000000003E-2</v>
      </c>
      <c r="E1971" s="77">
        <v>9.9999999999999995E-8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0.21</v>
      </c>
      <c r="L1971" s="77">
        <v>150</v>
      </c>
      <c r="M1971" s="77">
        <v>0.20100000000000001</v>
      </c>
      <c r="N1971" s="77">
        <v>145.79</v>
      </c>
      <c r="O1971" s="78" t="s">
        <v>938</v>
      </c>
    </row>
    <row r="1972" spans="1:15" x14ac:dyDescent="0.25">
      <c r="A1972" s="151" t="s">
        <v>52</v>
      </c>
      <c r="B1972" s="77" t="s">
        <v>44</v>
      </c>
      <c r="C1972" s="77">
        <v>0</v>
      </c>
      <c r="D1972" s="77">
        <v>3.3000999999999999E-4</v>
      </c>
      <c r="E1972" s="77">
        <v>9.9999999999999995E-7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0.58048</v>
      </c>
      <c r="L1972" s="77">
        <v>15.83</v>
      </c>
      <c r="M1972" s="77">
        <v>0.58045000000000002</v>
      </c>
      <c r="N1972" s="77">
        <v>15.637</v>
      </c>
      <c r="O1972" s="78" t="s">
        <v>927</v>
      </c>
    </row>
    <row r="1973" spans="1:15" x14ac:dyDescent="0.25">
      <c r="A1973" s="151" t="s">
        <v>52</v>
      </c>
      <c r="B1973" s="77" t="s">
        <v>44</v>
      </c>
      <c r="C1973" s="77">
        <v>3.3E-4</v>
      </c>
      <c r="D1973" s="77">
        <v>3.3000999999999998E-3</v>
      </c>
      <c r="E1973" s="77">
        <v>9.9999999999999995E-7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0.56791999999999998</v>
      </c>
      <c r="L1973" s="77">
        <v>73.551000000000002</v>
      </c>
      <c r="M1973" s="77">
        <v>0.56576000000000004</v>
      </c>
      <c r="N1973" s="77">
        <v>73.311999999999998</v>
      </c>
      <c r="O1973" s="78" t="s">
        <v>935</v>
      </c>
    </row>
    <row r="1974" spans="1:15" x14ac:dyDescent="0.25">
      <c r="A1974" s="151" t="s">
        <v>52</v>
      </c>
      <c r="B1974" s="77" t="s">
        <v>44</v>
      </c>
      <c r="C1974" s="77">
        <v>3.3E-3</v>
      </c>
      <c r="D1974" s="77">
        <v>3.3001000000000003E-2</v>
      </c>
      <c r="E1974" s="77">
        <v>9.9999999999999995E-7</v>
      </c>
      <c r="F1974" s="77" t="s">
        <v>13</v>
      </c>
      <c r="G1974" s="77" t="s">
        <v>11</v>
      </c>
      <c r="H1974" s="77">
        <v>0</v>
      </c>
      <c r="I1974" s="77">
        <v>0</v>
      </c>
      <c r="K1974" s="77">
        <v>0.44201000000000001</v>
      </c>
      <c r="L1974" s="77">
        <v>139.58000000000001</v>
      </c>
      <c r="M1974" s="77">
        <v>0.43215999999999999</v>
      </c>
      <c r="N1974" s="77">
        <v>139.79</v>
      </c>
      <c r="O1974" s="78" t="s">
        <v>939</v>
      </c>
    </row>
    <row r="1975" spans="1:15" x14ac:dyDescent="0.25">
      <c r="A1975" s="151" t="s">
        <v>52</v>
      </c>
      <c r="B1975" s="77" t="s">
        <v>44</v>
      </c>
      <c r="C1975" s="77">
        <v>3.3000000000000002E-2</v>
      </c>
      <c r="D1975" s="77">
        <v>0.33001000000000003</v>
      </c>
      <c r="E1975" s="77">
        <v>9.9999999999999995E-7</v>
      </c>
      <c r="F1975" s="77" t="s">
        <v>13</v>
      </c>
      <c r="G1975" s="77" t="s">
        <v>11</v>
      </c>
      <c r="H1975" s="77">
        <v>0</v>
      </c>
      <c r="I1975" s="77">
        <v>0</v>
      </c>
      <c r="K1975" s="77">
        <v>3</v>
      </c>
      <c r="L1975" s="77">
        <v>120</v>
      </c>
      <c r="M1975" s="77">
        <v>2.9413999999999998</v>
      </c>
      <c r="N1975" s="77">
        <v>115.33</v>
      </c>
      <c r="O1975" s="78" t="s">
        <v>943</v>
      </c>
    </row>
    <row r="1976" spans="1:15" x14ac:dyDescent="0.25">
      <c r="A1976" s="151" t="s">
        <v>52</v>
      </c>
      <c r="B1976" s="77" t="s">
        <v>44</v>
      </c>
      <c r="C1976" s="77">
        <v>0</v>
      </c>
      <c r="D1976" s="77">
        <v>3.3000999999999999E-4</v>
      </c>
      <c r="E1976" s="77">
        <v>1.0000000000000001E-5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5.8000999999999996</v>
      </c>
      <c r="L1976" s="77">
        <v>1.6500999999999999</v>
      </c>
      <c r="M1976" s="77">
        <v>5.8000999999999996</v>
      </c>
      <c r="N1976" s="77">
        <v>1.5718000000000001</v>
      </c>
      <c r="O1976" s="78" t="s">
        <v>928</v>
      </c>
    </row>
    <row r="1977" spans="1:15" x14ac:dyDescent="0.25">
      <c r="A1977" s="151" t="s">
        <v>52</v>
      </c>
      <c r="B1977" s="77" t="s">
        <v>44</v>
      </c>
      <c r="C1977" s="77">
        <v>3.3E-4</v>
      </c>
      <c r="D1977" s="77">
        <v>3.3000999999999998E-3</v>
      </c>
      <c r="E1977" s="77">
        <v>1.0000000000000001E-5</v>
      </c>
      <c r="F1977" s="77" t="s">
        <v>13</v>
      </c>
      <c r="G1977" s="77" t="s">
        <v>11</v>
      </c>
      <c r="H1977" s="77">
        <v>0</v>
      </c>
      <c r="I1977" s="77">
        <v>0</v>
      </c>
      <c r="K1977" s="77">
        <v>5.7988999999999997</v>
      </c>
      <c r="L1977" s="77">
        <v>9.0556999999999999</v>
      </c>
      <c r="M1977" s="77">
        <v>5.7980999999999998</v>
      </c>
      <c r="N1977" s="77">
        <v>8.8116000000000003</v>
      </c>
      <c r="O1977" s="78" t="s">
        <v>936</v>
      </c>
    </row>
    <row r="1978" spans="1:15" x14ac:dyDescent="0.25">
      <c r="A1978" s="151" t="s">
        <v>52</v>
      </c>
      <c r="B1978" s="77" t="s">
        <v>44</v>
      </c>
      <c r="C1978" s="77">
        <v>3.3E-3</v>
      </c>
      <c r="D1978" s="77">
        <v>3.3001000000000003E-2</v>
      </c>
      <c r="E1978" s="77">
        <v>1.0000000000000001E-5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5.6421999999999999</v>
      </c>
      <c r="L1978" s="77">
        <v>61.543999999999997</v>
      </c>
      <c r="M1978" s="77">
        <v>5.6368999999999998</v>
      </c>
      <c r="N1978" s="77">
        <v>61.47</v>
      </c>
      <c r="O1978" s="78" t="s">
        <v>940</v>
      </c>
    </row>
    <row r="1979" spans="1:15" x14ac:dyDescent="0.25">
      <c r="A1979" s="151" t="s">
        <v>52</v>
      </c>
      <c r="B1979" s="77" t="s">
        <v>44</v>
      </c>
      <c r="C1979" s="77">
        <v>3.3000000000000002E-2</v>
      </c>
      <c r="D1979" s="77">
        <v>0.33001000000000003</v>
      </c>
      <c r="E1979" s="77">
        <v>1.0000000000000001E-5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5.2853000000000003</v>
      </c>
      <c r="L1979" s="77">
        <v>109.48</v>
      </c>
      <c r="M1979" s="77">
        <v>5.266</v>
      </c>
      <c r="N1979" s="77">
        <v>109.51</v>
      </c>
      <c r="O1979" s="78" t="s">
        <v>944</v>
      </c>
    </row>
    <row r="1980" spans="1:15" x14ac:dyDescent="0.25">
      <c r="A1980" s="151" t="s">
        <v>52</v>
      </c>
      <c r="B1980" s="77" t="s">
        <v>44</v>
      </c>
      <c r="C1980" s="77">
        <v>0.33</v>
      </c>
      <c r="D1980" s="77">
        <v>3.0001000000000002</v>
      </c>
      <c r="E1980" s="77">
        <v>1.0000000000000001E-5</v>
      </c>
      <c r="F1980" s="77" t="s">
        <v>13</v>
      </c>
      <c r="G1980" s="77" t="s">
        <v>12</v>
      </c>
      <c r="H1980" s="77">
        <v>0</v>
      </c>
      <c r="I1980" s="77">
        <v>0</v>
      </c>
      <c r="K1980" s="77">
        <v>5.1999999999999998E-2</v>
      </c>
      <c r="L1980" s="77">
        <v>0.44</v>
      </c>
      <c r="M1980" s="77">
        <v>5.0999999999999997E-2</v>
      </c>
      <c r="N1980" s="77">
        <v>0.43873000000000001</v>
      </c>
      <c r="O1980" s="78" t="s">
        <v>948</v>
      </c>
    </row>
    <row r="1981" spans="1:15" x14ac:dyDescent="0.25">
      <c r="A1981" s="151" t="s">
        <v>52</v>
      </c>
      <c r="B1981" s="77" t="s">
        <v>44</v>
      </c>
      <c r="C1981" s="77">
        <v>0</v>
      </c>
      <c r="D1981" s="77">
        <v>3.3000999999999999E-4</v>
      </c>
      <c r="E1981" s="77">
        <v>1E-4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58</v>
      </c>
      <c r="L1981" s="77">
        <v>0.18851999999999999</v>
      </c>
      <c r="M1981" s="77">
        <v>58</v>
      </c>
      <c r="N1981" s="77">
        <v>0.15719</v>
      </c>
      <c r="O1981" s="78" t="s">
        <v>929</v>
      </c>
    </row>
    <row r="1982" spans="1:15" x14ac:dyDescent="0.25">
      <c r="A1982" s="151" t="s">
        <v>52</v>
      </c>
      <c r="B1982" s="77" t="s">
        <v>44</v>
      </c>
      <c r="C1982" s="77">
        <v>3.3E-4</v>
      </c>
      <c r="D1982" s="77">
        <v>3.3000999999999998E-3</v>
      </c>
      <c r="E1982" s="77">
        <v>1E-4</v>
      </c>
      <c r="F1982" s="77" t="s">
        <v>13</v>
      </c>
      <c r="G1982" s="77" t="s">
        <v>11</v>
      </c>
      <c r="H1982" s="77">
        <v>0</v>
      </c>
      <c r="I1982" s="77">
        <v>0</v>
      </c>
      <c r="K1982" s="77">
        <v>58</v>
      </c>
      <c r="L1982" s="77">
        <v>0.98192000000000002</v>
      </c>
      <c r="M1982" s="77">
        <v>58</v>
      </c>
      <c r="N1982" s="77">
        <v>0.88327999999999995</v>
      </c>
      <c r="O1982" s="78" t="s">
        <v>937</v>
      </c>
    </row>
    <row r="1983" spans="1:15" x14ac:dyDescent="0.25">
      <c r="A1983" s="151" t="s">
        <v>52</v>
      </c>
      <c r="B1983" s="77" t="s">
        <v>44</v>
      </c>
      <c r="C1983" s="77">
        <v>3.3E-3</v>
      </c>
      <c r="D1983" s="77">
        <v>3.3001000000000003E-2</v>
      </c>
      <c r="E1983" s="77">
        <v>1E-4</v>
      </c>
      <c r="F1983" s="77" t="s">
        <v>13</v>
      </c>
      <c r="G1983" s="77" t="s">
        <v>11</v>
      </c>
      <c r="H1983" s="77">
        <v>0</v>
      </c>
      <c r="I1983" s="77">
        <v>0</v>
      </c>
      <c r="K1983" s="77">
        <v>57.982999999999997</v>
      </c>
      <c r="L1983" s="77">
        <v>7.2053000000000003</v>
      </c>
      <c r="M1983" s="77">
        <v>57.981000000000002</v>
      </c>
      <c r="N1983" s="77">
        <v>7.1429999999999998</v>
      </c>
      <c r="O1983" s="78" t="s">
        <v>941</v>
      </c>
    </row>
    <row r="1984" spans="1:15" x14ac:dyDescent="0.25">
      <c r="A1984" s="151" t="s">
        <v>52</v>
      </c>
      <c r="B1984" s="77" t="s">
        <v>44</v>
      </c>
      <c r="C1984" s="77">
        <v>3.3000000000000002E-2</v>
      </c>
      <c r="D1984" s="77">
        <v>0.33001000000000003</v>
      </c>
      <c r="E1984" s="77">
        <v>1E-4</v>
      </c>
      <c r="F1984" s="77" t="s">
        <v>13</v>
      </c>
      <c r="G1984" s="77" t="s">
        <v>11</v>
      </c>
      <c r="H1984" s="77">
        <v>0</v>
      </c>
      <c r="I1984" s="77">
        <v>0</v>
      </c>
      <c r="K1984" s="77">
        <v>56.994999999999997</v>
      </c>
      <c r="L1984" s="77">
        <v>42.585000000000001</v>
      </c>
      <c r="M1984" s="77">
        <v>56.984000000000002</v>
      </c>
      <c r="N1984" s="77">
        <v>42.551000000000002</v>
      </c>
      <c r="O1984" s="78" t="s">
        <v>945</v>
      </c>
    </row>
    <row r="1985" spans="1:15" x14ac:dyDescent="0.25">
      <c r="A1985" s="151" t="s">
        <v>52</v>
      </c>
      <c r="B1985" s="77" t="s">
        <v>44</v>
      </c>
      <c r="C1985" s="77">
        <v>0.33</v>
      </c>
      <c r="D1985" s="77">
        <v>3.0001000000000002</v>
      </c>
      <c r="E1985" s="77">
        <v>1E-4</v>
      </c>
      <c r="F1985" s="77" t="s">
        <v>13</v>
      </c>
      <c r="G1985" s="77" t="s">
        <v>12</v>
      </c>
      <c r="H1985" s="77">
        <v>0</v>
      </c>
      <c r="I1985" s="77">
        <v>0</v>
      </c>
      <c r="K1985" s="77">
        <v>6.0248999999999997E-2</v>
      </c>
      <c r="L1985" s="77">
        <v>0.43614000000000003</v>
      </c>
      <c r="M1985" s="77">
        <v>6.0204000000000001E-2</v>
      </c>
      <c r="N1985" s="77">
        <v>0.43607000000000001</v>
      </c>
      <c r="O1985" s="78" t="s">
        <v>949</v>
      </c>
    </row>
    <row r="1986" spans="1:15" x14ac:dyDescent="0.25">
      <c r="A1986" s="151" t="s">
        <v>52</v>
      </c>
      <c r="B1986" s="77" t="s">
        <v>44</v>
      </c>
      <c r="C1986" s="77">
        <v>3</v>
      </c>
      <c r="D1986" s="77">
        <v>11.000999999999999</v>
      </c>
      <c r="E1986" s="77">
        <v>1E-4</v>
      </c>
      <c r="F1986" s="77" t="s">
        <v>13</v>
      </c>
      <c r="G1986" s="77" t="s">
        <v>12</v>
      </c>
      <c r="H1986" s="77">
        <v>0</v>
      </c>
      <c r="I1986" s="77">
        <v>0</v>
      </c>
      <c r="K1986" s="77">
        <v>-2.4E-2</v>
      </c>
      <c r="L1986" s="77">
        <v>0.92</v>
      </c>
      <c r="M1986" s="77">
        <v>-2.4618999999999999E-2</v>
      </c>
      <c r="N1986" s="77">
        <v>0.91522999999999999</v>
      </c>
      <c r="O1986" s="78" t="s">
        <v>953</v>
      </c>
    </row>
    <row r="1987" spans="1:15" x14ac:dyDescent="0.25">
      <c r="A1987" s="151" t="s">
        <v>52</v>
      </c>
      <c r="B1987" s="77" t="s">
        <v>44</v>
      </c>
      <c r="C1987" s="77">
        <v>11</v>
      </c>
      <c r="D1987" s="77">
        <v>20.5</v>
      </c>
      <c r="E1987" s="77">
        <v>1E-4</v>
      </c>
      <c r="F1987" s="77" t="s">
        <v>13</v>
      </c>
      <c r="G1987" s="77" t="s">
        <v>12</v>
      </c>
      <c r="H1987" s="77">
        <v>0</v>
      </c>
      <c r="I1987" s="77">
        <v>0</v>
      </c>
      <c r="K1987" s="77">
        <v>2.7</v>
      </c>
      <c r="L1987" s="77">
        <v>1.1000000000000001</v>
      </c>
      <c r="M1987" s="77">
        <v>2.6473</v>
      </c>
      <c r="N1987" s="77">
        <v>1.1008</v>
      </c>
      <c r="O1987" s="78" t="s">
        <v>957</v>
      </c>
    </row>
    <row r="1988" spans="1:15" x14ac:dyDescent="0.25">
      <c r="A1988" s="151" t="s">
        <v>52</v>
      </c>
      <c r="B1988" s="77" t="s">
        <v>44</v>
      </c>
      <c r="C1988" s="77">
        <v>20.5</v>
      </c>
      <c r="D1988" s="77">
        <v>20.6</v>
      </c>
      <c r="E1988" s="77">
        <v>1E-4</v>
      </c>
      <c r="F1988" s="77" t="s">
        <v>13</v>
      </c>
      <c r="G1988" s="77" t="s">
        <v>12</v>
      </c>
      <c r="H1988" s="77">
        <v>0</v>
      </c>
      <c r="I1988" s="77">
        <v>0</v>
      </c>
      <c r="K1988" s="77">
        <v>2.7</v>
      </c>
      <c r="L1988" s="77">
        <v>1.1000000000000001</v>
      </c>
      <c r="M1988" s="77">
        <v>2.6473</v>
      </c>
      <c r="N1988" s="77">
        <v>1.1008</v>
      </c>
      <c r="O1988" s="78" t="s">
        <v>961</v>
      </c>
    </row>
    <row r="1989" spans="1:15" x14ac:dyDescent="0.25">
      <c r="A1989" s="151" t="s">
        <v>52</v>
      </c>
      <c r="B1989" s="77" t="s">
        <v>44</v>
      </c>
      <c r="C1989" s="77">
        <v>0</v>
      </c>
      <c r="D1989" s="77">
        <v>3.3000999999999999E-4</v>
      </c>
      <c r="E1989" s="77">
        <v>1E-3</v>
      </c>
      <c r="F1989" s="77" t="s">
        <v>13</v>
      </c>
      <c r="G1989" s="77" t="s">
        <v>11</v>
      </c>
      <c r="H1989" s="77">
        <v>0</v>
      </c>
      <c r="I1989" s="77">
        <v>0</v>
      </c>
      <c r="K1989" s="77">
        <v>580</v>
      </c>
      <c r="L1989" s="77">
        <v>2.8251999999999999E-2</v>
      </c>
      <c r="M1989" s="77">
        <v>580</v>
      </c>
      <c r="N1989" s="77">
        <v>1.5719E-2</v>
      </c>
      <c r="O1989" s="78" t="s">
        <v>930</v>
      </c>
    </row>
    <row r="1990" spans="1:15" x14ac:dyDescent="0.25">
      <c r="A1990" s="151" t="s">
        <v>52</v>
      </c>
      <c r="B1990" s="77" t="s">
        <v>44</v>
      </c>
      <c r="C1990" s="77">
        <v>3.3E-3</v>
      </c>
      <c r="D1990" s="77">
        <v>3.3001000000000003E-2</v>
      </c>
      <c r="E1990" s="77">
        <v>1E-3</v>
      </c>
      <c r="F1990" s="77" t="s">
        <v>13</v>
      </c>
      <c r="G1990" s="77" t="s">
        <v>11</v>
      </c>
      <c r="H1990" s="77">
        <v>0</v>
      </c>
      <c r="I1990" s="77">
        <v>0</v>
      </c>
      <c r="K1990" s="77">
        <v>580</v>
      </c>
      <c r="L1990" s="77">
        <v>0.74075999999999997</v>
      </c>
      <c r="M1990" s="77">
        <v>580</v>
      </c>
      <c r="N1990" s="77">
        <v>0.71564000000000005</v>
      </c>
      <c r="O1990" s="78" t="s">
        <v>942</v>
      </c>
    </row>
    <row r="1991" spans="1:15" x14ac:dyDescent="0.25">
      <c r="A1991" s="151" t="s">
        <v>52</v>
      </c>
      <c r="B1991" s="77" t="s">
        <v>44</v>
      </c>
      <c r="C1991" s="77">
        <v>3.3000000000000002E-2</v>
      </c>
      <c r="D1991" s="77">
        <v>0.33001000000000003</v>
      </c>
      <c r="E1991" s="77">
        <v>1E-3</v>
      </c>
      <c r="F1991" s="77" t="s">
        <v>13</v>
      </c>
      <c r="G1991" s="77" t="s">
        <v>11</v>
      </c>
      <c r="H1991" s="77">
        <v>0</v>
      </c>
      <c r="I1991" s="77">
        <v>0</v>
      </c>
      <c r="K1991" s="77">
        <v>579.89</v>
      </c>
      <c r="L1991" s="77">
        <v>4.7610000000000001</v>
      </c>
      <c r="M1991" s="77">
        <v>579.88</v>
      </c>
      <c r="N1991" s="77">
        <v>4.7411000000000003</v>
      </c>
      <c r="O1991" s="78" t="s">
        <v>946</v>
      </c>
    </row>
    <row r="1992" spans="1:15" x14ac:dyDescent="0.25">
      <c r="A1992" s="151" t="s">
        <v>52</v>
      </c>
      <c r="B1992" s="77" t="s">
        <v>44</v>
      </c>
      <c r="C1992" s="77">
        <v>0.33</v>
      </c>
      <c r="D1992" s="77">
        <v>3.0001000000000002</v>
      </c>
      <c r="E1992" s="77">
        <v>1E-3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0.50421000000000005</v>
      </c>
      <c r="L1992" s="77">
        <v>0.32729000000000003</v>
      </c>
      <c r="M1992" s="77">
        <v>0.50424000000000002</v>
      </c>
      <c r="N1992" s="77">
        <v>0.32695999999999997</v>
      </c>
      <c r="O1992" s="78" t="s">
        <v>950</v>
      </c>
    </row>
    <row r="1993" spans="1:15" x14ac:dyDescent="0.25">
      <c r="A1993" s="151" t="s">
        <v>52</v>
      </c>
      <c r="B1993" s="77" t="s">
        <v>44</v>
      </c>
      <c r="C1993" s="77">
        <v>3</v>
      </c>
      <c r="D1993" s="77">
        <v>11.000999999999999</v>
      </c>
      <c r="E1993" s="77">
        <v>1E-3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5.5271000000000001E-2</v>
      </c>
      <c r="L1993" s="77">
        <v>0.90973000000000004</v>
      </c>
      <c r="M1993" s="77">
        <v>5.2344000000000002E-2</v>
      </c>
      <c r="N1993" s="77">
        <v>0.90973999999999999</v>
      </c>
      <c r="O1993" s="78" t="s">
        <v>954</v>
      </c>
    </row>
    <row r="1994" spans="1:15" x14ac:dyDescent="0.25">
      <c r="A1994" s="151" t="s">
        <v>52</v>
      </c>
      <c r="B1994" s="77" t="s">
        <v>44</v>
      </c>
      <c r="C1994" s="77">
        <v>11</v>
      </c>
      <c r="D1994" s="77">
        <v>20.5</v>
      </c>
      <c r="E1994" s="77">
        <v>1E-3</v>
      </c>
      <c r="F1994" s="77" t="s">
        <v>13</v>
      </c>
      <c r="G1994" s="77" t="s">
        <v>12</v>
      </c>
      <c r="H1994" s="77">
        <v>0</v>
      </c>
      <c r="I1994" s="77">
        <v>0</v>
      </c>
      <c r="K1994" s="77">
        <v>2.7</v>
      </c>
      <c r="L1994" s="77">
        <v>1.1006</v>
      </c>
      <c r="M1994" s="77">
        <v>2.6625999999999999</v>
      </c>
      <c r="N1994" s="77">
        <v>1.1004</v>
      </c>
      <c r="O1994" s="78" t="s">
        <v>958</v>
      </c>
    </row>
    <row r="1995" spans="1:15" x14ac:dyDescent="0.25">
      <c r="A1995" s="151" t="s">
        <v>52</v>
      </c>
      <c r="B1995" s="77" t="s">
        <v>44</v>
      </c>
      <c r="C1995" s="77">
        <v>20.5</v>
      </c>
      <c r="D1995" s="77">
        <v>20.6</v>
      </c>
      <c r="E1995" s="77">
        <v>1E-3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2.7</v>
      </c>
      <c r="L1995" s="77">
        <v>1.1006</v>
      </c>
      <c r="M1995" s="77">
        <v>2.6625999999999999</v>
      </c>
      <c r="N1995" s="77">
        <v>1.1004</v>
      </c>
      <c r="O1995" s="78" t="s">
        <v>962</v>
      </c>
    </row>
    <row r="1996" spans="1:15" x14ac:dyDescent="0.25">
      <c r="A1996" s="151" t="s">
        <v>52</v>
      </c>
      <c r="B1996" s="77" t="s">
        <v>44</v>
      </c>
      <c r="C1996" s="77">
        <v>0</v>
      </c>
      <c r="D1996" s="77">
        <v>3.3000999999999999E-4</v>
      </c>
      <c r="E1996" s="77">
        <v>0.01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5.8</v>
      </c>
      <c r="L1996" s="77">
        <v>6.5850999999999999E-6</v>
      </c>
      <c r="M1996" s="77">
        <v>5.8</v>
      </c>
      <c r="N1996" s="77">
        <v>1.5718999999999999E-6</v>
      </c>
      <c r="O1996" s="78" t="s">
        <v>931</v>
      </c>
    </row>
    <row r="1997" spans="1:15" x14ac:dyDescent="0.25">
      <c r="A1997" s="151" t="s">
        <v>52</v>
      </c>
      <c r="B1997" s="77" t="s">
        <v>44</v>
      </c>
      <c r="C1997" s="77">
        <v>3.3000000000000002E-2</v>
      </c>
      <c r="D1997" s="77">
        <v>0.33001000000000003</v>
      </c>
      <c r="E1997" s="77">
        <v>0.01</v>
      </c>
      <c r="F1997" s="77" t="s">
        <v>13</v>
      </c>
      <c r="G1997" s="77" t="s">
        <v>11</v>
      </c>
      <c r="H1997" s="77">
        <v>0</v>
      </c>
      <c r="I1997" s="77">
        <v>0</v>
      </c>
      <c r="K1997" s="77">
        <v>5800</v>
      </c>
      <c r="L1997" s="77">
        <v>0.48270000000000002</v>
      </c>
      <c r="M1997" s="77">
        <v>5800</v>
      </c>
      <c r="N1997" s="77">
        <v>0.47471000000000002</v>
      </c>
      <c r="O1997" s="78" t="s">
        <v>947</v>
      </c>
    </row>
    <row r="1998" spans="1:15" x14ac:dyDescent="0.25">
      <c r="A1998" s="151" t="s">
        <v>52</v>
      </c>
      <c r="B1998" s="77" t="s">
        <v>44</v>
      </c>
      <c r="C1998" s="77">
        <v>0.33</v>
      </c>
      <c r="D1998" s="77">
        <v>3.0001000000000002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5.7839999999999998</v>
      </c>
      <c r="L1998" s="77">
        <v>5.8643000000000001E-2</v>
      </c>
      <c r="M1998" s="77">
        <v>5.7840999999999996</v>
      </c>
      <c r="N1998" s="77">
        <v>5.8298999999999997E-2</v>
      </c>
      <c r="O1998" s="78" t="s">
        <v>951</v>
      </c>
    </row>
    <row r="1999" spans="1:15" x14ac:dyDescent="0.25">
      <c r="A1999" s="151" t="s">
        <v>52</v>
      </c>
      <c r="B1999" s="77" t="s">
        <v>44</v>
      </c>
      <c r="C1999" s="77">
        <v>3</v>
      </c>
      <c r="D1999" s="77">
        <v>11.000999999999999</v>
      </c>
      <c r="E1999" s="77">
        <v>0.01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4.4629000000000003</v>
      </c>
      <c r="L1999" s="77">
        <v>0.64946999999999999</v>
      </c>
      <c r="M1999" s="77">
        <v>4.4596999999999998</v>
      </c>
      <c r="N1999" s="77">
        <v>0.64886999999999995</v>
      </c>
      <c r="O1999" s="78" t="s">
        <v>955</v>
      </c>
    </row>
    <row r="2000" spans="1:15" x14ac:dyDescent="0.25">
      <c r="A2000" s="151" t="s">
        <v>52</v>
      </c>
      <c r="B2000" s="77" t="s">
        <v>44</v>
      </c>
      <c r="C2000" s="77">
        <v>11</v>
      </c>
      <c r="D2000" s="77">
        <v>20.5</v>
      </c>
      <c r="E2000" s="77">
        <v>0.01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4.2515999999999998</v>
      </c>
      <c r="L2000" s="77">
        <v>1.0555000000000001</v>
      </c>
      <c r="M2000" s="77">
        <v>4.2550999999999997</v>
      </c>
      <c r="N2000" s="77">
        <v>1.0545</v>
      </c>
      <c r="O2000" s="78" t="s">
        <v>959</v>
      </c>
    </row>
    <row r="2001" spans="1:15" x14ac:dyDescent="0.25">
      <c r="A2001" s="151" t="s">
        <v>52</v>
      </c>
      <c r="B2001" s="77" t="s">
        <v>44</v>
      </c>
      <c r="C2001" s="77">
        <v>20.5</v>
      </c>
      <c r="D2001" s="77">
        <v>20.6</v>
      </c>
      <c r="E2001" s="77">
        <v>0.01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4.2515999999999998</v>
      </c>
      <c r="L2001" s="77">
        <v>1.0555000000000001</v>
      </c>
      <c r="M2001" s="77">
        <v>4.2550999999999997</v>
      </c>
      <c r="N2001" s="77">
        <v>1.0545</v>
      </c>
      <c r="O2001" s="78" t="s">
        <v>963</v>
      </c>
    </row>
    <row r="2002" spans="1:15" x14ac:dyDescent="0.25">
      <c r="A2002" s="151" t="s">
        <v>52</v>
      </c>
      <c r="B2002" s="77" t="s">
        <v>44</v>
      </c>
      <c r="C2002" s="77">
        <v>0</v>
      </c>
      <c r="D2002" s="77">
        <v>3.3000999999999999E-4</v>
      </c>
      <c r="E2002" s="77">
        <v>0.1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58</v>
      </c>
      <c r="L2002" s="77">
        <v>2.1625E-6</v>
      </c>
      <c r="M2002" s="77">
        <v>58</v>
      </c>
      <c r="N2002" s="77">
        <v>1.572E-7</v>
      </c>
      <c r="O2002" s="78" t="s">
        <v>932</v>
      </c>
    </row>
    <row r="2003" spans="1:15" x14ac:dyDescent="0.25">
      <c r="A2003" s="151" t="s">
        <v>52</v>
      </c>
      <c r="B2003" s="77" t="s">
        <v>44</v>
      </c>
      <c r="C2003" s="77">
        <v>0.33</v>
      </c>
      <c r="D2003" s="77">
        <v>3.0001000000000002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57.997999999999998</v>
      </c>
      <c r="L2003" s="77">
        <v>6.0523E-3</v>
      </c>
      <c r="M2003" s="77">
        <v>57.997999999999998</v>
      </c>
      <c r="N2003" s="77">
        <v>5.9106000000000002E-3</v>
      </c>
      <c r="O2003" s="78" t="s">
        <v>952</v>
      </c>
    </row>
    <row r="2004" spans="1:15" x14ac:dyDescent="0.25">
      <c r="A2004" s="151" t="s">
        <v>52</v>
      </c>
      <c r="B2004" s="77" t="s">
        <v>44</v>
      </c>
      <c r="C2004" s="77">
        <v>3</v>
      </c>
      <c r="D2004" s="77">
        <v>11.000999999999999</v>
      </c>
      <c r="E2004" s="77">
        <v>0.1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57.764000000000003</v>
      </c>
      <c r="L2004" s="77">
        <v>0.10059999999999999</v>
      </c>
      <c r="M2004" s="77">
        <v>57.764000000000003</v>
      </c>
      <c r="N2004" s="77">
        <v>9.9908999999999998E-2</v>
      </c>
      <c r="O2004" s="78" t="s">
        <v>956</v>
      </c>
    </row>
    <row r="2005" spans="1:15" x14ac:dyDescent="0.25">
      <c r="A2005" s="151" t="s">
        <v>52</v>
      </c>
      <c r="B2005" s="77" t="s">
        <v>44</v>
      </c>
      <c r="C2005" s="77">
        <v>11</v>
      </c>
      <c r="D2005" s="77">
        <v>20.5</v>
      </c>
      <c r="E2005" s="77">
        <v>0.1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55.899000000000001</v>
      </c>
      <c r="L2005" s="77">
        <v>0.35962</v>
      </c>
      <c r="M2005" s="77">
        <v>55.915999999999997</v>
      </c>
      <c r="N2005" s="77">
        <v>0.35746</v>
      </c>
      <c r="O2005" s="78" t="s">
        <v>960</v>
      </c>
    </row>
    <row r="2006" spans="1:15" x14ac:dyDescent="0.25">
      <c r="A2006" s="151" t="s">
        <v>52</v>
      </c>
      <c r="B2006" s="77" t="s">
        <v>44</v>
      </c>
      <c r="C2006" s="77">
        <v>20.5</v>
      </c>
      <c r="D2006" s="77">
        <v>20.6</v>
      </c>
      <c r="E2006" s="77">
        <v>0.1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55.899000000000001</v>
      </c>
      <c r="L2006" s="77">
        <v>0.35962</v>
      </c>
      <c r="M2006" s="77">
        <v>55.915999999999997</v>
      </c>
      <c r="N2006" s="77">
        <v>0.35746</v>
      </c>
      <c r="O2006" s="78" t="s">
        <v>964</v>
      </c>
    </row>
    <row r="2007" spans="1:15" x14ac:dyDescent="0.25">
      <c r="A2007" s="151" t="s">
        <v>52</v>
      </c>
      <c r="B2007" s="77" t="s">
        <v>56</v>
      </c>
      <c r="C2007" s="77">
        <v>1</v>
      </c>
      <c r="D2007" s="77">
        <v>11.000999999999999</v>
      </c>
      <c r="E2007" s="77">
        <v>1E-4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8.2000000000000003E-2</v>
      </c>
      <c r="L2007" s="77">
        <v>2</v>
      </c>
      <c r="M2007" s="77">
        <v>8.0875000000000002E-2</v>
      </c>
      <c r="N2007" s="77">
        <v>1.9946999999999999</v>
      </c>
      <c r="O2007" s="78" t="s">
        <v>898</v>
      </c>
    </row>
    <row r="2008" spans="1:15" x14ac:dyDescent="0.25">
      <c r="A2008" s="151" t="s">
        <v>52</v>
      </c>
      <c r="B2008" s="77" t="s">
        <v>56</v>
      </c>
      <c r="C2008" s="77">
        <v>1</v>
      </c>
      <c r="D2008" s="77">
        <v>11.000999999999999</v>
      </c>
      <c r="E2008" s="77">
        <v>1E-3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0.16836000000000001</v>
      </c>
      <c r="L2008" s="77">
        <v>1.9875</v>
      </c>
      <c r="M2008" s="77">
        <v>0.16627</v>
      </c>
      <c r="N2008" s="77">
        <v>1.9876</v>
      </c>
      <c r="O2008" s="78" t="s">
        <v>899</v>
      </c>
    </row>
    <row r="2009" spans="1:15" x14ac:dyDescent="0.25">
      <c r="A2009" s="151" t="s">
        <v>52</v>
      </c>
      <c r="B2009" s="77" t="s">
        <v>56</v>
      </c>
      <c r="C2009" s="77">
        <v>11</v>
      </c>
      <c r="D2009" s="77">
        <v>30.001000000000001</v>
      </c>
      <c r="E2009" s="77">
        <v>1E-3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1.6</v>
      </c>
      <c r="L2009" s="77">
        <v>2</v>
      </c>
      <c r="M2009" s="77">
        <v>0.12764</v>
      </c>
      <c r="N2009" s="77">
        <v>2.0470999999999999</v>
      </c>
      <c r="O2009" s="78" t="s">
        <v>903</v>
      </c>
    </row>
    <row r="2010" spans="1:15" x14ac:dyDescent="0.25">
      <c r="A2010" s="151" t="s">
        <v>52</v>
      </c>
      <c r="B2010" s="77" t="s">
        <v>56</v>
      </c>
      <c r="C2010" s="77">
        <v>1</v>
      </c>
      <c r="D2010" s="77">
        <v>11.000999999999999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4.4751000000000003</v>
      </c>
      <c r="L2010" s="77">
        <v>1.6631</v>
      </c>
      <c r="M2010" s="77">
        <v>4.4718</v>
      </c>
      <c r="N2010" s="77">
        <v>1.6632</v>
      </c>
      <c r="O2010" s="78" t="s">
        <v>900</v>
      </c>
    </row>
    <row r="2011" spans="1:15" x14ac:dyDescent="0.25">
      <c r="A2011" s="151" t="s">
        <v>52</v>
      </c>
      <c r="B2011" s="77" t="s">
        <v>56</v>
      </c>
      <c r="C2011" s="77">
        <v>11</v>
      </c>
      <c r="D2011" s="77">
        <v>30.001000000000001</v>
      </c>
      <c r="E2011" s="77">
        <v>0.01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1.6</v>
      </c>
      <c r="L2011" s="77">
        <v>2.0127000000000002</v>
      </c>
      <c r="M2011" s="77">
        <v>1.1037999999999999</v>
      </c>
      <c r="N2011" s="77">
        <v>2.0234999999999999</v>
      </c>
      <c r="O2011" s="78" t="s">
        <v>904</v>
      </c>
    </row>
    <row r="2012" spans="1:15" x14ac:dyDescent="0.25">
      <c r="A2012" s="151" t="s">
        <v>52</v>
      </c>
      <c r="B2012" s="77" t="s">
        <v>56</v>
      </c>
      <c r="C2012" s="77">
        <v>30</v>
      </c>
      <c r="D2012" s="77">
        <v>110.01</v>
      </c>
      <c r="E2012" s="77">
        <v>0.01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4</v>
      </c>
      <c r="L2012" s="77">
        <v>2.1</v>
      </c>
      <c r="M2012" s="77">
        <v>2.5089999999999999</v>
      </c>
      <c r="N2012" s="77">
        <v>2.1122000000000001</v>
      </c>
      <c r="O2012" s="78" t="s">
        <v>909</v>
      </c>
    </row>
    <row r="2013" spans="1:15" x14ac:dyDescent="0.25">
      <c r="A2013" s="151" t="s">
        <v>52</v>
      </c>
      <c r="B2013" s="77" t="s">
        <v>56</v>
      </c>
      <c r="C2013" s="77">
        <v>110</v>
      </c>
      <c r="D2013" s="77">
        <v>205</v>
      </c>
      <c r="E2013" s="77">
        <v>0.01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6.5</v>
      </c>
      <c r="L2013" s="77">
        <v>2.2999999999999998</v>
      </c>
      <c r="M2013" s="77">
        <v>4.5922000000000001</v>
      </c>
      <c r="N2013" s="77">
        <v>2.3086000000000002</v>
      </c>
      <c r="O2013" s="78" t="s">
        <v>914</v>
      </c>
    </row>
    <row r="2014" spans="1:15" x14ac:dyDescent="0.25">
      <c r="A2014" s="151" t="s">
        <v>52</v>
      </c>
      <c r="B2014" s="77" t="s">
        <v>56</v>
      </c>
      <c r="C2014" s="77">
        <v>205</v>
      </c>
      <c r="D2014" s="77">
        <v>206</v>
      </c>
      <c r="E2014" s="77">
        <v>0.01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6.5</v>
      </c>
      <c r="L2014" s="77">
        <v>2.2999999999999998</v>
      </c>
      <c r="M2014" s="77">
        <v>4.5922000000000001</v>
      </c>
      <c r="N2014" s="77">
        <v>2.3086000000000002</v>
      </c>
      <c r="O2014" s="78" t="s">
        <v>919</v>
      </c>
    </row>
    <row r="2015" spans="1:15" x14ac:dyDescent="0.25">
      <c r="A2015" s="151" t="s">
        <v>52</v>
      </c>
      <c r="B2015" s="77" t="s">
        <v>56</v>
      </c>
      <c r="C2015" s="77">
        <v>1</v>
      </c>
      <c r="D2015" s="77">
        <v>11.000999999999999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57.372</v>
      </c>
      <c r="L2015" s="77">
        <v>0.40227000000000002</v>
      </c>
      <c r="M2015" s="77">
        <v>57.371000000000002</v>
      </c>
      <c r="N2015" s="77">
        <v>0.40201999999999999</v>
      </c>
      <c r="O2015" s="78" t="s">
        <v>901</v>
      </c>
    </row>
    <row r="2016" spans="1:15" x14ac:dyDescent="0.25">
      <c r="A2016" s="151" t="s">
        <v>52</v>
      </c>
      <c r="B2016" s="77" t="s">
        <v>56</v>
      </c>
      <c r="C2016" s="77">
        <v>11</v>
      </c>
      <c r="D2016" s="77">
        <v>30.001000000000001</v>
      </c>
      <c r="E2016" s="77">
        <v>0.1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49.094000000000001</v>
      </c>
      <c r="L2016" s="77">
        <v>1.1796</v>
      </c>
      <c r="M2016" s="77">
        <v>49.066000000000003</v>
      </c>
      <c r="N2016" s="77">
        <v>1.1772</v>
      </c>
      <c r="O2016" s="78" t="s">
        <v>905</v>
      </c>
    </row>
    <row r="2017" spans="1:15" x14ac:dyDescent="0.25">
      <c r="A2017" s="151" t="s">
        <v>52</v>
      </c>
      <c r="B2017" s="77" t="s">
        <v>56</v>
      </c>
      <c r="C2017" s="77">
        <v>30</v>
      </c>
      <c r="D2017" s="77">
        <v>110.01</v>
      </c>
      <c r="E2017" s="77">
        <v>0.1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29.550999999999998</v>
      </c>
      <c r="L2017" s="77">
        <v>1.93</v>
      </c>
      <c r="M2017" s="77">
        <v>29.510999999999999</v>
      </c>
      <c r="N2017" s="77">
        <v>1.9297</v>
      </c>
      <c r="O2017" s="78" t="s">
        <v>910</v>
      </c>
    </row>
    <row r="2018" spans="1:15" x14ac:dyDescent="0.25">
      <c r="A2018" s="151" t="s">
        <v>52</v>
      </c>
      <c r="B2018" s="77" t="s">
        <v>56</v>
      </c>
      <c r="C2018" s="77">
        <v>110</v>
      </c>
      <c r="D2018" s="77">
        <v>205</v>
      </c>
      <c r="E2018" s="77">
        <v>0.1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14.301</v>
      </c>
      <c r="L2018" s="77">
        <v>2.2787999999999999</v>
      </c>
      <c r="M2018" s="77">
        <v>14.221</v>
      </c>
      <c r="N2018" s="77">
        <v>2.2784</v>
      </c>
      <c r="O2018" s="78" t="s">
        <v>915</v>
      </c>
    </row>
    <row r="2019" spans="1:15" x14ac:dyDescent="0.25">
      <c r="A2019" s="151" t="s">
        <v>52</v>
      </c>
      <c r="B2019" s="77" t="s">
        <v>56</v>
      </c>
      <c r="C2019" s="77">
        <v>205</v>
      </c>
      <c r="D2019" s="77">
        <v>206</v>
      </c>
      <c r="E2019" s="77">
        <v>0.1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14.301</v>
      </c>
      <c r="L2019" s="77">
        <v>2.2787999999999999</v>
      </c>
      <c r="M2019" s="77">
        <v>14.221</v>
      </c>
      <c r="N2019" s="77">
        <v>2.2784</v>
      </c>
      <c r="O2019" s="78" t="s">
        <v>920</v>
      </c>
    </row>
    <row r="2020" spans="1:15" x14ac:dyDescent="0.25">
      <c r="A2020" s="151" t="s">
        <v>52</v>
      </c>
      <c r="B2020" s="77" t="s">
        <v>56</v>
      </c>
      <c r="C2020" s="77">
        <v>1</v>
      </c>
      <c r="D2020" s="77">
        <v>11.000999999999999</v>
      </c>
      <c r="E2020" s="77">
        <v>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577.32000000000005</v>
      </c>
      <c r="L2020" s="77">
        <v>4.1721000000000001E-2</v>
      </c>
      <c r="M2020" s="77">
        <v>577.32000000000005</v>
      </c>
      <c r="N2020" s="77">
        <v>4.1612999999999997E-2</v>
      </c>
      <c r="O2020" s="78" t="s">
        <v>902</v>
      </c>
    </row>
    <row r="2021" spans="1:15" x14ac:dyDescent="0.25">
      <c r="A2021" s="151" t="s">
        <v>52</v>
      </c>
      <c r="B2021" s="77" t="s">
        <v>56</v>
      </c>
      <c r="C2021" s="77">
        <v>11</v>
      </c>
      <c r="D2021" s="77">
        <v>30.001000000000001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576.16999999999996</v>
      </c>
      <c r="L2021" s="77">
        <v>0.15057999999999999</v>
      </c>
      <c r="M2021" s="77">
        <v>576.16</v>
      </c>
      <c r="N2021" s="77">
        <v>0.14877000000000001</v>
      </c>
      <c r="O2021" s="78" t="s">
        <v>906</v>
      </c>
    </row>
    <row r="2022" spans="1:15" x14ac:dyDescent="0.25">
      <c r="A2022" s="151" t="s">
        <v>52</v>
      </c>
      <c r="B2022" s="77" t="s">
        <v>56</v>
      </c>
      <c r="C2022" s="77">
        <v>30</v>
      </c>
      <c r="D2022" s="77">
        <v>110.01</v>
      </c>
      <c r="E2022" s="77">
        <v>1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565.25</v>
      </c>
      <c r="L2022" s="77">
        <v>0.52854000000000001</v>
      </c>
      <c r="M2022" s="77">
        <v>565.25</v>
      </c>
      <c r="N2022" s="77">
        <v>0.52742999999999995</v>
      </c>
      <c r="O2022" s="78" t="s">
        <v>911</v>
      </c>
    </row>
    <row r="2023" spans="1:15" x14ac:dyDescent="0.25">
      <c r="A2023" s="151" t="s">
        <v>52</v>
      </c>
      <c r="B2023" s="77" t="s">
        <v>56</v>
      </c>
      <c r="C2023" s="77">
        <v>110</v>
      </c>
      <c r="D2023" s="77">
        <v>205</v>
      </c>
      <c r="E2023" s="77">
        <v>1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497.21</v>
      </c>
      <c r="L2023" s="77">
        <v>1.2323999999999999</v>
      </c>
      <c r="M2023" s="77">
        <v>497.26</v>
      </c>
      <c r="N2023" s="77">
        <v>1.2301</v>
      </c>
      <c r="O2023" s="78" t="s">
        <v>916</v>
      </c>
    </row>
    <row r="2024" spans="1:15" x14ac:dyDescent="0.25">
      <c r="A2024" s="151" t="s">
        <v>52</v>
      </c>
      <c r="B2024" s="77" t="s">
        <v>56</v>
      </c>
      <c r="C2024" s="77">
        <v>205</v>
      </c>
      <c r="D2024" s="77">
        <v>206</v>
      </c>
      <c r="E2024" s="77">
        <v>1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497.21</v>
      </c>
      <c r="L2024" s="77">
        <v>1.2323999999999999</v>
      </c>
      <c r="M2024" s="77">
        <v>497.26</v>
      </c>
      <c r="N2024" s="77">
        <v>1.2301</v>
      </c>
      <c r="O2024" s="78" t="s">
        <v>921</v>
      </c>
    </row>
    <row r="2025" spans="1:15" x14ac:dyDescent="0.25">
      <c r="A2025" s="151" t="s">
        <v>52</v>
      </c>
      <c r="B2025" s="77" t="s">
        <v>56</v>
      </c>
      <c r="C2025" s="77">
        <v>11</v>
      </c>
      <c r="D2025" s="77">
        <v>30.001000000000001</v>
      </c>
      <c r="E2025" s="77">
        <v>10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5773.4</v>
      </c>
      <c r="L2025" s="77">
        <v>1.5656E-2</v>
      </c>
      <c r="M2025" s="77">
        <v>5773.4</v>
      </c>
      <c r="N2025" s="77">
        <v>1.4925000000000001E-2</v>
      </c>
      <c r="O2025" s="78" t="s">
        <v>907</v>
      </c>
    </row>
    <row r="2026" spans="1:15" x14ac:dyDescent="0.25">
      <c r="A2026" s="151" t="s">
        <v>52</v>
      </c>
      <c r="B2026" s="77" t="s">
        <v>56</v>
      </c>
      <c r="C2026" s="77">
        <v>30</v>
      </c>
      <c r="D2026" s="77">
        <v>110.01</v>
      </c>
      <c r="E2026" s="77">
        <v>10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5772.3</v>
      </c>
      <c r="L2026" s="77">
        <v>5.5474999999999997E-2</v>
      </c>
      <c r="M2026" s="77">
        <v>5772.3</v>
      </c>
      <c r="N2026" s="77">
        <v>5.4984999999999999E-2</v>
      </c>
      <c r="O2026" s="78" t="s">
        <v>912</v>
      </c>
    </row>
    <row r="2027" spans="1:15" x14ac:dyDescent="0.25">
      <c r="A2027" s="151" t="s">
        <v>52</v>
      </c>
      <c r="B2027" s="77" t="s">
        <v>56</v>
      </c>
      <c r="C2027" s="77">
        <v>110</v>
      </c>
      <c r="D2027" s="77">
        <v>205</v>
      </c>
      <c r="E2027" s="77">
        <v>10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5763.1</v>
      </c>
      <c r="L2027" s="77">
        <v>0.14824000000000001</v>
      </c>
      <c r="M2027" s="77">
        <v>5763.2</v>
      </c>
      <c r="N2027" s="77">
        <v>0.1469</v>
      </c>
      <c r="O2027" s="78" t="s">
        <v>917</v>
      </c>
    </row>
    <row r="2028" spans="1:15" x14ac:dyDescent="0.25">
      <c r="A2028" s="151" t="s">
        <v>52</v>
      </c>
      <c r="B2028" s="77" t="s">
        <v>56</v>
      </c>
      <c r="C2028" s="77">
        <v>205</v>
      </c>
      <c r="D2028" s="77">
        <v>206</v>
      </c>
      <c r="E2028" s="77">
        <v>10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5763.1</v>
      </c>
      <c r="L2028" s="77">
        <v>0.14824000000000001</v>
      </c>
      <c r="M2028" s="77">
        <v>5763.2</v>
      </c>
      <c r="N2028" s="77">
        <v>0.1469</v>
      </c>
      <c r="O2028" s="78" t="s">
        <v>922</v>
      </c>
    </row>
    <row r="2029" spans="1:15" x14ac:dyDescent="0.25">
      <c r="A2029" s="151" t="s">
        <v>52</v>
      </c>
      <c r="B2029" s="77" t="s">
        <v>56</v>
      </c>
      <c r="C2029" s="77">
        <v>11</v>
      </c>
      <c r="D2029" s="77">
        <v>30.001000000000001</v>
      </c>
      <c r="E2029" s="77">
        <v>100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57736</v>
      </c>
      <c r="L2029" s="77">
        <v>1.7851E-3</v>
      </c>
      <c r="M2029" s="77">
        <v>57735</v>
      </c>
      <c r="N2029" s="77">
        <v>1.4924999999999999E-3</v>
      </c>
      <c r="O2029" s="78" t="s">
        <v>908</v>
      </c>
    </row>
    <row r="2030" spans="1:15" x14ac:dyDescent="0.25">
      <c r="A2030" s="151" t="s">
        <v>52</v>
      </c>
      <c r="B2030" s="77" t="s">
        <v>56</v>
      </c>
      <c r="C2030" s="77">
        <v>30</v>
      </c>
      <c r="D2030" s="77">
        <v>110.01</v>
      </c>
      <c r="E2030" s="77">
        <v>100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57735</v>
      </c>
      <c r="L2030" s="77">
        <v>5.6968000000000001E-3</v>
      </c>
      <c r="M2030" s="77">
        <v>57735</v>
      </c>
      <c r="N2030" s="77">
        <v>5.5009999999999998E-3</v>
      </c>
      <c r="O2030" s="78" t="s">
        <v>913</v>
      </c>
    </row>
    <row r="2031" spans="1:15" x14ac:dyDescent="0.25">
      <c r="A2031" s="151" t="s">
        <v>52</v>
      </c>
      <c r="B2031" s="77" t="s">
        <v>56</v>
      </c>
      <c r="C2031" s="77">
        <v>110</v>
      </c>
      <c r="D2031" s="77">
        <v>205</v>
      </c>
      <c r="E2031" s="77">
        <v>100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57734</v>
      </c>
      <c r="L2031" s="77">
        <v>1.5259999999999999E-2</v>
      </c>
      <c r="M2031" s="77">
        <v>57734</v>
      </c>
      <c r="N2031" s="77">
        <v>1.4722000000000001E-2</v>
      </c>
      <c r="O2031" s="78" t="s">
        <v>918</v>
      </c>
    </row>
    <row r="2032" spans="1:15" x14ac:dyDescent="0.25">
      <c r="A2032" s="151" t="s">
        <v>52</v>
      </c>
      <c r="B2032" s="77" t="s">
        <v>56</v>
      </c>
      <c r="C2032" s="77">
        <v>205</v>
      </c>
      <c r="D2032" s="77">
        <v>206</v>
      </c>
      <c r="E2032" s="77">
        <v>100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57734</v>
      </c>
      <c r="L2032" s="77">
        <v>1.5259999999999999E-2</v>
      </c>
      <c r="M2032" s="77">
        <v>57734</v>
      </c>
      <c r="N2032" s="77">
        <v>1.4722000000000001E-2</v>
      </c>
      <c r="O2032" s="78" t="s">
        <v>923</v>
      </c>
    </row>
    <row r="2033" spans="1:15" x14ac:dyDescent="0.25">
      <c r="A2033" s="151" t="s">
        <v>52</v>
      </c>
      <c r="B2033" s="77" t="s">
        <v>57</v>
      </c>
      <c r="C2033" s="77">
        <v>20</v>
      </c>
      <c r="D2033" s="77">
        <v>60.01</v>
      </c>
      <c r="E2033" s="77">
        <v>1E-3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3.9</v>
      </c>
      <c r="L2033" s="77">
        <v>2.1</v>
      </c>
      <c r="M2033" s="77">
        <v>0.23927999999999999</v>
      </c>
      <c r="N2033" s="77">
        <v>2.0472999999999999</v>
      </c>
      <c r="O2033" s="78" t="s">
        <v>876</v>
      </c>
    </row>
    <row r="2034" spans="1:15" x14ac:dyDescent="0.25">
      <c r="A2034" s="151" t="s">
        <v>52</v>
      </c>
      <c r="B2034" s="77" t="s">
        <v>57</v>
      </c>
      <c r="C2034" s="77">
        <v>60</v>
      </c>
      <c r="D2034" s="77">
        <v>220.01</v>
      </c>
      <c r="E2034" s="77">
        <v>1E-3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19</v>
      </c>
      <c r="L2034" s="77">
        <v>2.2000000000000002</v>
      </c>
      <c r="M2034" s="77">
        <v>4.5221</v>
      </c>
      <c r="N2034" s="77">
        <v>2.1139999999999999</v>
      </c>
      <c r="O2034" s="78" t="s">
        <v>882</v>
      </c>
    </row>
    <row r="2035" spans="1:15" x14ac:dyDescent="0.25">
      <c r="A2035" s="151" t="s">
        <v>52</v>
      </c>
      <c r="B2035" s="77" t="s">
        <v>57</v>
      </c>
      <c r="C2035" s="77">
        <v>20</v>
      </c>
      <c r="D2035" s="77">
        <v>60.01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3.9</v>
      </c>
      <c r="L2035" s="77">
        <v>2.1</v>
      </c>
      <c r="M2035" s="77">
        <v>0.76998</v>
      </c>
      <c r="N2035" s="77">
        <v>2.0407000000000002</v>
      </c>
      <c r="O2035" s="78" t="s">
        <v>877</v>
      </c>
    </row>
    <row r="2036" spans="1:15" x14ac:dyDescent="0.25">
      <c r="A2036" s="151" t="s">
        <v>52</v>
      </c>
      <c r="B2036" s="77" t="s">
        <v>57</v>
      </c>
      <c r="C2036" s="77">
        <v>60</v>
      </c>
      <c r="D2036" s="77">
        <v>220.01</v>
      </c>
      <c r="E2036" s="77">
        <v>0.01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19</v>
      </c>
      <c r="L2036" s="77">
        <v>2.2000000000000002</v>
      </c>
      <c r="M2036" s="77">
        <v>19.725999999999999</v>
      </c>
      <c r="N2036" s="77">
        <v>2.0608</v>
      </c>
      <c r="O2036" s="78" t="s">
        <v>883</v>
      </c>
    </row>
    <row r="2037" spans="1:15" x14ac:dyDescent="0.25">
      <c r="A2037" s="151" t="s">
        <v>52</v>
      </c>
      <c r="B2037" s="77" t="s">
        <v>57</v>
      </c>
      <c r="C2037" s="77">
        <v>220</v>
      </c>
      <c r="D2037" s="77">
        <v>410</v>
      </c>
      <c r="E2037" s="77">
        <v>0.01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13</v>
      </c>
      <c r="L2037" s="77">
        <v>2.2999999999999998</v>
      </c>
      <c r="M2037" s="77">
        <v>9.0436999999999994</v>
      </c>
      <c r="N2037" s="77">
        <v>2.3088000000000002</v>
      </c>
      <c r="O2037" s="78" t="s">
        <v>888</v>
      </c>
    </row>
    <row r="2038" spans="1:15" x14ac:dyDescent="0.25">
      <c r="A2038" s="151" t="s">
        <v>52</v>
      </c>
      <c r="B2038" s="77" t="s">
        <v>57</v>
      </c>
      <c r="C2038" s="77">
        <v>410</v>
      </c>
      <c r="D2038" s="77">
        <v>411</v>
      </c>
      <c r="E2038" s="77">
        <v>0.01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13</v>
      </c>
      <c r="L2038" s="77">
        <v>2.2999999999999998</v>
      </c>
      <c r="M2038" s="77">
        <v>9.0436999999999994</v>
      </c>
      <c r="N2038" s="77">
        <v>2.3088000000000002</v>
      </c>
      <c r="O2038" s="78" t="s">
        <v>893</v>
      </c>
    </row>
    <row r="2039" spans="1:15" x14ac:dyDescent="0.25">
      <c r="A2039" s="151" t="s">
        <v>52</v>
      </c>
      <c r="B2039" s="77" t="s">
        <v>57</v>
      </c>
      <c r="C2039" s="77">
        <v>20</v>
      </c>
      <c r="D2039" s="77">
        <v>60.01</v>
      </c>
      <c r="E2039" s="77">
        <v>0.1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38.447000000000003</v>
      </c>
      <c r="L2039" s="77">
        <v>1.6259999999999999</v>
      </c>
      <c r="M2039" s="77">
        <v>38.404000000000003</v>
      </c>
      <c r="N2039" s="77">
        <v>1.6256999999999999</v>
      </c>
      <c r="O2039" s="78" t="s">
        <v>878</v>
      </c>
    </row>
    <row r="2040" spans="1:15" x14ac:dyDescent="0.25">
      <c r="A2040" s="151" t="s">
        <v>52</v>
      </c>
      <c r="B2040" s="77" t="s">
        <v>57</v>
      </c>
      <c r="C2040" s="77">
        <v>60</v>
      </c>
      <c r="D2040" s="77">
        <v>220.01</v>
      </c>
      <c r="E2040" s="77">
        <v>0.1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535.04</v>
      </c>
      <c r="L2040" s="77">
        <v>0.95226</v>
      </c>
      <c r="M2040" s="77">
        <v>535.04</v>
      </c>
      <c r="N2040" s="77">
        <v>0.95071000000000006</v>
      </c>
      <c r="O2040" s="78" t="s">
        <v>884</v>
      </c>
    </row>
    <row r="2041" spans="1:15" x14ac:dyDescent="0.25">
      <c r="A2041" s="151" t="s">
        <v>52</v>
      </c>
      <c r="B2041" s="77" t="s">
        <v>57</v>
      </c>
      <c r="C2041" s="77">
        <v>220</v>
      </c>
      <c r="D2041" s="77">
        <v>410</v>
      </c>
      <c r="E2041" s="77">
        <v>0.1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13.978</v>
      </c>
      <c r="L2041" s="77">
        <v>2.3014000000000001</v>
      </c>
      <c r="M2041" s="77">
        <v>13.925000000000001</v>
      </c>
      <c r="N2041" s="77">
        <v>2.3010999999999999</v>
      </c>
      <c r="O2041" s="78" t="s">
        <v>889</v>
      </c>
    </row>
    <row r="2042" spans="1:15" x14ac:dyDescent="0.25">
      <c r="A2042" s="151" t="s">
        <v>52</v>
      </c>
      <c r="B2042" s="77" t="s">
        <v>57</v>
      </c>
      <c r="C2042" s="77">
        <v>410</v>
      </c>
      <c r="D2042" s="77">
        <v>411</v>
      </c>
      <c r="E2042" s="77">
        <v>0.1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13.978</v>
      </c>
      <c r="L2042" s="77">
        <v>2.3014000000000001</v>
      </c>
      <c r="M2042" s="77">
        <v>13.925000000000001</v>
      </c>
      <c r="N2042" s="77">
        <v>2.3010999999999999</v>
      </c>
      <c r="O2042" s="78" t="s">
        <v>894</v>
      </c>
    </row>
    <row r="2043" spans="1:15" x14ac:dyDescent="0.25">
      <c r="A2043" s="151" t="s">
        <v>52</v>
      </c>
      <c r="B2043" s="77" t="s">
        <v>57</v>
      </c>
      <c r="C2043" s="77">
        <v>20</v>
      </c>
      <c r="D2043" s="77">
        <v>60.01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573.08000000000004</v>
      </c>
      <c r="L2043" s="77">
        <v>0.28848000000000001</v>
      </c>
      <c r="M2043" s="77">
        <v>573.07000000000005</v>
      </c>
      <c r="N2043" s="77">
        <v>0.28764000000000001</v>
      </c>
      <c r="O2043" s="78" t="s">
        <v>879</v>
      </c>
    </row>
    <row r="2044" spans="1:15" x14ac:dyDescent="0.25">
      <c r="A2044" s="151" t="s">
        <v>52</v>
      </c>
      <c r="B2044" s="77" t="s">
        <v>57</v>
      </c>
      <c r="C2044" s="77">
        <v>60</v>
      </c>
      <c r="D2044" s="77">
        <v>220.01</v>
      </c>
      <c r="E2044" s="77">
        <v>1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5768.4</v>
      </c>
      <c r="L2044" s="77">
        <v>0.11068</v>
      </c>
      <c r="M2044" s="77">
        <v>5768.5</v>
      </c>
      <c r="N2044" s="77">
        <v>0.10982</v>
      </c>
      <c r="O2044" s="78" t="s">
        <v>885</v>
      </c>
    </row>
    <row r="2045" spans="1:15" x14ac:dyDescent="0.25">
      <c r="A2045" s="151" t="s">
        <v>52</v>
      </c>
      <c r="B2045" s="77" t="s">
        <v>57</v>
      </c>
      <c r="C2045" s="77">
        <v>220</v>
      </c>
      <c r="D2045" s="77">
        <v>410</v>
      </c>
      <c r="E2045" s="77">
        <v>1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379.54</v>
      </c>
      <c r="L2045" s="77">
        <v>1.7988999999999999</v>
      </c>
      <c r="M2045" s="77">
        <v>379.5</v>
      </c>
      <c r="N2045" s="77">
        <v>1.7976000000000001</v>
      </c>
      <c r="O2045" s="78" t="s">
        <v>890</v>
      </c>
    </row>
    <row r="2046" spans="1:15" x14ac:dyDescent="0.25">
      <c r="A2046" s="151" t="s">
        <v>52</v>
      </c>
      <c r="B2046" s="77" t="s">
        <v>57</v>
      </c>
      <c r="C2046" s="77">
        <v>410</v>
      </c>
      <c r="D2046" s="77">
        <v>411</v>
      </c>
      <c r="E2046" s="77">
        <v>1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379.54</v>
      </c>
      <c r="L2046" s="77">
        <v>1.7988999999999999</v>
      </c>
      <c r="M2046" s="77">
        <v>379.5</v>
      </c>
      <c r="N2046" s="77">
        <v>1.7976000000000001</v>
      </c>
      <c r="O2046" s="78" t="s">
        <v>895</v>
      </c>
    </row>
    <row r="2047" spans="1:15" x14ac:dyDescent="0.25">
      <c r="A2047" s="151" t="s">
        <v>52</v>
      </c>
      <c r="B2047" s="77" t="s">
        <v>57</v>
      </c>
      <c r="C2047" s="77">
        <v>20</v>
      </c>
      <c r="D2047" s="77">
        <v>60.01</v>
      </c>
      <c r="E2047" s="77">
        <v>10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5773.1</v>
      </c>
      <c r="L2047" s="77">
        <v>2.9468000000000001E-2</v>
      </c>
      <c r="M2047" s="77">
        <v>5773.1</v>
      </c>
      <c r="N2047" s="77">
        <v>2.912E-2</v>
      </c>
      <c r="O2047" s="78" t="s">
        <v>880</v>
      </c>
    </row>
    <row r="2048" spans="1:15" x14ac:dyDescent="0.25">
      <c r="A2048" s="151" t="s">
        <v>52</v>
      </c>
      <c r="B2048" s="77" t="s">
        <v>57</v>
      </c>
      <c r="C2048" s="77">
        <v>60</v>
      </c>
      <c r="D2048" s="77">
        <v>220.01</v>
      </c>
      <c r="E2048" s="77">
        <v>10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57735</v>
      </c>
      <c r="L2048" s="77">
        <v>1.1346999999999999E-2</v>
      </c>
      <c r="M2048" s="77">
        <v>57735</v>
      </c>
      <c r="N2048" s="77">
        <v>1.1002E-2</v>
      </c>
      <c r="O2048" s="78" t="s">
        <v>886</v>
      </c>
    </row>
    <row r="2049" spans="1:15" x14ac:dyDescent="0.25">
      <c r="A2049" s="151" t="s">
        <v>52</v>
      </c>
      <c r="B2049" s="77" t="s">
        <v>57</v>
      </c>
      <c r="C2049" s="77">
        <v>220</v>
      </c>
      <c r="D2049" s="77">
        <v>410</v>
      </c>
      <c r="E2049" s="77">
        <v>10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5732.3</v>
      </c>
      <c r="L2049" s="77">
        <v>0.29332000000000003</v>
      </c>
      <c r="M2049" s="77">
        <v>5732.4</v>
      </c>
      <c r="N2049" s="77">
        <v>0.29187999999999997</v>
      </c>
      <c r="O2049" s="78" t="s">
        <v>891</v>
      </c>
    </row>
    <row r="2050" spans="1:15" x14ac:dyDescent="0.25">
      <c r="A2050" s="151" t="s">
        <v>52</v>
      </c>
      <c r="B2050" s="77" t="s">
        <v>57</v>
      </c>
      <c r="C2050" s="77">
        <v>410</v>
      </c>
      <c r="D2050" s="77">
        <v>411</v>
      </c>
      <c r="E2050" s="77">
        <v>10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5732.3</v>
      </c>
      <c r="L2050" s="77">
        <v>0.29332000000000003</v>
      </c>
      <c r="M2050" s="77">
        <v>5732.4</v>
      </c>
      <c r="N2050" s="77">
        <v>0.29187999999999997</v>
      </c>
      <c r="O2050" s="78" t="s">
        <v>896</v>
      </c>
    </row>
    <row r="2051" spans="1:15" x14ac:dyDescent="0.25">
      <c r="A2051" s="151" t="s">
        <v>52</v>
      </c>
      <c r="B2051" s="77" t="s">
        <v>57</v>
      </c>
      <c r="C2051" s="77">
        <v>20</v>
      </c>
      <c r="D2051" s="77">
        <v>60.01</v>
      </c>
      <c r="E2051" s="77">
        <v>100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57735</v>
      </c>
      <c r="L2051" s="77">
        <v>3.0514000000000001E-3</v>
      </c>
      <c r="M2051" s="77">
        <v>57735</v>
      </c>
      <c r="N2051" s="77">
        <v>2.9123999999999999E-3</v>
      </c>
      <c r="O2051" s="78" t="s">
        <v>881</v>
      </c>
    </row>
    <row r="2052" spans="1:15" x14ac:dyDescent="0.25">
      <c r="A2052" s="151" t="s">
        <v>52</v>
      </c>
      <c r="B2052" s="77" t="s">
        <v>57</v>
      </c>
      <c r="C2052" s="77">
        <v>60</v>
      </c>
      <c r="D2052" s="77">
        <v>220.01</v>
      </c>
      <c r="E2052" s="77">
        <v>100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577360</v>
      </c>
      <c r="L2052" s="77">
        <v>1.2382000000000001E-3</v>
      </c>
      <c r="M2052" s="77">
        <v>577350</v>
      </c>
      <c r="N2052" s="77">
        <v>1.1002E-3</v>
      </c>
      <c r="O2052" s="78" t="s">
        <v>887</v>
      </c>
    </row>
    <row r="2053" spans="1:15" x14ac:dyDescent="0.25">
      <c r="A2053" s="151" t="s">
        <v>52</v>
      </c>
      <c r="B2053" s="77" t="s">
        <v>57</v>
      </c>
      <c r="C2053" s="77">
        <v>220</v>
      </c>
      <c r="D2053" s="77">
        <v>410</v>
      </c>
      <c r="E2053" s="77">
        <v>100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57731</v>
      </c>
      <c r="L2053" s="77">
        <v>3.0030000000000001E-2</v>
      </c>
      <c r="M2053" s="77">
        <v>57731</v>
      </c>
      <c r="N2053" s="77">
        <v>2.9441999999999999E-2</v>
      </c>
      <c r="O2053" s="78" t="s">
        <v>892</v>
      </c>
    </row>
    <row r="2054" spans="1:15" x14ac:dyDescent="0.25">
      <c r="A2054" s="151" t="s">
        <v>52</v>
      </c>
      <c r="B2054" s="77" t="s">
        <v>57</v>
      </c>
      <c r="C2054" s="77">
        <v>410</v>
      </c>
      <c r="D2054" s="77">
        <v>411</v>
      </c>
      <c r="E2054" s="77">
        <v>100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57731</v>
      </c>
      <c r="L2054" s="77">
        <v>3.0030000000000001E-2</v>
      </c>
      <c r="M2054" s="77">
        <v>57731</v>
      </c>
      <c r="N2054" s="77">
        <v>2.9441999999999999E-2</v>
      </c>
      <c r="O2054" s="78" t="s">
        <v>897</v>
      </c>
    </row>
    <row r="2055" spans="1:15" x14ac:dyDescent="0.25">
      <c r="A2055" s="151" t="s">
        <v>52</v>
      </c>
      <c r="B2055" s="77" t="s">
        <v>58</v>
      </c>
      <c r="C2055" s="77">
        <v>55</v>
      </c>
      <c r="D2055" s="77">
        <v>150.01</v>
      </c>
      <c r="E2055" s="77">
        <v>1E-3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7.7</v>
      </c>
      <c r="L2055" s="77">
        <v>2</v>
      </c>
      <c r="M2055" s="77">
        <v>0.58265</v>
      </c>
      <c r="N2055" s="77">
        <v>2.0474000000000001</v>
      </c>
      <c r="O2055" s="78" t="s">
        <v>855</v>
      </c>
    </row>
    <row r="2056" spans="1:15" x14ac:dyDescent="0.25">
      <c r="A2056" s="151" t="s">
        <v>52</v>
      </c>
      <c r="B2056" s="77" t="s">
        <v>58</v>
      </c>
      <c r="C2056" s="77">
        <v>55</v>
      </c>
      <c r="D2056" s="77">
        <v>150.01</v>
      </c>
      <c r="E2056" s="77">
        <v>0.01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7.7</v>
      </c>
      <c r="L2056" s="77">
        <v>2.0005999999999999</v>
      </c>
      <c r="M2056" s="77">
        <v>0.78383999999999998</v>
      </c>
      <c r="N2056" s="77">
        <v>2.0464000000000002</v>
      </c>
      <c r="O2056" s="78" t="s">
        <v>856</v>
      </c>
    </row>
    <row r="2057" spans="1:15" x14ac:dyDescent="0.25">
      <c r="A2057" s="151" t="s">
        <v>52</v>
      </c>
      <c r="B2057" s="77" t="s">
        <v>58</v>
      </c>
      <c r="C2057" s="77">
        <v>150</v>
      </c>
      <c r="D2057" s="77">
        <v>550.01</v>
      </c>
      <c r="E2057" s="77">
        <v>0.01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19</v>
      </c>
      <c r="L2057" s="77">
        <v>2.2000000000000002</v>
      </c>
      <c r="M2057" s="77">
        <v>-17.053000000000001</v>
      </c>
      <c r="N2057" s="77">
        <v>2.1654</v>
      </c>
      <c r="O2057" s="78" t="s">
        <v>861</v>
      </c>
    </row>
    <row r="2058" spans="1:15" x14ac:dyDescent="0.25">
      <c r="A2058" s="151" t="s">
        <v>52</v>
      </c>
      <c r="B2058" s="77" t="s">
        <v>58</v>
      </c>
      <c r="C2058" s="77">
        <v>550</v>
      </c>
      <c r="D2058" s="77">
        <v>1025</v>
      </c>
      <c r="E2058" s="77">
        <v>0.01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32</v>
      </c>
      <c r="L2058" s="77">
        <v>2.2999999999999998</v>
      </c>
      <c r="M2058" s="77">
        <v>22.486999999999998</v>
      </c>
      <c r="N2058" s="77">
        <v>2.3089</v>
      </c>
      <c r="O2058" s="78" t="s">
        <v>866</v>
      </c>
    </row>
    <row r="2059" spans="1:15" x14ac:dyDescent="0.25">
      <c r="A2059" s="151" t="s">
        <v>52</v>
      </c>
      <c r="B2059" s="77" t="s">
        <v>58</v>
      </c>
      <c r="C2059" s="77">
        <v>1025</v>
      </c>
      <c r="D2059" s="77">
        <v>1026</v>
      </c>
      <c r="E2059" s="77">
        <v>0.01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32</v>
      </c>
      <c r="L2059" s="77">
        <v>2.2999999999999998</v>
      </c>
      <c r="M2059" s="77">
        <v>22.486999999999998</v>
      </c>
      <c r="N2059" s="77">
        <v>2.3089</v>
      </c>
      <c r="O2059" s="78" t="s">
        <v>871</v>
      </c>
    </row>
    <row r="2060" spans="1:15" x14ac:dyDescent="0.25">
      <c r="A2060" s="151" t="s">
        <v>52</v>
      </c>
      <c r="B2060" s="77" t="s">
        <v>58</v>
      </c>
      <c r="C2060" s="77">
        <v>55</v>
      </c>
      <c r="D2060" s="77">
        <v>150.01</v>
      </c>
      <c r="E2060" s="77">
        <v>0.1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19.451000000000001</v>
      </c>
      <c r="L2060" s="77">
        <v>1.9578</v>
      </c>
      <c r="M2060" s="77">
        <v>19.379000000000001</v>
      </c>
      <c r="N2060" s="77">
        <v>1.9579</v>
      </c>
      <c r="O2060" s="78" t="s">
        <v>857</v>
      </c>
    </row>
    <row r="2061" spans="1:15" x14ac:dyDescent="0.25">
      <c r="A2061" s="151" t="s">
        <v>52</v>
      </c>
      <c r="B2061" s="77" t="s">
        <v>58</v>
      </c>
      <c r="C2061" s="77">
        <v>150</v>
      </c>
      <c r="D2061" s="77">
        <v>550.01</v>
      </c>
      <c r="E2061" s="77">
        <v>0.1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19</v>
      </c>
      <c r="L2061" s="77">
        <v>2.2000000000000002</v>
      </c>
      <c r="M2061" s="77">
        <v>-10.260999999999999</v>
      </c>
      <c r="N2061" s="77">
        <v>2.1556000000000002</v>
      </c>
      <c r="O2061" s="78" t="s">
        <v>862</v>
      </c>
    </row>
    <row r="2062" spans="1:15" x14ac:dyDescent="0.25">
      <c r="A2062" s="151" t="s">
        <v>52</v>
      </c>
      <c r="B2062" s="77" t="s">
        <v>58</v>
      </c>
      <c r="C2062" s="77">
        <v>550</v>
      </c>
      <c r="D2062" s="77">
        <v>1025</v>
      </c>
      <c r="E2062" s="77">
        <v>0.1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32</v>
      </c>
      <c r="L2062" s="77">
        <v>2.3014000000000001</v>
      </c>
      <c r="M2062" s="77">
        <v>24.491</v>
      </c>
      <c r="N2062" s="77">
        <v>2.3075999999999999</v>
      </c>
      <c r="O2062" s="78" t="s">
        <v>867</v>
      </c>
    </row>
    <row r="2063" spans="1:15" x14ac:dyDescent="0.25">
      <c r="A2063" s="151" t="s">
        <v>52</v>
      </c>
      <c r="B2063" s="77" t="s">
        <v>58</v>
      </c>
      <c r="C2063" s="77">
        <v>1025</v>
      </c>
      <c r="D2063" s="77">
        <v>1026</v>
      </c>
      <c r="E2063" s="77">
        <v>0.1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32</v>
      </c>
      <c r="L2063" s="77">
        <v>2.3014000000000001</v>
      </c>
      <c r="M2063" s="77">
        <v>24.491</v>
      </c>
      <c r="N2063" s="77">
        <v>2.3075999999999999</v>
      </c>
      <c r="O2063" s="78" t="s">
        <v>872</v>
      </c>
    </row>
    <row r="2064" spans="1:15" x14ac:dyDescent="0.25">
      <c r="A2064" s="151" t="s">
        <v>52</v>
      </c>
      <c r="B2064" s="77" t="s">
        <v>58</v>
      </c>
      <c r="C2064" s="77">
        <v>55</v>
      </c>
      <c r="D2064" s="77">
        <v>150.01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550.23</v>
      </c>
      <c r="L2064" s="77">
        <v>0.69408000000000003</v>
      </c>
      <c r="M2064" s="77">
        <v>550.20000000000005</v>
      </c>
      <c r="N2064" s="77">
        <v>0.69349000000000005</v>
      </c>
      <c r="O2064" s="78" t="s">
        <v>858</v>
      </c>
    </row>
    <row r="2065" spans="1:15" x14ac:dyDescent="0.25">
      <c r="A2065" s="151" t="s">
        <v>52</v>
      </c>
      <c r="B2065" s="77" t="s">
        <v>58</v>
      </c>
      <c r="C2065" s="77">
        <v>150</v>
      </c>
      <c r="D2065" s="77">
        <v>550.01</v>
      </c>
      <c r="E2065" s="77">
        <v>1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409.49</v>
      </c>
      <c r="L2065" s="77">
        <v>1.6356999999999999</v>
      </c>
      <c r="M2065" s="77">
        <v>409.01</v>
      </c>
      <c r="N2065" s="77">
        <v>1.6349</v>
      </c>
      <c r="O2065" s="78" t="s">
        <v>863</v>
      </c>
    </row>
    <row r="2066" spans="1:15" x14ac:dyDescent="0.25">
      <c r="A2066" s="151" t="s">
        <v>52</v>
      </c>
      <c r="B2066" s="77" t="s">
        <v>58</v>
      </c>
      <c r="C2066" s="77">
        <v>550</v>
      </c>
      <c r="D2066" s="77">
        <v>1025</v>
      </c>
      <c r="E2066" s="77">
        <v>1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209.6</v>
      </c>
      <c r="L2066" s="77">
        <v>2.1949000000000001</v>
      </c>
      <c r="M2066" s="77">
        <v>208.5</v>
      </c>
      <c r="N2066" s="77">
        <v>2.1945000000000001</v>
      </c>
      <c r="O2066" s="78" t="s">
        <v>868</v>
      </c>
    </row>
    <row r="2067" spans="1:15" x14ac:dyDescent="0.25">
      <c r="A2067" s="151" t="s">
        <v>52</v>
      </c>
      <c r="B2067" s="77" t="s">
        <v>58</v>
      </c>
      <c r="C2067" s="77">
        <v>1025</v>
      </c>
      <c r="D2067" s="77">
        <v>1026</v>
      </c>
      <c r="E2067" s="77">
        <v>1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209.6</v>
      </c>
      <c r="L2067" s="77">
        <v>2.1949000000000001</v>
      </c>
      <c r="M2067" s="77">
        <v>208.5</v>
      </c>
      <c r="N2067" s="77">
        <v>2.1945000000000001</v>
      </c>
      <c r="O2067" s="78" t="s">
        <v>873</v>
      </c>
    </row>
    <row r="2068" spans="1:15" x14ac:dyDescent="0.25">
      <c r="A2068" s="151" t="s">
        <v>52</v>
      </c>
      <c r="B2068" s="77" t="s">
        <v>58</v>
      </c>
      <c r="C2068" s="77">
        <v>55</v>
      </c>
      <c r="D2068" s="77">
        <v>150.01</v>
      </c>
      <c r="E2068" s="77">
        <v>10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5770.6</v>
      </c>
      <c r="L2068" s="77">
        <v>7.4861999999999998E-2</v>
      </c>
      <c r="M2068" s="77">
        <v>5770.6</v>
      </c>
      <c r="N2068" s="77">
        <v>7.4565000000000006E-2</v>
      </c>
      <c r="O2068" s="78" t="s">
        <v>859</v>
      </c>
    </row>
    <row r="2069" spans="1:15" x14ac:dyDescent="0.25">
      <c r="A2069" s="151" t="s">
        <v>52</v>
      </c>
      <c r="B2069" s="77" t="s">
        <v>58</v>
      </c>
      <c r="C2069" s="77">
        <v>150</v>
      </c>
      <c r="D2069" s="77">
        <v>550.01</v>
      </c>
      <c r="E2069" s="77">
        <v>10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5740.6</v>
      </c>
      <c r="L2069" s="77">
        <v>0.27617999999999998</v>
      </c>
      <c r="M2069" s="77">
        <v>5740.5</v>
      </c>
      <c r="N2069" s="77">
        <v>0.27484999999999998</v>
      </c>
      <c r="O2069" s="78" t="s">
        <v>864</v>
      </c>
    </row>
    <row r="2070" spans="1:15" x14ac:dyDescent="0.25">
      <c r="A2070" s="151" t="s">
        <v>52</v>
      </c>
      <c r="B2070" s="77" t="s">
        <v>58</v>
      </c>
      <c r="C2070" s="77">
        <v>550</v>
      </c>
      <c r="D2070" s="77">
        <v>1025</v>
      </c>
      <c r="E2070" s="77">
        <v>10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5532.1</v>
      </c>
      <c r="L2070" s="77">
        <v>0.70111000000000001</v>
      </c>
      <c r="M2070" s="77">
        <v>5532.1</v>
      </c>
      <c r="N2070" s="77">
        <v>0.69874999999999998</v>
      </c>
      <c r="O2070" s="78" t="s">
        <v>869</v>
      </c>
    </row>
    <row r="2071" spans="1:15" x14ac:dyDescent="0.25">
      <c r="A2071" s="151" t="s">
        <v>52</v>
      </c>
      <c r="B2071" s="77" t="s">
        <v>58</v>
      </c>
      <c r="C2071" s="77">
        <v>1025</v>
      </c>
      <c r="D2071" s="77">
        <v>1026</v>
      </c>
      <c r="E2071" s="77">
        <v>10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5532.1</v>
      </c>
      <c r="L2071" s="77">
        <v>0.70111000000000001</v>
      </c>
      <c r="M2071" s="77">
        <v>5532.1</v>
      </c>
      <c r="N2071" s="77">
        <v>0.69874999999999998</v>
      </c>
      <c r="O2071" s="78" t="s">
        <v>874</v>
      </c>
    </row>
    <row r="2072" spans="1:15" x14ac:dyDescent="0.25">
      <c r="A2072" s="151" t="s">
        <v>52</v>
      </c>
      <c r="B2072" s="77" t="s">
        <v>58</v>
      </c>
      <c r="C2072" s="77">
        <v>55</v>
      </c>
      <c r="D2072" s="77">
        <v>150.01</v>
      </c>
      <c r="E2072" s="77">
        <v>100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57735</v>
      </c>
      <c r="L2072" s="77">
        <v>7.5814999999999997E-3</v>
      </c>
      <c r="M2072" s="77">
        <v>57732</v>
      </c>
      <c r="N2072" s="77">
        <v>7.4625000000000004E-3</v>
      </c>
      <c r="O2072" s="78" t="s">
        <v>860</v>
      </c>
    </row>
    <row r="2073" spans="1:15" x14ac:dyDescent="0.25">
      <c r="A2073" s="151" t="s">
        <v>52</v>
      </c>
      <c r="B2073" s="77" t="s">
        <v>58</v>
      </c>
      <c r="C2073" s="77">
        <v>150</v>
      </c>
      <c r="D2073" s="77">
        <v>550.01</v>
      </c>
      <c r="E2073" s="77">
        <v>100</v>
      </c>
      <c r="F2073" s="77" t="s">
        <v>13</v>
      </c>
      <c r="G2073" s="77" t="s">
        <v>12</v>
      </c>
      <c r="H2073" s="77">
        <v>0</v>
      </c>
      <c r="I2073" s="77">
        <v>0</v>
      </c>
      <c r="K2073" s="77">
        <v>57732</v>
      </c>
      <c r="L2073" s="77">
        <v>2.8329E-2</v>
      </c>
      <c r="M2073" s="77">
        <v>57732</v>
      </c>
      <c r="N2073" s="77">
        <v>2.7782999999999999E-2</v>
      </c>
      <c r="O2073" s="78" t="s">
        <v>865</v>
      </c>
    </row>
    <row r="2074" spans="1:15" x14ac:dyDescent="0.25">
      <c r="A2074" s="151" t="s">
        <v>52</v>
      </c>
      <c r="B2074" s="77" t="s">
        <v>58</v>
      </c>
      <c r="C2074" s="77">
        <v>550</v>
      </c>
      <c r="D2074" s="77">
        <v>1025</v>
      </c>
      <c r="E2074" s="77">
        <v>100</v>
      </c>
      <c r="F2074" s="77" t="s">
        <v>13</v>
      </c>
      <c r="G2074" s="77" t="s">
        <v>12</v>
      </c>
      <c r="H2074" s="77">
        <v>0</v>
      </c>
      <c r="I2074" s="77">
        <v>0</v>
      </c>
      <c r="K2074" s="77">
        <v>57709</v>
      </c>
      <c r="L2074" s="77">
        <v>7.4653999999999998E-2</v>
      </c>
      <c r="M2074" s="77">
        <v>57710</v>
      </c>
      <c r="N2074" s="77">
        <v>7.3570999999999998E-2</v>
      </c>
      <c r="O2074" s="78" t="s">
        <v>870</v>
      </c>
    </row>
    <row r="2075" spans="1:15" x14ac:dyDescent="0.25">
      <c r="A2075" s="151" t="s">
        <v>52</v>
      </c>
      <c r="B2075" s="77" t="s">
        <v>58</v>
      </c>
      <c r="C2075" s="77">
        <v>1025</v>
      </c>
      <c r="D2075" s="77">
        <v>1026</v>
      </c>
      <c r="E2075" s="77">
        <v>100</v>
      </c>
      <c r="F2075" s="77" t="s">
        <v>13</v>
      </c>
      <c r="G2075" s="77" t="s">
        <v>12</v>
      </c>
      <c r="H2075" s="77">
        <v>0</v>
      </c>
      <c r="I2075" s="77">
        <v>0</v>
      </c>
      <c r="K2075" s="77">
        <v>57709</v>
      </c>
      <c r="L2075" s="77">
        <v>7.4653999999999998E-2</v>
      </c>
      <c r="M2075" s="77">
        <v>57710</v>
      </c>
      <c r="N2075" s="77">
        <v>7.3570999999999998E-2</v>
      </c>
      <c r="O2075" s="78" t="s">
        <v>875</v>
      </c>
    </row>
    <row r="2076" spans="1:15" x14ac:dyDescent="0.25">
      <c r="A2076" s="151" t="s">
        <v>52</v>
      </c>
      <c r="B2076" s="77" t="s">
        <v>3</v>
      </c>
      <c r="C2076" s="77">
        <v>0</v>
      </c>
      <c r="D2076" s="77">
        <v>0.33000099999999999</v>
      </c>
      <c r="E2076" s="77">
        <v>9.9999999999999995E-8</v>
      </c>
      <c r="F2076" s="77" t="s">
        <v>6</v>
      </c>
      <c r="G2076" s="77" t="s">
        <v>5</v>
      </c>
      <c r="H2076" s="77">
        <v>0</v>
      </c>
      <c r="I2076" s="77">
        <v>0</v>
      </c>
      <c r="K2076" s="77">
        <v>3.6</v>
      </c>
      <c r="L2076" s="77">
        <v>69</v>
      </c>
      <c r="M2076" s="77">
        <v>3.4727000000000001</v>
      </c>
      <c r="N2076" s="77">
        <v>69.313999999999993</v>
      </c>
      <c r="O2076" s="78" t="s">
        <v>818</v>
      </c>
    </row>
    <row r="2077" spans="1:15" x14ac:dyDescent="0.25">
      <c r="A2077" s="151" t="s">
        <v>52</v>
      </c>
      <c r="B2077" s="77" t="s">
        <v>3</v>
      </c>
      <c r="C2077" s="77">
        <v>0</v>
      </c>
      <c r="D2077" s="77">
        <v>0.33000099999999999</v>
      </c>
      <c r="E2077" s="77">
        <v>9.9999999999999995E-7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3.6</v>
      </c>
      <c r="L2077" s="77">
        <v>69.150999999999996</v>
      </c>
      <c r="M2077" s="77">
        <v>3.5196000000000001</v>
      </c>
      <c r="N2077" s="77">
        <v>69.191000000000003</v>
      </c>
      <c r="O2077" s="78" t="s">
        <v>819</v>
      </c>
    </row>
    <row r="2078" spans="1:15" x14ac:dyDescent="0.25">
      <c r="A2078" s="151" t="s">
        <v>52</v>
      </c>
      <c r="B2078" s="77" t="s">
        <v>3</v>
      </c>
      <c r="C2078" s="77">
        <v>0.33</v>
      </c>
      <c r="D2078" s="77">
        <v>3.3000099999999999</v>
      </c>
      <c r="E2078" s="77">
        <v>9.9999999999999995E-7</v>
      </c>
      <c r="F2078" s="77" t="s">
        <v>6</v>
      </c>
      <c r="G2078" s="77" t="s">
        <v>5</v>
      </c>
      <c r="H2078" s="77">
        <v>0</v>
      </c>
      <c r="I2078" s="77">
        <v>0</v>
      </c>
      <c r="K2078" s="77">
        <v>5.9</v>
      </c>
      <c r="L2078" s="77">
        <v>58</v>
      </c>
      <c r="M2078" s="77">
        <v>5.7708000000000004</v>
      </c>
      <c r="N2078" s="77">
        <v>57.786999999999999</v>
      </c>
      <c r="O2078" s="78" t="s">
        <v>827</v>
      </c>
    </row>
    <row r="2079" spans="1:15" x14ac:dyDescent="0.25">
      <c r="A2079" s="151" t="s">
        <v>52</v>
      </c>
      <c r="B2079" s="77" t="s">
        <v>3</v>
      </c>
      <c r="C2079" s="77">
        <v>0</v>
      </c>
      <c r="D2079" s="77">
        <v>0.33000099999999999</v>
      </c>
      <c r="E2079" s="77">
        <v>1.0000000000000001E-5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6.7737999999999996</v>
      </c>
      <c r="L2079" s="77">
        <v>61.286999999999999</v>
      </c>
      <c r="M2079" s="77">
        <v>6.7343999999999999</v>
      </c>
      <c r="N2079" s="77">
        <v>61.341999999999999</v>
      </c>
      <c r="O2079" s="78" t="s">
        <v>820</v>
      </c>
    </row>
    <row r="2080" spans="1:15" x14ac:dyDescent="0.25">
      <c r="A2080" s="151" t="s">
        <v>52</v>
      </c>
      <c r="B2080" s="77" t="s">
        <v>3</v>
      </c>
      <c r="C2080" s="77">
        <v>0.33</v>
      </c>
      <c r="D2080" s="77">
        <v>3.3000099999999999</v>
      </c>
      <c r="E2080" s="77">
        <v>1.0000000000000001E-5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6.8066000000000004</v>
      </c>
      <c r="L2080" s="77">
        <v>57.529000000000003</v>
      </c>
      <c r="M2080" s="77">
        <v>6.4957000000000003</v>
      </c>
      <c r="N2080" s="77">
        <v>57.593000000000004</v>
      </c>
      <c r="O2080" s="78" t="s">
        <v>828</v>
      </c>
    </row>
    <row r="2081" spans="1:15" x14ac:dyDescent="0.25">
      <c r="A2081" s="151" t="s">
        <v>52</v>
      </c>
      <c r="B2081" s="77" t="s">
        <v>3</v>
      </c>
      <c r="C2081" s="77">
        <v>3</v>
      </c>
      <c r="D2081" s="77">
        <v>33.000100000000003</v>
      </c>
      <c r="E2081" s="77">
        <v>1.0000000000000001E-5</v>
      </c>
      <c r="F2081" s="77" t="s">
        <v>6</v>
      </c>
      <c r="G2081" s="77" t="s">
        <v>4</v>
      </c>
      <c r="H2081" s="77">
        <v>0</v>
      </c>
      <c r="I2081" s="77">
        <v>0</v>
      </c>
      <c r="K2081" s="77">
        <v>5.8999999999999997E-2</v>
      </c>
      <c r="L2081" s="77">
        <v>5.8000000000000003E-2</v>
      </c>
      <c r="M2081" s="77">
        <v>5.8347999999999997E-2</v>
      </c>
      <c r="N2081" s="77">
        <v>5.7918999999999998E-2</v>
      </c>
      <c r="O2081" s="78" t="s">
        <v>833</v>
      </c>
    </row>
    <row r="2082" spans="1:15" x14ac:dyDescent="0.25">
      <c r="A2082" s="151" t="s">
        <v>52</v>
      </c>
      <c r="B2082" s="77" t="s">
        <v>3</v>
      </c>
      <c r="C2082" s="77">
        <v>0</v>
      </c>
      <c r="D2082" s="77">
        <v>0.33000099999999999</v>
      </c>
      <c r="E2082" s="77">
        <v>1E-4</v>
      </c>
      <c r="F2082" s="77" t="s">
        <v>6</v>
      </c>
      <c r="G2082" s="77" t="s">
        <v>5</v>
      </c>
      <c r="H2082" s="77">
        <v>0</v>
      </c>
      <c r="I2082" s="77">
        <v>0</v>
      </c>
      <c r="K2082" s="77">
        <v>58.11</v>
      </c>
      <c r="L2082" s="77">
        <v>17.059999999999999</v>
      </c>
      <c r="M2082" s="77">
        <v>58.091000000000001</v>
      </c>
      <c r="N2082" s="77">
        <v>17.007000000000001</v>
      </c>
      <c r="O2082" s="78" t="s">
        <v>821</v>
      </c>
    </row>
    <row r="2083" spans="1:15" x14ac:dyDescent="0.25">
      <c r="A2083" s="151" t="s">
        <v>52</v>
      </c>
      <c r="B2083" s="77" t="s">
        <v>3</v>
      </c>
      <c r="C2083" s="77">
        <v>0.33</v>
      </c>
      <c r="D2083" s="77">
        <v>3.3000099999999999</v>
      </c>
      <c r="E2083" s="77">
        <v>1E-4</v>
      </c>
      <c r="F2083" s="77" t="s">
        <v>6</v>
      </c>
      <c r="G2083" s="77" t="s">
        <v>5</v>
      </c>
      <c r="H2083" s="77">
        <v>0</v>
      </c>
      <c r="I2083" s="77">
        <v>0</v>
      </c>
      <c r="K2083" s="77">
        <v>47.82</v>
      </c>
      <c r="L2083" s="77">
        <v>47.701000000000001</v>
      </c>
      <c r="M2083" s="77">
        <v>47.341999999999999</v>
      </c>
      <c r="N2083" s="77">
        <v>47.73</v>
      </c>
      <c r="O2083" s="78" t="s">
        <v>829</v>
      </c>
    </row>
    <row r="2084" spans="1:15" x14ac:dyDescent="0.25">
      <c r="A2084" s="151" t="s">
        <v>52</v>
      </c>
      <c r="B2084" s="77" t="s">
        <v>3</v>
      </c>
      <c r="C2084" s="77">
        <v>3</v>
      </c>
      <c r="D2084" s="77">
        <v>33.000100000000003</v>
      </c>
      <c r="E2084" s="77">
        <v>1E-4</v>
      </c>
      <c r="F2084" s="77" t="s">
        <v>6</v>
      </c>
      <c r="G2084" s="77" t="s">
        <v>4</v>
      </c>
      <c r="H2084" s="77">
        <v>0</v>
      </c>
      <c r="I2084" s="77">
        <v>0</v>
      </c>
      <c r="K2084" s="77">
        <v>6.7757999999999999E-2</v>
      </c>
      <c r="L2084" s="77">
        <v>5.7660999999999997E-2</v>
      </c>
      <c r="M2084" s="77">
        <v>6.4652000000000001E-2</v>
      </c>
      <c r="N2084" s="77">
        <v>5.7724999999999999E-2</v>
      </c>
      <c r="O2084" s="78" t="s">
        <v>834</v>
      </c>
    </row>
    <row r="2085" spans="1:15" x14ac:dyDescent="0.25">
      <c r="A2085" s="151" t="s">
        <v>52</v>
      </c>
      <c r="B2085" s="77" t="s">
        <v>3</v>
      </c>
      <c r="C2085" s="77">
        <v>33</v>
      </c>
      <c r="D2085" s="77">
        <v>330.00099999999998</v>
      </c>
      <c r="E2085" s="77">
        <v>1E-4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0.59</v>
      </c>
      <c r="L2085" s="77">
        <v>6.4000000000000001E-2</v>
      </c>
      <c r="M2085" s="77">
        <v>0.57833999999999997</v>
      </c>
      <c r="N2085" s="77">
        <v>6.3644000000000006E-2</v>
      </c>
      <c r="O2085" s="78" t="s">
        <v>839</v>
      </c>
    </row>
    <row r="2086" spans="1:15" x14ac:dyDescent="0.25">
      <c r="A2086" s="151" t="s">
        <v>52</v>
      </c>
      <c r="B2086" s="77" t="s">
        <v>3</v>
      </c>
      <c r="C2086" s="77">
        <v>0</v>
      </c>
      <c r="D2086" s="77">
        <v>0.33000099999999999</v>
      </c>
      <c r="E2086" s="77">
        <v>1E-3</v>
      </c>
      <c r="F2086" s="77" t="s">
        <v>6</v>
      </c>
      <c r="G2086" s="77" t="s">
        <v>5</v>
      </c>
      <c r="H2086" s="77">
        <v>0</v>
      </c>
      <c r="I2086" s="77">
        <v>0</v>
      </c>
      <c r="K2086" s="77">
        <v>580.02</v>
      </c>
      <c r="L2086" s="77">
        <v>1.8105</v>
      </c>
      <c r="M2086" s="77">
        <v>580.01</v>
      </c>
      <c r="N2086" s="77">
        <v>1.7849999999999999</v>
      </c>
      <c r="O2086" s="78" t="s">
        <v>822</v>
      </c>
    </row>
    <row r="2087" spans="1:15" x14ac:dyDescent="0.25">
      <c r="A2087" s="151" t="s">
        <v>52</v>
      </c>
      <c r="B2087" s="77" t="s">
        <v>3</v>
      </c>
      <c r="C2087" s="77">
        <v>0.33</v>
      </c>
      <c r="D2087" s="77">
        <v>3.3000099999999999</v>
      </c>
      <c r="E2087" s="77">
        <v>1E-3</v>
      </c>
      <c r="F2087" s="77" t="s">
        <v>6</v>
      </c>
      <c r="G2087" s="77" t="s">
        <v>5</v>
      </c>
      <c r="H2087" s="77">
        <v>0</v>
      </c>
      <c r="I2087" s="77">
        <v>0</v>
      </c>
      <c r="K2087" s="77">
        <v>577.16999999999996</v>
      </c>
      <c r="L2087" s="77">
        <v>10.824</v>
      </c>
      <c r="M2087" s="77">
        <v>576.99</v>
      </c>
      <c r="N2087" s="77">
        <v>10.721</v>
      </c>
      <c r="O2087" s="78" t="s">
        <v>830</v>
      </c>
    </row>
    <row r="2088" spans="1:15" x14ac:dyDescent="0.25">
      <c r="A2088" s="151" t="s">
        <v>52</v>
      </c>
      <c r="B2088" s="77" t="s">
        <v>3</v>
      </c>
      <c r="C2088" s="77">
        <v>3</v>
      </c>
      <c r="D2088" s="77">
        <v>33.000100000000003</v>
      </c>
      <c r="E2088" s="77">
        <v>1E-3</v>
      </c>
      <c r="F2088" s="77" t="s">
        <v>6</v>
      </c>
      <c r="G2088" s="77" t="s">
        <v>4</v>
      </c>
      <c r="H2088" s="77">
        <v>0</v>
      </c>
      <c r="I2088" s="77">
        <v>0</v>
      </c>
      <c r="K2088" s="77">
        <v>0.47783999999999999</v>
      </c>
      <c r="L2088" s="77">
        <v>4.7829000000000003E-2</v>
      </c>
      <c r="M2088" s="77">
        <v>0.47304000000000002</v>
      </c>
      <c r="N2088" s="77">
        <v>4.7858999999999999E-2</v>
      </c>
      <c r="O2088" s="78" t="s">
        <v>835</v>
      </c>
    </row>
    <row r="2089" spans="1:15" x14ac:dyDescent="0.25">
      <c r="A2089" s="151" t="s">
        <v>52</v>
      </c>
      <c r="B2089" s="77" t="s">
        <v>3</v>
      </c>
      <c r="C2089" s="77">
        <v>33</v>
      </c>
      <c r="D2089" s="77">
        <v>330.00099999999998</v>
      </c>
      <c r="E2089" s="77">
        <v>1E-3</v>
      </c>
      <c r="F2089" s="77" t="s">
        <v>6</v>
      </c>
      <c r="G2089" s="77" t="s">
        <v>4</v>
      </c>
      <c r="H2089" s="77">
        <v>0</v>
      </c>
      <c r="I2089" s="77">
        <v>0</v>
      </c>
      <c r="K2089" s="77">
        <v>0.67471000000000003</v>
      </c>
      <c r="L2089" s="77">
        <v>6.3403000000000001E-2</v>
      </c>
      <c r="M2089" s="77">
        <v>0.64578000000000002</v>
      </c>
      <c r="N2089" s="77">
        <v>6.3463000000000006E-2</v>
      </c>
      <c r="O2089" s="78" t="s">
        <v>840</v>
      </c>
    </row>
    <row r="2090" spans="1:15" x14ac:dyDescent="0.25">
      <c r="A2090" s="151" t="s">
        <v>52</v>
      </c>
      <c r="B2090" s="77" t="s">
        <v>3</v>
      </c>
      <c r="C2090" s="77">
        <v>330</v>
      </c>
      <c r="D2090" s="77">
        <v>1000.01</v>
      </c>
      <c r="E2090" s="77">
        <v>1E-3</v>
      </c>
      <c r="F2090" s="77" t="s">
        <v>6</v>
      </c>
      <c r="G2090" s="77" t="s">
        <v>4</v>
      </c>
      <c r="H2090" s="77">
        <v>0</v>
      </c>
      <c r="I2090" s="77">
        <v>0</v>
      </c>
      <c r="K2090" s="77">
        <v>1.9</v>
      </c>
      <c r="L2090" s="77">
        <v>6.4000000000000001E-2</v>
      </c>
      <c r="M2090" s="77">
        <v>1.7548999999999999</v>
      </c>
      <c r="N2090" s="77">
        <v>6.3615000000000005E-2</v>
      </c>
      <c r="O2090" s="78" t="s">
        <v>845</v>
      </c>
    </row>
    <row r="2091" spans="1:15" x14ac:dyDescent="0.25">
      <c r="A2091" s="151" t="s">
        <v>52</v>
      </c>
      <c r="B2091" s="77" t="s">
        <v>3</v>
      </c>
      <c r="C2091" s="77">
        <v>1000</v>
      </c>
      <c r="D2091" s="77">
        <v>1001</v>
      </c>
      <c r="E2091" s="77">
        <v>1E-3</v>
      </c>
      <c r="F2091" s="77" t="s">
        <v>6</v>
      </c>
      <c r="G2091" s="77" t="s">
        <v>4</v>
      </c>
      <c r="H2091" s="77">
        <v>0</v>
      </c>
      <c r="I2091" s="77">
        <v>0</v>
      </c>
      <c r="K2091" s="77">
        <v>1.9</v>
      </c>
      <c r="L2091" s="77">
        <v>6.4000000000000001E-2</v>
      </c>
      <c r="M2091" s="77">
        <v>1.7548999999999999</v>
      </c>
      <c r="N2091" s="77">
        <v>6.3615000000000005E-2</v>
      </c>
      <c r="O2091" s="78" t="s">
        <v>850</v>
      </c>
    </row>
    <row r="2092" spans="1:15" x14ac:dyDescent="0.25">
      <c r="A2092" s="151" t="s">
        <v>52</v>
      </c>
      <c r="B2092" s="77" t="s">
        <v>3</v>
      </c>
      <c r="C2092" s="77">
        <v>0</v>
      </c>
      <c r="D2092" s="77">
        <v>0.33000099999999999</v>
      </c>
      <c r="E2092" s="77">
        <v>0.01</v>
      </c>
      <c r="F2092" s="77" t="s">
        <v>6</v>
      </c>
      <c r="G2092" s="77" t="s">
        <v>5</v>
      </c>
      <c r="H2092" s="77">
        <v>0</v>
      </c>
      <c r="I2092" s="77">
        <v>0</v>
      </c>
      <c r="K2092" s="77">
        <v>5800</v>
      </c>
      <c r="L2092" s="77">
        <v>0.1888</v>
      </c>
      <c r="M2092" s="77">
        <v>5800</v>
      </c>
      <c r="N2092" s="77">
        <v>0.17859</v>
      </c>
      <c r="O2092" s="78" t="s">
        <v>823</v>
      </c>
    </row>
    <row r="2093" spans="1:15" x14ac:dyDescent="0.25">
      <c r="A2093" s="151" t="s">
        <v>52</v>
      </c>
      <c r="B2093" s="77" t="s">
        <v>3</v>
      </c>
      <c r="C2093" s="77">
        <v>0.33</v>
      </c>
      <c r="D2093" s="77">
        <v>3.3000099999999999</v>
      </c>
      <c r="E2093" s="77">
        <v>0.01</v>
      </c>
      <c r="F2093" s="77" t="s">
        <v>6</v>
      </c>
      <c r="G2093" s="77" t="s">
        <v>5</v>
      </c>
      <c r="H2093" s="77">
        <v>0</v>
      </c>
      <c r="I2093" s="77">
        <v>0</v>
      </c>
      <c r="K2093" s="77">
        <v>5799.8</v>
      </c>
      <c r="L2093" s="77">
        <v>1.1473</v>
      </c>
      <c r="M2093" s="77">
        <v>5799.7</v>
      </c>
      <c r="N2093" s="77">
        <v>1.1022000000000001</v>
      </c>
      <c r="O2093" s="78" t="s">
        <v>831</v>
      </c>
    </row>
    <row r="2094" spans="1:15" x14ac:dyDescent="0.25">
      <c r="A2094" s="151" t="s">
        <v>52</v>
      </c>
      <c r="B2094" s="77" t="s">
        <v>3</v>
      </c>
      <c r="C2094" s="77">
        <v>3</v>
      </c>
      <c r="D2094" s="77">
        <v>33.000100000000003</v>
      </c>
      <c r="E2094" s="77">
        <v>0.01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5.7714999999999996</v>
      </c>
      <c r="L2094" s="77">
        <v>1.0867999999999999E-2</v>
      </c>
      <c r="M2094" s="77">
        <v>5.7698</v>
      </c>
      <c r="N2094" s="77">
        <v>1.0763999999999999E-2</v>
      </c>
      <c r="O2094" s="78" t="s">
        <v>836</v>
      </c>
    </row>
    <row r="2095" spans="1:15" x14ac:dyDescent="0.25">
      <c r="A2095" s="151" t="s">
        <v>52</v>
      </c>
      <c r="B2095" s="77" t="s">
        <v>3</v>
      </c>
      <c r="C2095" s="77">
        <v>33</v>
      </c>
      <c r="D2095" s="77">
        <v>330.00099999999998</v>
      </c>
      <c r="E2095" s="77">
        <v>0.01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4.6628999999999996</v>
      </c>
      <c r="L2095" s="77">
        <v>5.3692999999999998E-2</v>
      </c>
      <c r="M2095" s="77">
        <v>4.6153000000000004</v>
      </c>
      <c r="N2095" s="77">
        <v>5.3731000000000001E-2</v>
      </c>
      <c r="O2095" s="78" t="s">
        <v>841</v>
      </c>
    </row>
    <row r="2096" spans="1:15" x14ac:dyDescent="0.25">
      <c r="A2096" s="151" t="s">
        <v>52</v>
      </c>
      <c r="B2096" s="77" t="s">
        <v>3</v>
      </c>
      <c r="C2096" s="77">
        <v>330</v>
      </c>
      <c r="D2096" s="77">
        <v>1000.01</v>
      </c>
      <c r="E2096" s="77">
        <v>0.01</v>
      </c>
      <c r="F2096" s="77" t="s">
        <v>6</v>
      </c>
      <c r="G2096" s="77" t="s">
        <v>4</v>
      </c>
      <c r="H2096" s="77">
        <v>0</v>
      </c>
      <c r="I2096" s="77">
        <v>0</v>
      </c>
      <c r="K2096" s="77">
        <v>3.0276999999999998</v>
      </c>
      <c r="L2096" s="77">
        <v>6.2894000000000005E-2</v>
      </c>
      <c r="M2096" s="77">
        <v>2.7052</v>
      </c>
      <c r="N2096" s="77">
        <v>6.2919000000000003E-2</v>
      </c>
      <c r="O2096" s="78" t="s">
        <v>846</v>
      </c>
    </row>
    <row r="2097" spans="1:15" x14ac:dyDescent="0.25">
      <c r="A2097" s="151" t="s">
        <v>52</v>
      </c>
      <c r="B2097" s="77" t="s">
        <v>3</v>
      </c>
      <c r="C2097" s="77">
        <v>1000</v>
      </c>
      <c r="D2097" s="77">
        <v>1001</v>
      </c>
      <c r="E2097" s="77">
        <v>0.01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3.0276999999999998</v>
      </c>
      <c r="L2097" s="77">
        <v>6.2894000000000005E-2</v>
      </c>
      <c r="M2097" s="77">
        <v>2.7052</v>
      </c>
      <c r="N2097" s="77">
        <v>6.2919000000000003E-2</v>
      </c>
      <c r="O2097" s="78" t="s">
        <v>851</v>
      </c>
    </row>
    <row r="2098" spans="1:15" x14ac:dyDescent="0.25">
      <c r="A2098" s="151" t="s">
        <v>52</v>
      </c>
      <c r="B2098" s="77" t="s">
        <v>3</v>
      </c>
      <c r="C2098" s="77">
        <v>0</v>
      </c>
      <c r="D2098" s="77">
        <v>0.33000099999999999</v>
      </c>
      <c r="E2098" s="77">
        <v>0.1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58</v>
      </c>
      <c r="L2098" s="77">
        <v>2.1943E-5</v>
      </c>
      <c r="M2098" s="77">
        <v>58</v>
      </c>
      <c r="N2098" s="77">
        <v>1.7859E-5</v>
      </c>
      <c r="O2098" s="78" t="s">
        <v>824</v>
      </c>
    </row>
    <row r="2099" spans="1:15" x14ac:dyDescent="0.25">
      <c r="A2099" s="151" t="s">
        <v>52</v>
      </c>
      <c r="B2099" s="77" t="s">
        <v>3</v>
      </c>
      <c r="C2099" s="77">
        <v>0.33</v>
      </c>
      <c r="D2099" s="77">
        <v>3.3000099999999999</v>
      </c>
      <c r="E2099" s="77">
        <v>0.1</v>
      </c>
      <c r="F2099" s="77" t="s">
        <v>6</v>
      </c>
      <c r="G2099" s="77" t="s">
        <v>5</v>
      </c>
      <c r="H2099" s="77">
        <v>0</v>
      </c>
      <c r="I2099" s="77">
        <v>0</v>
      </c>
      <c r="K2099" s="77">
        <v>58000</v>
      </c>
      <c r="L2099" s="77">
        <v>0.12833</v>
      </c>
      <c r="M2099" s="77">
        <v>5799.8</v>
      </c>
      <c r="N2099" s="77">
        <v>0.11025</v>
      </c>
      <c r="O2099" s="78" t="s">
        <v>832</v>
      </c>
    </row>
    <row r="2100" spans="1:15" x14ac:dyDescent="0.25">
      <c r="A2100" s="151" t="s">
        <v>52</v>
      </c>
      <c r="B2100" s="77" t="s">
        <v>3</v>
      </c>
      <c r="C2100" s="77">
        <v>3</v>
      </c>
      <c r="D2100" s="77">
        <v>33.000100000000003</v>
      </c>
      <c r="E2100" s="77">
        <v>0.1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57.997999999999998</v>
      </c>
      <c r="L2100" s="77">
        <v>1.1519E-3</v>
      </c>
      <c r="M2100" s="77">
        <v>57.997</v>
      </c>
      <c r="N2100" s="77">
        <v>1.1068E-3</v>
      </c>
      <c r="O2100" s="78" t="s">
        <v>837</v>
      </c>
    </row>
    <row r="2101" spans="1:15" x14ac:dyDescent="0.25">
      <c r="A2101" s="151" t="s">
        <v>52</v>
      </c>
      <c r="B2101" s="77" t="s">
        <v>3</v>
      </c>
      <c r="C2101" s="77">
        <v>33</v>
      </c>
      <c r="D2101" s="77">
        <v>330.00099999999998</v>
      </c>
      <c r="E2101" s="77">
        <v>0.1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57.654000000000003</v>
      </c>
      <c r="L2101" s="77">
        <v>1.2973999999999999E-2</v>
      </c>
      <c r="M2101" s="77">
        <v>57.637</v>
      </c>
      <c r="N2101" s="77">
        <v>1.2872E-2</v>
      </c>
      <c r="O2101" s="78" t="s">
        <v>842</v>
      </c>
    </row>
    <row r="2102" spans="1:15" x14ac:dyDescent="0.25">
      <c r="A2102" s="151" t="s">
        <v>52</v>
      </c>
      <c r="B2102" s="77" t="s">
        <v>3</v>
      </c>
      <c r="C2102" s="77">
        <v>330</v>
      </c>
      <c r="D2102" s="77">
        <v>1000.01</v>
      </c>
      <c r="E2102" s="77">
        <v>0.1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50.21</v>
      </c>
      <c r="L2102" s="77">
        <v>3.8072000000000002E-2</v>
      </c>
      <c r="M2102" s="77">
        <v>49.941000000000003</v>
      </c>
      <c r="N2102" s="77">
        <v>3.7448000000000002E-2</v>
      </c>
      <c r="O2102" s="78" t="s">
        <v>847</v>
      </c>
    </row>
    <row r="2103" spans="1:15" x14ac:dyDescent="0.25">
      <c r="A2103" s="151" t="s">
        <v>52</v>
      </c>
      <c r="B2103" s="77" t="s">
        <v>3</v>
      </c>
      <c r="C2103" s="77">
        <v>1000</v>
      </c>
      <c r="D2103" s="77">
        <v>1001</v>
      </c>
      <c r="E2103" s="77">
        <v>0.1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50.21</v>
      </c>
      <c r="L2103" s="77">
        <v>3.8072000000000002E-2</v>
      </c>
      <c r="M2103" s="77">
        <v>49.941000000000003</v>
      </c>
      <c r="N2103" s="77">
        <v>3.7448000000000002E-2</v>
      </c>
      <c r="O2103" s="78" t="s">
        <v>852</v>
      </c>
    </row>
    <row r="2104" spans="1:15" x14ac:dyDescent="0.25">
      <c r="A2104" s="151" t="s">
        <v>52</v>
      </c>
      <c r="B2104" s="77" t="s">
        <v>3</v>
      </c>
      <c r="C2104" s="77">
        <v>0</v>
      </c>
      <c r="D2104" s="77">
        <v>0.33000099999999999</v>
      </c>
      <c r="E2104" s="77">
        <v>1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580</v>
      </c>
      <c r="L2104" s="77">
        <v>3.4191999999999998E-6</v>
      </c>
      <c r="M2104" s="77">
        <v>580</v>
      </c>
      <c r="N2104" s="77">
        <v>1.7858999999999999E-6</v>
      </c>
      <c r="O2104" s="78" t="s">
        <v>825</v>
      </c>
    </row>
    <row r="2105" spans="1:15" x14ac:dyDescent="0.25">
      <c r="A2105" s="151" t="s">
        <v>52</v>
      </c>
      <c r="B2105" s="77" t="s">
        <v>3</v>
      </c>
      <c r="C2105" s="77">
        <v>3</v>
      </c>
      <c r="D2105" s="77">
        <v>33.000100000000003</v>
      </c>
      <c r="E2105" s="77">
        <v>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580</v>
      </c>
      <c r="L2105" s="77">
        <v>1.2878999999999999E-4</v>
      </c>
      <c r="M2105" s="77">
        <v>580</v>
      </c>
      <c r="N2105" s="77">
        <v>1.1071E-4</v>
      </c>
      <c r="O2105" s="78" t="s">
        <v>838</v>
      </c>
    </row>
    <row r="2106" spans="1:15" x14ac:dyDescent="0.25">
      <c r="A2106" s="151" t="s">
        <v>52</v>
      </c>
      <c r="B2106" s="77" t="s">
        <v>3</v>
      </c>
      <c r="C2106" s="77">
        <v>33</v>
      </c>
      <c r="D2106" s="77">
        <v>330.00099999999998</v>
      </c>
      <c r="E2106" s="77">
        <v>1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579.97</v>
      </c>
      <c r="L2106" s="77">
        <v>1.3757000000000001E-3</v>
      </c>
      <c r="M2106" s="77">
        <v>579.96</v>
      </c>
      <c r="N2106" s="77">
        <v>1.3305000000000001E-3</v>
      </c>
      <c r="O2106" s="78" t="s">
        <v>843</v>
      </c>
    </row>
    <row r="2107" spans="1:15" x14ac:dyDescent="0.25">
      <c r="A2107" s="151" t="s">
        <v>52</v>
      </c>
      <c r="B2107" s="77" t="s">
        <v>3</v>
      </c>
      <c r="C2107" s="77">
        <v>330</v>
      </c>
      <c r="D2107" s="77">
        <v>1000.01</v>
      </c>
      <c r="E2107" s="77">
        <v>1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578.9</v>
      </c>
      <c r="L2107" s="77">
        <v>5.3112000000000003E-3</v>
      </c>
      <c r="M2107" s="77">
        <v>578.86</v>
      </c>
      <c r="N2107" s="77">
        <v>4.8152999999999998E-3</v>
      </c>
      <c r="O2107" s="78" t="s">
        <v>848</v>
      </c>
    </row>
    <row r="2108" spans="1:15" x14ac:dyDescent="0.25">
      <c r="A2108" s="151" t="s">
        <v>52</v>
      </c>
      <c r="B2108" s="77" t="s">
        <v>3</v>
      </c>
      <c r="C2108" s="77">
        <v>1000</v>
      </c>
      <c r="D2108" s="77">
        <v>1001</v>
      </c>
      <c r="E2108" s="77">
        <v>1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578.9</v>
      </c>
      <c r="L2108" s="77">
        <v>5.3112000000000003E-3</v>
      </c>
      <c r="M2108" s="77">
        <v>578.86</v>
      </c>
      <c r="N2108" s="77">
        <v>4.8152999999999998E-3</v>
      </c>
      <c r="O2108" s="78" t="s">
        <v>853</v>
      </c>
    </row>
    <row r="2109" spans="1:15" x14ac:dyDescent="0.25">
      <c r="A2109" s="151" t="s">
        <v>52</v>
      </c>
      <c r="B2109" s="77" t="s">
        <v>3</v>
      </c>
      <c r="C2109" s="77">
        <v>0</v>
      </c>
      <c r="D2109" s="77">
        <v>0.33000099999999999</v>
      </c>
      <c r="E2109" s="77">
        <v>10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5800</v>
      </c>
      <c r="L2109" s="77">
        <v>8.3190000000000003E-7</v>
      </c>
      <c r="M2109" s="77">
        <v>5800</v>
      </c>
      <c r="N2109" s="77">
        <v>1.7859000000000001E-7</v>
      </c>
      <c r="O2109" s="78" t="s">
        <v>826</v>
      </c>
    </row>
    <row r="2110" spans="1:15" x14ac:dyDescent="0.25">
      <c r="A2110" s="151" t="s">
        <v>52</v>
      </c>
      <c r="B2110" s="77" t="s">
        <v>3</v>
      </c>
      <c r="C2110" s="77">
        <v>33</v>
      </c>
      <c r="D2110" s="77">
        <v>330.00099999999998</v>
      </c>
      <c r="E2110" s="77">
        <v>10</v>
      </c>
      <c r="F2110" s="77" t="s">
        <v>6</v>
      </c>
      <c r="G2110" s="77" t="s">
        <v>4</v>
      </c>
      <c r="H2110" s="77">
        <v>0</v>
      </c>
      <c r="I2110" s="77">
        <v>0</v>
      </c>
      <c r="K2110" s="77">
        <v>5800</v>
      </c>
      <c r="L2110" s="77">
        <v>1.5118E-4</v>
      </c>
      <c r="M2110" s="77">
        <v>5800</v>
      </c>
      <c r="N2110" s="77">
        <v>1.3310000000000001E-4</v>
      </c>
      <c r="O2110" s="78" t="s">
        <v>844</v>
      </c>
    </row>
    <row r="2111" spans="1:15" x14ac:dyDescent="0.25">
      <c r="A2111" s="151" t="s">
        <v>52</v>
      </c>
      <c r="B2111" s="77" t="s">
        <v>3</v>
      </c>
      <c r="C2111" s="77">
        <v>330</v>
      </c>
      <c r="D2111" s="77">
        <v>1000.01</v>
      </c>
      <c r="E2111" s="77">
        <v>10</v>
      </c>
      <c r="F2111" s="77" t="s">
        <v>6</v>
      </c>
      <c r="G2111" s="77" t="s">
        <v>4</v>
      </c>
      <c r="H2111" s="77">
        <v>0</v>
      </c>
      <c r="I2111" s="77">
        <v>0</v>
      </c>
      <c r="K2111" s="77">
        <v>5799.9</v>
      </c>
      <c r="L2111" s="77">
        <v>6.8362000000000002E-4</v>
      </c>
      <c r="M2111" s="77">
        <v>5799.9</v>
      </c>
      <c r="N2111" s="77">
        <v>4.8322000000000003E-4</v>
      </c>
      <c r="O2111" s="78" t="s">
        <v>849</v>
      </c>
    </row>
    <row r="2112" spans="1:15" x14ac:dyDescent="0.25">
      <c r="A2112" s="151" t="s">
        <v>52</v>
      </c>
      <c r="B2112" s="77" t="s">
        <v>3</v>
      </c>
      <c r="C2112" s="77">
        <v>1000</v>
      </c>
      <c r="D2112" s="77">
        <v>1001</v>
      </c>
      <c r="E2112" s="77">
        <v>10</v>
      </c>
      <c r="F2112" s="77" t="s">
        <v>6</v>
      </c>
      <c r="G2112" s="77" t="s">
        <v>4</v>
      </c>
      <c r="H2112" s="77">
        <v>0</v>
      </c>
      <c r="I2112" s="77">
        <v>0</v>
      </c>
      <c r="K2112" s="77">
        <v>5799.9</v>
      </c>
      <c r="L2112" s="77">
        <v>6.8362000000000002E-4</v>
      </c>
      <c r="M2112" s="77">
        <v>5799.9</v>
      </c>
      <c r="N2112" s="77">
        <v>4.8322000000000003E-4</v>
      </c>
      <c r="O2112" s="78" t="s">
        <v>854</v>
      </c>
    </row>
    <row r="2113" spans="1:15" x14ac:dyDescent="0.25">
      <c r="A2113" s="151" t="s">
        <v>52</v>
      </c>
      <c r="B2113" s="77" t="s">
        <v>96</v>
      </c>
      <c r="C2113" s="77">
        <v>0</v>
      </c>
      <c r="D2113" s="77">
        <v>1.090001E-4</v>
      </c>
      <c r="E2113" s="77">
        <v>1E-10</v>
      </c>
      <c r="F2113" s="77" t="s">
        <v>150</v>
      </c>
      <c r="G2113" s="77" t="s">
        <v>150</v>
      </c>
      <c r="H2113" s="77">
        <v>0</v>
      </c>
      <c r="I2113" s="77">
        <v>0</v>
      </c>
      <c r="K2113" s="77">
        <v>0</v>
      </c>
      <c r="L2113" s="77">
        <v>3.5999999999999999E-3</v>
      </c>
      <c r="M2113" s="77">
        <v>0</v>
      </c>
      <c r="N2113" s="77">
        <v>0</v>
      </c>
      <c r="O2113" s="78" t="s">
        <v>5426</v>
      </c>
    </row>
    <row r="2114" spans="1:15" x14ac:dyDescent="0.25">
      <c r="A2114" s="151" t="s">
        <v>52</v>
      </c>
      <c r="B2114" s="77" t="s">
        <v>96</v>
      </c>
      <c r="C2114" s="77">
        <v>0</v>
      </c>
      <c r="D2114" s="77">
        <v>1.090001E-4</v>
      </c>
      <c r="E2114" s="77">
        <v>1.0000000000000001E-9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3.5999999999999999E-3</v>
      </c>
      <c r="M2114" s="77">
        <v>0</v>
      </c>
      <c r="N2114" s="77">
        <v>0</v>
      </c>
      <c r="O2114" s="78" t="s">
        <v>6292</v>
      </c>
    </row>
    <row r="2115" spans="1:15" x14ac:dyDescent="0.25">
      <c r="A2115" s="151" t="s">
        <v>52</v>
      </c>
      <c r="B2115" s="77" t="s">
        <v>96</v>
      </c>
      <c r="C2115" s="77">
        <v>0</v>
      </c>
      <c r="D2115" s="77">
        <v>1.090001E-4</v>
      </c>
      <c r="E2115" s="77">
        <v>1E-8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6.8024000000000001E-3</v>
      </c>
      <c r="M2115" s="77">
        <v>0</v>
      </c>
      <c r="N2115" s="77">
        <v>0</v>
      </c>
      <c r="O2115" s="78" t="s">
        <v>6293</v>
      </c>
    </row>
    <row r="2116" spans="1:15" x14ac:dyDescent="0.25">
      <c r="A2116" s="151" t="s">
        <v>52</v>
      </c>
      <c r="B2116" s="77" t="s">
        <v>96</v>
      </c>
      <c r="C2116" s="77">
        <v>1.0900000000000001E-4</v>
      </c>
      <c r="D2116" s="77">
        <v>1.0900999999999999E-6</v>
      </c>
      <c r="E2116" s="77">
        <v>1E-8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3.5E-4</v>
      </c>
      <c r="M2116" s="77">
        <v>0</v>
      </c>
      <c r="N2116" s="77">
        <v>0</v>
      </c>
      <c r="O2116" s="78" t="s">
        <v>768</v>
      </c>
    </row>
    <row r="2117" spans="1:15" x14ac:dyDescent="0.25">
      <c r="A2117" s="151" t="s">
        <v>52</v>
      </c>
      <c r="B2117" s="77" t="s">
        <v>96</v>
      </c>
      <c r="C2117" s="77">
        <v>0</v>
      </c>
      <c r="D2117" s="77">
        <v>1.090001E-4</v>
      </c>
      <c r="E2117" s="77">
        <v>9.9999999999999995E-8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5.8110000000000002E-2</v>
      </c>
      <c r="M2117" s="77">
        <v>0</v>
      </c>
      <c r="N2117" s="77">
        <v>0</v>
      </c>
      <c r="O2117" s="78" t="s">
        <v>6294</v>
      </c>
    </row>
    <row r="2118" spans="1:15" x14ac:dyDescent="0.25">
      <c r="A2118" s="151" t="s">
        <v>52</v>
      </c>
      <c r="B2118" s="77" t="s">
        <v>96</v>
      </c>
      <c r="C2118" s="77">
        <v>1.0900000000000001E-4</v>
      </c>
      <c r="D2118" s="77">
        <v>1.0900999999999999E-6</v>
      </c>
      <c r="E2118" s="77">
        <v>9.9999999999999995E-8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6.3400999999999996E-4</v>
      </c>
      <c r="M2118" s="77">
        <v>0</v>
      </c>
      <c r="N2118" s="77">
        <v>0</v>
      </c>
      <c r="O2118" s="78" t="s">
        <v>769</v>
      </c>
    </row>
    <row r="2119" spans="1:15" x14ac:dyDescent="0.25">
      <c r="A2119" s="151" t="s">
        <v>52</v>
      </c>
      <c r="B2119" s="77" t="s">
        <v>96</v>
      </c>
      <c r="C2119" s="77">
        <v>1.09E-3</v>
      </c>
      <c r="D2119" s="77">
        <v>1.0900099999999999E-2</v>
      </c>
      <c r="E2119" s="77">
        <v>9.9999999999999995E-8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2.4000000000000001E-4</v>
      </c>
      <c r="M2119" s="77">
        <v>0</v>
      </c>
      <c r="N2119" s="77">
        <v>0</v>
      </c>
      <c r="O2119" s="78" t="s">
        <v>773</v>
      </c>
    </row>
    <row r="2120" spans="1:15" x14ac:dyDescent="0.25">
      <c r="A2120" s="151" t="s">
        <v>52</v>
      </c>
      <c r="B2120" s="77" t="s">
        <v>96</v>
      </c>
      <c r="C2120" s="77">
        <v>0</v>
      </c>
      <c r="D2120" s="77">
        <v>1.090001E-4</v>
      </c>
      <c r="E2120" s="77">
        <v>9.9999999999999995E-7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0.58001000000000003</v>
      </c>
      <c r="M2120" s="77">
        <v>0</v>
      </c>
      <c r="N2120" s="77">
        <v>0</v>
      </c>
      <c r="O2120" s="78" t="s">
        <v>5430</v>
      </c>
    </row>
    <row r="2121" spans="1:15" x14ac:dyDescent="0.25">
      <c r="A2121" s="151" t="s">
        <v>52</v>
      </c>
      <c r="B2121" s="77" t="s">
        <v>96</v>
      </c>
      <c r="C2121" s="77">
        <v>1.0900000000000001E-4</v>
      </c>
      <c r="D2121" s="77">
        <v>1.0900999999999999E-6</v>
      </c>
      <c r="E2121" s="77">
        <v>9.9999999999999995E-7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5.3337000000000002E-3</v>
      </c>
      <c r="M2121" s="77">
        <v>0</v>
      </c>
      <c r="N2121" s="77">
        <v>0</v>
      </c>
      <c r="O2121" s="78" t="s">
        <v>770</v>
      </c>
    </row>
    <row r="2122" spans="1:15" x14ac:dyDescent="0.25">
      <c r="A2122" s="151" t="s">
        <v>52</v>
      </c>
      <c r="B2122" s="77" t="s">
        <v>96</v>
      </c>
      <c r="C2122" s="77">
        <v>1.09E-3</v>
      </c>
      <c r="D2122" s="77">
        <v>1.0900099999999999E-2</v>
      </c>
      <c r="E2122" s="77">
        <v>9.9999999999999995E-7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5.8093000000000001E-4</v>
      </c>
      <c r="M2122" s="77">
        <v>0</v>
      </c>
      <c r="N2122" s="77">
        <v>0</v>
      </c>
      <c r="O2122" s="78" t="s">
        <v>774</v>
      </c>
    </row>
    <row r="2123" spans="1:15" x14ac:dyDescent="0.25">
      <c r="A2123" s="151" t="s">
        <v>52</v>
      </c>
      <c r="B2123" s="77" t="s">
        <v>96</v>
      </c>
      <c r="C2123" s="77">
        <v>1.09E-2</v>
      </c>
      <c r="D2123" s="77">
        <v>0.1090001</v>
      </c>
      <c r="E2123" s="77">
        <v>9.9999999999999995E-7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1.9000000000000001E-4</v>
      </c>
      <c r="M2123" s="77">
        <v>0</v>
      </c>
      <c r="N2123" s="77">
        <v>0</v>
      </c>
      <c r="O2123" s="78" t="s">
        <v>778</v>
      </c>
    </row>
    <row r="2124" spans="1:15" x14ac:dyDescent="0.25">
      <c r="A2124" s="151" t="s">
        <v>52</v>
      </c>
      <c r="B2124" s="77" t="s">
        <v>96</v>
      </c>
      <c r="C2124" s="77">
        <v>0</v>
      </c>
      <c r="D2124" s="77">
        <v>1.090001E-4</v>
      </c>
      <c r="E2124" s="77">
        <v>1.0000000000000001E-5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5.8</v>
      </c>
      <c r="M2124" s="77">
        <v>0</v>
      </c>
      <c r="N2124" s="77">
        <v>0</v>
      </c>
      <c r="O2124" s="78" t="s">
        <v>5431</v>
      </c>
    </row>
    <row r="2125" spans="1:15" x14ac:dyDescent="0.25">
      <c r="A2125" s="151" t="s">
        <v>52</v>
      </c>
      <c r="B2125" s="77" t="s">
        <v>96</v>
      </c>
      <c r="C2125" s="77">
        <v>1.0900000000000001E-4</v>
      </c>
      <c r="D2125" s="77">
        <v>1.0900999999999999E-6</v>
      </c>
      <c r="E2125" s="77">
        <v>1.0000000000000001E-5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5.3213000000000003E-2</v>
      </c>
      <c r="M2125" s="77">
        <v>0</v>
      </c>
      <c r="N2125" s="77">
        <v>0</v>
      </c>
      <c r="O2125" s="78" t="s">
        <v>771</v>
      </c>
    </row>
    <row r="2126" spans="1:15" x14ac:dyDescent="0.25">
      <c r="A2126" s="151" t="s">
        <v>52</v>
      </c>
      <c r="B2126" s="77" t="s">
        <v>96</v>
      </c>
      <c r="C2126" s="77">
        <v>1.09E-3</v>
      </c>
      <c r="D2126" s="77">
        <v>1.0900099999999999E-2</v>
      </c>
      <c r="E2126" s="77">
        <v>1.0000000000000001E-5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5.3277000000000003E-3</v>
      </c>
      <c r="M2126" s="77">
        <v>0</v>
      </c>
      <c r="N2126" s="77">
        <v>0</v>
      </c>
      <c r="O2126" s="78" t="s">
        <v>775</v>
      </c>
    </row>
    <row r="2127" spans="1:15" x14ac:dyDescent="0.25">
      <c r="A2127" s="151" t="s">
        <v>52</v>
      </c>
      <c r="B2127" s="77" t="s">
        <v>96</v>
      </c>
      <c r="C2127" s="77">
        <v>1.09E-2</v>
      </c>
      <c r="D2127" s="77">
        <v>0.1090001</v>
      </c>
      <c r="E2127" s="77">
        <v>1.0000000000000001E-5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5.6395000000000002E-4</v>
      </c>
      <c r="M2127" s="77">
        <v>0</v>
      </c>
      <c r="N2127" s="77">
        <v>0</v>
      </c>
      <c r="O2127" s="78" t="s">
        <v>779</v>
      </c>
    </row>
    <row r="2128" spans="1:15" x14ac:dyDescent="0.25">
      <c r="A2128" s="151" t="s">
        <v>52</v>
      </c>
      <c r="B2128" s="77" t="s">
        <v>96</v>
      </c>
      <c r="C2128" s="77">
        <v>0.109</v>
      </c>
      <c r="D2128" s="77">
        <v>1.0901000000000001</v>
      </c>
      <c r="E2128" s="77">
        <v>1.0000000000000001E-5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2.3000000000000001E-4</v>
      </c>
      <c r="M2128" s="77">
        <v>0</v>
      </c>
      <c r="N2128" s="77">
        <v>0</v>
      </c>
      <c r="O2128" s="78" t="s">
        <v>783</v>
      </c>
    </row>
    <row r="2129" spans="1:15" x14ac:dyDescent="0.25">
      <c r="A2129" s="151" t="s">
        <v>52</v>
      </c>
      <c r="B2129" s="77" t="s">
        <v>96</v>
      </c>
      <c r="C2129" s="77">
        <v>0</v>
      </c>
      <c r="D2129" s="77">
        <v>1.090001E-4</v>
      </c>
      <c r="E2129" s="77">
        <v>1E-4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58</v>
      </c>
      <c r="M2129" s="77">
        <v>0</v>
      </c>
      <c r="N2129" s="77">
        <v>0</v>
      </c>
      <c r="O2129" s="78" t="s">
        <v>5432</v>
      </c>
    </row>
    <row r="2130" spans="1:15" x14ac:dyDescent="0.25">
      <c r="A2130" s="151" t="s">
        <v>52</v>
      </c>
      <c r="B2130" s="77" t="s">
        <v>96</v>
      </c>
      <c r="C2130" s="77">
        <v>1.0900000000000001E-4</v>
      </c>
      <c r="D2130" s="77">
        <v>1.0900999999999999E-6</v>
      </c>
      <c r="E2130" s="77">
        <v>1E-4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0.53210999999999997</v>
      </c>
      <c r="M2130" s="77">
        <v>0</v>
      </c>
      <c r="N2130" s="77">
        <v>0</v>
      </c>
      <c r="O2130" s="78" t="s">
        <v>772</v>
      </c>
    </row>
    <row r="2131" spans="1:15" x14ac:dyDescent="0.25">
      <c r="A2131" s="151" t="s">
        <v>52</v>
      </c>
      <c r="B2131" s="77" t="s">
        <v>96</v>
      </c>
      <c r="C2131" s="77">
        <v>1.09E-3</v>
      </c>
      <c r="D2131" s="77">
        <v>1.0900099999999999E-2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5.3212000000000002E-2</v>
      </c>
      <c r="M2131" s="77">
        <v>0</v>
      </c>
      <c r="N2131" s="77">
        <v>0</v>
      </c>
      <c r="O2131" s="78" t="s">
        <v>776</v>
      </c>
    </row>
    <row r="2132" spans="1:15" x14ac:dyDescent="0.25">
      <c r="A2132" s="151" t="s">
        <v>52</v>
      </c>
      <c r="B2132" s="77" t="s">
        <v>96</v>
      </c>
      <c r="C2132" s="77">
        <v>1.09E-2</v>
      </c>
      <c r="D2132" s="77">
        <v>0.1090001</v>
      </c>
      <c r="E2132" s="77">
        <v>1E-4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5.3308000000000001E-3</v>
      </c>
      <c r="M2132" s="77">
        <v>0</v>
      </c>
      <c r="N2132" s="77">
        <v>0</v>
      </c>
      <c r="O2132" s="78" t="s">
        <v>780</v>
      </c>
    </row>
    <row r="2133" spans="1:15" x14ac:dyDescent="0.25">
      <c r="A2133" s="151" t="s">
        <v>52</v>
      </c>
      <c r="B2133" s="77" t="s">
        <v>96</v>
      </c>
      <c r="C2133" s="77">
        <v>0.109</v>
      </c>
      <c r="D2133" s="77">
        <v>1.0901000000000001</v>
      </c>
      <c r="E2133" s="77">
        <v>1E-4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5.7855999999999999E-4</v>
      </c>
      <c r="M2133" s="77">
        <v>0</v>
      </c>
      <c r="N2133" s="77">
        <v>0</v>
      </c>
      <c r="O2133" s="78" t="s">
        <v>784</v>
      </c>
    </row>
    <row r="2134" spans="1:15" x14ac:dyDescent="0.25">
      <c r="A2134" s="151" t="s">
        <v>52</v>
      </c>
      <c r="B2134" s="77" t="s">
        <v>96</v>
      </c>
      <c r="C2134" s="77">
        <v>1.0900000000000001</v>
      </c>
      <c r="D2134" s="77">
        <v>10.9001</v>
      </c>
      <c r="E2134" s="77">
        <v>1E-4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2.3000000000000001E-4</v>
      </c>
      <c r="M2134" s="77">
        <v>0</v>
      </c>
      <c r="N2134" s="77">
        <v>0</v>
      </c>
      <c r="O2134" s="78" t="s">
        <v>788</v>
      </c>
    </row>
    <row r="2135" spans="1:15" x14ac:dyDescent="0.25">
      <c r="A2135" s="151" t="s">
        <v>52</v>
      </c>
      <c r="B2135" s="77" t="s">
        <v>96</v>
      </c>
      <c r="C2135" s="77">
        <v>0</v>
      </c>
      <c r="D2135" s="77">
        <v>1.090001E-4</v>
      </c>
      <c r="E2135" s="77">
        <v>1E-3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580</v>
      </c>
      <c r="M2135" s="77">
        <v>0</v>
      </c>
      <c r="N2135" s="77">
        <v>0</v>
      </c>
      <c r="O2135" s="78" t="s">
        <v>5433</v>
      </c>
    </row>
    <row r="2136" spans="1:15" x14ac:dyDescent="0.25">
      <c r="A2136" s="151" t="s">
        <v>52</v>
      </c>
      <c r="B2136" s="77" t="s">
        <v>96</v>
      </c>
      <c r="C2136" s="77">
        <v>1.09E-3</v>
      </c>
      <c r="D2136" s="77">
        <v>1.0900099999999999E-2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0.53210999999999997</v>
      </c>
      <c r="M2136" s="77">
        <v>0</v>
      </c>
      <c r="N2136" s="77">
        <v>0</v>
      </c>
      <c r="O2136" s="78" t="s">
        <v>777</v>
      </c>
    </row>
    <row r="2137" spans="1:15" x14ac:dyDescent="0.25">
      <c r="A2137" s="151" t="s">
        <v>52</v>
      </c>
      <c r="B2137" s="77" t="s">
        <v>96</v>
      </c>
      <c r="C2137" s="77">
        <v>1.09E-2</v>
      </c>
      <c r="D2137" s="77">
        <v>0.1090001</v>
      </c>
      <c r="E2137" s="77">
        <v>1E-3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5.3261000000000003E-2</v>
      </c>
      <c r="M2137" s="77">
        <v>0</v>
      </c>
      <c r="N2137" s="77">
        <v>0</v>
      </c>
      <c r="O2137" s="78" t="s">
        <v>781</v>
      </c>
    </row>
    <row r="2138" spans="1:15" x14ac:dyDescent="0.25">
      <c r="A2138" s="151" t="s">
        <v>52</v>
      </c>
      <c r="B2138" s="77" t="s">
        <v>96</v>
      </c>
      <c r="C2138" s="77">
        <v>0.109</v>
      </c>
      <c r="D2138" s="77">
        <v>1.0901000000000001</v>
      </c>
      <c r="E2138" s="77">
        <v>1E-3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5.3324000000000002E-3</v>
      </c>
      <c r="M2138" s="77">
        <v>0</v>
      </c>
      <c r="N2138" s="77">
        <v>0</v>
      </c>
      <c r="O2138" s="78" t="s">
        <v>785</v>
      </c>
    </row>
    <row r="2139" spans="1:15" x14ac:dyDescent="0.25">
      <c r="A2139" s="151" t="s">
        <v>52</v>
      </c>
      <c r="B2139" s="77" t="s">
        <v>96</v>
      </c>
      <c r="C2139" s="77">
        <v>1.0900000000000001</v>
      </c>
      <c r="D2139" s="77">
        <v>10.9001</v>
      </c>
      <c r="E2139" s="77">
        <v>1E-3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5.7824999999999999E-4</v>
      </c>
      <c r="M2139" s="77">
        <v>0</v>
      </c>
      <c r="N2139" s="77">
        <v>0</v>
      </c>
      <c r="O2139" s="78" t="s">
        <v>789</v>
      </c>
    </row>
    <row r="2140" spans="1:15" x14ac:dyDescent="0.25">
      <c r="A2140" s="151" t="s">
        <v>52</v>
      </c>
      <c r="B2140" s="77" t="s">
        <v>96</v>
      </c>
      <c r="C2140" s="77">
        <v>10.9</v>
      </c>
      <c r="D2140" s="77">
        <v>109.0001</v>
      </c>
      <c r="E2140" s="77">
        <v>1E-3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2.3000000000000001E-4</v>
      </c>
      <c r="M2140" s="77">
        <v>0</v>
      </c>
      <c r="N2140" s="77">
        <v>0</v>
      </c>
      <c r="O2140" s="78" t="s">
        <v>793</v>
      </c>
    </row>
    <row r="2141" spans="1:15" x14ac:dyDescent="0.25">
      <c r="A2141" s="151" t="s">
        <v>52</v>
      </c>
      <c r="B2141" s="77" t="s">
        <v>96</v>
      </c>
      <c r="C2141" s="77">
        <v>109</v>
      </c>
      <c r="D2141" s="77">
        <v>330.00009999999997</v>
      </c>
      <c r="E2141" s="77">
        <v>1E-3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1.4999999999999999E-4</v>
      </c>
      <c r="M2141" s="77">
        <v>0</v>
      </c>
      <c r="N2141" s="77">
        <v>0</v>
      </c>
      <c r="O2141" s="78" t="s">
        <v>798</v>
      </c>
    </row>
    <row r="2142" spans="1:15" x14ac:dyDescent="0.25">
      <c r="A2142" s="151" t="s">
        <v>52</v>
      </c>
      <c r="B2142" s="77" t="s">
        <v>96</v>
      </c>
      <c r="C2142" s="77">
        <v>0</v>
      </c>
      <c r="D2142" s="77">
        <v>1.090001E-4</v>
      </c>
      <c r="E2142" s="77">
        <v>0.01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5800</v>
      </c>
      <c r="M2142" s="77">
        <v>0</v>
      </c>
      <c r="N2142" s="77">
        <v>0</v>
      </c>
      <c r="O2142" s="78" t="s">
        <v>5434</v>
      </c>
    </row>
    <row r="2143" spans="1:15" x14ac:dyDescent="0.25">
      <c r="A2143" s="151" t="s">
        <v>52</v>
      </c>
      <c r="B2143" s="77" t="s">
        <v>96</v>
      </c>
      <c r="C2143" s="77">
        <v>1.09E-2</v>
      </c>
      <c r="D2143" s="77">
        <v>0.1090001</v>
      </c>
      <c r="E2143" s="77">
        <v>0.01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0.53259999999999996</v>
      </c>
      <c r="M2143" s="77">
        <v>0</v>
      </c>
      <c r="N2143" s="77">
        <v>0</v>
      </c>
      <c r="O2143" s="78" t="s">
        <v>782</v>
      </c>
    </row>
    <row r="2144" spans="1:15" x14ac:dyDescent="0.25">
      <c r="A2144" s="151" t="s">
        <v>52</v>
      </c>
      <c r="B2144" s="77" t="s">
        <v>96</v>
      </c>
      <c r="C2144" s="77">
        <v>0.109</v>
      </c>
      <c r="D2144" s="77">
        <v>1.0901000000000001</v>
      </c>
      <c r="E2144" s="77">
        <v>0.01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5.3261000000000003E-2</v>
      </c>
      <c r="M2144" s="77">
        <v>0</v>
      </c>
      <c r="N2144" s="77">
        <v>0</v>
      </c>
      <c r="O2144" s="78" t="s">
        <v>786</v>
      </c>
    </row>
    <row r="2145" spans="1:15" x14ac:dyDescent="0.25">
      <c r="A2145" s="151" t="s">
        <v>52</v>
      </c>
      <c r="B2145" s="77" t="s">
        <v>96</v>
      </c>
      <c r="C2145" s="77">
        <v>1.0900000000000001</v>
      </c>
      <c r="D2145" s="77">
        <v>10.9001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5.3321999999999996E-3</v>
      </c>
      <c r="M2145" s="77">
        <v>0</v>
      </c>
      <c r="N2145" s="77">
        <v>0</v>
      </c>
      <c r="O2145" s="78" t="s">
        <v>790</v>
      </c>
    </row>
    <row r="2146" spans="1:15" x14ac:dyDescent="0.25">
      <c r="A2146" s="151" t="s">
        <v>52</v>
      </c>
      <c r="B2146" s="77" t="s">
        <v>96</v>
      </c>
      <c r="C2146" s="77">
        <v>10.9</v>
      </c>
      <c r="D2146" s="77">
        <v>109.0001</v>
      </c>
      <c r="E2146" s="77">
        <v>0.01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5.7886999999999999E-4</v>
      </c>
      <c r="M2146" s="77">
        <v>0</v>
      </c>
      <c r="N2146" s="77">
        <v>0</v>
      </c>
      <c r="O2146" s="78" t="s">
        <v>794</v>
      </c>
    </row>
    <row r="2147" spans="1:15" x14ac:dyDescent="0.25">
      <c r="A2147" s="151" t="s">
        <v>52</v>
      </c>
      <c r="B2147" s="77" t="s">
        <v>96</v>
      </c>
      <c r="C2147" s="77">
        <v>109</v>
      </c>
      <c r="D2147" s="77">
        <v>330.00009999999997</v>
      </c>
      <c r="E2147" s="77">
        <v>0.01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1.5254999999999999E-4</v>
      </c>
      <c r="M2147" s="77">
        <v>0</v>
      </c>
      <c r="N2147" s="77">
        <v>0</v>
      </c>
      <c r="O2147" s="78" t="s">
        <v>799</v>
      </c>
    </row>
    <row r="2148" spans="1:15" x14ac:dyDescent="0.25">
      <c r="A2148" s="151" t="s">
        <v>52</v>
      </c>
      <c r="B2148" s="77" t="s">
        <v>96</v>
      </c>
      <c r="C2148" s="77">
        <v>330</v>
      </c>
      <c r="D2148" s="77">
        <v>3000.0001000000002</v>
      </c>
      <c r="E2148" s="77">
        <v>0.01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5.9999999999999995E-4</v>
      </c>
      <c r="M2148" s="77">
        <v>0</v>
      </c>
      <c r="N2148" s="77">
        <v>0</v>
      </c>
      <c r="O2148" s="78" t="s">
        <v>803</v>
      </c>
    </row>
    <row r="2149" spans="1:15" x14ac:dyDescent="0.25">
      <c r="A2149" s="151" t="s">
        <v>52</v>
      </c>
      <c r="B2149" s="77" t="s">
        <v>96</v>
      </c>
      <c r="C2149" s="77">
        <v>0.109</v>
      </c>
      <c r="D2149" s="77">
        <v>1.0901000000000001</v>
      </c>
      <c r="E2149" s="77">
        <v>0.1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0.53259999999999996</v>
      </c>
      <c r="M2149" s="77">
        <v>0</v>
      </c>
      <c r="N2149" s="77">
        <v>0</v>
      </c>
      <c r="O2149" s="78" t="s">
        <v>787</v>
      </c>
    </row>
    <row r="2150" spans="1:15" x14ac:dyDescent="0.25">
      <c r="A2150" s="151" t="s">
        <v>52</v>
      </c>
      <c r="B2150" s="77" t="s">
        <v>96</v>
      </c>
      <c r="C2150" s="77">
        <v>1.0900000000000001</v>
      </c>
      <c r="D2150" s="77">
        <v>10.9001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5.3261000000000003E-2</v>
      </c>
      <c r="M2150" s="77">
        <v>0</v>
      </c>
      <c r="N2150" s="77">
        <v>0</v>
      </c>
      <c r="O2150" s="78" t="s">
        <v>791</v>
      </c>
    </row>
    <row r="2151" spans="1:15" x14ac:dyDescent="0.25">
      <c r="A2151" s="151" t="s">
        <v>52</v>
      </c>
      <c r="B2151" s="77" t="s">
        <v>96</v>
      </c>
      <c r="C2151" s="77">
        <v>10.9</v>
      </c>
      <c r="D2151" s="77">
        <v>109.0001</v>
      </c>
      <c r="E2151" s="77">
        <v>0.1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5.3322999999999999E-3</v>
      </c>
      <c r="M2151" s="77">
        <v>0</v>
      </c>
      <c r="N2151" s="77">
        <v>0</v>
      </c>
      <c r="O2151" s="78" t="s">
        <v>795</v>
      </c>
    </row>
    <row r="2152" spans="1:15" x14ac:dyDescent="0.25">
      <c r="A2152" s="151" t="s">
        <v>52</v>
      </c>
      <c r="B2152" s="77" t="s">
        <v>96</v>
      </c>
      <c r="C2152" s="77">
        <v>109</v>
      </c>
      <c r="D2152" s="77">
        <v>330.00009999999997</v>
      </c>
      <c r="E2152" s="77">
        <v>0.1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5.5201999999999996E-4</v>
      </c>
      <c r="M2152" s="77">
        <v>0</v>
      </c>
      <c r="N2152" s="77">
        <v>0</v>
      </c>
      <c r="O2152" s="78" t="s">
        <v>800</v>
      </c>
    </row>
    <row r="2153" spans="1:15" x14ac:dyDescent="0.25">
      <c r="A2153" s="151" t="s">
        <v>52</v>
      </c>
      <c r="B2153" s="77" t="s">
        <v>96</v>
      </c>
      <c r="C2153" s="77">
        <v>330</v>
      </c>
      <c r="D2153" s="77">
        <v>3000.0001000000002</v>
      </c>
      <c r="E2153" s="77">
        <v>0.1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6.2246000000000003E-4</v>
      </c>
      <c r="M2153" s="77">
        <v>0</v>
      </c>
      <c r="N2153" s="77">
        <v>0</v>
      </c>
      <c r="O2153" s="78" t="s">
        <v>804</v>
      </c>
    </row>
    <row r="2154" spans="1:15" x14ac:dyDescent="0.25">
      <c r="A2154" s="151" t="s">
        <v>52</v>
      </c>
      <c r="B2154" s="77" t="s">
        <v>96</v>
      </c>
      <c r="C2154" s="77">
        <v>1.0900000000000001</v>
      </c>
      <c r="D2154" s="77">
        <v>10.9001</v>
      </c>
      <c r="E2154" s="77">
        <v>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0.53259999999999996</v>
      </c>
      <c r="M2154" s="77">
        <v>0</v>
      </c>
      <c r="N2154" s="77">
        <v>0</v>
      </c>
      <c r="O2154" s="78" t="s">
        <v>792</v>
      </c>
    </row>
    <row r="2155" spans="1:15" x14ac:dyDescent="0.25">
      <c r="A2155" s="151" t="s">
        <v>52</v>
      </c>
      <c r="B2155" s="77" t="s">
        <v>96</v>
      </c>
      <c r="C2155" s="77">
        <v>10.9</v>
      </c>
      <c r="D2155" s="77">
        <v>109.0001</v>
      </c>
      <c r="E2155" s="77">
        <v>1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5.3261000000000003E-2</v>
      </c>
      <c r="M2155" s="77">
        <v>0</v>
      </c>
      <c r="N2155" s="77">
        <v>0</v>
      </c>
      <c r="O2155" s="78" t="s">
        <v>796</v>
      </c>
    </row>
    <row r="2156" spans="1:15" x14ac:dyDescent="0.25">
      <c r="A2156" s="151" t="s">
        <v>52</v>
      </c>
      <c r="B2156" s="77" t="s">
        <v>96</v>
      </c>
      <c r="C2156" s="77">
        <v>109</v>
      </c>
      <c r="D2156" s="77">
        <v>330.00009999999997</v>
      </c>
      <c r="E2156" s="77">
        <v>1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5.3282E-3</v>
      </c>
      <c r="M2156" s="77">
        <v>0</v>
      </c>
      <c r="N2156" s="77">
        <v>0</v>
      </c>
      <c r="O2156" s="78" t="s">
        <v>801</v>
      </c>
    </row>
    <row r="2157" spans="1:15" x14ac:dyDescent="0.25">
      <c r="A2157" s="151" t="s">
        <v>52</v>
      </c>
      <c r="B2157" s="77" t="s">
        <v>96</v>
      </c>
      <c r="C2157" s="77">
        <v>330</v>
      </c>
      <c r="D2157" s="77">
        <v>3000.0001000000002</v>
      </c>
      <c r="E2157" s="77">
        <v>1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1.8565000000000001E-3</v>
      </c>
      <c r="M2157" s="77">
        <v>0</v>
      </c>
      <c r="N2157" s="77">
        <v>0</v>
      </c>
      <c r="O2157" s="78" t="s">
        <v>805</v>
      </c>
    </row>
    <row r="2158" spans="1:15" x14ac:dyDescent="0.25">
      <c r="A2158" s="151" t="s">
        <v>52</v>
      </c>
      <c r="B2158" s="77" t="s">
        <v>96</v>
      </c>
      <c r="C2158" s="77">
        <v>10.9</v>
      </c>
      <c r="D2158" s="77">
        <v>109.0001</v>
      </c>
      <c r="E2158" s="77">
        <v>10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0.53259999999999996</v>
      </c>
      <c r="M2158" s="77">
        <v>0</v>
      </c>
      <c r="N2158" s="77">
        <v>0</v>
      </c>
      <c r="O2158" s="78" t="s">
        <v>797</v>
      </c>
    </row>
    <row r="2159" spans="1:15" x14ac:dyDescent="0.25">
      <c r="A2159" s="151" t="s">
        <v>52</v>
      </c>
      <c r="B2159" s="77" t="s">
        <v>96</v>
      </c>
      <c r="C2159" s="77">
        <v>109</v>
      </c>
      <c r="D2159" s="77">
        <v>330.00009999999997</v>
      </c>
      <c r="E2159" s="77">
        <v>10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5.3260000000000002E-2</v>
      </c>
      <c r="M2159" s="77">
        <v>0</v>
      </c>
      <c r="N2159" s="77">
        <v>0</v>
      </c>
      <c r="O2159" s="78" t="s">
        <v>802</v>
      </c>
    </row>
    <row r="2160" spans="1:15" x14ac:dyDescent="0.25">
      <c r="A2160" s="151" t="s">
        <v>52</v>
      </c>
      <c r="B2160" s="77" t="s">
        <v>96</v>
      </c>
      <c r="C2160" s="77">
        <v>330</v>
      </c>
      <c r="D2160" s="77">
        <v>3000.0001000000002</v>
      </c>
      <c r="E2160" s="77">
        <v>10</v>
      </c>
      <c r="F2160" s="77" t="s">
        <v>150</v>
      </c>
      <c r="G2160" s="77" t="s">
        <v>150</v>
      </c>
      <c r="H2160" s="77">
        <v>0</v>
      </c>
      <c r="I2160" s="77">
        <v>0</v>
      </c>
      <c r="K2160" s="77">
        <v>0</v>
      </c>
      <c r="L2160" s="77">
        <v>1.7586000000000001E-2</v>
      </c>
      <c r="M2160" s="77">
        <v>0</v>
      </c>
      <c r="N2160" s="77">
        <v>0</v>
      </c>
      <c r="O2160" s="78" t="s">
        <v>806</v>
      </c>
    </row>
    <row r="2161" spans="1:15" x14ac:dyDescent="0.25">
      <c r="A2161" s="151" t="s">
        <v>52</v>
      </c>
      <c r="B2161" s="77" t="s">
        <v>96</v>
      </c>
      <c r="C2161" s="77">
        <v>3000</v>
      </c>
      <c r="D2161" s="77">
        <v>11000.1</v>
      </c>
      <c r="E2161" s="77">
        <v>10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9.1E-4</v>
      </c>
      <c r="M2161" s="77">
        <v>0</v>
      </c>
      <c r="N2161" s="77">
        <v>0</v>
      </c>
      <c r="O2161" s="78" t="s">
        <v>808</v>
      </c>
    </row>
    <row r="2162" spans="1:15" x14ac:dyDescent="0.25">
      <c r="A2162" s="151" t="s">
        <v>52</v>
      </c>
      <c r="B2162" s="77" t="s">
        <v>96</v>
      </c>
      <c r="C2162" s="77">
        <v>11000</v>
      </c>
      <c r="D2162" s="77">
        <v>24500</v>
      </c>
      <c r="E2162" s="77">
        <v>10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1.4E-3</v>
      </c>
      <c r="M2162" s="77">
        <v>0</v>
      </c>
      <c r="N2162" s="77">
        <v>0</v>
      </c>
      <c r="O2162" s="78" t="s">
        <v>813</v>
      </c>
    </row>
    <row r="2163" spans="1:15" x14ac:dyDescent="0.25">
      <c r="A2163" s="151" t="s">
        <v>52</v>
      </c>
      <c r="B2163" s="77" t="s">
        <v>96</v>
      </c>
      <c r="C2163" s="77">
        <v>24500</v>
      </c>
      <c r="D2163" s="77">
        <v>24501</v>
      </c>
      <c r="E2163" s="77">
        <v>10</v>
      </c>
      <c r="F2163" s="77" t="s">
        <v>98</v>
      </c>
      <c r="G2163" s="77" t="s">
        <v>98</v>
      </c>
      <c r="H2163" s="77">
        <v>0</v>
      </c>
      <c r="I2163" s="77">
        <v>0</v>
      </c>
      <c r="K2163" s="77">
        <v>0</v>
      </c>
      <c r="L2163" s="77">
        <v>1.4E-3</v>
      </c>
      <c r="M2163" s="77">
        <v>0</v>
      </c>
      <c r="N2163" s="77">
        <v>0</v>
      </c>
      <c r="O2163" s="78" t="s">
        <v>5453</v>
      </c>
    </row>
    <row r="2164" spans="1:15" x14ac:dyDescent="0.25">
      <c r="A2164" s="151" t="s">
        <v>52</v>
      </c>
      <c r="B2164" s="77" t="s">
        <v>96</v>
      </c>
      <c r="C2164" s="77">
        <v>330</v>
      </c>
      <c r="D2164" s="77">
        <v>3000.0001000000002</v>
      </c>
      <c r="E2164" s="77">
        <v>100</v>
      </c>
      <c r="F2164" s="77" t="s">
        <v>150</v>
      </c>
      <c r="G2164" s="77" t="s">
        <v>150</v>
      </c>
      <c r="H2164" s="77">
        <v>0</v>
      </c>
      <c r="I2164" s="77">
        <v>0</v>
      </c>
      <c r="K2164" s="77">
        <v>0</v>
      </c>
      <c r="L2164" s="77">
        <v>0.17576</v>
      </c>
      <c r="M2164" s="77">
        <v>0</v>
      </c>
      <c r="N2164" s="77">
        <v>0</v>
      </c>
      <c r="O2164" s="78" t="s">
        <v>807</v>
      </c>
    </row>
    <row r="2165" spans="1:15" x14ac:dyDescent="0.25">
      <c r="A2165" s="151" t="s">
        <v>52</v>
      </c>
      <c r="B2165" s="77" t="s">
        <v>96</v>
      </c>
      <c r="C2165" s="77">
        <v>3000</v>
      </c>
      <c r="D2165" s="77">
        <v>11000.1</v>
      </c>
      <c r="E2165" s="77">
        <v>100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9.1E-4</v>
      </c>
      <c r="M2165" s="77">
        <v>0</v>
      </c>
      <c r="N2165" s="77">
        <v>0</v>
      </c>
      <c r="O2165" s="78" t="s">
        <v>809</v>
      </c>
    </row>
    <row r="2166" spans="1:15" x14ac:dyDescent="0.25">
      <c r="A2166" s="151" t="s">
        <v>52</v>
      </c>
      <c r="B2166" s="77" t="s">
        <v>96</v>
      </c>
      <c r="C2166" s="77">
        <v>11000</v>
      </c>
      <c r="D2166" s="77">
        <v>24500</v>
      </c>
      <c r="E2166" s="77">
        <v>100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1.4E-3</v>
      </c>
      <c r="M2166" s="77">
        <v>0</v>
      </c>
      <c r="N2166" s="77">
        <v>0</v>
      </c>
      <c r="O2166" s="78" t="s">
        <v>814</v>
      </c>
    </row>
    <row r="2167" spans="1:15" x14ac:dyDescent="0.25">
      <c r="A2167" s="151" t="s">
        <v>52</v>
      </c>
      <c r="B2167" s="77" t="s">
        <v>96</v>
      </c>
      <c r="C2167" s="77">
        <v>24500</v>
      </c>
      <c r="D2167" s="77">
        <v>24501</v>
      </c>
      <c r="E2167" s="77">
        <v>100</v>
      </c>
      <c r="F2167" s="77" t="s">
        <v>98</v>
      </c>
      <c r="G2167" s="77" t="s">
        <v>98</v>
      </c>
      <c r="H2167" s="77">
        <v>0</v>
      </c>
      <c r="I2167" s="77">
        <v>0</v>
      </c>
      <c r="K2167" s="77">
        <v>0</v>
      </c>
      <c r="L2167" s="77">
        <v>1.4E-3</v>
      </c>
      <c r="M2167" s="77">
        <v>0</v>
      </c>
      <c r="N2167" s="77">
        <v>0</v>
      </c>
      <c r="O2167" s="78" t="s">
        <v>6295</v>
      </c>
    </row>
    <row r="2168" spans="1:15" x14ac:dyDescent="0.25">
      <c r="A2168" s="151" t="s">
        <v>52</v>
      </c>
      <c r="B2168" s="77" t="s">
        <v>96</v>
      </c>
      <c r="C2168" s="77">
        <v>3000</v>
      </c>
      <c r="D2168" s="77">
        <v>11000.1</v>
      </c>
      <c r="E2168" s="77">
        <v>1000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9.2997999999999996E-4</v>
      </c>
      <c r="M2168" s="77">
        <v>0</v>
      </c>
      <c r="N2168" s="77">
        <v>0</v>
      </c>
      <c r="O2168" s="78" t="s">
        <v>810</v>
      </c>
    </row>
    <row r="2169" spans="1:15" x14ac:dyDescent="0.25">
      <c r="A2169" s="151" t="s">
        <v>52</v>
      </c>
      <c r="B2169" s="77" t="s">
        <v>96</v>
      </c>
      <c r="C2169" s="77">
        <v>11000</v>
      </c>
      <c r="D2169" s="77">
        <v>24500</v>
      </c>
      <c r="E2169" s="77">
        <v>1000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1.4429E-3</v>
      </c>
      <c r="M2169" s="77">
        <v>0</v>
      </c>
      <c r="N2169" s="77">
        <v>0</v>
      </c>
      <c r="O2169" s="78" t="s">
        <v>815</v>
      </c>
    </row>
    <row r="2170" spans="1:15" x14ac:dyDescent="0.25">
      <c r="A2170" s="151" t="s">
        <v>52</v>
      </c>
      <c r="B2170" s="77" t="s">
        <v>96</v>
      </c>
      <c r="C2170" s="77">
        <v>24500</v>
      </c>
      <c r="D2170" s="77">
        <v>24501</v>
      </c>
      <c r="E2170" s="77">
        <v>1000</v>
      </c>
      <c r="F2170" s="77" t="s">
        <v>98</v>
      </c>
      <c r="G2170" s="77" t="s">
        <v>98</v>
      </c>
      <c r="H2170" s="77">
        <v>0</v>
      </c>
      <c r="I2170" s="77">
        <v>0</v>
      </c>
      <c r="K2170" s="77">
        <v>0</v>
      </c>
      <c r="L2170" s="77">
        <v>1.4429E-3</v>
      </c>
      <c r="M2170" s="77">
        <v>0</v>
      </c>
      <c r="N2170" s="77">
        <v>0</v>
      </c>
      <c r="O2170" s="78" t="s">
        <v>5455</v>
      </c>
    </row>
    <row r="2171" spans="1:15" x14ac:dyDescent="0.25">
      <c r="A2171" s="151" t="s">
        <v>52</v>
      </c>
      <c r="B2171" s="77" t="s">
        <v>96</v>
      </c>
      <c r="C2171" s="77">
        <v>3000</v>
      </c>
      <c r="D2171" s="77">
        <v>11000.1</v>
      </c>
      <c r="E2171" s="77">
        <v>10000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2.1367000000000001E-3</v>
      </c>
      <c r="M2171" s="77">
        <v>0</v>
      </c>
      <c r="N2171" s="77">
        <v>0</v>
      </c>
      <c r="O2171" s="78" t="s">
        <v>811</v>
      </c>
    </row>
    <row r="2172" spans="1:15" x14ac:dyDescent="0.25">
      <c r="A2172" s="151" t="s">
        <v>52</v>
      </c>
      <c r="B2172" s="77" t="s">
        <v>96</v>
      </c>
      <c r="C2172" s="77">
        <v>11000</v>
      </c>
      <c r="D2172" s="77">
        <v>24500</v>
      </c>
      <c r="E2172" s="77">
        <v>10000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5.4410999999999999E-3</v>
      </c>
      <c r="M2172" s="77">
        <v>0</v>
      </c>
      <c r="N2172" s="77">
        <v>0</v>
      </c>
      <c r="O2172" s="78" t="s">
        <v>816</v>
      </c>
    </row>
    <row r="2173" spans="1:15" x14ac:dyDescent="0.25">
      <c r="A2173" s="151" t="s">
        <v>52</v>
      </c>
      <c r="B2173" s="77" t="s">
        <v>96</v>
      </c>
      <c r="C2173" s="77">
        <v>24500</v>
      </c>
      <c r="D2173" s="77">
        <v>24501</v>
      </c>
      <c r="E2173" s="77">
        <v>10000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5.4410999999999999E-3</v>
      </c>
      <c r="M2173" s="77">
        <v>0</v>
      </c>
      <c r="N2173" s="77">
        <v>0</v>
      </c>
      <c r="O2173" s="78" t="s">
        <v>5456</v>
      </c>
    </row>
    <row r="2174" spans="1:15" x14ac:dyDescent="0.25">
      <c r="A2174" s="151" t="s">
        <v>52</v>
      </c>
      <c r="B2174" s="77" t="s">
        <v>96</v>
      </c>
      <c r="C2174" s="77">
        <v>3000</v>
      </c>
      <c r="D2174" s="77">
        <v>11000.1</v>
      </c>
      <c r="E2174" s="77">
        <v>100000</v>
      </c>
      <c r="F2174" s="77" t="s">
        <v>150</v>
      </c>
      <c r="G2174" s="77" t="s">
        <v>150</v>
      </c>
      <c r="H2174" s="77">
        <v>0</v>
      </c>
      <c r="I2174" s="77">
        <v>0</v>
      </c>
      <c r="K2174" s="77">
        <v>0</v>
      </c>
      <c r="L2174" s="77">
        <v>1.9355000000000001E-2</v>
      </c>
      <c r="M2174" s="77">
        <v>0</v>
      </c>
      <c r="N2174" s="77">
        <v>0</v>
      </c>
      <c r="O2174" s="78" t="s">
        <v>812</v>
      </c>
    </row>
    <row r="2175" spans="1:15" x14ac:dyDescent="0.25">
      <c r="A2175" s="151" t="s">
        <v>52</v>
      </c>
      <c r="B2175" s="77" t="s">
        <v>96</v>
      </c>
      <c r="C2175" s="77">
        <v>11000</v>
      </c>
      <c r="D2175" s="77">
        <v>24500</v>
      </c>
      <c r="E2175" s="77">
        <v>100000</v>
      </c>
      <c r="F2175" s="77" t="s">
        <v>150</v>
      </c>
      <c r="G2175" s="77" t="s">
        <v>150</v>
      </c>
      <c r="H2175" s="77">
        <v>0</v>
      </c>
      <c r="I2175" s="77">
        <v>0</v>
      </c>
      <c r="K2175" s="77">
        <v>0</v>
      </c>
      <c r="L2175" s="77">
        <v>5.2745E-2</v>
      </c>
      <c r="M2175" s="77">
        <v>0</v>
      </c>
      <c r="N2175" s="77">
        <v>0</v>
      </c>
      <c r="O2175" s="78" t="s">
        <v>817</v>
      </c>
    </row>
    <row r="2176" spans="1:15" x14ac:dyDescent="0.25">
      <c r="A2176" s="151" t="s">
        <v>52</v>
      </c>
      <c r="B2176" s="77" t="s">
        <v>96</v>
      </c>
      <c r="C2176" s="77">
        <v>24500</v>
      </c>
      <c r="D2176" s="77">
        <v>24501</v>
      </c>
      <c r="E2176" s="77">
        <v>100000</v>
      </c>
      <c r="F2176" s="77" t="s">
        <v>98</v>
      </c>
      <c r="G2176" s="77" t="s">
        <v>98</v>
      </c>
      <c r="H2176" s="77">
        <v>0</v>
      </c>
      <c r="I2176" s="77">
        <v>0</v>
      </c>
      <c r="K2176" s="77">
        <v>0</v>
      </c>
      <c r="L2176" s="77">
        <v>5.2745E-2</v>
      </c>
      <c r="M2176" s="77">
        <v>0</v>
      </c>
      <c r="N2176" s="77">
        <v>0</v>
      </c>
      <c r="O2176" s="78" t="s">
        <v>5457</v>
      </c>
    </row>
    <row r="2177" spans="1:15" x14ac:dyDescent="0.25">
      <c r="A2177" s="151" t="s">
        <v>52</v>
      </c>
      <c r="B2177" s="77" t="s">
        <v>78</v>
      </c>
      <c r="C2177" s="77">
        <v>-418</v>
      </c>
      <c r="D2177" s="77">
        <v>-147.9</v>
      </c>
      <c r="E2177" s="77">
        <v>0.1</v>
      </c>
      <c r="F2177" s="77" t="s">
        <v>26</v>
      </c>
      <c r="G2177" s="77" t="s">
        <v>26</v>
      </c>
      <c r="H2177" s="77">
        <v>0</v>
      </c>
      <c r="I2177" s="77">
        <v>0</v>
      </c>
      <c r="K2177" s="77">
        <v>1.0462465556980001</v>
      </c>
      <c r="L2177" s="77">
        <v>0</v>
      </c>
      <c r="M2177" s="77">
        <v>1.04325972572</v>
      </c>
      <c r="N2177" s="77">
        <v>0</v>
      </c>
      <c r="O2177" s="78" t="s">
        <v>756</v>
      </c>
    </row>
    <row r="2178" spans="1:15" x14ac:dyDescent="0.25">
      <c r="A2178" s="151" t="s">
        <v>52</v>
      </c>
      <c r="B2178" s="77" t="s">
        <v>78</v>
      </c>
      <c r="C2178" s="77">
        <v>-148</v>
      </c>
      <c r="D2178" s="77">
        <v>-12.9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0.34659772782699999</v>
      </c>
      <c r="L2178" s="77">
        <v>0</v>
      </c>
      <c r="M2178" s="77">
        <v>0.34484265565200001</v>
      </c>
      <c r="N2178" s="77">
        <v>0</v>
      </c>
      <c r="O2178" s="78" t="s">
        <v>758</v>
      </c>
    </row>
    <row r="2179" spans="1:15" x14ac:dyDescent="0.25">
      <c r="A2179" s="151" t="s">
        <v>52</v>
      </c>
      <c r="B2179" s="77" t="s">
        <v>78</v>
      </c>
      <c r="C2179" s="77">
        <v>-13</v>
      </c>
      <c r="D2179" s="77">
        <v>662.1</v>
      </c>
      <c r="E2179" s="77">
        <v>0.1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0.30436869761800001</v>
      </c>
      <c r="L2179" s="77">
        <v>0</v>
      </c>
      <c r="M2179" s="77">
        <v>0.30236860999800003</v>
      </c>
      <c r="N2179" s="77">
        <v>0</v>
      </c>
      <c r="O2179" s="78" t="s">
        <v>760</v>
      </c>
    </row>
    <row r="2180" spans="1:15" x14ac:dyDescent="0.25">
      <c r="A2180" s="151" t="s">
        <v>52</v>
      </c>
      <c r="B2180" s="77" t="s">
        <v>78</v>
      </c>
      <c r="C2180" s="77">
        <v>662</v>
      </c>
      <c r="D2180" s="77">
        <v>1202.0999999999999</v>
      </c>
      <c r="E2180" s="77">
        <v>0.1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0.343521972043</v>
      </c>
      <c r="L2180" s="77">
        <v>0</v>
      </c>
      <c r="M2180" s="77">
        <v>0.34251116891599998</v>
      </c>
      <c r="N2180" s="77">
        <v>0</v>
      </c>
      <c r="O2180" s="78" t="s">
        <v>762</v>
      </c>
    </row>
    <row r="2181" spans="1:15" x14ac:dyDescent="0.25">
      <c r="A2181" s="151" t="s">
        <v>52</v>
      </c>
      <c r="B2181" s="77" t="s">
        <v>78</v>
      </c>
      <c r="C2181" s="77">
        <v>1202</v>
      </c>
      <c r="D2181" s="77">
        <v>1832</v>
      </c>
      <c r="E2181" s="77">
        <v>0.1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0.44489108766800001</v>
      </c>
      <c r="L2181" s="77">
        <v>0</v>
      </c>
      <c r="M2181" s="77">
        <v>0.44411106205700002</v>
      </c>
      <c r="N2181" s="77">
        <v>0</v>
      </c>
      <c r="O2181" s="78" t="s">
        <v>764</v>
      </c>
    </row>
    <row r="2182" spans="1:15" x14ac:dyDescent="0.25">
      <c r="A2182" s="151" t="s">
        <v>52</v>
      </c>
      <c r="B2182" s="77" t="s">
        <v>78</v>
      </c>
      <c r="C2182" s="77">
        <v>1832</v>
      </c>
      <c r="D2182" s="77">
        <v>1832.1</v>
      </c>
      <c r="E2182" s="77">
        <v>0.1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0.44489108766800001</v>
      </c>
      <c r="L2182" s="77">
        <v>0</v>
      </c>
      <c r="M2182" s="77">
        <v>0.44411106205700002</v>
      </c>
      <c r="N2182" s="77">
        <v>0</v>
      </c>
      <c r="O2182" s="78" t="s">
        <v>766</v>
      </c>
    </row>
    <row r="2183" spans="1:15" x14ac:dyDescent="0.25">
      <c r="A2183" s="151" t="s">
        <v>52</v>
      </c>
      <c r="B2183" s="77" t="s">
        <v>78</v>
      </c>
      <c r="C2183" s="77">
        <v>-418</v>
      </c>
      <c r="D2183" s="77">
        <v>-147.9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1.2013970431580001</v>
      </c>
      <c r="L2183" s="77">
        <v>0</v>
      </c>
      <c r="M2183" s="77">
        <v>1.19096215528</v>
      </c>
      <c r="N2183" s="77">
        <v>0</v>
      </c>
      <c r="O2183" s="78" t="s">
        <v>757</v>
      </c>
    </row>
    <row r="2184" spans="1:15" x14ac:dyDescent="0.25">
      <c r="A2184" s="151" t="s">
        <v>52</v>
      </c>
      <c r="B2184" s="77" t="s">
        <v>78</v>
      </c>
      <c r="C2184" s="77">
        <v>-148</v>
      </c>
      <c r="D2184" s="77">
        <v>-12.9</v>
      </c>
      <c r="E2184" s="77">
        <v>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1.2013970431580001</v>
      </c>
      <c r="L2184" s="77">
        <v>0</v>
      </c>
      <c r="M2184" s="77">
        <v>1.19096215528</v>
      </c>
      <c r="N2184" s="77">
        <v>0</v>
      </c>
      <c r="O2184" s="78" t="s">
        <v>759</v>
      </c>
    </row>
    <row r="2185" spans="1:15" x14ac:dyDescent="0.25">
      <c r="A2185" s="151" t="s">
        <v>52</v>
      </c>
      <c r="B2185" s="77" t="s">
        <v>78</v>
      </c>
      <c r="C2185" s="77">
        <v>-13</v>
      </c>
      <c r="D2185" s="77">
        <v>662.1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0.65290189724299996</v>
      </c>
      <c r="L2185" s="77">
        <v>0</v>
      </c>
      <c r="M2185" s="77">
        <v>0.64917391838500005</v>
      </c>
      <c r="N2185" s="77">
        <v>0</v>
      </c>
      <c r="O2185" s="78" t="s">
        <v>761</v>
      </c>
    </row>
    <row r="2186" spans="1:15" x14ac:dyDescent="0.25">
      <c r="A2186" s="151" t="s">
        <v>52</v>
      </c>
      <c r="B2186" s="77" t="s">
        <v>78</v>
      </c>
      <c r="C2186" s="77">
        <v>662</v>
      </c>
      <c r="D2186" s="77">
        <v>1202.0999999999999</v>
      </c>
      <c r="E2186" s="77">
        <v>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0.67088574184399996</v>
      </c>
      <c r="L2186" s="77">
        <v>0</v>
      </c>
      <c r="M2186" s="77">
        <v>0.66881529650000004</v>
      </c>
      <c r="N2186" s="77">
        <v>0</v>
      </c>
      <c r="O2186" s="78" t="s">
        <v>763</v>
      </c>
    </row>
    <row r="2187" spans="1:15" x14ac:dyDescent="0.25">
      <c r="A2187" s="151" t="s">
        <v>52</v>
      </c>
      <c r="B2187" s="77" t="s">
        <v>78</v>
      </c>
      <c r="C2187" s="77">
        <v>1202</v>
      </c>
      <c r="D2187" s="77">
        <v>1832</v>
      </c>
      <c r="E2187" s="77">
        <v>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0.72801676712800001</v>
      </c>
      <c r="L2187" s="77">
        <v>0</v>
      </c>
      <c r="M2187" s="77">
        <v>0.72610924483999995</v>
      </c>
      <c r="N2187" s="77">
        <v>0</v>
      </c>
      <c r="O2187" s="78" t="s">
        <v>765</v>
      </c>
    </row>
    <row r="2188" spans="1:15" x14ac:dyDescent="0.25">
      <c r="A2188" s="151" t="s">
        <v>52</v>
      </c>
      <c r="B2188" s="77" t="s">
        <v>78</v>
      </c>
      <c r="C2188" s="77">
        <v>1832</v>
      </c>
      <c r="D2188" s="77">
        <v>1832.1</v>
      </c>
      <c r="E2188" s="77">
        <v>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0.72801676712800001</v>
      </c>
      <c r="L2188" s="77">
        <v>0</v>
      </c>
      <c r="M2188" s="77">
        <v>0.72610924483999995</v>
      </c>
      <c r="N2188" s="77">
        <v>0</v>
      </c>
      <c r="O2188" s="78" t="s">
        <v>767</v>
      </c>
    </row>
    <row r="2189" spans="1:15" x14ac:dyDescent="0.25">
      <c r="A2189" s="151" t="s">
        <v>52</v>
      </c>
      <c r="B2189" s="77" t="s">
        <v>79</v>
      </c>
      <c r="C2189" s="77">
        <v>-346</v>
      </c>
      <c r="D2189" s="77">
        <v>-147.9</v>
      </c>
      <c r="E2189" s="77">
        <v>0.1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0.57726726887599999</v>
      </c>
      <c r="L2189" s="77">
        <v>0</v>
      </c>
      <c r="M2189" s="77">
        <v>0.56757588796900005</v>
      </c>
      <c r="N2189" s="77">
        <v>0</v>
      </c>
      <c r="O2189" s="78" t="s">
        <v>744</v>
      </c>
    </row>
    <row r="2190" spans="1:15" x14ac:dyDescent="0.25">
      <c r="A2190" s="151" t="s">
        <v>52</v>
      </c>
      <c r="B2190" s="77" t="s">
        <v>79</v>
      </c>
      <c r="C2190" s="77">
        <v>-148</v>
      </c>
      <c r="D2190" s="77">
        <v>-21.9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0.35407548367000002</v>
      </c>
      <c r="L2190" s="77">
        <v>0</v>
      </c>
      <c r="M2190" s="77">
        <v>0.34262929971700001</v>
      </c>
      <c r="N2190" s="77">
        <v>0</v>
      </c>
      <c r="O2190" s="78" t="s">
        <v>746</v>
      </c>
    </row>
    <row r="2191" spans="1:15" x14ac:dyDescent="0.25">
      <c r="A2191" s="151" t="s">
        <v>52</v>
      </c>
      <c r="B2191" s="77" t="s">
        <v>79</v>
      </c>
      <c r="C2191" s="77">
        <v>-22</v>
      </c>
      <c r="D2191" s="77">
        <v>302.10000000000002</v>
      </c>
      <c r="E2191" s="77">
        <v>0.1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0.315311841378</v>
      </c>
      <c r="L2191" s="77">
        <v>0</v>
      </c>
      <c r="M2191" s="77">
        <v>0.302401961306</v>
      </c>
      <c r="N2191" s="77">
        <v>0</v>
      </c>
      <c r="O2191" s="78" t="s">
        <v>748</v>
      </c>
    </row>
    <row r="2192" spans="1:15" x14ac:dyDescent="0.25">
      <c r="A2192" s="151" t="s">
        <v>52</v>
      </c>
      <c r="B2192" s="77" t="s">
        <v>79</v>
      </c>
      <c r="C2192" s="77">
        <v>302</v>
      </c>
      <c r="D2192" s="77">
        <v>1400.1</v>
      </c>
      <c r="E2192" s="77">
        <v>0.1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0.36583836369</v>
      </c>
      <c r="L2192" s="77">
        <v>0</v>
      </c>
      <c r="M2192" s="77">
        <v>0.36274510872299998</v>
      </c>
      <c r="N2192" s="77">
        <v>0</v>
      </c>
      <c r="O2192" s="78" t="s">
        <v>750</v>
      </c>
    </row>
    <row r="2193" spans="1:15" x14ac:dyDescent="0.25">
      <c r="A2193" s="151" t="s">
        <v>52</v>
      </c>
      <c r="B2193" s="77" t="s">
        <v>79</v>
      </c>
      <c r="C2193" s="77">
        <v>1400</v>
      </c>
      <c r="D2193" s="77">
        <v>2192</v>
      </c>
      <c r="E2193" s="77">
        <v>0.1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0.48736202801900003</v>
      </c>
      <c r="L2193" s="77">
        <v>0</v>
      </c>
      <c r="M2193" s="77">
        <v>0.48504438138200001</v>
      </c>
      <c r="N2193" s="77">
        <v>0</v>
      </c>
      <c r="O2193" s="78" t="s">
        <v>752</v>
      </c>
    </row>
    <row r="2194" spans="1:15" x14ac:dyDescent="0.25">
      <c r="A2194" s="151" t="s">
        <v>52</v>
      </c>
      <c r="B2194" s="77" t="s">
        <v>79</v>
      </c>
      <c r="C2194" s="77">
        <v>2192</v>
      </c>
      <c r="D2194" s="77">
        <v>2192.1</v>
      </c>
      <c r="E2194" s="77">
        <v>0.1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0.48736202801900003</v>
      </c>
      <c r="L2194" s="77">
        <v>0</v>
      </c>
      <c r="M2194" s="77">
        <v>0.48504438138200001</v>
      </c>
      <c r="N2194" s="77">
        <v>0</v>
      </c>
      <c r="O2194" s="78" t="s">
        <v>754</v>
      </c>
    </row>
    <row r="2195" spans="1:15" x14ac:dyDescent="0.25">
      <c r="A2195" s="151" t="s">
        <v>52</v>
      </c>
      <c r="B2195" s="77" t="s">
        <v>79</v>
      </c>
      <c r="C2195" s="77">
        <v>-346</v>
      </c>
      <c r="D2195" s="77">
        <v>-147.9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0.83457943483499997</v>
      </c>
      <c r="L2195" s="77">
        <v>0</v>
      </c>
      <c r="M2195" s="77">
        <v>0.807553334836</v>
      </c>
      <c r="N2195" s="77">
        <v>0</v>
      </c>
      <c r="O2195" s="78" t="s">
        <v>745</v>
      </c>
    </row>
    <row r="2196" spans="1:15" x14ac:dyDescent="0.25">
      <c r="A2196" s="151" t="s">
        <v>52</v>
      </c>
      <c r="B2196" s="77" t="s">
        <v>79</v>
      </c>
      <c r="C2196" s="77">
        <v>-148</v>
      </c>
      <c r="D2196" s="77">
        <v>-21.9</v>
      </c>
      <c r="E2196" s="77">
        <v>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0.69231010498800005</v>
      </c>
      <c r="L2196" s="77">
        <v>0</v>
      </c>
      <c r="M2196" s="77">
        <v>0.66887580089599996</v>
      </c>
      <c r="N2196" s="77">
        <v>0</v>
      </c>
      <c r="O2196" s="78" t="s">
        <v>747</v>
      </c>
    </row>
    <row r="2197" spans="1:15" x14ac:dyDescent="0.25">
      <c r="A2197" s="151" t="s">
        <v>52</v>
      </c>
      <c r="B2197" s="77" t="s">
        <v>79</v>
      </c>
      <c r="C2197" s="77">
        <v>-22</v>
      </c>
      <c r="D2197" s="77">
        <v>302.10000000000002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0.67330928305399995</v>
      </c>
      <c r="L2197" s="77">
        <v>0</v>
      </c>
      <c r="M2197" s="77">
        <v>0.64918945324300004</v>
      </c>
      <c r="N2197" s="77">
        <v>0</v>
      </c>
      <c r="O2197" s="78" t="s">
        <v>749</v>
      </c>
    </row>
    <row r="2198" spans="1:15" x14ac:dyDescent="0.25">
      <c r="A2198" s="151" t="s">
        <v>52</v>
      </c>
      <c r="B2198" s="77" t="s">
        <v>79</v>
      </c>
      <c r="C2198" s="77">
        <v>302</v>
      </c>
      <c r="D2198" s="77">
        <v>1400.1</v>
      </c>
      <c r="E2198" s="77">
        <v>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0.68600203474900001</v>
      </c>
      <c r="L2198" s="77">
        <v>0</v>
      </c>
      <c r="M2198" s="77">
        <v>0.67939974529199998</v>
      </c>
      <c r="N2198" s="77">
        <v>0</v>
      </c>
      <c r="O2198" s="78" t="s">
        <v>751</v>
      </c>
    </row>
    <row r="2199" spans="1:15" x14ac:dyDescent="0.25">
      <c r="A2199" s="151" t="s">
        <v>52</v>
      </c>
      <c r="B2199" s="77" t="s">
        <v>79</v>
      </c>
      <c r="C2199" s="77">
        <v>1400</v>
      </c>
      <c r="D2199" s="77">
        <v>2192</v>
      </c>
      <c r="E2199" s="77">
        <v>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0.75781450876099998</v>
      </c>
      <c r="L2199" s="77">
        <v>0</v>
      </c>
      <c r="M2199" s="77">
        <v>0.75184310325399994</v>
      </c>
      <c r="N2199" s="77">
        <v>0</v>
      </c>
      <c r="O2199" s="78" t="s">
        <v>753</v>
      </c>
    </row>
    <row r="2200" spans="1:15" x14ac:dyDescent="0.25">
      <c r="A2200" s="151" t="s">
        <v>52</v>
      </c>
      <c r="B2200" s="77" t="s">
        <v>79</v>
      </c>
      <c r="C2200" s="77">
        <v>2192</v>
      </c>
      <c r="D2200" s="77">
        <v>2192.1</v>
      </c>
      <c r="E2200" s="77">
        <v>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0.75781450876099998</v>
      </c>
      <c r="L2200" s="77">
        <v>0</v>
      </c>
      <c r="M2200" s="77">
        <v>0.75184310325399994</v>
      </c>
      <c r="N2200" s="77">
        <v>0</v>
      </c>
      <c r="O2200" s="78" t="s">
        <v>755</v>
      </c>
    </row>
    <row r="2201" spans="1:15" x14ac:dyDescent="0.25">
      <c r="A2201" s="151" t="s">
        <v>52</v>
      </c>
      <c r="B2201" s="77" t="s">
        <v>80</v>
      </c>
      <c r="C2201" s="77">
        <v>-328</v>
      </c>
      <c r="D2201" s="77">
        <v>-147.9</v>
      </c>
      <c r="E2201" s="77">
        <v>0.1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0.70185549017500004</v>
      </c>
      <c r="L2201" s="77">
        <v>0</v>
      </c>
      <c r="M2201" s="77">
        <v>0.69127811671200001</v>
      </c>
      <c r="N2201" s="77">
        <v>0</v>
      </c>
      <c r="O2201" s="78" t="s">
        <v>732</v>
      </c>
    </row>
    <row r="2202" spans="1:15" x14ac:dyDescent="0.25">
      <c r="A2202" s="151" t="s">
        <v>52</v>
      </c>
      <c r="B2202" s="77" t="s">
        <v>80</v>
      </c>
      <c r="C2202" s="77">
        <v>-148</v>
      </c>
      <c r="D2202" s="77">
        <v>-12.9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0.40197575922899997</v>
      </c>
      <c r="L2202" s="77">
        <v>0</v>
      </c>
      <c r="M2202" s="77">
        <v>0.38320858101400002</v>
      </c>
      <c r="N2202" s="77">
        <v>0</v>
      </c>
      <c r="O2202" s="78" t="s">
        <v>734</v>
      </c>
    </row>
    <row r="2203" spans="1:15" x14ac:dyDescent="0.25">
      <c r="A2203" s="151" t="s">
        <v>52</v>
      </c>
      <c r="B2203" s="77" t="s">
        <v>80</v>
      </c>
      <c r="C2203" s="77">
        <v>-13</v>
      </c>
      <c r="D2203" s="77">
        <v>248.1</v>
      </c>
      <c r="E2203" s="77">
        <v>0.1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0.35702450959699999</v>
      </c>
      <c r="L2203" s="77">
        <v>0</v>
      </c>
      <c r="M2203" s="77">
        <v>0.34265369691399999</v>
      </c>
      <c r="N2203" s="77">
        <v>0</v>
      </c>
      <c r="O2203" s="78" t="s">
        <v>736</v>
      </c>
    </row>
    <row r="2204" spans="1:15" x14ac:dyDescent="0.25">
      <c r="A2204" s="151" t="s">
        <v>52</v>
      </c>
      <c r="B2204" s="77" t="s">
        <v>80</v>
      </c>
      <c r="C2204" s="77">
        <v>248</v>
      </c>
      <c r="D2204" s="77">
        <v>1832.1</v>
      </c>
      <c r="E2204" s="77">
        <v>0.1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0.55154780378599999</v>
      </c>
      <c r="L2204" s="77">
        <v>0</v>
      </c>
      <c r="M2204" s="77">
        <v>0.54665417351099999</v>
      </c>
      <c r="N2204" s="77">
        <v>0</v>
      </c>
      <c r="O2204" s="78" t="s">
        <v>738</v>
      </c>
    </row>
    <row r="2205" spans="1:15" x14ac:dyDescent="0.25">
      <c r="A2205" s="151" t="s">
        <v>52</v>
      </c>
      <c r="B2205" s="77" t="s">
        <v>80</v>
      </c>
      <c r="C2205" s="77">
        <v>1832</v>
      </c>
      <c r="D2205" s="77">
        <v>2500</v>
      </c>
      <c r="E2205" s="77">
        <v>0.1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0.83992544118000001</v>
      </c>
      <c r="L2205" s="77">
        <v>0</v>
      </c>
      <c r="M2205" s="77">
        <v>0.83547604332100001</v>
      </c>
      <c r="N2205" s="77">
        <v>0</v>
      </c>
      <c r="O2205" s="78" t="s">
        <v>740</v>
      </c>
    </row>
    <row r="2206" spans="1:15" x14ac:dyDescent="0.25">
      <c r="A2206" s="151" t="s">
        <v>52</v>
      </c>
      <c r="B2206" s="77" t="s">
        <v>80</v>
      </c>
      <c r="C2206" s="77">
        <v>2500</v>
      </c>
      <c r="D2206" s="77">
        <v>2500.1</v>
      </c>
      <c r="E2206" s="77">
        <v>0.1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0.83992544118000001</v>
      </c>
      <c r="L2206" s="77">
        <v>0</v>
      </c>
      <c r="M2206" s="77">
        <v>0.83547604332100001</v>
      </c>
      <c r="N2206" s="77">
        <v>0</v>
      </c>
      <c r="O2206" s="78" t="s">
        <v>742</v>
      </c>
    </row>
    <row r="2207" spans="1:15" x14ac:dyDescent="0.25">
      <c r="A2207" s="151" t="s">
        <v>52</v>
      </c>
      <c r="B2207" s="77" t="s">
        <v>80</v>
      </c>
      <c r="C2207" s="77">
        <v>-328</v>
      </c>
      <c r="D2207" s="77">
        <v>-147.9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0.93102535541300002</v>
      </c>
      <c r="L2207" s="77">
        <v>0</v>
      </c>
      <c r="M2207" s="77">
        <v>0.89881334805699997</v>
      </c>
      <c r="N2207" s="77">
        <v>0</v>
      </c>
      <c r="O2207" s="78" t="s">
        <v>733</v>
      </c>
    </row>
    <row r="2208" spans="1:15" x14ac:dyDescent="0.25">
      <c r="A2208" s="151" t="s">
        <v>52</v>
      </c>
      <c r="B2208" s="77" t="s">
        <v>80</v>
      </c>
      <c r="C2208" s="77">
        <v>-148</v>
      </c>
      <c r="D2208" s="77">
        <v>-12.9</v>
      </c>
      <c r="E2208" s="77">
        <v>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0.73197786465199999</v>
      </c>
      <c r="L2208" s="77">
        <v>0</v>
      </c>
      <c r="M2208" s="77">
        <v>0.69054240750499996</v>
      </c>
      <c r="N2208" s="77">
        <v>0</v>
      </c>
      <c r="O2208" s="78" t="s">
        <v>735</v>
      </c>
    </row>
    <row r="2209" spans="1:15" x14ac:dyDescent="0.25">
      <c r="A2209" s="151" t="s">
        <v>52</v>
      </c>
      <c r="B2209" s="77" t="s">
        <v>80</v>
      </c>
      <c r="C2209" s="77">
        <v>-13</v>
      </c>
      <c r="D2209" s="77">
        <v>248.1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0.69830604593300005</v>
      </c>
      <c r="L2209" s="77">
        <v>0</v>
      </c>
      <c r="M2209" s="77">
        <v>0.66888829860300003</v>
      </c>
      <c r="N2209" s="77">
        <v>0</v>
      </c>
      <c r="O2209" s="78" t="s">
        <v>737</v>
      </c>
    </row>
    <row r="2210" spans="1:15" x14ac:dyDescent="0.25">
      <c r="A2210" s="151" t="s">
        <v>52</v>
      </c>
      <c r="B2210" s="77" t="s">
        <v>80</v>
      </c>
      <c r="C2210" s="77">
        <v>248</v>
      </c>
      <c r="D2210" s="77">
        <v>1832.1</v>
      </c>
      <c r="E2210" s="77">
        <v>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0.80642889531200002</v>
      </c>
      <c r="L2210" s="77">
        <v>0</v>
      </c>
      <c r="M2210" s="77">
        <v>0.79298851531199999</v>
      </c>
      <c r="N2210" s="77">
        <v>0</v>
      </c>
      <c r="O2210" s="78" t="s">
        <v>739</v>
      </c>
    </row>
    <row r="2211" spans="1:15" x14ac:dyDescent="0.25">
      <c r="A2211" s="151" t="s">
        <v>52</v>
      </c>
      <c r="B2211" s="77" t="s">
        <v>80</v>
      </c>
      <c r="C2211" s="77">
        <v>1832</v>
      </c>
      <c r="D2211" s="77">
        <v>2500</v>
      </c>
      <c r="E2211" s="77">
        <v>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1.028512678617</v>
      </c>
      <c r="L2211" s="77">
        <v>0</v>
      </c>
      <c r="M2211" s="77">
        <v>1.0139133192559999</v>
      </c>
      <c r="N2211" s="77">
        <v>0</v>
      </c>
      <c r="O2211" s="78" t="s">
        <v>741</v>
      </c>
    </row>
    <row r="2212" spans="1:15" x14ac:dyDescent="0.25">
      <c r="A2212" s="151" t="s">
        <v>52</v>
      </c>
      <c r="B2212" s="77" t="s">
        <v>80</v>
      </c>
      <c r="C2212" s="77">
        <v>2500</v>
      </c>
      <c r="D2212" s="77">
        <v>2500.1</v>
      </c>
      <c r="E2212" s="77">
        <v>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1.028512678617</v>
      </c>
      <c r="L2212" s="77">
        <v>0</v>
      </c>
      <c r="M2212" s="77">
        <v>1.0139133192559999</v>
      </c>
      <c r="N2212" s="77">
        <v>0</v>
      </c>
      <c r="O2212" s="78" t="s">
        <v>743</v>
      </c>
    </row>
    <row r="2213" spans="1:15" x14ac:dyDescent="0.25">
      <c r="A2213" s="151" t="s">
        <v>52</v>
      </c>
      <c r="B2213" s="77" t="s">
        <v>81</v>
      </c>
      <c r="C2213" s="77">
        <v>-328</v>
      </c>
      <c r="D2213" s="77">
        <v>-147.9</v>
      </c>
      <c r="E2213" s="77">
        <v>0.1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0.84492191361000002</v>
      </c>
      <c r="L2213" s="77">
        <v>0</v>
      </c>
      <c r="M2213" s="77">
        <v>0.835534068119</v>
      </c>
      <c r="N2213" s="77">
        <v>0</v>
      </c>
      <c r="O2213" s="78" t="s">
        <v>720</v>
      </c>
    </row>
    <row r="2214" spans="1:15" x14ac:dyDescent="0.25">
      <c r="A2214" s="151" t="s">
        <v>52</v>
      </c>
      <c r="B2214" s="77" t="s">
        <v>81</v>
      </c>
      <c r="C2214" s="77">
        <v>-148</v>
      </c>
      <c r="D2214" s="77">
        <v>-12.9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0.47673872277899998</v>
      </c>
      <c r="L2214" s="77">
        <v>0</v>
      </c>
      <c r="M2214" s="77">
        <v>0.46495666323399998</v>
      </c>
      <c r="N2214" s="77">
        <v>0</v>
      </c>
      <c r="O2214" s="78" t="s">
        <v>722</v>
      </c>
    </row>
    <row r="2215" spans="1:15" x14ac:dyDescent="0.25">
      <c r="A2215" s="151" t="s">
        <v>52</v>
      </c>
      <c r="B2215" s="77" t="s">
        <v>81</v>
      </c>
      <c r="C2215" s="77">
        <v>-13</v>
      </c>
      <c r="D2215" s="77">
        <v>248.1</v>
      </c>
      <c r="E2215" s="77">
        <v>0.1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0.41715274220199999</v>
      </c>
      <c r="L2215" s="77">
        <v>0</v>
      </c>
      <c r="M2215" s="77">
        <v>0.40363510652099999</v>
      </c>
      <c r="N2215" s="77">
        <v>0</v>
      </c>
      <c r="O2215" s="78" t="s">
        <v>724</v>
      </c>
    </row>
    <row r="2216" spans="1:15" x14ac:dyDescent="0.25">
      <c r="A2216" s="151" t="s">
        <v>52</v>
      </c>
      <c r="B2216" s="77" t="s">
        <v>81</v>
      </c>
      <c r="C2216" s="77">
        <v>248</v>
      </c>
      <c r="D2216" s="77">
        <v>770.1</v>
      </c>
      <c r="E2216" s="77">
        <v>0.1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0.39150277361899999</v>
      </c>
      <c r="L2216" s="77">
        <v>0</v>
      </c>
      <c r="M2216" s="77">
        <v>0.38322325169600002</v>
      </c>
      <c r="N2216" s="77">
        <v>0</v>
      </c>
      <c r="O2216" s="78" t="s">
        <v>726</v>
      </c>
    </row>
    <row r="2217" spans="1:15" x14ac:dyDescent="0.25">
      <c r="A2217" s="151" t="s">
        <v>52</v>
      </c>
      <c r="B2217" s="77" t="s">
        <v>81</v>
      </c>
      <c r="C2217" s="77">
        <v>770</v>
      </c>
      <c r="D2217" s="77">
        <v>2372</v>
      </c>
      <c r="E2217" s="77">
        <v>0.1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0.57284718907200005</v>
      </c>
      <c r="L2217" s="77">
        <v>0</v>
      </c>
      <c r="M2217" s="77">
        <v>0.56722089252499996</v>
      </c>
      <c r="N2217" s="77">
        <v>0</v>
      </c>
      <c r="O2217" s="78" t="s">
        <v>728</v>
      </c>
    </row>
    <row r="2218" spans="1:15" x14ac:dyDescent="0.25">
      <c r="A2218" s="151" t="s">
        <v>52</v>
      </c>
      <c r="B2218" s="77" t="s">
        <v>81</v>
      </c>
      <c r="C2218" s="77">
        <v>2372</v>
      </c>
      <c r="D2218" s="77">
        <v>2372.1</v>
      </c>
      <c r="E2218" s="77">
        <v>0.1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0.57284718907200005</v>
      </c>
      <c r="L2218" s="77">
        <v>0</v>
      </c>
      <c r="M2218" s="77">
        <v>0.56722089252499996</v>
      </c>
      <c r="N2218" s="77">
        <v>0</v>
      </c>
      <c r="O2218" s="78" t="s">
        <v>730</v>
      </c>
    </row>
    <row r="2219" spans="1:15" x14ac:dyDescent="0.25">
      <c r="A2219" s="151" t="s">
        <v>52</v>
      </c>
      <c r="B2219" s="77" t="s">
        <v>81</v>
      </c>
      <c r="C2219" s="77">
        <v>-328</v>
      </c>
      <c r="D2219" s="77">
        <v>-147.9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1.0446150599290001</v>
      </c>
      <c r="L2219" s="77">
        <v>0</v>
      </c>
      <c r="M2219" s="77">
        <v>1.013961132878</v>
      </c>
      <c r="N2219" s="77">
        <v>0</v>
      </c>
      <c r="O2219" s="78" t="s">
        <v>721</v>
      </c>
    </row>
    <row r="2220" spans="1:15" x14ac:dyDescent="0.25">
      <c r="A2220" s="151" t="s">
        <v>52</v>
      </c>
      <c r="B2220" s="77" t="s">
        <v>81</v>
      </c>
      <c r="C2220" s="77">
        <v>-148</v>
      </c>
      <c r="D2220" s="77">
        <v>-12.9</v>
      </c>
      <c r="E2220" s="77">
        <v>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0.76848236357800004</v>
      </c>
      <c r="L2220" s="77">
        <v>0</v>
      </c>
      <c r="M2220" s="77">
        <v>0.73904309663699996</v>
      </c>
      <c r="N2220" s="77">
        <v>0</v>
      </c>
      <c r="O2220" s="78" t="s">
        <v>723</v>
      </c>
    </row>
    <row r="2221" spans="1:15" x14ac:dyDescent="0.25">
      <c r="A2221" s="151" t="s">
        <v>52</v>
      </c>
      <c r="B2221" s="77" t="s">
        <v>81</v>
      </c>
      <c r="C2221" s="77">
        <v>-13</v>
      </c>
      <c r="D2221" s="77">
        <v>248.1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0.73300869275900005</v>
      </c>
      <c r="L2221" s="77">
        <v>0</v>
      </c>
      <c r="M2221" s="77">
        <v>0.70208354147899998</v>
      </c>
      <c r="N2221" s="77">
        <v>0</v>
      </c>
      <c r="O2221" s="78" t="s">
        <v>725</v>
      </c>
    </row>
    <row r="2222" spans="1:15" x14ac:dyDescent="0.25">
      <c r="A2222" s="151" t="s">
        <v>52</v>
      </c>
      <c r="B2222" s="77" t="s">
        <v>81</v>
      </c>
      <c r="C2222" s="77">
        <v>248</v>
      </c>
      <c r="D2222" s="77">
        <v>770.1</v>
      </c>
      <c r="E2222" s="77">
        <v>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0.70888469096499995</v>
      </c>
      <c r="L2222" s="77">
        <v>0</v>
      </c>
      <c r="M2222" s="77">
        <v>0.69055054893900003</v>
      </c>
      <c r="N2222" s="77">
        <v>0</v>
      </c>
      <c r="O2222" s="78" t="s">
        <v>727</v>
      </c>
    </row>
    <row r="2223" spans="1:15" x14ac:dyDescent="0.25">
      <c r="A2223" s="151" t="s">
        <v>52</v>
      </c>
      <c r="B2223" s="77" t="s">
        <v>81</v>
      </c>
      <c r="C2223" s="77">
        <v>770</v>
      </c>
      <c r="D2223" s="77">
        <v>2372</v>
      </c>
      <c r="E2223" s="77">
        <v>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0.82304130234200001</v>
      </c>
      <c r="L2223" s="77">
        <v>0</v>
      </c>
      <c r="M2223" s="77">
        <v>0.80730387148600002</v>
      </c>
      <c r="N2223" s="77">
        <v>0</v>
      </c>
      <c r="O2223" s="78" t="s">
        <v>729</v>
      </c>
    </row>
    <row r="2224" spans="1:15" x14ac:dyDescent="0.25">
      <c r="A2224" s="151" t="s">
        <v>52</v>
      </c>
      <c r="B2224" s="77" t="s">
        <v>81</v>
      </c>
      <c r="C2224" s="77">
        <v>2372</v>
      </c>
      <c r="D2224" s="77">
        <v>2372.1</v>
      </c>
      <c r="E2224" s="77">
        <v>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0.82304130234200001</v>
      </c>
      <c r="L2224" s="77">
        <v>0</v>
      </c>
      <c r="M2224" s="77">
        <v>0.80730387148600002</v>
      </c>
      <c r="N2224" s="77">
        <v>0</v>
      </c>
      <c r="O2224" s="78" t="s">
        <v>731</v>
      </c>
    </row>
    <row r="2225" spans="1:15" x14ac:dyDescent="0.25">
      <c r="A2225" s="151" t="s">
        <v>52</v>
      </c>
      <c r="B2225" s="77" t="s">
        <v>85</v>
      </c>
      <c r="C2225" s="77">
        <v>-328</v>
      </c>
      <c r="D2225" s="77">
        <v>32.1</v>
      </c>
      <c r="E2225" s="77">
        <v>0.1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0.21928459419400001</v>
      </c>
      <c r="L2225" s="77">
        <v>0</v>
      </c>
      <c r="M2225" s="77">
        <v>0.190436296044</v>
      </c>
      <c r="N2225" s="77">
        <v>0</v>
      </c>
      <c r="O2225" s="78" t="s">
        <v>706</v>
      </c>
    </row>
    <row r="2226" spans="1:15" x14ac:dyDescent="0.25">
      <c r="A2226" s="151" t="s">
        <v>52</v>
      </c>
      <c r="B2226" s="77" t="s">
        <v>85</v>
      </c>
      <c r="C2226" s="77">
        <v>32</v>
      </c>
      <c r="D2226" s="77">
        <v>212.1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0.28536871185200002</v>
      </c>
      <c r="L2226" s="77">
        <v>0</v>
      </c>
      <c r="M2226" s="77">
        <v>0.26384759105299999</v>
      </c>
      <c r="N2226" s="77">
        <v>0</v>
      </c>
      <c r="O2226" s="78" t="s">
        <v>708</v>
      </c>
    </row>
    <row r="2227" spans="1:15" x14ac:dyDescent="0.25">
      <c r="A2227" s="151" t="s">
        <v>52</v>
      </c>
      <c r="B2227" s="77" t="s">
        <v>85</v>
      </c>
      <c r="C2227" s="77">
        <v>212</v>
      </c>
      <c r="D2227" s="77">
        <v>572.1</v>
      </c>
      <c r="E2227" s="77">
        <v>0.1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0.28536871185200002</v>
      </c>
      <c r="L2227" s="77">
        <v>0</v>
      </c>
      <c r="M2227" s="77">
        <v>0.26384759105299999</v>
      </c>
      <c r="N2227" s="77">
        <v>0</v>
      </c>
      <c r="O2227" s="78" t="s">
        <v>710</v>
      </c>
    </row>
    <row r="2228" spans="1:15" x14ac:dyDescent="0.25">
      <c r="A2228" s="151" t="s">
        <v>52</v>
      </c>
      <c r="B2228" s="77" t="s">
        <v>85</v>
      </c>
      <c r="C2228" s="77">
        <v>572</v>
      </c>
      <c r="D2228" s="77">
        <v>752.1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0.39011774918800002</v>
      </c>
      <c r="L2228" s="77">
        <v>0</v>
      </c>
      <c r="M2228" s="77">
        <v>0.37466265870999998</v>
      </c>
      <c r="N2228" s="77">
        <v>0</v>
      </c>
      <c r="O2228" s="78" t="s">
        <v>712</v>
      </c>
    </row>
    <row r="2229" spans="1:15" x14ac:dyDescent="0.25">
      <c r="A2229" s="151" t="s">
        <v>52</v>
      </c>
      <c r="B2229" s="77" t="s">
        <v>85</v>
      </c>
      <c r="C2229" s="77">
        <v>752</v>
      </c>
      <c r="D2229" s="77">
        <v>1166.0999999999999</v>
      </c>
      <c r="E2229" s="77">
        <v>0.1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0.45987010658900002</v>
      </c>
      <c r="L2229" s="77">
        <v>0</v>
      </c>
      <c r="M2229" s="77">
        <v>0.44683415775200003</v>
      </c>
      <c r="N2229" s="77">
        <v>0</v>
      </c>
      <c r="O2229" s="78" t="s">
        <v>714</v>
      </c>
    </row>
    <row r="2230" spans="1:15" x14ac:dyDescent="0.25">
      <c r="A2230" s="151" t="s">
        <v>52</v>
      </c>
      <c r="B2230" s="77" t="s">
        <v>85</v>
      </c>
      <c r="C2230" s="77">
        <v>1166</v>
      </c>
      <c r="D2230" s="77">
        <v>1472</v>
      </c>
      <c r="E2230" s="77">
        <v>0.1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0.77811255339800001</v>
      </c>
      <c r="L2230" s="77">
        <v>0</v>
      </c>
      <c r="M2230" s="77">
        <v>0.77047997725799999</v>
      </c>
      <c r="N2230" s="77">
        <v>0</v>
      </c>
      <c r="O2230" s="78" t="s">
        <v>716</v>
      </c>
    </row>
    <row r="2231" spans="1:15" x14ac:dyDescent="0.25">
      <c r="A2231" s="151" t="s">
        <v>52</v>
      </c>
      <c r="B2231" s="77" t="s">
        <v>85</v>
      </c>
      <c r="C2231" s="77">
        <v>1472</v>
      </c>
      <c r="D2231" s="77">
        <v>1472.1</v>
      </c>
      <c r="E2231" s="77">
        <v>0.1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0.77811255339800001</v>
      </c>
      <c r="L2231" s="77">
        <v>0</v>
      </c>
      <c r="M2231" s="77">
        <v>0.77047997725799999</v>
      </c>
      <c r="N2231" s="77">
        <v>0</v>
      </c>
      <c r="O2231" s="78" t="s">
        <v>718</v>
      </c>
    </row>
    <row r="2232" spans="1:15" x14ac:dyDescent="0.25">
      <c r="A2232" s="151" t="s">
        <v>52</v>
      </c>
      <c r="B2232" s="77" t="s">
        <v>85</v>
      </c>
      <c r="C2232" s="77">
        <v>-328</v>
      </c>
      <c r="D2232" s="77">
        <v>32.1</v>
      </c>
      <c r="E2232" s="77">
        <v>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0.60123441610700001</v>
      </c>
      <c r="L2232" s="77">
        <v>0</v>
      </c>
      <c r="M2232" s="77">
        <v>0.588974140915</v>
      </c>
      <c r="N2232" s="77">
        <v>0</v>
      </c>
      <c r="O2232" s="78" t="s">
        <v>707</v>
      </c>
    </row>
    <row r="2233" spans="1:15" x14ac:dyDescent="0.25">
      <c r="A2233" s="151" t="s">
        <v>52</v>
      </c>
      <c r="B2233" s="77" t="s">
        <v>85</v>
      </c>
      <c r="C2233" s="77">
        <v>32</v>
      </c>
      <c r="D2233" s="77">
        <v>212.1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0.61100604871399999</v>
      </c>
      <c r="L2233" s="77">
        <v>0</v>
      </c>
      <c r="M2233" s="77">
        <v>0.59894582987099998</v>
      </c>
      <c r="N2233" s="77">
        <v>0</v>
      </c>
      <c r="O2233" s="78" t="s">
        <v>709</v>
      </c>
    </row>
    <row r="2234" spans="1:15" x14ac:dyDescent="0.25">
      <c r="A2234" s="151" t="s">
        <v>52</v>
      </c>
      <c r="B2234" s="77" t="s">
        <v>85</v>
      </c>
      <c r="C2234" s="77">
        <v>212</v>
      </c>
      <c r="D2234" s="77">
        <v>572.1</v>
      </c>
      <c r="E2234" s="77">
        <v>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0.61100604871399999</v>
      </c>
      <c r="L2234" s="77">
        <v>0</v>
      </c>
      <c r="M2234" s="77">
        <v>0.59894582987099998</v>
      </c>
      <c r="N2234" s="77">
        <v>0</v>
      </c>
      <c r="O2234" s="78" t="s">
        <v>711</v>
      </c>
    </row>
    <row r="2235" spans="1:15" x14ac:dyDescent="0.25">
      <c r="A2235" s="151" t="s">
        <v>52</v>
      </c>
      <c r="B2235" s="77" t="s">
        <v>85</v>
      </c>
      <c r="C2235" s="77">
        <v>572</v>
      </c>
      <c r="D2235" s="77">
        <v>752.1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0.631180598634</v>
      </c>
      <c r="L2235" s="77">
        <v>0</v>
      </c>
      <c r="M2235" s="77">
        <v>0.61951324735400004</v>
      </c>
      <c r="N2235" s="77">
        <v>0</v>
      </c>
      <c r="O2235" s="78" t="s">
        <v>713</v>
      </c>
    </row>
    <row r="2236" spans="1:15" x14ac:dyDescent="0.25">
      <c r="A2236" s="151" t="s">
        <v>52</v>
      </c>
      <c r="B2236" s="77" t="s">
        <v>85</v>
      </c>
      <c r="C2236" s="77">
        <v>752</v>
      </c>
      <c r="D2236" s="77">
        <v>1166.0999999999999</v>
      </c>
      <c r="E2236" s="77">
        <v>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0.64672529314600002</v>
      </c>
      <c r="L2236" s="77">
        <v>0</v>
      </c>
      <c r="M2236" s="77">
        <v>0.63534346644200002</v>
      </c>
      <c r="N2236" s="77">
        <v>0</v>
      </c>
      <c r="O2236" s="78" t="s">
        <v>715</v>
      </c>
    </row>
    <row r="2237" spans="1:15" x14ac:dyDescent="0.25">
      <c r="A2237" s="151" t="s">
        <v>52</v>
      </c>
      <c r="B2237" s="77" t="s">
        <v>85</v>
      </c>
      <c r="C2237" s="77">
        <v>1166</v>
      </c>
      <c r="D2237" s="77">
        <v>1472</v>
      </c>
      <c r="E2237" s="77">
        <v>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0.73899948282500005</v>
      </c>
      <c r="L2237" s="77">
        <v>0</v>
      </c>
      <c r="M2237" s="77">
        <v>0.72905963485199998</v>
      </c>
      <c r="N2237" s="77">
        <v>0</v>
      </c>
      <c r="O2237" s="78" t="s">
        <v>717</v>
      </c>
    </row>
    <row r="2238" spans="1:15" x14ac:dyDescent="0.25">
      <c r="A2238" s="151" t="s">
        <v>52</v>
      </c>
      <c r="B2238" s="77" t="s">
        <v>85</v>
      </c>
      <c r="C2238" s="77">
        <v>1472</v>
      </c>
      <c r="D2238" s="77">
        <v>1472.1</v>
      </c>
      <c r="E2238" s="77">
        <v>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0.73899948282500005</v>
      </c>
      <c r="L2238" s="77">
        <v>0</v>
      </c>
      <c r="M2238" s="77">
        <v>0.72905963485199998</v>
      </c>
      <c r="N2238" s="77">
        <v>0</v>
      </c>
      <c r="O2238" s="78" t="s">
        <v>719</v>
      </c>
    </row>
    <row r="2239" spans="1:15" x14ac:dyDescent="0.25">
      <c r="A2239" s="151" t="s">
        <v>52</v>
      </c>
      <c r="B2239" s="77" t="s">
        <v>86</v>
      </c>
      <c r="C2239" s="77">
        <v>-328</v>
      </c>
      <c r="D2239" s="77">
        <v>32.1</v>
      </c>
      <c r="E2239" s="77">
        <v>0.1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0.16401347121000001</v>
      </c>
      <c r="L2239" s="77">
        <v>0</v>
      </c>
      <c r="M2239" s="77">
        <v>0.122803372667</v>
      </c>
      <c r="N2239" s="77">
        <v>0</v>
      </c>
      <c r="O2239" s="78" t="s">
        <v>691</v>
      </c>
    </row>
    <row r="2240" spans="1:15" x14ac:dyDescent="0.25">
      <c r="A2240" s="151" t="s">
        <v>52</v>
      </c>
      <c r="B2240" s="77" t="s">
        <v>86</v>
      </c>
      <c r="C2240" s="77">
        <v>32</v>
      </c>
      <c r="D2240" s="77">
        <v>212.1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0.192014758181</v>
      </c>
      <c r="L2240" s="77">
        <v>0</v>
      </c>
      <c r="M2240" s="77">
        <v>0.15827165557799999</v>
      </c>
      <c r="N2240" s="77">
        <v>0</v>
      </c>
      <c r="O2240" s="78" t="s">
        <v>693</v>
      </c>
    </row>
    <row r="2241" spans="1:15" x14ac:dyDescent="0.25">
      <c r="A2241" s="151" t="s">
        <v>52</v>
      </c>
      <c r="B2241" s="77" t="s">
        <v>86</v>
      </c>
      <c r="C2241" s="77">
        <v>212</v>
      </c>
      <c r="D2241" s="77">
        <v>500.1</v>
      </c>
      <c r="E2241" s="77">
        <v>0.1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0.192014758181</v>
      </c>
      <c r="L2241" s="77">
        <v>0</v>
      </c>
      <c r="M2241" s="77">
        <v>0.15827165557799999</v>
      </c>
      <c r="N2241" s="77">
        <v>0</v>
      </c>
      <c r="O2241" s="78" t="s">
        <v>694</v>
      </c>
    </row>
    <row r="2242" spans="1:15" x14ac:dyDescent="0.25">
      <c r="A2242" s="151" t="s">
        <v>52</v>
      </c>
      <c r="B2242" s="77" t="s">
        <v>86</v>
      </c>
      <c r="C2242" s="77">
        <v>500</v>
      </c>
      <c r="D2242" s="77">
        <v>572.1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0.26189677850499998</v>
      </c>
      <c r="L2242" s="77">
        <v>0</v>
      </c>
      <c r="M2242" s="77">
        <v>0.23826492018600001</v>
      </c>
      <c r="N2242" s="77">
        <v>0</v>
      </c>
      <c r="O2242" s="78" t="s">
        <v>696</v>
      </c>
    </row>
    <row r="2243" spans="1:15" x14ac:dyDescent="0.25">
      <c r="A2243" s="151" t="s">
        <v>52</v>
      </c>
      <c r="B2243" s="77" t="s">
        <v>86</v>
      </c>
      <c r="C2243" s="77">
        <v>572</v>
      </c>
      <c r="D2243" s="77">
        <v>752.1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0.293420957383</v>
      </c>
      <c r="L2243" s="77">
        <v>0</v>
      </c>
      <c r="M2243" s="77">
        <v>0.27253643395299998</v>
      </c>
      <c r="N2243" s="77">
        <v>0</v>
      </c>
      <c r="O2243" s="78" t="s">
        <v>698</v>
      </c>
    </row>
    <row r="2244" spans="1:15" x14ac:dyDescent="0.25">
      <c r="A2244" s="151" t="s">
        <v>52</v>
      </c>
      <c r="B2244" s="77" t="s">
        <v>86</v>
      </c>
      <c r="C2244" s="77">
        <v>752</v>
      </c>
      <c r="D2244" s="77">
        <v>1112.0999999999999</v>
      </c>
      <c r="E2244" s="77">
        <v>0.1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0.297254966206</v>
      </c>
      <c r="L2244" s="77">
        <v>0</v>
      </c>
      <c r="M2244" s="77">
        <v>0.27666001614699998</v>
      </c>
      <c r="N2244" s="77">
        <v>0</v>
      </c>
      <c r="O2244" s="78" t="s">
        <v>700</v>
      </c>
    </row>
    <row r="2245" spans="1:15" x14ac:dyDescent="0.25">
      <c r="A2245" s="151" t="s">
        <v>52</v>
      </c>
      <c r="B2245" s="77" t="s">
        <v>86</v>
      </c>
      <c r="C2245" s="77">
        <v>1112</v>
      </c>
      <c r="D2245" s="77">
        <v>1166</v>
      </c>
      <c r="E2245" s="77">
        <v>0.1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0.84698905950299996</v>
      </c>
      <c r="L2245" s="77">
        <v>0</v>
      </c>
      <c r="M2245" s="77">
        <v>0.83998256917500003</v>
      </c>
      <c r="N2245" s="77">
        <v>0</v>
      </c>
      <c r="O2245" s="78" t="s">
        <v>702</v>
      </c>
    </row>
    <row r="2246" spans="1:15" x14ac:dyDescent="0.25">
      <c r="A2246" s="151" t="s">
        <v>52</v>
      </c>
      <c r="B2246" s="77" t="s">
        <v>86</v>
      </c>
      <c r="C2246" s="77">
        <v>1166</v>
      </c>
      <c r="D2246" s="77">
        <v>1166.0999999999999</v>
      </c>
      <c r="E2246" s="77">
        <v>0.1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0.84698905950299996</v>
      </c>
      <c r="L2246" s="77">
        <v>0</v>
      </c>
      <c r="M2246" s="77">
        <v>0.83998256917500003</v>
      </c>
      <c r="N2246" s="77">
        <v>0</v>
      </c>
      <c r="O2246" s="78" t="s">
        <v>704</v>
      </c>
    </row>
    <row r="2247" spans="1:15" x14ac:dyDescent="0.25">
      <c r="A2247" s="151" t="s">
        <v>52</v>
      </c>
      <c r="B2247" s="77" t="s">
        <v>86</v>
      </c>
      <c r="C2247" s="77">
        <v>-328</v>
      </c>
      <c r="D2247" s="77">
        <v>32.1</v>
      </c>
      <c r="E2247" s="77">
        <v>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0.59551113222100005</v>
      </c>
      <c r="L2247" s="77">
        <v>0</v>
      </c>
      <c r="M2247" s="77">
        <v>0.58313053783400004</v>
      </c>
      <c r="N2247" s="77">
        <v>0</v>
      </c>
      <c r="O2247" s="78" t="s">
        <v>692</v>
      </c>
    </row>
    <row r="2248" spans="1:15" x14ac:dyDescent="0.25">
      <c r="A2248" s="151" t="s">
        <v>52</v>
      </c>
      <c r="B2248" s="77" t="s">
        <v>86</v>
      </c>
      <c r="C2248" s="77">
        <v>212</v>
      </c>
      <c r="D2248" s="77">
        <v>500.1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0.598607348117</v>
      </c>
      <c r="L2248" s="77">
        <v>0</v>
      </c>
      <c r="M2248" s="77">
        <v>0.58629213944500003</v>
      </c>
      <c r="N2248" s="77">
        <v>0</v>
      </c>
      <c r="O2248" s="78" t="s">
        <v>695</v>
      </c>
    </row>
    <row r="2249" spans="1:15" x14ac:dyDescent="0.25">
      <c r="A2249" s="151" t="s">
        <v>52</v>
      </c>
      <c r="B2249" s="77" t="s">
        <v>86</v>
      </c>
      <c r="C2249" s="77">
        <v>500</v>
      </c>
      <c r="D2249" s="77">
        <v>572.1</v>
      </c>
      <c r="E2249" s="77">
        <v>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0.61002541951300004</v>
      </c>
      <c r="L2249" s="77">
        <v>0</v>
      </c>
      <c r="M2249" s="77">
        <v>0.59794542226400005</v>
      </c>
      <c r="N2249" s="77">
        <v>0</v>
      </c>
      <c r="O2249" s="78" t="s">
        <v>697</v>
      </c>
    </row>
    <row r="2250" spans="1:15" x14ac:dyDescent="0.25">
      <c r="A2250" s="151" t="s">
        <v>52</v>
      </c>
      <c r="B2250" s="77" t="s">
        <v>86</v>
      </c>
      <c r="C2250" s="77">
        <v>572</v>
      </c>
      <c r="D2250" s="77">
        <v>752.1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0.614808057927</v>
      </c>
      <c r="L2250" s="77">
        <v>0</v>
      </c>
      <c r="M2250" s="77">
        <v>0.60282390766100002</v>
      </c>
      <c r="N2250" s="77">
        <v>0</v>
      </c>
      <c r="O2250" s="78" t="s">
        <v>699</v>
      </c>
    </row>
    <row r="2251" spans="1:15" x14ac:dyDescent="0.25">
      <c r="A2251" s="151" t="s">
        <v>52</v>
      </c>
      <c r="B2251" s="77" t="s">
        <v>86</v>
      </c>
      <c r="C2251" s="77">
        <v>752</v>
      </c>
      <c r="D2251" s="77">
        <v>1112.0999999999999</v>
      </c>
      <c r="E2251" s="77">
        <v>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0.61664706663900004</v>
      </c>
      <c r="L2251" s="77">
        <v>0</v>
      </c>
      <c r="M2251" s="77">
        <v>0.60469936360999998</v>
      </c>
      <c r="N2251" s="77">
        <v>0</v>
      </c>
      <c r="O2251" s="78" t="s">
        <v>701</v>
      </c>
    </row>
    <row r="2252" spans="1:15" x14ac:dyDescent="0.25">
      <c r="A2252" s="151" t="s">
        <v>52</v>
      </c>
      <c r="B2252" s="77" t="s">
        <v>86</v>
      </c>
      <c r="C2252" s="77">
        <v>1112</v>
      </c>
      <c r="D2252" s="77">
        <v>1166</v>
      </c>
      <c r="E2252" s="77">
        <v>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1.0262492663959999</v>
      </c>
      <c r="L2252" s="77">
        <v>0</v>
      </c>
      <c r="M2252" s="77">
        <v>1.0191149455940001</v>
      </c>
      <c r="N2252" s="77">
        <v>0</v>
      </c>
      <c r="O2252" s="78" t="s">
        <v>703</v>
      </c>
    </row>
    <row r="2253" spans="1:15" x14ac:dyDescent="0.25">
      <c r="A2253" s="151" t="s">
        <v>52</v>
      </c>
      <c r="B2253" s="77" t="s">
        <v>86</v>
      </c>
      <c r="C2253" s="77">
        <v>1166</v>
      </c>
      <c r="D2253" s="77">
        <v>1166.0999999999999</v>
      </c>
      <c r="E2253" s="77">
        <v>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1.0262492663959999</v>
      </c>
      <c r="L2253" s="77">
        <v>0</v>
      </c>
      <c r="M2253" s="77">
        <v>1.0191149455940001</v>
      </c>
      <c r="N2253" s="77">
        <v>0</v>
      </c>
      <c r="O2253" s="78" t="s">
        <v>705</v>
      </c>
    </row>
    <row r="2254" spans="1:15" x14ac:dyDescent="0.25">
      <c r="A2254" s="151" t="s">
        <v>52</v>
      </c>
      <c r="B2254" s="77" t="s">
        <v>82</v>
      </c>
      <c r="C2254" s="77">
        <v>32</v>
      </c>
      <c r="D2254" s="77">
        <v>482.1</v>
      </c>
      <c r="E2254" s="77">
        <v>0.1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1.196556842686</v>
      </c>
      <c r="L2254" s="77">
        <v>0</v>
      </c>
      <c r="M2254" s="77">
        <v>1.190019234205</v>
      </c>
      <c r="N2254" s="77">
        <v>0</v>
      </c>
      <c r="O2254" s="78" t="s">
        <v>681</v>
      </c>
    </row>
    <row r="2255" spans="1:15" x14ac:dyDescent="0.25">
      <c r="A2255" s="151" t="s">
        <v>52</v>
      </c>
      <c r="B2255" s="77" t="s">
        <v>82</v>
      </c>
      <c r="C2255" s="77">
        <v>482</v>
      </c>
      <c r="D2255" s="77">
        <v>752.1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0.74216754789499995</v>
      </c>
      <c r="L2255" s="77">
        <v>0</v>
      </c>
      <c r="M2255" s="77">
        <v>0.73323749542899996</v>
      </c>
      <c r="N2255" s="77">
        <v>0</v>
      </c>
      <c r="O2255" s="78" t="s">
        <v>683</v>
      </c>
    </row>
    <row r="2256" spans="1:15" x14ac:dyDescent="0.25">
      <c r="A2256" s="151" t="s">
        <v>52</v>
      </c>
      <c r="B2256" s="77" t="s">
        <v>82</v>
      </c>
      <c r="C2256" s="77">
        <v>752</v>
      </c>
      <c r="D2256" s="77">
        <v>1832.1</v>
      </c>
      <c r="E2256" s="77">
        <v>0.1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0.70146403122400003</v>
      </c>
      <c r="L2256" s="77">
        <v>0</v>
      </c>
      <c r="M2256" s="77">
        <v>0.69200891804700004</v>
      </c>
      <c r="N2256" s="77">
        <v>0</v>
      </c>
      <c r="O2256" s="78" t="s">
        <v>685</v>
      </c>
    </row>
    <row r="2257" spans="1:15" x14ac:dyDescent="0.25">
      <c r="A2257" s="151" t="s">
        <v>52</v>
      </c>
      <c r="B2257" s="77" t="s">
        <v>82</v>
      </c>
      <c r="C2257" s="77">
        <v>1832</v>
      </c>
      <c r="D2257" s="77">
        <v>3213</v>
      </c>
      <c r="E2257" s="77">
        <v>0.1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0.96694892013800005</v>
      </c>
      <c r="L2257" s="77">
        <v>0</v>
      </c>
      <c r="M2257" s="77">
        <v>0.96011185270800004</v>
      </c>
      <c r="N2257" s="77">
        <v>0</v>
      </c>
      <c r="O2257" s="78" t="s">
        <v>687</v>
      </c>
    </row>
    <row r="2258" spans="1:15" x14ac:dyDescent="0.25">
      <c r="A2258" s="151" t="s">
        <v>52</v>
      </c>
      <c r="B2258" s="77" t="s">
        <v>82</v>
      </c>
      <c r="C2258" s="77">
        <v>3213</v>
      </c>
      <c r="D2258" s="77">
        <v>3213.1</v>
      </c>
      <c r="E2258" s="77">
        <v>0.1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0.96694892013800005</v>
      </c>
      <c r="L2258" s="77">
        <v>0</v>
      </c>
      <c r="M2258" s="77">
        <v>0.96011185270800004</v>
      </c>
      <c r="N2258" s="77">
        <v>0</v>
      </c>
      <c r="O2258" s="78" t="s">
        <v>689</v>
      </c>
    </row>
    <row r="2259" spans="1:15" x14ac:dyDescent="0.25">
      <c r="A2259" s="151" t="s">
        <v>52</v>
      </c>
      <c r="B2259" s="77" t="s">
        <v>82</v>
      </c>
      <c r="C2259" s="77">
        <v>32</v>
      </c>
      <c r="D2259" s="77">
        <v>482.1</v>
      </c>
      <c r="E2259" s="77">
        <v>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1.344825556635</v>
      </c>
      <c r="L2259" s="77">
        <v>0</v>
      </c>
      <c r="M2259" s="77">
        <v>1.321418093481</v>
      </c>
      <c r="N2259" s="77">
        <v>0</v>
      </c>
      <c r="O2259" s="78" t="s">
        <v>682</v>
      </c>
    </row>
    <row r="2260" spans="1:15" x14ac:dyDescent="0.25">
      <c r="A2260" s="151" t="s">
        <v>52</v>
      </c>
      <c r="B2260" s="77" t="s">
        <v>82</v>
      </c>
      <c r="C2260" s="77">
        <v>482</v>
      </c>
      <c r="D2260" s="77">
        <v>752.1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0.95934300564599995</v>
      </c>
      <c r="L2260" s="77">
        <v>0</v>
      </c>
      <c r="M2260" s="77">
        <v>0.93147046367700004</v>
      </c>
      <c r="N2260" s="77">
        <v>0</v>
      </c>
      <c r="O2260" s="78" t="s">
        <v>684</v>
      </c>
    </row>
    <row r="2261" spans="1:15" x14ac:dyDescent="0.25">
      <c r="A2261" s="151" t="s">
        <v>52</v>
      </c>
      <c r="B2261" s="77" t="s">
        <v>82</v>
      </c>
      <c r="C2261" s="77">
        <v>752</v>
      </c>
      <c r="D2261" s="77">
        <v>1832.1</v>
      </c>
      <c r="E2261" s="77">
        <v>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0.92821232508200002</v>
      </c>
      <c r="L2261" s="77">
        <v>0</v>
      </c>
      <c r="M2261" s="77">
        <v>0.899375529274</v>
      </c>
      <c r="N2261" s="77">
        <v>0</v>
      </c>
      <c r="O2261" s="78" t="s">
        <v>686</v>
      </c>
    </row>
    <row r="2262" spans="1:15" x14ac:dyDescent="0.25">
      <c r="A2262" s="151" t="s">
        <v>52</v>
      </c>
      <c r="B2262" s="77" t="s">
        <v>82</v>
      </c>
      <c r="C2262" s="77">
        <v>1832</v>
      </c>
      <c r="D2262" s="77">
        <v>3213</v>
      </c>
      <c r="E2262" s="77">
        <v>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1.142154344863</v>
      </c>
      <c r="L2262" s="77">
        <v>0</v>
      </c>
      <c r="M2262" s="77">
        <v>1.1188452840809999</v>
      </c>
      <c r="N2262" s="77">
        <v>0</v>
      </c>
      <c r="O2262" s="78" t="s">
        <v>688</v>
      </c>
    </row>
    <row r="2263" spans="1:15" x14ac:dyDescent="0.25">
      <c r="A2263" s="151" t="s">
        <v>52</v>
      </c>
      <c r="B2263" s="77" t="s">
        <v>82</v>
      </c>
      <c r="C2263" s="77">
        <v>3213</v>
      </c>
      <c r="D2263" s="77">
        <v>3213.1</v>
      </c>
      <c r="E2263" s="77">
        <v>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1.142154344863</v>
      </c>
      <c r="L2263" s="77">
        <v>0</v>
      </c>
      <c r="M2263" s="77">
        <v>1.1188452840809999</v>
      </c>
      <c r="N2263" s="77">
        <v>0</v>
      </c>
      <c r="O2263" s="78" t="s">
        <v>690</v>
      </c>
    </row>
    <row r="2264" spans="1:15" x14ac:dyDescent="0.25">
      <c r="A2264" s="151" t="s">
        <v>52</v>
      </c>
      <c r="B2264" s="77" t="s">
        <v>83</v>
      </c>
      <c r="C2264" s="77">
        <v>32</v>
      </c>
      <c r="D2264" s="77">
        <v>482.1</v>
      </c>
      <c r="E2264" s="77">
        <v>0.1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0.99102046172400005</v>
      </c>
      <c r="L2264" s="77">
        <v>0</v>
      </c>
      <c r="M2264" s="77">
        <v>0.98329333251999995</v>
      </c>
      <c r="N2264" s="77">
        <v>0</v>
      </c>
      <c r="O2264" s="78" t="s">
        <v>671</v>
      </c>
    </row>
    <row r="2265" spans="1:15" x14ac:dyDescent="0.25">
      <c r="A2265" s="151" t="s">
        <v>52</v>
      </c>
      <c r="B2265" s="77" t="s">
        <v>83</v>
      </c>
      <c r="C2265" s="77">
        <v>482</v>
      </c>
      <c r="D2265" s="77">
        <v>1832.1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0.76311401263300005</v>
      </c>
      <c r="L2265" s="77">
        <v>0</v>
      </c>
      <c r="M2265" s="77">
        <v>0.75443193982800005</v>
      </c>
      <c r="N2265" s="77">
        <v>0</v>
      </c>
      <c r="O2265" s="78" t="s">
        <v>673</v>
      </c>
    </row>
    <row r="2266" spans="1:15" x14ac:dyDescent="0.25">
      <c r="A2266" s="151" t="s">
        <v>52</v>
      </c>
      <c r="B2266" s="77" t="s">
        <v>83</v>
      </c>
      <c r="C2266" s="77">
        <v>1832</v>
      </c>
      <c r="D2266" s="77">
        <v>2552.1</v>
      </c>
      <c r="E2266" s="77">
        <v>0.1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0.78273955821899999</v>
      </c>
      <c r="L2266" s="77">
        <v>0</v>
      </c>
      <c r="M2266" s="77">
        <v>0.77427758042999995</v>
      </c>
      <c r="N2266" s="77">
        <v>0</v>
      </c>
      <c r="O2266" s="78" t="s">
        <v>675</v>
      </c>
    </row>
    <row r="2267" spans="1:15" x14ac:dyDescent="0.25">
      <c r="A2267" s="151" t="s">
        <v>52</v>
      </c>
      <c r="B2267" s="77" t="s">
        <v>83</v>
      </c>
      <c r="C2267" s="77">
        <v>2552</v>
      </c>
      <c r="D2267" s="77">
        <v>3213</v>
      </c>
      <c r="E2267" s="77">
        <v>0.1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0.96727748872499997</v>
      </c>
      <c r="L2267" s="77">
        <v>0</v>
      </c>
      <c r="M2267" s="77">
        <v>0.96044276026700004</v>
      </c>
      <c r="N2267" s="77">
        <v>0</v>
      </c>
      <c r="O2267" s="78" t="s">
        <v>677</v>
      </c>
    </row>
    <row r="2268" spans="1:15" x14ac:dyDescent="0.25">
      <c r="A2268" s="151" t="s">
        <v>52</v>
      </c>
      <c r="B2268" s="77" t="s">
        <v>83</v>
      </c>
      <c r="C2268" s="77">
        <v>3213</v>
      </c>
      <c r="D2268" s="77">
        <v>3213.1</v>
      </c>
      <c r="E2268" s="77">
        <v>0.1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0.96727748872499997</v>
      </c>
      <c r="L2268" s="77">
        <v>0</v>
      </c>
      <c r="M2268" s="77">
        <v>0.96044276026700004</v>
      </c>
      <c r="N2268" s="77">
        <v>0</v>
      </c>
      <c r="O2268" s="78" t="s">
        <v>679</v>
      </c>
    </row>
    <row r="2269" spans="1:15" x14ac:dyDescent="0.25">
      <c r="A2269" s="151" t="s">
        <v>52</v>
      </c>
      <c r="B2269" s="77" t="s">
        <v>83</v>
      </c>
      <c r="C2269" s="77">
        <v>32</v>
      </c>
      <c r="D2269" s="77">
        <v>482.1</v>
      </c>
      <c r="E2269" s="77">
        <v>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1.1652848960190001</v>
      </c>
      <c r="L2269" s="77">
        <v>0</v>
      </c>
      <c r="M2269" s="77">
        <v>1.138800148304</v>
      </c>
      <c r="N2269" s="77">
        <v>0</v>
      </c>
      <c r="O2269" s="78" t="s">
        <v>672</v>
      </c>
    </row>
    <row r="2270" spans="1:15" x14ac:dyDescent="0.25">
      <c r="A2270" s="151" t="s">
        <v>52</v>
      </c>
      <c r="B2270" s="77" t="s">
        <v>83</v>
      </c>
      <c r="C2270" s="77">
        <v>482</v>
      </c>
      <c r="D2270" s="77">
        <v>1832.1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0.97705967630000001</v>
      </c>
      <c r="L2270" s="77">
        <v>0</v>
      </c>
      <c r="M2270" s="77">
        <v>0.94824445784400002</v>
      </c>
      <c r="N2270" s="77">
        <v>0</v>
      </c>
      <c r="O2270" s="78" t="s">
        <v>674</v>
      </c>
    </row>
    <row r="2271" spans="1:15" x14ac:dyDescent="0.25">
      <c r="A2271" s="151" t="s">
        <v>52</v>
      </c>
      <c r="B2271" s="77" t="s">
        <v>83</v>
      </c>
      <c r="C2271" s="77">
        <v>1832</v>
      </c>
      <c r="D2271" s="77">
        <v>2552.1</v>
      </c>
      <c r="E2271" s="77">
        <v>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0.99106384725399999</v>
      </c>
      <c r="L2271" s="77">
        <v>0</v>
      </c>
      <c r="M2271" s="77">
        <v>0.96410879653500003</v>
      </c>
      <c r="N2271" s="77">
        <v>0</v>
      </c>
      <c r="O2271" s="78" t="s">
        <v>676</v>
      </c>
    </row>
    <row r="2272" spans="1:15" x14ac:dyDescent="0.25">
      <c r="A2272" s="151" t="s">
        <v>52</v>
      </c>
      <c r="B2272" s="77" t="s">
        <v>83</v>
      </c>
      <c r="C2272" s="77">
        <v>2552</v>
      </c>
      <c r="D2272" s="77">
        <v>3213</v>
      </c>
      <c r="E2272" s="77">
        <v>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1.142432524715</v>
      </c>
      <c r="L2272" s="77">
        <v>0</v>
      </c>
      <c r="M2272" s="77">
        <v>1.1191292578380001</v>
      </c>
      <c r="N2272" s="77">
        <v>0</v>
      </c>
      <c r="O2272" s="78" t="s">
        <v>678</v>
      </c>
    </row>
    <row r="2273" spans="1:15" x14ac:dyDescent="0.25">
      <c r="A2273" s="151" t="s">
        <v>52</v>
      </c>
      <c r="B2273" s="77" t="s">
        <v>83</v>
      </c>
      <c r="C2273" s="77">
        <v>3213</v>
      </c>
      <c r="D2273" s="77">
        <v>3213.1</v>
      </c>
      <c r="E2273" s="77">
        <v>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1.142432524715</v>
      </c>
      <c r="L2273" s="77">
        <v>0</v>
      </c>
      <c r="M2273" s="77">
        <v>1.1191292578380001</v>
      </c>
      <c r="N2273" s="77">
        <v>0</v>
      </c>
      <c r="O2273" s="78" t="s">
        <v>680</v>
      </c>
    </row>
    <row r="2274" spans="1:15" x14ac:dyDescent="0.25">
      <c r="A2274" s="151" t="s">
        <v>52</v>
      </c>
      <c r="B2274" s="77" t="s">
        <v>84</v>
      </c>
      <c r="C2274" s="77">
        <v>-418</v>
      </c>
      <c r="D2274" s="77">
        <v>-237.9</v>
      </c>
      <c r="E2274" s="77">
        <v>0.1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0.55536480170400004</v>
      </c>
      <c r="L2274" s="77">
        <v>0</v>
      </c>
      <c r="M2274" s="77">
        <v>0.550575079267</v>
      </c>
      <c r="N2274" s="77">
        <v>0</v>
      </c>
      <c r="O2274" s="78" t="s">
        <v>661</v>
      </c>
    </row>
    <row r="2275" spans="1:15" x14ac:dyDescent="0.25">
      <c r="A2275" s="151" t="s">
        <v>52</v>
      </c>
      <c r="B2275" s="77" t="s">
        <v>84</v>
      </c>
      <c r="C2275" s="77">
        <v>-238</v>
      </c>
      <c r="D2275" s="77">
        <v>32.1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0.29307530930999998</v>
      </c>
      <c r="L2275" s="77">
        <v>0</v>
      </c>
      <c r="M2275" s="77">
        <v>0.28549186088799999</v>
      </c>
      <c r="N2275" s="77">
        <v>0</v>
      </c>
      <c r="O2275" s="78" t="s">
        <v>663</v>
      </c>
    </row>
    <row r="2276" spans="1:15" x14ac:dyDescent="0.25">
      <c r="A2276" s="151" t="s">
        <v>52</v>
      </c>
      <c r="B2276" s="77" t="s">
        <v>84</v>
      </c>
      <c r="C2276" s="77">
        <v>32</v>
      </c>
      <c r="D2276" s="77">
        <v>248.1</v>
      </c>
      <c r="E2276" s="77">
        <v>0.1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0.20014928119600001</v>
      </c>
      <c r="L2276" s="77">
        <v>0</v>
      </c>
      <c r="M2276" s="77">
        <v>0.19650714703899999</v>
      </c>
      <c r="N2276" s="77">
        <v>0</v>
      </c>
      <c r="O2276" s="78" t="s">
        <v>665</v>
      </c>
    </row>
    <row r="2277" spans="1:15" x14ac:dyDescent="0.25">
      <c r="A2277" s="151" t="s">
        <v>52</v>
      </c>
      <c r="B2277" s="77" t="s">
        <v>84</v>
      </c>
      <c r="C2277" s="77">
        <v>248</v>
      </c>
      <c r="D2277" s="77">
        <v>752</v>
      </c>
      <c r="E2277" s="77">
        <v>0.1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0.178953679645</v>
      </c>
      <c r="L2277" s="77">
        <v>0</v>
      </c>
      <c r="M2277" s="77">
        <v>0.174870648001</v>
      </c>
      <c r="N2277" s="77">
        <v>0</v>
      </c>
      <c r="O2277" s="78" t="s">
        <v>667</v>
      </c>
    </row>
    <row r="2278" spans="1:15" x14ac:dyDescent="0.25">
      <c r="A2278" s="151" t="s">
        <v>52</v>
      </c>
      <c r="B2278" s="77" t="s">
        <v>84</v>
      </c>
      <c r="C2278" s="77">
        <v>752</v>
      </c>
      <c r="D2278" s="77">
        <v>752.1</v>
      </c>
      <c r="E2278" s="77">
        <v>0.1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0.178953679645</v>
      </c>
      <c r="L2278" s="77">
        <v>0</v>
      </c>
      <c r="M2278" s="77">
        <v>0.174870648001</v>
      </c>
      <c r="N2278" s="77">
        <v>0</v>
      </c>
      <c r="O2278" s="78" t="s">
        <v>669</v>
      </c>
    </row>
    <row r="2279" spans="1:15" x14ac:dyDescent="0.25">
      <c r="A2279" s="151" t="s">
        <v>52</v>
      </c>
      <c r="B2279" s="77" t="s">
        <v>84</v>
      </c>
      <c r="C2279" s="77">
        <v>-418</v>
      </c>
      <c r="D2279" s="77">
        <v>-237.9</v>
      </c>
      <c r="E2279" s="77">
        <v>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0.80890141436200003</v>
      </c>
      <c r="L2279" s="77">
        <v>0</v>
      </c>
      <c r="M2279" s="77">
        <v>0.795696498616</v>
      </c>
      <c r="N2279" s="77">
        <v>0</v>
      </c>
      <c r="O2279" s="78" t="s">
        <v>662</v>
      </c>
    </row>
    <row r="2280" spans="1:15" x14ac:dyDescent="0.25">
      <c r="A2280" s="151" t="s">
        <v>52</v>
      </c>
      <c r="B2280" s="77" t="s">
        <v>84</v>
      </c>
      <c r="C2280" s="77">
        <v>-238</v>
      </c>
      <c r="D2280" s="77">
        <v>32.1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0.65502346508200004</v>
      </c>
      <c r="L2280" s="77">
        <v>0</v>
      </c>
      <c r="M2280" s="77">
        <v>0.64148702452499995</v>
      </c>
      <c r="N2280" s="77">
        <v>0</v>
      </c>
      <c r="O2280" s="78" t="s">
        <v>664</v>
      </c>
    </row>
    <row r="2281" spans="1:15" x14ac:dyDescent="0.25">
      <c r="A2281" s="151" t="s">
        <v>52</v>
      </c>
      <c r="B2281" s="77" t="s">
        <v>84</v>
      </c>
      <c r="C2281" s="77">
        <v>32</v>
      </c>
      <c r="D2281" s="77">
        <v>248.1</v>
      </c>
      <c r="E2281" s="77">
        <v>1</v>
      </c>
      <c r="F2281" s="77" t="s">
        <v>26</v>
      </c>
      <c r="G2281" s="77" t="s">
        <v>26</v>
      </c>
      <c r="H2281" s="77">
        <v>0</v>
      </c>
      <c r="I2281" s="77">
        <v>0</v>
      </c>
      <c r="K2281" s="77">
        <v>0.611877244667</v>
      </c>
      <c r="L2281" s="77">
        <v>0</v>
      </c>
      <c r="M2281" s="77">
        <v>0.60713677111300002</v>
      </c>
      <c r="N2281" s="77">
        <v>0</v>
      </c>
      <c r="O2281" s="78" t="s">
        <v>666</v>
      </c>
    </row>
    <row r="2282" spans="1:15" x14ac:dyDescent="0.25">
      <c r="A2282" s="151" t="s">
        <v>52</v>
      </c>
      <c r="B2282" s="77" t="s">
        <v>84</v>
      </c>
      <c r="C2282" s="77">
        <v>248</v>
      </c>
      <c r="D2282" s="77">
        <v>752</v>
      </c>
      <c r="E2282" s="77">
        <v>1</v>
      </c>
      <c r="F2282" s="77" t="s">
        <v>26</v>
      </c>
      <c r="G2282" s="77" t="s">
        <v>26</v>
      </c>
      <c r="H2282" s="77">
        <v>0</v>
      </c>
      <c r="I2282" s="77">
        <v>0</v>
      </c>
      <c r="K2282" s="77">
        <v>0.60527551349499997</v>
      </c>
      <c r="L2282" s="77">
        <v>0</v>
      </c>
      <c r="M2282" s="77">
        <v>0.60048292526299996</v>
      </c>
      <c r="N2282" s="77">
        <v>0</v>
      </c>
      <c r="O2282" s="78" t="s">
        <v>668</v>
      </c>
    </row>
    <row r="2283" spans="1:15" x14ac:dyDescent="0.25">
      <c r="A2283" s="151" t="s">
        <v>52</v>
      </c>
      <c r="B2283" s="77" t="s">
        <v>84</v>
      </c>
      <c r="C2283" s="77">
        <v>752</v>
      </c>
      <c r="D2283" s="77">
        <v>752.1</v>
      </c>
      <c r="E2283" s="77">
        <v>1</v>
      </c>
      <c r="F2283" s="77" t="s">
        <v>26</v>
      </c>
      <c r="G2283" s="77" t="s">
        <v>26</v>
      </c>
      <c r="H2283" s="77">
        <v>0</v>
      </c>
      <c r="I2283" s="77">
        <v>0</v>
      </c>
      <c r="K2283" s="77">
        <v>0.60527551349499997</v>
      </c>
      <c r="L2283" s="77">
        <v>0</v>
      </c>
      <c r="M2283" s="77">
        <v>0.60048292526299996</v>
      </c>
      <c r="N2283" s="77">
        <v>0</v>
      </c>
      <c r="O2283" s="78" t="s">
        <v>670</v>
      </c>
    </row>
    <row r="2284" spans="1:15" x14ac:dyDescent="0.25">
      <c r="A2284" s="151" t="s">
        <v>52</v>
      </c>
      <c r="B2284" s="77" t="s">
        <v>17</v>
      </c>
      <c r="C2284" s="77">
        <v>0</v>
      </c>
      <c r="D2284" s="77">
        <v>120.001</v>
      </c>
      <c r="E2284" s="77">
        <v>1E-3</v>
      </c>
      <c r="F2284" s="77" t="s">
        <v>9</v>
      </c>
      <c r="G2284" s="77" t="s">
        <v>9</v>
      </c>
      <c r="H2284" s="77">
        <v>0</v>
      </c>
      <c r="I2284" s="77">
        <v>0</v>
      </c>
      <c r="K2284" s="77">
        <v>6.0000000000000001E-3</v>
      </c>
      <c r="L2284" s="77">
        <v>1.2999999999999999E-5</v>
      </c>
      <c r="M2284" s="77">
        <v>1.2888999999999999E-3</v>
      </c>
      <c r="N2284" s="77">
        <v>2.8048999999999999E-5</v>
      </c>
      <c r="O2284" s="78" t="s">
        <v>631</v>
      </c>
    </row>
    <row r="2285" spans="1:15" x14ac:dyDescent="0.25">
      <c r="A2285" s="151" t="s">
        <v>52</v>
      </c>
      <c r="B2285" s="77" t="s">
        <v>17</v>
      </c>
      <c r="C2285" s="77">
        <v>0</v>
      </c>
      <c r="D2285" s="77">
        <v>120.001</v>
      </c>
      <c r="E2285" s="77">
        <v>0.01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6.0575999999999998E-3</v>
      </c>
      <c r="L2285" s="77">
        <v>1.5807E-5</v>
      </c>
      <c r="M2285" s="77">
        <v>5.8809999999999999E-3</v>
      </c>
      <c r="N2285" s="77">
        <v>1.2605999999999999E-5</v>
      </c>
      <c r="O2285" s="78" t="s">
        <v>632</v>
      </c>
    </row>
    <row r="2286" spans="1:15" x14ac:dyDescent="0.25">
      <c r="A2286" s="151" t="s">
        <v>52</v>
      </c>
      <c r="B2286" s="77" t="s">
        <v>17</v>
      </c>
      <c r="C2286" s="77">
        <v>120</v>
      </c>
      <c r="D2286" s="77">
        <v>1200.01</v>
      </c>
      <c r="E2286" s="77">
        <v>0.01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5.8000000000000003E-2</v>
      </c>
      <c r="L2286" s="77">
        <v>9.5000000000000005E-6</v>
      </c>
      <c r="M2286" s="77">
        <v>4.1865000000000001E-3</v>
      </c>
      <c r="N2286" s="77">
        <v>2.6727E-5</v>
      </c>
      <c r="O2286" s="78" t="s">
        <v>638</v>
      </c>
    </row>
    <row r="2287" spans="1:15" x14ac:dyDescent="0.25">
      <c r="A2287" s="151" t="s">
        <v>52</v>
      </c>
      <c r="B2287" s="77" t="s">
        <v>17</v>
      </c>
      <c r="C2287" s="77">
        <v>0</v>
      </c>
      <c r="D2287" s="77">
        <v>120.001</v>
      </c>
      <c r="E2287" s="77">
        <v>0.1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5.7819000000000002E-2</v>
      </c>
      <c r="L2287" s="77">
        <v>3.3129000000000001E-6</v>
      </c>
      <c r="M2287" s="77">
        <v>5.7745999999999999E-2</v>
      </c>
      <c r="N2287" s="77">
        <v>1.4481E-6</v>
      </c>
      <c r="O2287" s="78" t="s">
        <v>633</v>
      </c>
    </row>
    <row r="2288" spans="1:15" x14ac:dyDescent="0.25">
      <c r="A2288" s="151" t="s">
        <v>52</v>
      </c>
      <c r="B2288" s="77" t="s">
        <v>17</v>
      </c>
      <c r="C2288" s="77">
        <v>120</v>
      </c>
      <c r="D2288" s="77">
        <v>1200.01</v>
      </c>
      <c r="E2288" s="77">
        <v>0.1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5.8519000000000002E-2</v>
      </c>
      <c r="L2288" s="77">
        <v>1.0244000000000001E-5</v>
      </c>
      <c r="M2288" s="77">
        <v>5.6807999999999997E-2</v>
      </c>
      <c r="N2288" s="77">
        <v>9.2701999999999998E-6</v>
      </c>
      <c r="O2288" s="78" t="s">
        <v>639</v>
      </c>
    </row>
    <row r="2289" spans="1:15" x14ac:dyDescent="0.25">
      <c r="A2289" s="151" t="s">
        <v>52</v>
      </c>
      <c r="B2289" s="77" t="s">
        <v>17</v>
      </c>
      <c r="C2289" s="77">
        <v>1200</v>
      </c>
      <c r="D2289" s="77">
        <v>12001</v>
      </c>
      <c r="E2289" s="77">
        <v>0.1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0.58496999999999999</v>
      </c>
      <c r="L2289" s="77">
        <v>9.8285999999999994E-6</v>
      </c>
      <c r="M2289" s="77">
        <v>0.56786000000000003</v>
      </c>
      <c r="N2289" s="77">
        <v>8.8367999999999998E-6</v>
      </c>
      <c r="O2289" s="78" t="s">
        <v>642</v>
      </c>
    </row>
    <row r="2290" spans="1:15" x14ac:dyDescent="0.25">
      <c r="A2290" s="151" t="s">
        <v>52</v>
      </c>
      <c r="B2290" s="77" t="s">
        <v>17</v>
      </c>
      <c r="C2290" s="77">
        <v>0</v>
      </c>
      <c r="D2290" s="77">
        <v>120.001</v>
      </c>
      <c r="E2290" s="77">
        <v>1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0.57738999999999996</v>
      </c>
      <c r="L2290" s="77">
        <v>8.9635999999999996E-7</v>
      </c>
      <c r="M2290" s="77">
        <v>0.57735999999999998</v>
      </c>
      <c r="N2290" s="77">
        <v>1.4506E-7</v>
      </c>
      <c r="O2290" s="78" t="s">
        <v>634</v>
      </c>
    </row>
    <row r="2291" spans="1:15" x14ac:dyDescent="0.25">
      <c r="A2291" s="151" t="s">
        <v>52</v>
      </c>
      <c r="B2291" s="77" t="s">
        <v>17</v>
      </c>
      <c r="C2291" s="77">
        <v>120</v>
      </c>
      <c r="D2291" s="77">
        <v>1200.01</v>
      </c>
      <c r="E2291" s="77">
        <v>1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0.57794999999999996</v>
      </c>
      <c r="L2291" s="77">
        <v>1.5972999999999999E-6</v>
      </c>
      <c r="M2291" s="77">
        <v>0.57725000000000004</v>
      </c>
      <c r="N2291" s="77">
        <v>1.0094E-6</v>
      </c>
      <c r="O2291" s="78" t="s">
        <v>640</v>
      </c>
    </row>
    <row r="2292" spans="1:15" x14ac:dyDescent="0.25">
      <c r="A2292" s="151" t="s">
        <v>52</v>
      </c>
      <c r="B2292" s="77" t="s">
        <v>17</v>
      </c>
      <c r="C2292" s="77">
        <v>1200</v>
      </c>
      <c r="D2292" s="77">
        <v>12001</v>
      </c>
      <c r="E2292" s="77">
        <v>1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5.7794999999999996</v>
      </c>
      <c r="L2292" s="77">
        <v>1.5456000000000001E-6</v>
      </c>
      <c r="M2292" s="77">
        <v>5.7725</v>
      </c>
      <c r="N2292" s="77">
        <v>9.5753999999999998E-7</v>
      </c>
      <c r="O2292" s="78" t="s">
        <v>643</v>
      </c>
    </row>
    <row r="2293" spans="1:15" x14ac:dyDescent="0.25">
      <c r="A2293" s="151" t="s">
        <v>52</v>
      </c>
      <c r="B2293" s="77" t="s">
        <v>17</v>
      </c>
      <c r="C2293" s="77">
        <v>12000</v>
      </c>
      <c r="D2293" s="77">
        <v>120010</v>
      </c>
      <c r="E2293" s="77">
        <v>1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19</v>
      </c>
      <c r="L2293" s="77">
        <v>2.8E-5</v>
      </c>
      <c r="M2293" s="77">
        <v>17.329999999999998</v>
      </c>
      <c r="N2293" s="77">
        <v>2.8853999999999999E-5</v>
      </c>
      <c r="O2293" s="78" t="s">
        <v>645</v>
      </c>
    </row>
    <row r="2294" spans="1:15" x14ac:dyDescent="0.25">
      <c r="A2294" s="151" t="s">
        <v>52</v>
      </c>
      <c r="B2294" s="77" t="s">
        <v>17</v>
      </c>
      <c r="C2294" s="77">
        <v>0</v>
      </c>
      <c r="D2294" s="77">
        <v>120.001</v>
      </c>
      <c r="E2294" s="77">
        <v>10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5.7736000000000001</v>
      </c>
      <c r="L2294" s="77">
        <v>3.1507999999999999E-7</v>
      </c>
      <c r="M2294" s="77">
        <v>5.7736000000000001</v>
      </c>
      <c r="N2294" s="77">
        <v>1.4505999999999999E-8</v>
      </c>
      <c r="O2294" s="78" t="s">
        <v>635</v>
      </c>
    </row>
    <row r="2295" spans="1:15" x14ac:dyDescent="0.25">
      <c r="A2295" s="151" t="s">
        <v>52</v>
      </c>
      <c r="B2295" s="77" t="s">
        <v>17</v>
      </c>
      <c r="C2295" s="77">
        <v>120</v>
      </c>
      <c r="D2295" s="77">
        <v>1200.01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5.7739000000000003</v>
      </c>
      <c r="L2295" s="77">
        <v>3.3757000000000002E-7</v>
      </c>
      <c r="M2295" s="77">
        <v>5.7735000000000003</v>
      </c>
      <c r="N2295" s="77">
        <v>1.0104E-7</v>
      </c>
      <c r="O2295" s="78" t="s">
        <v>641</v>
      </c>
    </row>
    <row r="2296" spans="1:15" x14ac:dyDescent="0.25">
      <c r="A2296" s="151" t="s">
        <v>52</v>
      </c>
      <c r="B2296" s="77" t="s">
        <v>17</v>
      </c>
      <c r="C2296" s="77">
        <v>1200</v>
      </c>
      <c r="D2296" s="77">
        <v>12001</v>
      </c>
      <c r="E2296" s="77">
        <v>10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57.738999999999997</v>
      </c>
      <c r="L2296" s="77">
        <v>3.3237E-7</v>
      </c>
      <c r="M2296" s="77">
        <v>57.734999999999999</v>
      </c>
      <c r="N2296" s="77">
        <v>9.5840000000000003E-8</v>
      </c>
      <c r="O2296" s="78" t="s">
        <v>644</v>
      </c>
    </row>
    <row r="2297" spans="1:15" x14ac:dyDescent="0.25">
      <c r="A2297" s="151" t="s">
        <v>52</v>
      </c>
      <c r="B2297" s="77" t="s">
        <v>17</v>
      </c>
      <c r="C2297" s="77">
        <v>12000</v>
      </c>
      <c r="D2297" s="77">
        <v>120010</v>
      </c>
      <c r="E2297" s="77">
        <v>10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19</v>
      </c>
      <c r="L2297" s="77">
        <v>2.8E-5</v>
      </c>
      <c r="M2297" s="77">
        <v>18.254999999999999</v>
      </c>
      <c r="N2297" s="77">
        <v>2.7640999999999998E-5</v>
      </c>
      <c r="O2297" s="78" t="s">
        <v>646</v>
      </c>
    </row>
    <row r="2298" spans="1:15" x14ac:dyDescent="0.25">
      <c r="A2298" s="151" t="s">
        <v>52</v>
      </c>
      <c r="B2298" s="77" t="s">
        <v>17</v>
      </c>
      <c r="C2298" s="77">
        <v>120000</v>
      </c>
      <c r="D2298" s="77">
        <v>1200010</v>
      </c>
      <c r="E2298" s="77">
        <v>10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60</v>
      </c>
      <c r="L2298" s="77">
        <v>1.5999999999999999E-5</v>
      </c>
      <c r="M2298" s="77">
        <v>18.158999999999999</v>
      </c>
      <c r="N2298" s="77">
        <v>2.8435000000000001E-5</v>
      </c>
      <c r="O2298" s="78" t="s">
        <v>649</v>
      </c>
    </row>
    <row r="2299" spans="1:15" x14ac:dyDescent="0.25">
      <c r="A2299" s="151" t="s">
        <v>52</v>
      </c>
      <c r="B2299" s="77" t="s">
        <v>17</v>
      </c>
      <c r="C2299" s="77">
        <v>0</v>
      </c>
      <c r="D2299" s="77">
        <v>120.001</v>
      </c>
      <c r="E2299" s="77">
        <v>100</v>
      </c>
      <c r="F2299" s="77" t="s">
        <v>9</v>
      </c>
      <c r="G2299" s="77" t="s">
        <v>9</v>
      </c>
      <c r="H2299" s="77">
        <v>0</v>
      </c>
      <c r="I2299" s="77">
        <v>0</v>
      </c>
      <c r="K2299" s="77">
        <v>57.735999999999997</v>
      </c>
      <c r="L2299" s="77">
        <v>1.2167999999999999E-7</v>
      </c>
      <c r="M2299" s="77">
        <v>57.735999999999997</v>
      </c>
      <c r="N2299" s="77">
        <v>1.4510000000000001E-9</v>
      </c>
      <c r="O2299" s="78" t="s">
        <v>636</v>
      </c>
    </row>
    <row r="2300" spans="1:15" x14ac:dyDescent="0.25">
      <c r="A2300" s="151" t="s">
        <v>52</v>
      </c>
      <c r="B2300" s="77" t="s">
        <v>17</v>
      </c>
      <c r="C2300" s="77">
        <v>12000</v>
      </c>
      <c r="D2300" s="77">
        <v>120010</v>
      </c>
      <c r="E2300" s="77">
        <v>100</v>
      </c>
      <c r="F2300" s="77" t="s">
        <v>9</v>
      </c>
      <c r="G2300" s="77" t="s">
        <v>9</v>
      </c>
      <c r="H2300" s="77">
        <v>0</v>
      </c>
      <c r="I2300" s="77">
        <v>0</v>
      </c>
      <c r="K2300" s="77">
        <v>60.591999999999999</v>
      </c>
      <c r="L2300" s="77">
        <v>1.1287000000000001E-5</v>
      </c>
      <c r="M2300" s="77">
        <v>60.268999999999998</v>
      </c>
      <c r="N2300" s="77">
        <v>9.1177999999999993E-6</v>
      </c>
      <c r="O2300" s="78" t="s">
        <v>647</v>
      </c>
    </row>
    <row r="2301" spans="1:15" x14ac:dyDescent="0.25">
      <c r="A2301" s="151" t="s">
        <v>52</v>
      </c>
      <c r="B2301" s="77" t="s">
        <v>17</v>
      </c>
      <c r="C2301" s="77">
        <v>120000</v>
      </c>
      <c r="D2301" s="77">
        <v>1200010</v>
      </c>
      <c r="E2301" s="77">
        <v>100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60.875999999999998</v>
      </c>
      <c r="L2301" s="77">
        <v>1.8461000000000002E-5</v>
      </c>
      <c r="M2301" s="77">
        <v>59.55</v>
      </c>
      <c r="N2301" s="77">
        <v>1.5104E-5</v>
      </c>
      <c r="O2301" s="78" t="s">
        <v>650</v>
      </c>
    </row>
    <row r="2302" spans="1:15" x14ac:dyDescent="0.25">
      <c r="A2302" s="151" t="s">
        <v>52</v>
      </c>
      <c r="B2302" s="77" t="s">
        <v>17</v>
      </c>
      <c r="C2302" s="77">
        <v>1200000</v>
      </c>
      <c r="D2302" s="77">
        <v>2000000</v>
      </c>
      <c r="E2302" s="77">
        <v>100</v>
      </c>
      <c r="F2302" s="77" t="s">
        <v>9</v>
      </c>
      <c r="G2302" s="77" t="s">
        <v>10</v>
      </c>
      <c r="H2302" s="77">
        <v>0</v>
      </c>
      <c r="I2302" s="77">
        <v>0</v>
      </c>
      <c r="K2302" s="77">
        <v>0.43</v>
      </c>
      <c r="L2302" s="77">
        <v>1.2999999999999999E-4</v>
      </c>
      <c r="M2302" s="77">
        <v>-0.35824</v>
      </c>
      <c r="N2302" s="77">
        <v>3.6326000000000002E-4</v>
      </c>
      <c r="O2302" s="78" t="s">
        <v>653</v>
      </c>
    </row>
    <row r="2303" spans="1:15" x14ac:dyDescent="0.25">
      <c r="A2303" s="151" t="s">
        <v>52</v>
      </c>
      <c r="B2303" s="77" t="s">
        <v>17</v>
      </c>
      <c r="C2303" s="77">
        <v>2000000</v>
      </c>
      <c r="D2303" s="77">
        <v>2001000</v>
      </c>
      <c r="E2303" s="77">
        <v>100</v>
      </c>
      <c r="F2303" s="77" t="s">
        <v>9</v>
      </c>
      <c r="G2303" s="77" t="s">
        <v>10</v>
      </c>
      <c r="H2303" s="77">
        <v>0</v>
      </c>
      <c r="I2303" s="77">
        <v>0</v>
      </c>
      <c r="K2303" s="77">
        <v>0.43</v>
      </c>
      <c r="L2303" s="77">
        <v>1.2999999999999999E-4</v>
      </c>
      <c r="M2303" s="77">
        <v>-0.35824</v>
      </c>
      <c r="N2303" s="77">
        <v>3.6326000000000002E-4</v>
      </c>
      <c r="O2303" s="78" t="s">
        <v>657</v>
      </c>
    </row>
    <row r="2304" spans="1:15" x14ac:dyDescent="0.25">
      <c r="A2304" s="151" t="s">
        <v>52</v>
      </c>
      <c r="B2304" s="77" t="s">
        <v>17</v>
      </c>
      <c r="C2304" s="77">
        <v>0</v>
      </c>
      <c r="D2304" s="77">
        <v>120.001</v>
      </c>
      <c r="E2304" s="77">
        <v>1000</v>
      </c>
      <c r="F2304" s="77" t="s">
        <v>9</v>
      </c>
      <c r="G2304" s="77" t="s">
        <v>9</v>
      </c>
      <c r="H2304" s="77">
        <v>0</v>
      </c>
      <c r="I2304" s="77">
        <v>0</v>
      </c>
      <c r="K2304" s="77">
        <v>577.36</v>
      </c>
      <c r="L2304" s="77">
        <v>4.8236000000000003E-8</v>
      </c>
      <c r="M2304" s="77">
        <v>577.36</v>
      </c>
      <c r="N2304" s="77">
        <v>1.4499999999999999E-10</v>
      </c>
      <c r="O2304" s="78" t="s">
        <v>637</v>
      </c>
    </row>
    <row r="2305" spans="1:15" x14ac:dyDescent="0.25">
      <c r="A2305" s="151" t="s">
        <v>52</v>
      </c>
      <c r="B2305" s="77" t="s">
        <v>17</v>
      </c>
      <c r="C2305" s="77">
        <v>12000</v>
      </c>
      <c r="D2305" s="77">
        <v>120010</v>
      </c>
      <c r="E2305" s="77">
        <v>1000</v>
      </c>
      <c r="F2305" s="77" t="s">
        <v>9</v>
      </c>
      <c r="G2305" s="77" t="s">
        <v>9</v>
      </c>
      <c r="H2305" s="77">
        <v>0</v>
      </c>
      <c r="I2305" s="77">
        <v>0</v>
      </c>
      <c r="K2305" s="77">
        <v>577.75</v>
      </c>
      <c r="L2305" s="77">
        <v>1.9059E-6</v>
      </c>
      <c r="M2305" s="77">
        <v>577.61</v>
      </c>
      <c r="N2305" s="77">
        <v>9.6075000000000008E-7</v>
      </c>
      <c r="O2305" s="78" t="s">
        <v>648</v>
      </c>
    </row>
    <row r="2306" spans="1:15" x14ac:dyDescent="0.25">
      <c r="A2306" s="151" t="s">
        <v>52</v>
      </c>
      <c r="B2306" s="77" t="s">
        <v>17</v>
      </c>
      <c r="C2306" s="77">
        <v>120000</v>
      </c>
      <c r="D2306" s="77">
        <v>1200010</v>
      </c>
      <c r="E2306" s="77">
        <v>1000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578.01</v>
      </c>
      <c r="L2306" s="77">
        <v>3.8670999999999998E-6</v>
      </c>
      <c r="M2306" s="77">
        <v>577.51</v>
      </c>
      <c r="N2306" s="77">
        <v>1.8143999999999999E-6</v>
      </c>
      <c r="O2306" s="78" t="s">
        <v>651</v>
      </c>
    </row>
    <row r="2307" spans="1:15" x14ac:dyDescent="0.25">
      <c r="A2307" s="151" t="s">
        <v>52</v>
      </c>
      <c r="B2307" s="77" t="s">
        <v>17</v>
      </c>
      <c r="C2307" s="77">
        <v>1200000</v>
      </c>
      <c r="D2307" s="77">
        <v>2000000</v>
      </c>
      <c r="E2307" s="77">
        <v>1000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0.43</v>
      </c>
      <c r="L2307" s="77">
        <v>1.4137000000000001E-4</v>
      </c>
      <c r="M2307" s="77">
        <v>0.42565999999999998</v>
      </c>
      <c r="N2307" s="77">
        <v>1.2836E-4</v>
      </c>
      <c r="O2307" s="78" t="s">
        <v>654</v>
      </c>
    </row>
    <row r="2308" spans="1:15" x14ac:dyDescent="0.25">
      <c r="A2308" s="151" t="s">
        <v>52</v>
      </c>
      <c r="B2308" s="77" t="s">
        <v>17</v>
      </c>
      <c r="C2308" s="77">
        <v>2000000</v>
      </c>
      <c r="D2308" s="77">
        <v>2001000</v>
      </c>
      <c r="E2308" s="77">
        <v>1000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0.43</v>
      </c>
      <c r="L2308" s="77">
        <v>1.4137000000000001E-4</v>
      </c>
      <c r="M2308" s="77">
        <v>0.42565999999999998</v>
      </c>
      <c r="N2308" s="77">
        <v>1.2836E-4</v>
      </c>
      <c r="O2308" s="78" t="s">
        <v>658</v>
      </c>
    </row>
    <row r="2309" spans="1:15" x14ac:dyDescent="0.25">
      <c r="A2309" s="151" t="s">
        <v>52</v>
      </c>
      <c r="B2309" s="77" t="s">
        <v>17</v>
      </c>
      <c r="C2309" s="77">
        <v>120000</v>
      </c>
      <c r="D2309" s="77">
        <v>1200010</v>
      </c>
      <c r="E2309" s="77">
        <v>10000</v>
      </c>
      <c r="F2309" s="77" t="s">
        <v>9</v>
      </c>
      <c r="G2309" s="77" t="s">
        <v>9</v>
      </c>
      <c r="H2309" s="77">
        <v>0</v>
      </c>
      <c r="I2309" s="77">
        <v>0</v>
      </c>
      <c r="K2309" s="77">
        <v>5773.8</v>
      </c>
      <c r="L2309" s="77">
        <v>1.0097E-6</v>
      </c>
      <c r="M2309" s="77">
        <v>5773.6</v>
      </c>
      <c r="N2309" s="77">
        <v>1.8185999999999999E-7</v>
      </c>
      <c r="O2309" s="78" t="s">
        <v>652</v>
      </c>
    </row>
    <row r="2310" spans="1:15" x14ac:dyDescent="0.25">
      <c r="A2310" s="151" t="s">
        <v>52</v>
      </c>
      <c r="B2310" s="77" t="s">
        <v>17</v>
      </c>
      <c r="C2310" s="77">
        <v>1200000</v>
      </c>
      <c r="D2310" s="77">
        <v>2000000</v>
      </c>
      <c r="E2310" s="77">
        <v>10000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5.7549000000000001</v>
      </c>
      <c r="L2310" s="77">
        <v>2.1951E-5</v>
      </c>
      <c r="M2310" s="77">
        <v>5.7569999999999997</v>
      </c>
      <c r="N2310" s="77">
        <v>1.4015E-5</v>
      </c>
      <c r="O2310" s="78" t="s">
        <v>655</v>
      </c>
    </row>
    <row r="2311" spans="1:15" x14ac:dyDescent="0.25">
      <c r="A2311" s="151" t="s">
        <v>52</v>
      </c>
      <c r="B2311" s="77" t="s">
        <v>17</v>
      </c>
      <c r="C2311" s="77">
        <v>2000000</v>
      </c>
      <c r="D2311" s="77">
        <v>2001000</v>
      </c>
      <c r="E2311" s="77">
        <v>10000</v>
      </c>
      <c r="F2311" s="77" t="s">
        <v>9</v>
      </c>
      <c r="G2311" s="77" t="s">
        <v>10</v>
      </c>
      <c r="H2311" s="77">
        <v>0</v>
      </c>
      <c r="I2311" s="77">
        <v>0</v>
      </c>
      <c r="K2311" s="77">
        <v>5.7549000000000001</v>
      </c>
      <c r="L2311" s="77">
        <v>2.1951E-5</v>
      </c>
      <c r="M2311" s="77">
        <v>5.7569999999999997</v>
      </c>
      <c r="N2311" s="77">
        <v>1.4015E-5</v>
      </c>
      <c r="O2311" s="78" t="s">
        <v>659</v>
      </c>
    </row>
    <row r="2312" spans="1:15" x14ac:dyDescent="0.25">
      <c r="A2312" s="151" t="s">
        <v>52</v>
      </c>
      <c r="B2312" s="77" t="s">
        <v>17</v>
      </c>
      <c r="C2312" s="77">
        <v>1200000</v>
      </c>
      <c r="D2312" s="77">
        <v>2000000</v>
      </c>
      <c r="E2312" s="77">
        <v>100000</v>
      </c>
      <c r="F2312" s="77" t="s">
        <v>9</v>
      </c>
      <c r="G2312" s="77" t="s">
        <v>10</v>
      </c>
      <c r="H2312" s="77">
        <v>0</v>
      </c>
      <c r="I2312" s="77">
        <v>0</v>
      </c>
      <c r="K2312" s="77">
        <v>57.732999999999997</v>
      </c>
      <c r="L2312" s="77">
        <v>4.5960999999999999E-6</v>
      </c>
      <c r="M2312" s="77">
        <v>57.734000000000002</v>
      </c>
      <c r="N2312" s="77">
        <v>1.4028999999999999E-6</v>
      </c>
      <c r="O2312" s="78" t="s">
        <v>656</v>
      </c>
    </row>
    <row r="2313" spans="1:15" x14ac:dyDescent="0.25">
      <c r="A2313" s="151" t="s">
        <v>52</v>
      </c>
      <c r="B2313" s="77" t="s">
        <v>17</v>
      </c>
      <c r="C2313" s="77">
        <v>2000000</v>
      </c>
      <c r="D2313" s="77">
        <v>2001000</v>
      </c>
      <c r="E2313" s="77">
        <v>100000</v>
      </c>
      <c r="F2313" s="77" t="s">
        <v>9</v>
      </c>
      <c r="G2313" s="77" t="s">
        <v>10</v>
      </c>
      <c r="H2313" s="77">
        <v>0</v>
      </c>
      <c r="I2313" s="77">
        <v>0</v>
      </c>
      <c r="K2313" s="77">
        <v>57.732999999999997</v>
      </c>
      <c r="L2313" s="77">
        <v>4.5960999999999999E-6</v>
      </c>
      <c r="M2313" s="77">
        <v>57.734000000000002</v>
      </c>
      <c r="N2313" s="77">
        <v>1.4028999999999999E-6</v>
      </c>
      <c r="O2313" s="78" t="s">
        <v>660</v>
      </c>
    </row>
    <row r="2314" spans="1:15" x14ac:dyDescent="0.25">
      <c r="A2314" s="151" t="s">
        <v>52</v>
      </c>
      <c r="B2314" s="77" t="s">
        <v>7</v>
      </c>
      <c r="C2314" s="77">
        <v>0</v>
      </c>
      <c r="D2314" s="77">
        <v>11.000999999999999</v>
      </c>
      <c r="E2314" s="77">
        <v>1E-3</v>
      </c>
      <c r="F2314" s="77" t="s">
        <v>47</v>
      </c>
      <c r="G2314" s="77" t="s">
        <v>46</v>
      </c>
      <c r="H2314" s="77">
        <v>0</v>
      </c>
      <c r="I2314" s="77">
        <v>0</v>
      </c>
      <c r="K2314" s="77">
        <v>12</v>
      </c>
      <c r="L2314" s="77">
        <v>0.14000000000000001</v>
      </c>
      <c r="M2314" s="77">
        <v>11.576000000000001</v>
      </c>
      <c r="N2314" s="77">
        <v>0.13830000000000001</v>
      </c>
      <c r="O2314" s="78" t="s">
        <v>6536</v>
      </c>
    </row>
    <row r="2315" spans="1:15" x14ac:dyDescent="0.25">
      <c r="A2315" s="151" t="s">
        <v>52</v>
      </c>
      <c r="B2315" s="77" t="s">
        <v>7</v>
      </c>
      <c r="C2315" s="77">
        <v>11</v>
      </c>
      <c r="D2315" s="77">
        <v>33.000999999999998</v>
      </c>
      <c r="E2315" s="77">
        <v>1E-3</v>
      </c>
      <c r="F2315" s="77" t="s">
        <v>47</v>
      </c>
      <c r="G2315" s="77" t="s">
        <v>46</v>
      </c>
      <c r="H2315" s="77">
        <v>0</v>
      </c>
      <c r="I2315" s="77">
        <v>0</v>
      </c>
      <c r="K2315" s="77">
        <v>18</v>
      </c>
      <c r="L2315" s="77">
        <v>0.14000000000000001</v>
      </c>
      <c r="M2315" s="77">
        <v>17.338999999999999</v>
      </c>
      <c r="N2315" s="77">
        <v>0.13885</v>
      </c>
      <c r="O2315" s="78" t="s">
        <v>6458</v>
      </c>
    </row>
    <row r="2316" spans="1:15" x14ac:dyDescent="0.25">
      <c r="A2316" s="151" t="s">
        <v>52</v>
      </c>
      <c r="B2316" s="77" t="s">
        <v>7</v>
      </c>
      <c r="C2316" s="77">
        <v>33</v>
      </c>
      <c r="D2316" s="77">
        <v>110.01</v>
      </c>
      <c r="E2316" s="77">
        <v>1E-3</v>
      </c>
      <c r="F2316" s="77" t="s">
        <v>47</v>
      </c>
      <c r="G2316" s="77" t="s">
        <v>46</v>
      </c>
      <c r="H2316" s="77">
        <v>0</v>
      </c>
      <c r="I2316" s="77">
        <v>0</v>
      </c>
      <c r="K2316" s="77">
        <v>18</v>
      </c>
      <c r="L2316" s="77">
        <v>0.1</v>
      </c>
      <c r="M2316" s="77">
        <v>17.341999999999999</v>
      </c>
      <c r="N2316" s="77">
        <v>0.10406</v>
      </c>
      <c r="O2316" s="78" t="s">
        <v>6459</v>
      </c>
    </row>
    <row r="2317" spans="1:15" x14ac:dyDescent="0.25">
      <c r="A2317" s="151" t="s">
        <v>52</v>
      </c>
      <c r="B2317" s="77" t="s">
        <v>7</v>
      </c>
      <c r="C2317" s="77">
        <v>110</v>
      </c>
      <c r="D2317" s="77">
        <v>330.01</v>
      </c>
      <c r="E2317" s="77">
        <v>1E-3</v>
      </c>
      <c r="F2317" s="77" t="s">
        <v>47</v>
      </c>
      <c r="G2317" s="77" t="s">
        <v>46</v>
      </c>
      <c r="H2317" s="77">
        <v>0</v>
      </c>
      <c r="I2317" s="77">
        <v>0</v>
      </c>
      <c r="K2317" s="77">
        <v>25</v>
      </c>
      <c r="L2317" s="77">
        <v>0.3</v>
      </c>
      <c r="M2317" s="77">
        <v>24.812000000000001</v>
      </c>
      <c r="N2317" s="77">
        <v>0.29687000000000002</v>
      </c>
      <c r="O2317" s="78" t="s">
        <v>6537</v>
      </c>
    </row>
    <row r="2318" spans="1:15" x14ac:dyDescent="0.25">
      <c r="A2318" s="151" t="s">
        <v>52</v>
      </c>
      <c r="B2318" s="77" t="s">
        <v>7</v>
      </c>
      <c r="C2318" s="77">
        <v>0</v>
      </c>
      <c r="D2318" s="77">
        <v>11.000999999999999</v>
      </c>
      <c r="E2318" s="77">
        <v>0.01</v>
      </c>
      <c r="F2318" s="77" t="s">
        <v>47</v>
      </c>
      <c r="G2318" s="77" t="s">
        <v>46</v>
      </c>
      <c r="H2318" s="77">
        <v>0</v>
      </c>
      <c r="I2318" s="77">
        <v>0</v>
      </c>
      <c r="K2318" s="77">
        <v>12.939</v>
      </c>
      <c r="L2318" s="77">
        <v>0.12581000000000001</v>
      </c>
      <c r="M2318" s="77">
        <v>12.935</v>
      </c>
      <c r="N2318" s="77">
        <v>0.12525</v>
      </c>
      <c r="O2318" s="78" t="s">
        <v>6538</v>
      </c>
    </row>
    <row r="2319" spans="1:15" x14ac:dyDescent="0.25">
      <c r="A2319" s="151" t="s">
        <v>52</v>
      </c>
      <c r="B2319" s="77" t="s">
        <v>7</v>
      </c>
      <c r="C2319" s="77">
        <v>11</v>
      </c>
      <c r="D2319" s="77">
        <v>33.000999999999998</v>
      </c>
      <c r="E2319" s="77">
        <v>0.01</v>
      </c>
      <c r="F2319" s="77" t="s">
        <v>47</v>
      </c>
      <c r="G2319" s="77" t="s">
        <v>46</v>
      </c>
      <c r="H2319" s="77">
        <v>0</v>
      </c>
      <c r="I2319" s="77">
        <v>0</v>
      </c>
      <c r="K2319" s="77">
        <v>18.263000000000002</v>
      </c>
      <c r="L2319" s="77">
        <v>0.13372000000000001</v>
      </c>
      <c r="M2319" s="77">
        <v>18.257999999999999</v>
      </c>
      <c r="N2319" s="77">
        <v>0.13356999999999999</v>
      </c>
      <c r="O2319" s="78" t="s">
        <v>6462</v>
      </c>
    </row>
    <row r="2320" spans="1:15" x14ac:dyDescent="0.25">
      <c r="A2320" s="151" t="s">
        <v>52</v>
      </c>
      <c r="B2320" s="77" t="s">
        <v>7</v>
      </c>
      <c r="C2320" s="77">
        <v>33</v>
      </c>
      <c r="D2320" s="77">
        <v>110.01</v>
      </c>
      <c r="E2320" s="77">
        <v>0.01</v>
      </c>
      <c r="F2320" s="77" t="s">
        <v>47</v>
      </c>
      <c r="G2320" s="77" t="s">
        <v>46</v>
      </c>
      <c r="H2320" s="77">
        <v>0</v>
      </c>
      <c r="I2320" s="77">
        <v>0</v>
      </c>
      <c r="K2320" s="77">
        <v>18.224</v>
      </c>
      <c r="L2320" s="77">
        <v>0.10151</v>
      </c>
      <c r="M2320" s="77">
        <v>18.221</v>
      </c>
      <c r="N2320" s="77">
        <v>0.10128</v>
      </c>
      <c r="O2320" s="78" t="s">
        <v>6463</v>
      </c>
    </row>
    <row r="2321" spans="1:15" x14ac:dyDescent="0.25">
      <c r="A2321" s="151" t="s">
        <v>52</v>
      </c>
      <c r="B2321" s="77" t="s">
        <v>7</v>
      </c>
      <c r="C2321" s="77">
        <v>110</v>
      </c>
      <c r="D2321" s="77">
        <v>330.01</v>
      </c>
      <c r="E2321" s="77">
        <v>0.01</v>
      </c>
      <c r="F2321" s="77" t="s">
        <v>47</v>
      </c>
      <c r="G2321" s="77" t="s">
        <v>46</v>
      </c>
      <c r="H2321" s="77">
        <v>0</v>
      </c>
      <c r="I2321" s="77">
        <v>0</v>
      </c>
      <c r="K2321" s="77">
        <v>25.358000000000001</v>
      </c>
      <c r="L2321" s="77">
        <v>0.29479</v>
      </c>
      <c r="M2321" s="77">
        <v>25.35</v>
      </c>
      <c r="N2321" s="77">
        <v>0.29441000000000001</v>
      </c>
      <c r="O2321" s="78" t="s">
        <v>6464</v>
      </c>
    </row>
    <row r="2322" spans="1:15" x14ac:dyDescent="0.25">
      <c r="A2322" s="151" t="s">
        <v>52</v>
      </c>
      <c r="B2322" s="77" t="s">
        <v>7</v>
      </c>
      <c r="C2322" s="77">
        <v>330</v>
      </c>
      <c r="D2322" s="77">
        <v>1100.01</v>
      </c>
      <c r="E2322" s="77">
        <v>0.01</v>
      </c>
      <c r="F2322" s="77" t="s">
        <v>47</v>
      </c>
      <c r="G2322" s="77" t="s">
        <v>46</v>
      </c>
      <c r="H2322" s="77">
        <v>0</v>
      </c>
      <c r="I2322" s="77">
        <v>0</v>
      </c>
      <c r="K2322" s="77">
        <v>28</v>
      </c>
      <c r="L2322" s="77">
        <v>0.1</v>
      </c>
      <c r="M2322" s="77">
        <v>23.818000000000001</v>
      </c>
      <c r="N2322" s="77">
        <v>0.10366</v>
      </c>
      <c r="O2322" s="78" t="s">
        <v>6465</v>
      </c>
    </row>
    <row r="2323" spans="1:15" x14ac:dyDescent="0.25">
      <c r="A2323" s="151" t="s">
        <v>52</v>
      </c>
      <c r="B2323" s="77" t="s">
        <v>7</v>
      </c>
      <c r="C2323" s="77">
        <v>1100</v>
      </c>
      <c r="D2323" s="77">
        <v>3300.1</v>
      </c>
      <c r="E2323" s="77">
        <v>0.01</v>
      </c>
      <c r="F2323" s="77" t="s">
        <v>47</v>
      </c>
      <c r="G2323" s="77" t="s">
        <v>47</v>
      </c>
      <c r="H2323" s="77">
        <v>0</v>
      </c>
      <c r="I2323" s="77">
        <v>0</v>
      </c>
      <c r="K2323" s="77">
        <v>0.25</v>
      </c>
      <c r="L2323" s="77">
        <v>1E-4</v>
      </c>
      <c r="M2323" s="77">
        <v>0.23096</v>
      </c>
      <c r="N2323" s="77">
        <v>1.0411E-4</v>
      </c>
      <c r="O2323" s="78" t="s">
        <v>6466</v>
      </c>
    </row>
    <row r="2324" spans="1:15" x14ac:dyDescent="0.25">
      <c r="A2324" s="151" t="s">
        <v>52</v>
      </c>
      <c r="B2324" s="77" t="s">
        <v>7</v>
      </c>
      <c r="C2324" s="77">
        <v>0</v>
      </c>
      <c r="D2324" s="77">
        <v>11.000999999999999</v>
      </c>
      <c r="E2324" s="77">
        <v>0.1</v>
      </c>
      <c r="F2324" s="77" t="s">
        <v>47</v>
      </c>
      <c r="G2324" s="77" t="s">
        <v>46</v>
      </c>
      <c r="H2324" s="77">
        <v>0</v>
      </c>
      <c r="I2324" s="77">
        <v>0</v>
      </c>
      <c r="K2324" s="77">
        <v>59.143999999999998</v>
      </c>
      <c r="L2324" s="77">
        <v>2.9356E-2</v>
      </c>
      <c r="M2324" s="77">
        <v>59.140999999999998</v>
      </c>
      <c r="N2324" s="77">
        <v>2.8788000000000001E-2</v>
      </c>
      <c r="O2324" s="78" t="s">
        <v>6539</v>
      </c>
    </row>
    <row r="2325" spans="1:15" x14ac:dyDescent="0.25">
      <c r="A2325" s="151" t="s">
        <v>52</v>
      </c>
      <c r="B2325" s="77" t="s">
        <v>7</v>
      </c>
      <c r="C2325" s="77">
        <v>11</v>
      </c>
      <c r="D2325" s="77">
        <v>33.000999999999998</v>
      </c>
      <c r="E2325" s="77">
        <v>0.1</v>
      </c>
      <c r="F2325" s="77" t="s">
        <v>47</v>
      </c>
      <c r="G2325" s="77" t="s">
        <v>46</v>
      </c>
      <c r="H2325" s="77">
        <v>0</v>
      </c>
      <c r="I2325" s="77">
        <v>0</v>
      </c>
      <c r="K2325" s="77">
        <v>60.487000000000002</v>
      </c>
      <c r="L2325" s="77">
        <v>4.6303999999999998E-2</v>
      </c>
      <c r="M2325" s="77">
        <v>60.481000000000002</v>
      </c>
      <c r="N2325" s="77">
        <v>4.6039999999999998E-2</v>
      </c>
      <c r="O2325" s="78" t="s">
        <v>6468</v>
      </c>
    </row>
    <row r="2326" spans="1:15" x14ac:dyDescent="0.25">
      <c r="A2326" s="151" t="s">
        <v>52</v>
      </c>
      <c r="B2326" s="77" t="s">
        <v>7</v>
      </c>
      <c r="C2326" s="77">
        <v>33</v>
      </c>
      <c r="D2326" s="77">
        <v>110.01</v>
      </c>
      <c r="E2326" s="77">
        <v>0.1</v>
      </c>
      <c r="F2326" s="77" t="s">
        <v>47</v>
      </c>
      <c r="G2326" s="77" t="s">
        <v>46</v>
      </c>
      <c r="H2326" s="77">
        <v>0</v>
      </c>
      <c r="I2326" s="77">
        <v>0</v>
      </c>
      <c r="K2326" s="77">
        <v>60.259</v>
      </c>
      <c r="L2326" s="77">
        <v>4.1284000000000001E-2</v>
      </c>
      <c r="M2326" s="77">
        <v>60.259</v>
      </c>
      <c r="N2326" s="77">
        <v>4.0820000000000002E-2</v>
      </c>
      <c r="O2326" s="78" t="s">
        <v>6540</v>
      </c>
    </row>
    <row r="2327" spans="1:15" x14ac:dyDescent="0.25">
      <c r="A2327" s="151" t="s">
        <v>52</v>
      </c>
      <c r="B2327" s="77" t="s">
        <v>7</v>
      </c>
      <c r="C2327" s="77">
        <v>110</v>
      </c>
      <c r="D2327" s="77">
        <v>330.01</v>
      </c>
      <c r="E2327" s="77">
        <v>0.1</v>
      </c>
      <c r="F2327" s="77" t="s">
        <v>47</v>
      </c>
      <c r="G2327" s="77" t="s">
        <v>46</v>
      </c>
      <c r="H2327" s="77">
        <v>0</v>
      </c>
      <c r="I2327" s="77">
        <v>0</v>
      </c>
      <c r="K2327" s="77">
        <v>61.466000000000001</v>
      </c>
      <c r="L2327" s="77">
        <v>0.18435000000000001</v>
      </c>
      <c r="M2327" s="77">
        <v>61.46</v>
      </c>
      <c r="N2327" s="77">
        <v>0.18304999999999999</v>
      </c>
      <c r="O2327" s="78" t="s">
        <v>6541</v>
      </c>
    </row>
    <row r="2328" spans="1:15" x14ac:dyDescent="0.25">
      <c r="A2328" s="151" t="s">
        <v>52</v>
      </c>
      <c r="B2328" s="77" t="s">
        <v>7</v>
      </c>
      <c r="C2328" s="77">
        <v>330</v>
      </c>
      <c r="D2328" s="77">
        <v>1100.01</v>
      </c>
      <c r="E2328" s="77">
        <v>0.1</v>
      </c>
      <c r="F2328" s="77" t="s">
        <v>47</v>
      </c>
      <c r="G2328" s="77" t="s">
        <v>46</v>
      </c>
      <c r="H2328" s="77">
        <v>0</v>
      </c>
      <c r="I2328" s="77">
        <v>0</v>
      </c>
      <c r="K2328" s="77">
        <v>52.968000000000004</v>
      </c>
      <c r="L2328" s="77">
        <v>8.7891999999999998E-2</v>
      </c>
      <c r="M2328" s="77">
        <v>52.866999999999997</v>
      </c>
      <c r="N2328" s="77">
        <v>8.7789000000000006E-2</v>
      </c>
      <c r="O2328" s="78" t="s">
        <v>6471</v>
      </c>
    </row>
    <row r="2329" spans="1:15" x14ac:dyDescent="0.25">
      <c r="A2329" s="151" t="s">
        <v>52</v>
      </c>
      <c r="B2329" s="77" t="s">
        <v>7</v>
      </c>
      <c r="C2329" s="77">
        <v>1100</v>
      </c>
      <c r="D2329" s="77">
        <v>3300.1</v>
      </c>
      <c r="E2329" s="77">
        <v>0.1</v>
      </c>
      <c r="F2329" s="77" t="s">
        <v>47</v>
      </c>
      <c r="G2329" s="77" t="s">
        <v>47</v>
      </c>
      <c r="H2329" s="77">
        <v>0</v>
      </c>
      <c r="I2329" s="77">
        <v>0</v>
      </c>
      <c r="K2329" s="77">
        <v>0.25</v>
      </c>
      <c r="L2329" s="77">
        <v>1.0329E-4</v>
      </c>
      <c r="M2329" s="77">
        <v>0.23666000000000001</v>
      </c>
      <c r="N2329" s="77">
        <v>1.0325E-4</v>
      </c>
      <c r="O2329" s="78" t="s">
        <v>6472</v>
      </c>
    </row>
    <row r="2330" spans="1:15" x14ac:dyDescent="0.25">
      <c r="A2330" s="151" t="s">
        <v>52</v>
      </c>
      <c r="B2330" s="77" t="s">
        <v>7</v>
      </c>
      <c r="C2330" s="77">
        <v>3300</v>
      </c>
      <c r="D2330" s="77">
        <v>11001</v>
      </c>
      <c r="E2330" s="77">
        <v>0.1</v>
      </c>
      <c r="F2330" s="77" t="s">
        <v>47</v>
      </c>
      <c r="G2330" s="77" t="s">
        <v>47</v>
      </c>
      <c r="H2330" s="77">
        <v>0</v>
      </c>
      <c r="I2330" s="77">
        <v>0</v>
      </c>
      <c r="K2330" s="77">
        <v>0.17</v>
      </c>
      <c r="L2330" s="77">
        <v>1E-4</v>
      </c>
      <c r="M2330" s="77">
        <v>0.12474</v>
      </c>
      <c r="N2330" s="77">
        <v>1.0353000000000001E-4</v>
      </c>
      <c r="O2330" s="78" t="s">
        <v>6542</v>
      </c>
    </row>
    <row r="2331" spans="1:15" x14ac:dyDescent="0.25">
      <c r="A2331" s="151" t="s">
        <v>52</v>
      </c>
      <c r="B2331" s="77" t="s">
        <v>7</v>
      </c>
      <c r="C2331" s="77">
        <v>11000</v>
      </c>
      <c r="D2331" s="77">
        <v>33001</v>
      </c>
      <c r="E2331" s="77">
        <v>0.1</v>
      </c>
      <c r="F2331" s="77" t="s">
        <v>47</v>
      </c>
      <c r="G2331" s="77" t="s">
        <v>47</v>
      </c>
      <c r="H2331" s="77">
        <v>0</v>
      </c>
      <c r="I2331" s="77">
        <v>0</v>
      </c>
      <c r="K2331" s="77">
        <v>1.3</v>
      </c>
      <c r="L2331" s="77">
        <v>1E-4</v>
      </c>
      <c r="M2331" s="77">
        <v>1.1560999999999999</v>
      </c>
      <c r="N2331" s="77">
        <v>1.0412E-4</v>
      </c>
      <c r="O2331" s="78" t="s">
        <v>6474</v>
      </c>
    </row>
    <row r="2332" spans="1:15" x14ac:dyDescent="0.25">
      <c r="A2332" s="151" t="s">
        <v>52</v>
      </c>
      <c r="B2332" s="77" t="s">
        <v>7</v>
      </c>
      <c r="C2332" s="77">
        <v>0</v>
      </c>
      <c r="D2332" s="77">
        <v>11.000999999999999</v>
      </c>
      <c r="E2332" s="77">
        <v>1</v>
      </c>
      <c r="F2332" s="77" t="s">
        <v>47</v>
      </c>
      <c r="G2332" s="77" t="s">
        <v>46</v>
      </c>
      <c r="H2332" s="77">
        <v>0</v>
      </c>
      <c r="I2332" s="77">
        <v>0</v>
      </c>
      <c r="K2332" s="77">
        <v>580.12</v>
      </c>
      <c r="L2332" s="77">
        <v>3.176E-3</v>
      </c>
      <c r="M2332" s="77">
        <v>580.12</v>
      </c>
      <c r="N2332" s="77">
        <v>2.9426999999999999E-3</v>
      </c>
      <c r="O2332" s="78" t="s">
        <v>6475</v>
      </c>
    </row>
    <row r="2333" spans="1:15" x14ac:dyDescent="0.25">
      <c r="A2333" s="151" t="s">
        <v>52</v>
      </c>
      <c r="B2333" s="77" t="s">
        <v>7</v>
      </c>
      <c r="C2333" s="77">
        <v>11</v>
      </c>
      <c r="D2333" s="77">
        <v>33.000999999999998</v>
      </c>
      <c r="E2333" s="77">
        <v>1</v>
      </c>
      <c r="F2333" s="77" t="s">
        <v>47</v>
      </c>
      <c r="G2333" s="77" t="s">
        <v>46</v>
      </c>
      <c r="H2333" s="77">
        <v>0</v>
      </c>
      <c r="I2333" s="77">
        <v>0</v>
      </c>
      <c r="K2333" s="77">
        <v>580.26</v>
      </c>
      <c r="L2333" s="77">
        <v>4.9937999999999996E-3</v>
      </c>
      <c r="M2333" s="77">
        <v>580.25</v>
      </c>
      <c r="N2333" s="77">
        <v>4.8783000000000003E-3</v>
      </c>
      <c r="O2333" s="78" t="s">
        <v>6543</v>
      </c>
    </row>
    <row r="2334" spans="1:15" x14ac:dyDescent="0.25">
      <c r="A2334" s="151" t="s">
        <v>52</v>
      </c>
      <c r="B2334" s="77" t="s">
        <v>7</v>
      </c>
      <c r="C2334" s="77">
        <v>33</v>
      </c>
      <c r="D2334" s="77">
        <v>110.01</v>
      </c>
      <c r="E2334" s="77">
        <v>1</v>
      </c>
      <c r="F2334" s="77" t="s">
        <v>47</v>
      </c>
      <c r="G2334" s="77" t="s">
        <v>46</v>
      </c>
      <c r="H2334" s="77">
        <v>0</v>
      </c>
      <c r="I2334" s="77">
        <v>0</v>
      </c>
      <c r="K2334" s="77">
        <v>580.23</v>
      </c>
      <c r="L2334" s="77">
        <v>4.6533E-3</v>
      </c>
      <c r="M2334" s="77">
        <v>580.23</v>
      </c>
      <c r="N2334" s="77">
        <v>4.4422000000000003E-3</v>
      </c>
      <c r="O2334" s="78" t="s">
        <v>6477</v>
      </c>
    </row>
    <row r="2335" spans="1:15" x14ac:dyDescent="0.25">
      <c r="A2335" s="151" t="s">
        <v>52</v>
      </c>
      <c r="B2335" s="77" t="s">
        <v>7</v>
      </c>
      <c r="C2335" s="77">
        <v>110</v>
      </c>
      <c r="D2335" s="77">
        <v>330.01</v>
      </c>
      <c r="E2335" s="77">
        <v>1</v>
      </c>
      <c r="F2335" s="77" t="s">
        <v>47</v>
      </c>
      <c r="G2335" s="77" t="s">
        <v>46</v>
      </c>
      <c r="H2335" s="77">
        <v>0</v>
      </c>
      <c r="I2335" s="77">
        <v>0</v>
      </c>
      <c r="K2335" s="77">
        <v>580.25</v>
      </c>
      <c r="L2335" s="77">
        <v>2.4237000000000002E-2</v>
      </c>
      <c r="M2335" s="77">
        <v>580.25</v>
      </c>
      <c r="N2335" s="77">
        <v>2.3449000000000001E-2</v>
      </c>
      <c r="O2335" s="78" t="s">
        <v>6544</v>
      </c>
    </row>
    <row r="2336" spans="1:15" x14ac:dyDescent="0.25">
      <c r="A2336" s="151" t="s">
        <v>52</v>
      </c>
      <c r="B2336" s="77" t="s">
        <v>7</v>
      </c>
      <c r="C2336" s="77">
        <v>330</v>
      </c>
      <c r="D2336" s="77">
        <v>1100.01</v>
      </c>
      <c r="E2336" s="77">
        <v>1</v>
      </c>
      <c r="F2336" s="77" t="s">
        <v>47</v>
      </c>
      <c r="G2336" s="77" t="s">
        <v>46</v>
      </c>
      <c r="H2336" s="77">
        <v>0</v>
      </c>
      <c r="I2336" s="77">
        <v>0</v>
      </c>
      <c r="K2336" s="77">
        <v>577.20000000000005</v>
      </c>
      <c r="L2336" s="77">
        <v>1.7401E-2</v>
      </c>
      <c r="M2336" s="77">
        <v>577.17999999999995</v>
      </c>
      <c r="N2336" s="77">
        <v>1.7221E-2</v>
      </c>
      <c r="O2336" s="78" t="s">
        <v>6545</v>
      </c>
    </row>
    <row r="2337" spans="1:15" x14ac:dyDescent="0.25">
      <c r="A2337" s="151" t="s">
        <v>52</v>
      </c>
      <c r="B2337" s="77" t="s">
        <v>7</v>
      </c>
      <c r="C2337" s="77">
        <v>1100</v>
      </c>
      <c r="D2337" s="77">
        <v>3300.1</v>
      </c>
      <c r="E2337" s="77">
        <v>1</v>
      </c>
      <c r="F2337" s="77" t="s">
        <v>47</v>
      </c>
      <c r="G2337" s="77" t="s">
        <v>47</v>
      </c>
      <c r="H2337" s="77">
        <v>0</v>
      </c>
      <c r="I2337" s="77">
        <v>0</v>
      </c>
      <c r="K2337" s="77">
        <v>0.60487000000000002</v>
      </c>
      <c r="L2337" s="77">
        <v>6.4429000000000003E-5</v>
      </c>
      <c r="M2337" s="77">
        <v>0.60441</v>
      </c>
      <c r="N2337" s="77">
        <v>6.4220999999999994E-5</v>
      </c>
      <c r="O2337" s="78" t="s">
        <v>6480</v>
      </c>
    </row>
    <row r="2338" spans="1:15" x14ac:dyDescent="0.25">
      <c r="A2338" s="151" t="s">
        <v>52</v>
      </c>
      <c r="B2338" s="77" t="s">
        <v>7</v>
      </c>
      <c r="C2338" s="77">
        <v>3300</v>
      </c>
      <c r="D2338" s="77">
        <v>11001</v>
      </c>
      <c r="E2338" s="77">
        <v>1</v>
      </c>
      <c r="F2338" s="77" t="s">
        <v>47</v>
      </c>
      <c r="G2338" s="77" t="s">
        <v>47</v>
      </c>
      <c r="H2338" s="77">
        <v>0</v>
      </c>
      <c r="I2338" s="77">
        <v>0</v>
      </c>
      <c r="K2338" s="77">
        <v>0.46536</v>
      </c>
      <c r="L2338" s="77">
        <v>8.4151000000000001E-5</v>
      </c>
      <c r="M2338" s="77">
        <v>0.46464</v>
      </c>
      <c r="N2338" s="77">
        <v>8.4043999999999997E-5</v>
      </c>
      <c r="O2338" s="78" t="s">
        <v>6481</v>
      </c>
    </row>
    <row r="2339" spans="1:15" x14ac:dyDescent="0.25">
      <c r="A2339" s="151" t="s">
        <v>52</v>
      </c>
      <c r="B2339" s="77" t="s">
        <v>7</v>
      </c>
      <c r="C2339" s="77">
        <v>11000</v>
      </c>
      <c r="D2339" s="77">
        <v>33001</v>
      </c>
      <c r="E2339" s="77">
        <v>1</v>
      </c>
      <c r="F2339" s="77" t="s">
        <v>47</v>
      </c>
      <c r="G2339" s="77" t="s">
        <v>47</v>
      </c>
      <c r="H2339" s="77">
        <v>0</v>
      </c>
      <c r="I2339" s="77">
        <v>0</v>
      </c>
      <c r="K2339" s="77">
        <v>1.3</v>
      </c>
      <c r="L2339" s="77">
        <v>1.0253E-4</v>
      </c>
      <c r="M2339" s="77">
        <v>1.2442</v>
      </c>
      <c r="N2339" s="77">
        <v>1.0252E-4</v>
      </c>
      <c r="O2339" s="78" t="s">
        <v>6482</v>
      </c>
    </row>
    <row r="2340" spans="1:15" x14ac:dyDescent="0.25">
      <c r="A2340" s="151" t="s">
        <v>52</v>
      </c>
      <c r="B2340" s="77" t="s">
        <v>7</v>
      </c>
      <c r="C2340" s="77">
        <v>33000</v>
      </c>
      <c r="D2340" s="77">
        <v>110010</v>
      </c>
      <c r="E2340" s="77">
        <v>1</v>
      </c>
      <c r="F2340" s="77" t="s">
        <v>47</v>
      </c>
      <c r="G2340" s="77" t="s">
        <v>47</v>
      </c>
      <c r="H2340" s="77">
        <v>0</v>
      </c>
      <c r="I2340" s="77">
        <v>0</v>
      </c>
      <c r="K2340" s="77">
        <v>1.3</v>
      </c>
      <c r="L2340" s="77">
        <v>1.2999999999999999E-4</v>
      </c>
      <c r="M2340" s="77">
        <v>1.2346999999999999</v>
      </c>
      <c r="N2340" s="77">
        <v>1.2664999999999999E-4</v>
      </c>
      <c r="O2340" s="78" t="s">
        <v>6546</v>
      </c>
    </row>
    <row r="2341" spans="1:15" x14ac:dyDescent="0.25">
      <c r="A2341" s="151" t="s">
        <v>52</v>
      </c>
      <c r="B2341" s="77" t="s">
        <v>7</v>
      </c>
      <c r="C2341" s="77">
        <v>110000</v>
      </c>
      <c r="D2341" s="77">
        <v>330010</v>
      </c>
      <c r="E2341" s="77">
        <v>1</v>
      </c>
      <c r="F2341" s="77" t="s">
        <v>47</v>
      </c>
      <c r="G2341" s="77" t="s">
        <v>47</v>
      </c>
      <c r="H2341" s="77">
        <v>0</v>
      </c>
      <c r="I2341" s="77">
        <v>0</v>
      </c>
      <c r="K2341" s="77">
        <v>12</v>
      </c>
      <c r="L2341" s="77">
        <v>1.3999999999999999E-4</v>
      </c>
      <c r="M2341" s="77">
        <v>11.565</v>
      </c>
      <c r="N2341" s="77">
        <v>1.393E-4</v>
      </c>
      <c r="O2341" s="78" t="s">
        <v>6484</v>
      </c>
    </row>
    <row r="2342" spans="1:15" x14ac:dyDescent="0.25">
      <c r="A2342" s="151" t="s">
        <v>52</v>
      </c>
      <c r="B2342" s="77" t="s">
        <v>7</v>
      </c>
      <c r="C2342" s="77">
        <v>0</v>
      </c>
      <c r="D2342" s="77">
        <v>11.000999999999999</v>
      </c>
      <c r="E2342" s="77">
        <v>10</v>
      </c>
      <c r="F2342" s="77" t="s">
        <v>47</v>
      </c>
      <c r="G2342" s="77" t="s">
        <v>46</v>
      </c>
      <c r="H2342" s="77">
        <v>0</v>
      </c>
      <c r="I2342" s="77">
        <v>0</v>
      </c>
      <c r="K2342" s="77">
        <v>5800</v>
      </c>
      <c r="L2342" s="77">
        <v>3.8767000000000001E-4</v>
      </c>
      <c r="M2342" s="77">
        <v>5800</v>
      </c>
      <c r="N2342" s="77">
        <v>2.9433999999999998E-4</v>
      </c>
      <c r="O2342" s="78" t="s">
        <v>6485</v>
      </c>
    </row>
    <row r="2343" spans="1:15" x14ac:dyDescent="0.25">
      <c r="A2343" s="151" t="s">
        <v>52</v>
      </c>
      <c r="B2343" s="77" t="s">
        <v>7</v>
      </c>
      <c r="C2343" s="77">
        <v>330</v>
      </c>
      <c r="D2343" s="77">
        <v>1100.01</v>
      </c>
      <c r="E2343" s="77">
        <v>10</v>
      </c>
      <c r="F2343" s="77" t="s">
        <v>47</v>
      </c>
      <c r="G2343" s="77" t="s">
        <v>46</v>
      </c>
      <c r="H2343" s="77">
        <v>0</v>
      </c>
      <c r="I2343" s="77">
        <v>0</v>
      </c>
      <c r="K2343" s="77">
        <v>5799.7</v>
      </c>
      <c r="L2343" s="77">
        <v>1.8247999999999999E-3</v>
      </c>
      <c r="M2343" s="77">
        <v>5799.7</v>
      </c>
      <c r="N2343" s="77">
        <v>1.75E-3</v>
      </c>
      <c r="O2343" s="78" t="s">
        <v>6547</v>
      </c>
    </row>
    <row r="2344" spans="1:15" x14ac:dyDescent="0.25">
      <c r="A2344" s="151" t="s">
        <v>52</v>
      </c>
      <c r="B2344" s="77" t="s">
        <v>7</v>
      </c>
      <c r="C2344" s="77">
        <v>1100</v>
      </c>
      <c r="D2344" s="77">
        <v>3300.1</v>
      </c>
      <c r="E2344" s="77">
        <v>10</v>
      </c>
      <c r="F2344" s="77" t="s">
        <v>47</v>
      </c>
      <c r="G2344" s="77" t="s">
        <v>47</v>
      </c>
      <c r="H2344" s="77">
        <v>0</v>
      </c>
      <c r="I2344" s="77">
        <v>0</v>
      </c>
      <c r="K2344" s="77">
        <v>5.8014000000000001</v>
      </c>
      <c r="L2344" s="77">
        <v>8.3760999999999993E-6</v>
      </c>
      <c r="M2344" s="77">
        <v>5.8011999999999997</v>
      </c>
      <c r="N2344" s="77">
        <v>8.2293999999999995E-6</v>
      </c>
      <c r="O2344" s="78" t="s">
        <v>6548</v>
      </c>
    </row>
    <row r="2345" spans="1:15" x14ac:dyDescent="0.25">
      <c r="A2345" s="151" t="s">
        <v>52</v>
      </c>
      <c r="B2345" s="77" t="s">
        <v>7</v>
      </c>
      <c r="C2345" s="77">
        <v>3300</v>
      </c>
      <c r="D2345" s="77">
        <v>11001</v>
      </c>
      <c r="E2345" s="77">
        <v>10</v>
      </c>
      <c r="F2345" s="77" t="s">
        <v>47</v>
      </c>
      <c r="G2345" s="77" t="s">
        <v>47</v>
      </c>
      <c r="H2345" s="77">
        <v>0</v>
      </c>
      <c r="I2345" s="77">
        <v>0</v>
      </c>
      <c r="K2345" s="77">
        <v>5.7682000000000002</v>
      </c>
      <c r="L2345" s="77">
        <v>1.5398000000000001E-5</v>
      </c>
      <c r="M2345" s="77">
        <v>5.7682000000000002</v>
      </c>
      <c r="N2345" s="77">
        <v>1.5238E-5</v>
      </c>
      <c r="O2345" s="78" t="s">
        <v>6488</v>
      </c>
    </row>
    <row r="2346" spans="1:15" x14ac:dyDescent="0.25">
      <c r="A2346" s="151" t="s">
        <v>52</v>
      </c>
      <c r="B2346" s="77" t="s">
        <v>7</v>
      </c>
      <c r="C2346" s="77">
        <v>11000</v>
      </c>
      <c r="D2346" s="77">
        <v>33001</v>
      </c>
      <c r="E2346" s="77">
        <v>10</v>
      </c>
      <c r="F2346" s="77" t="s">
        <v>47</v>
      </c>
      <c r="G2346" s="77" t="s">
        <v>47</v>
      </c>
      <c r="H2346" s="77">
        <v>0</v>
      </c>
      <c r="I2346" s="77">
        <v>0</v>
      </c>
      <c r="K2346" s="77">
        <v>5.6614000000000004</v>
      </c>
      <c r="L2346" s="77">
        <v>5.2695000000000003E-5</v>
      </c>
      <c r="M2346" s="77">
        <v>5.6604999999999999</v>
      </c>
      <c r="N2346" s="77">
        <v>5.2621000000000003E-5</v>
      </c>
      <c r="O2346" s="78" t="s">
        <v>6489</v>
      </c>
    </row>
    <row r="2347" spans="1:15" x14ac:dyDescent="0.25">
      <c r="A2347" s="151" t="s">
        <v>52</v>
      </c>
      <c r="B2347" s="77" t="s">
        <v>7</v>
      </c>
      <c r="C2347" s="77">
        <v>33000</v>
      </c>
      <c r="D2347" s="77">
        <v>110010</v>
      </c>
      <c r="E2347" s="77">
        <v>10</v>
      </c>
      <c r="F2347" s="77" t="s">
        <v>47</v>
      </c>
      <c r="G2347" s="77" t="s">
        <v>47</v>
      </c>
      <c r="H2347" s="77">
        <v>0</v>
      </c>
      <c r="I2347" s="77">
        <v>0</v>
      </c>
      <c r="K2347" s="77">
        <v>4.3529999999999998</v>
      </c>
      <c r="L2347" s="77">
        <v>1.0805E-4</v>
      </c>
      <c r="M2347" s="77">
        <v>4.3501000000000003</v>
      </c>
      <c r="N2347" s="77">
        <v>1.0797E-4</v>
      </c>
      <c r="O2347" s="78" t="s">
        <v>6490</v>
      </c>
    </row>
    <row r="2348" spans="1:15" x14ac:dyDescent="0.25">
      <c r="A2348" s="151" t="s">
        <v>52</v>
      </c>
      <c r="B2348" s="77" t="s">
        <v>7</v>
      </c>
      <c r="C2348" s="77">
        <v>110000</v>
      </c>
      <c r="D2348" s="77">
        <v>330010</v>
      </c>
      <c r="E2348" s="77">
        <v>10</v>
      </c>
      <c r="F2348" s="77" t="s">
        <v>47</v>
      </c>
      <c r="G2348" s="77" t="s">
        <v>47</v>
      </c>
      <c r="H2348" s="77">
        <v>0</v>
      </c>
      <c r="I2348" s="77">
        <v>0</v>
      </c>
      <c r="K2348" s="77">
        <v>12.289</v>
      </c>
      <c r="L2348" s="77">
        <v>1.3783999999999999E-4</v>
      </c>
      <c r="M2348" s="77">
        <v>12.284000000000001</v>
      </c>
      <c r="N2348" s="77">
        <v>1.3782000000000001E-4</v>
      </c>
      <c r="O2348" s="78" t="s">
        <v>6491</v>
      </c>
    </row>
    <row r="2349" spans="1:15" x14ac:dyDescent="0.25">
      <c r="A2349" s="151" t="s">
        <v>52</v>
      </c>
      <c r="B2349" s="77" t="s">
        <v>7</v>
      </c>
      <c r="C2349" s="77">
        <v>330000</v>
      </c>
      <c r="D2349" s="77">
        <v>1100010</v>
      </c>
      <c r="E2349" s="77">
        <v>10</v>
      </c>
      <c r="F2349" s="77" t="s">
        <v>47</v>
      </c>
      <c r="G2349" s="77" t="s">
        <v>47</v>
      </c>
      <c r="H2349" s="77">
        <v>0</v>
      </c>
      <c r="I2349" s="77">
        <v>0</v>
      </c>
      <c r="K2349" s="77">
        <v>16</v>
      </c>
      <c r="L2349" s="77">
        <v>1.7000000000000001E-4</v>
      </c>
      <c r="M2349" s="77">
        <v>12.340999999999999</v>
      </c>
      <c r="N2349" s="77">
        <v>1.7274E-4</v>
      </c>
      <c r="O2349" s="78" t="s">
        <v>6492</v>
      </c>
    </row>
    <row r="2350" spans="1:15" x14ac:dyDescent="0.25">
      <c r="A2350" s="151" t="s">
        <v>52</v>
      </c>
      <c r="B2350" s="77" t="s">
        <v>7</v>
      </c>
      <c r="C2350" s="77">
        <v>1100000</v>
      </c>
      <c r="D2350" s="77">
        <v>3301000</v>
      </c>
      <c r="E2350" s="77">
        <v>10</v>
      </c>
      <c r="F2350" s="77" t="s">
        <v>47</v>
      </c>
      <c r="G2350" s="77" t="s">
        <v>48</v>
      </c>
      <c r="H2350" s="77">
        <v>0</v>
      </c>
      <c r="I2350" s="77">
        <v>0</v>
      </c>
      <c r="K2350" s="77">
        <v>0.19</v>
      </c>
      <c r="L2350" s="77">
        <v>1.6999999999999999E-7</v>
      </c>
      <c r="M2350" s="77">
        <v>0.17338999999999999</v>
      </c>
      <c r="N2350" s="77">
        <v>1.7317999999999999E-7</v>
      </c>
      <c r="O2350" s="78" t="s">
        <v>6493</v>
      </c>
    </row>
    <row r="2351" spans="1:15" x14ac:dyDescent="0.25">
      <c r="A2351" s="151" t="s">
        <v>52</v>
      </c>
      <c r="B2351" s="77" t="s">
        <v>7</v>
      </c>
      <c r="C2351" s="77">
        <v>0</v>
      </c>
      <c r="D2351" s="77">
        <v>11.000999999999999</v>
      </c>
      <c r="E2351" s="77">
        <v>100</v>
      </c>
      <c r="F2351" s="77" t="s">
        <v>47</v>
      </c>
      <c r="G2351" s="77" t="s">
        <v>46</v>
      </c>
      <c r="H2351" s="77">
        <v>0</v>
      </c>
      <c r="I2351" s="77">
        <v>0</v>
      </c>
      <c r="K2351" s="77">
        <v>58000</v>
      </c>
      <c r="L2351" s="77">
        <v>6.6765000000000002E-5</v>
      </c>
      <c r="M2351" s="77">
        <v>58000</v>
      </c>
      <c r="N2351" s="77">
        <v>2.9434E-5</v>
      </c>
      <c r="O2351" s="78" t="s">
        <v>6549</v>
      </c>
    </row>
    <row r="2352" spans="1:15" x14ac:dyDescent="0.25">
      <c r="A2352" s="151" t="s">
        <v>52</v>
      </c>
      <c r="B2352" s="77" t="s">
        <v>7</v>
      </c>
      <c r="C2352" s="77">
        <v>3300</v>
      </c>
      <c r="D2352" s="77">
        <v>11001</v>
      </c>
      <c r="E2352" s="77">
        <v>100</v>
      </c>
      <c r="F2352" s="77" t="s">
        <v>47</v>
      </c>
      <c r="G2352" s="77" t="s">
        <v>47</v>
      </c>
      <c r="H2352" s="77">
        <v>0</v>
      </c>
      <c r="I2352" s="77">
        <v>0</v>
      </c>
      <c r="K2352" s="77">
        <v>57.997</v>
      </c>
      <c r="L2352" s="77">
        <v>1.6098E-6</v>
      </c>
      <c r="M2352" s="77">
        <v>57.997</v>
      </c>
      <c r="N2352" s="77">
        <v>1.5437999999999999E-6</v>
      </c>
      <c r="O2352" s="78" t="s">
        <v>6495</v>
      </c>
    </row>
    <row r="2353" spans="1:15" x14ac:dyDescent="0.25">
      <c r="A2353" s="151" t="s">
        <v>52</v>
      </c>
      <c r="B2353" s="77" t="s">
        <v>7</v>
      </c>
      <c r="C2353" s="77">
        <v>11000</v>
      </c>
      <c r="D2353" s="77">
        <v>33001</v>
      </c>
      <c r="E2353" s="77">
        <v>100</v>
      </c>
      <c r="F2353" s="77" t="s">
        <v>47</v>
      </c>
      <c r="G2353" s="77" t="s">
        <v>47</v>
      </c>
      <c r="H2353" s="77">
        <v>0</v>
      </c>
      <c r="I2353" s="77">
        <v>0</v>
      </c>
      <c r="K2353" s="77">
        <v>57.978000000000002</v>
      </c>
      <c r="L2353" s="77">
        <v>6.2175000000000002E-6</v>
      </c>
      <c r="M2353" s="77">
        <v>57.978000000000002</v>
      </c>
      <c r="N2353" s="77">
        <v>6.1738000000000001E-6</v>
      </c>
      <c r="O2353" s="78" t="s">
        <v>6550</v>
      </c>
    </row>
    <row r="2354" spans="1:15" x14ac:dyDescent="0.25">
      <c r="A2354" s="151" t="s">
        <v>52</v>
      </c>
      <c r="B2354" s="77" t="s">
        <v>7</v>
      </c>
      <c r="C2354" s="77">
        <v>33000</v>
      </c>
      <c r="D2354" s="77">
        <v>110010</v>
      </c>
      <c r="E2354" s="77">
        <v>100</v>
      </c>
      <c r="F2354" s="77" t="s">
        <v>47</v>
      </c>
      <c r="G2354" s="77" t="s">
        <v>47</v>
      </c>
      <c r="H2354" s="77">
        <v>0</v>
      </c>
      <c r="I2354" s="77">
        <v>0</v>
      </c>
      <c r="K2354" s="77">
        <v>57.521000000000001</v>
      </c>
      <c r="L2354" s="77">
        <v>2.2172999999999999E-5</v>
      </c>
      <c r="M2354" s="77">
        <v>57.521999999999998</v>
      </c>
      <c r="N2354" s="77">
        <v>2.2050999999999999E-5</v>
      </c>
      <c r="O2354" s="78" t="s">
        <v>6497</v>
      </c>
    </row>
    <row r="2355" spans="1:15" x14ac:dyDescent="0.25">
      <c r="A2355" s="151" t="s">
        <v>52</v>
      </c>
      <c r="B2355" s="77" t="s">
        <v>7</v>
      </c>
      <c r="C2355" s="77">
        <v>110000</v>
      </c>
      <c r="D2355" s="77">
        <v>330010</v>
      </c>
      <c r="E2355" s="77">
        <v>100</v>
      </c>
      <c r="F2355" s="77" t="s">
        <v>47</v>
      </c>
      <c r="G2355" s="77" t="s">
        <v>47</v>
      </c>
      <c r="H2355" s="77">
        <v>0</v>
      </c>
      <c r="I2355" s="77">
        <v>0</v>
      </c>
      <c r="K2355" s="77">
        <v>55.026000000000003</v>
      </c>
      <c r="L2355" s="77">
        <v>8.0747999999999993E-5</v>
      </c>
      <c r="M2355" s="77">
        <v>55.024000000000001</v>
      </c>
      <c r="N2355" s="77">
        <v>8.0667000000000005E-5</v>
      </c>
      <c r="O2355" s="78" t="s">
        <v>6498</v>
      </c>
    </row>
    <row r="2356" spans="1:15" x14ac:dyDescent="0.25">
      <c r="A2356" s="151" t="s">
        <v>52</v>
      </c>
      <c r="B2356" s="77" t="s">
        <v>7</v>
      </c>
      <c r="C2356" s="77">
        <v>330000</v>
      </c>
      <c r="D2356" s="77">
        <v>1100010</v>
      </c>
      <c r="E2356" s="77">
        <v>100</v>
      </c>
      <c r="F2356" s="77" t="s">
        <v>47</v>
      </c>
      <c r="G2356" s="77" t="s">
        <v>47</v>
      </c>
      <c r="H2356" s="77">
        <v>0</v>
      </c>
      <c r="I2356" s="77">
        <v>0</v>
      </c>
      <c r="K2356" s="77">
        <v>38.744</v>
      </c>
      <c r="L2356" s="77">
        <v>1.5613000000000001E-4</v>
      </c>
      <c r="M2356" s="77">
        <v>38.701999999999998</v>
      </c>
      <c r="N2356" s="77">
        <v>1.5610999999999999E-4</v>
      </c>
      <c r="O2356" s="78" t="s">
        <v>6499</v>
      </c>
    </row>
    <row r="2357" spans="1:15" x14ac:dyDescent="0.25">
      <c r="A2357" s="151" t="s">
        <v>52</v>
      </c>
      <c r="B2357" s="77" t="s">
        <v>7</v>
      </c>
      <c r="C2357" s="77">
        <v>1100000</v>
      </c>
      <c r="D2357" s="77">
        <v>3301000</v>
      </c>
      <c r="E2357" s="77">
        <v>100</v>
      </c>
      <c r="F2357" s="77" t="s">
        <v>47</v>
      </c>
      <c r="G2357" s="77" t="s">
        <v>48</v>
      </c>
      <c r="H2357" s="77">
        <v>0</v>
      </c>
      <c r="I2357" s="77">
        <v>0</v>
      </c>
      <c r="K2357" s="77">
        <v>0.19</v>
      </c>
      <c r="L2357" s="77">
        <v>1.7214999999999999E-7</v>
      </c>
      <c r="M2357" s="77">
        <v>0.17910000000000001</v>
      </c>
      <c r="N2357" s="77">
        <v>1.7212999999999999E-7</v>
      </c>
      <c r="O2357" s="78" t="s">
        <v>6500</v>
      </c>
    </row>
    <row r="2358" spans="1:15" x14ac:dyDescent="0.25">
      <c r="A2358" s="151" t="s">
        <v>52</v>
      </c>
      <c r="B2358" s="77" t="s">
        <v>7</v>
      </c>
      <c r="C2358" s="77">
        <v>3300000</v>
      </c>
      <c r="D2358" s="77">
        <v>11001000</v>
      </c>
      <c r="E2358" s="77">
        <v>100</v>
      </c>
      <c r="F2358" s="77" t="s">
        <v>47</v>
      </c>
      <c r="G2358" s="77" t="s">
        <v>48</v>
      </c>
      <c r="H2358" s="77">
        <v>0</v>
      </c>
      <c r="I2358" s="77">
        <v>0</v>
      </c>
      <c r="K2358" s="77">
        <v>0.33</v>
      </c>
      <c r="L2358" s="77">
        <v>6.8999999999999996E-7</v>
      </c>
      <c r="M2358" s="77">
        <v>0.29032999999999998</v>
      </c>
      <c r="N2358" s="77">
        <v>6.9271999999999997E-7</v>
      </c>
      <c r="O2358" s="78" t="s">
        <v>6551</v>
      </c>
    </row>
    <row r="2359" spans="1:15" x14ac:dyDescent="0.25">
      <c r="A2359" s="151" t="s">
        <v>52</v>
      </c>
      <c r="B2359" s="77" t="s">
        <v>7</v>
      </c>
      <c r="C2359" s="77">
        <v>11000000</v>
      </c>
      <c r="D2359" s="77">
        <v>33001000</v>
      </c>
      <c r="E2359" s="77">
        <v>100</v>
      </c>
      <c r="F2359" s="77" t="s">
        <v>47</v>
      </c>
      <c r="G2359" s="77" t="s">
        <v>48</v>
      </c>
      <c r="H2359" s="77">
        <v>0</v>
      </c>
      <c r="I2359" s="77">
        <v>0</v>
      </c>
      <c r="K2359" s="77">
        <v>2.9</v>
      </c>
      <c r="L2359" s="77">
        <v>1.1999999999999999E-6</v>
      </c>
      <c r="M2359" s="77">
        <v>2.8873000000000002</v>
      </c>
      <c r="N2359" s="77">
        <v>1.1547999999999999E-6</v>
      </c>
      <c r="O2359" s="78" t="s">
        <v>6552</v>
      </c>
    </row>
    <row r="2360" spans="1:15" x14ac:dyDescent="0.25">
      <c r="A2360" s="151" t="s">
        <v>52</v>
      </c>
      <c r="B2360" s="77" t="s">
        <v>7</v>
      </c>
      <c r="C2360" s="77">
        <v>0</v>
      </c>
      <c r="D2360" s="77">
        <v>11.000999999999999</v>
      </c>
      <c r="E2360" s="77">
        <v>1000</v>
      </c>
      <c r="F2360" s="77" t="s">
        <v>47</v>
      </c>
      <c r="G2360" s="77" t="s">
        <v>46</v>
      </c>
      <c r="H2360" s="77">
        <v>0</v>
      </c>
      <c r="I2360" s="77">
        <v>0</v>
      </c>
      <c r="K2360" s="77">
        <v>580000</v>
      </c>
      <c r="L2360" s="77">
        <v>1.7876E-5</v>
      </c>
      <c r="M2360" s="77">
        <v>580000</v>
      </c>
      <c r="N2360" s="77">
        <v>2.9434000000000001E-6</v>
      </c>
      <c r="O2360" s="78" t="s">
        <v>6503</v>
      </c>
    </row>
    <row r="2361" spans="1:15" x14ac:dyDescent="0.25">
      <c r="A2361" s="151" t="s">
        <v>52</v>
      </c>
      <c r="B2361" s="77" t="s">
        <v>7</v>
      </c>
      <c r="C2361" s="77">
        <v>33000</v>
      </c>
      <c r="D2361" s="77">
        <v>110010</v>
      </c>
      <c r="E2361" s="77">
        <v>1000</v>
      </c>
      <c r="F2361" s="77" t="s">
        <v>47</v>
      </c>
      <c r="G2361" s="77" t="s">
        <v>47</v>
      </c>
      <c r="H2361" s="77">
        <v>0</v>
      </c>
      <c r="I2361" s="77">
        <v>0</v>
      </c>
      <c r="K2361" s="77">
        <v>579.95000000000005</v>
      </c>
      <c r="L2361" s="77">
        <v>2.2971E-6</v>
      </c>
      <c r="M2361" s="77">
        <v>579.95000000000005</v>
      </c>
      <c r="N2361" s="77">
        <v>2.2465E-6</v>
      </c>
      <c r="O2361" s="78" t="s">
        <v>6504</v>
      </c>
    </row>
    <row r="2362" spans="1:15" x14ac:dyDescent="0.25">
      <c r="A2362" s="151" t="s">
        <v>52</v>
      </c>
      <c r="B2362" s="77" t="s">
        <v>7</v>
      </c>
      <c r="C2362" s="77">
        <v>110000</v>
      </c>
      <c r="D2362" s="77">
        <v>330010</v>
      </c>
      <c r="E2362" s="77">
        <v>1000</v>
      </c>
      <c r="F2362" s="77" t="s">
        <v>47</v>
      </c>
      <c r="G2362" s="77" t="s">
        <v>47</v>
      </c>
      <c r="H2362" s="77">
        <v>0</v>
      </c>
      <c r="I2362" s="77">
        <v>0</v>
      </c>
      <c r="K2362" s="77">
        <v>579.51</v>
      </c>
      <c r="L2362" s="77">
        <v>1.0142E-5</v>
      </c>
      <c r="M2362" s="77">
        <v>579.51</v>
      </c>
      <c r="N2362" s="77">
        <v>1.0091E-5</v>
      </c>
      <c r="O2362" s="78" t="s">
        <v>6553</v>
      </c>
    </row>
    <row r="2363" spans="1:15" x14ac:dyDescent="0.25">
      <c r="A2363" s="151" t="s">
        <v>52</v>
      </c>
      <c r="B2363" s="77" t="s">
        <v>7</v>
      </c>
      <c r="C2363" s="77">
        <v>330000</v>
      </c>
      <c r="D2363" s="77">
        <v>1100010</v>
      </c>
      <c r="E2363" s="77">
        <v>1000</v>
      </c>
      <c r="F2363" s="77" t="s">
        <v>47</v>
      </c>
      <c r="G2363" s="77" t="s">
        <v>47</v>
      </c>
      <c r="H2363" s="77">
        <v>0</v>
      </c>
      <c r="I2363" s="77">
        <v>0</v>
      </c>
      <c r="K2363" s="77">
        <v>571.17999999999995</v>
      </c>
      <c r="L2363" s="77">
        <v>3.9240999999999999E-5</v>
      </c>
      <c r="M2363" s="77">
        <v>571.17999999999995</v>
      </c>
      <c r="N2363" s="77">
        <v>3.9165000000000002E-5</v>
      </c>
      <c r="O2363" s="78" t="s">
        <v>6506</v>
      </c>
    </row>
    <row r="2364" spans="1:15" x14ac:dyDescent="0.25">
      <c r="A2364" s="151" t="s">
        <v>52</v>
      </c>
      <c r="B2364" s="77" t="s">
        <v>7</v>
      </c>
      <c r="C2364" s="77">
        <v>1100000</v>
      </c>
      <c r="D2364" s="77">
        <v>3301000</v>
      </c>
      <c r="E2364" s="77">
        <v>1000</v>
      </c>
      <c r="F2364" s="77" t="s">
        <v>47</v>
      </c>
      <c r="G2364" s="77" t="s">
        <v>48</v>
      </c>
      <c r="H2364" s="77">
        <v>0</v>
      </c>
      <c r="I2364" s="77">
        <v>0</v>
      </c>
      <c r="K2364" s="77">
        <v>0.55515999999999999</v>
      </c>
      <c r="L2364" s="77">
        <v>1.1804E-7</v>
      </c>
      <c r="M2364" s="77">
        <v>0.55501</v>
      </c>
      <c r="N2364" s="77">
        <v>1.1789000000000001E-7</v>
      </c>
      <c r="O2364" s="78" t="s">
        <v>6554</v>
      </c>
    </row>
    <row r="2365" spans="1:15" x14ac:dyDescent="0.25">
      <c r="A2365" s="151" t="s">
        <v>52</v>
      </c>
      <c r="B2365" s="77" t="s">
        <v>7</v>
      </c>
      <c r="C2365" s="77">
        <v>3300000</v>
      </c>
      <c r="D2365" s="77">
        <v>11001000</v>
      </c>
      <c r="E2365" s="77">
        <v>1000</v>
      </c>
      <c r="F2365" s="77" t="s">
        <v>47</v>
      </c>
      <c r="G2365" s="77" t="s">
        <v>48</v>
      </c>
      <c r="H2365" s="77">
        <v>0</v>
      </c>
      <c r="I2365" s="77">
        <v>0</v>
      </c>
      <c r="K2365" s="77">
        <v>0.37289</v>
      </c>
      <c r="L2365" s="77">
        <v>6.8714999999999996E-7</v>
      </c>
      <c r="M2365" s="77">
        <v>0.37252000000000002</v>
      </c>
      <c r="N2365" s="77">
        <v>6.8716000000000002E-7</v>
      </c>
      <c r="O2365" s="78" t="s">
        <v>6508</v>
      </c>
    </row>
    <row r="2366" spans="1:15" x14ac:dyDescent="0.25">
      <c r="A2366" s="151" t="s">
        <v>52</v>
      </c>
      <c r="B2366" s="77" t="s">
        <v>7</v>
      </c>
      <c r="C2366" s="77">
        <v>11000000</v>
      </c>
      <c r="D2366" s="77">
        <v>33001000</v>
      </c>
      <c r="E2366" s="77">
        <v>1000</v>
      </c>
      <c r="F2366" s="77" t="s">
        <v>47</v>
      </c>
      <c r="G2366" s="77" t="s">
        <v>48</v>
      </c>
      <c r="H2366" s="77">
        <v>0</v>
      </c>
      <c r="I2366" s="77">
        <v>0</v>
      </c>
      <c r="K2366" s="77">
        <v>2.9003999999999999</v>
      </c>
      <c r="L2366" s="77">
        <v>1.1544999999999999E-6</v>
      </c>
      <c r="M2366" s="77">
        <v>2.9</v>
      </c>
      <c r="N2366" s="77">
        <v>1.1544999999999999E-6</v>
      </c>
      <c r="O2366" s="78" t="s">
        <v>6555</v>
      </c>
    </row>
    <row r="2367" spans="1:15" x14ac:dyDescent="0.25">
      <c r="A2367" s="151" t="s">
        <v>52</v>
      </c>
      <c r="B2367" s="77" t="s">
        <v>7</v>
      </c>
      <c r="C2367" s="77">
        <v>33000000</v>
      </c>
      <c r="D2367" s="77">
        <v>110010000</v>
      </c>
      <c r="E2367" s="77">
        <v>1000</v>
      </c>
      <c r="F2367" s="77" t="s">
        <v>47</v>
      </c>
      <c r="G2367" s="77" t="s">
        <v>48</v>
      </c>
      <c r="H2367" s="77">
        <v>0</v>
      </c>
      <c r="I2367" s="77">
        <v>0</v>
      </c>
      <c r="K2367" s="77">
        <v>3.5</v>
      </c>
      <c r="L2367" s="77">
        <v>5.8000000000000004E-6</v>
      </c>
      <c r="M2367" s="77">
        <v>3.4662999999999999</v>
      </c>
      <c r="N2367" s="77">
        <v>5.7734999999999999E-6</v>
      </c>
      <c r="O2367" s="78" t="s">
        <v>6510</v>
      </c>
    </row>
    <row r="2368" spans="1:15" x14ac:dyDescent="0.25">
      <c r="A2368" s="151" t="s">
        <v>52</v>
      </c>
      <c r="B2368" s="77" t="s">
        <v>7</v>
      </c>
      <c r="C2368" s="77">
        <v>110000000</v>
      </c>
      <c r="D2368" s="77">
        <v>330010000</v>
      </c>
      <c r="E2368" s="77">
        <v>1000</v>
      </c>
      <c r="F2368" s="77" t="s">
        <v>47</v>
      </c>
      <c r="G2368" s="77" t="s">
        <v>48</v>
      </c>
      <c r="H2368" s="77">
        <v>0</v>
      </c>
      <c r="I2368" s="77">
        <v>0</v>
      </c>
      <c r="K2368" s="77">
        <v>120</v>
      </c>
      <c r="L2368" s="77">
        <v>5.8000000000000004E-6</v>
      </c>
      <c r="M2368" s="77">
        <v>115.47</v>
      </c>
      <c r="N2368" s="77">
        <v>5.7734999999999999E-6</v>
      </c>
      <c r="O2368" s="78" t="s">
        <v>6556</v>
      </c>
    </row>
    <row r="2369" spans="1:15" x14ac:dyDescent="0.25">
      <c r="A2369" s="151" t="s">
        <v>52</v>
      </c>
      <c r="B2369" s="77" t="s">
        <v>7</v>
      </c>
      <c r="C2369" s="77">
        <v>0</v>
      </c>
      <c r="D2369" s="77">
        <v>11.000999999999999</v>
      </c>
      <c r="E2369" s="77">
        <v>10000</v>
      </c>
      <c r="F2369" s="77" t="s">
        <v>47</v>
      </c>
      <c r="G2369" s="77" t="s">
        <v>46</v>
      </c>
      <c r="H2369" s="77">
        <v>0</v>
      </c>
      <c r="I2369" s="77">
        <v>0</v>
      </c>
      <c r="K2369" s="77">
        <v>5800000</v>
      </c>
      <c r="L2369" s="77">
        <v>6.2674000000000003E-6</v>
      </c>
      <c r="M2369" s="77">
        <v>5800000</v>
      </c>
      <c r="N2369" s="77">
        <v>2.9434999999999999E-7</v>
      </c>
      <c r="O2369" s="78" t="s">
        <v>6512</v>
      </c>
    </row>
    <row r="2370" spans="1:15" x14ac:dyDescent="0.25">
      <c r="A2370" s="151" t="s">
        <v>52</v>
      </c>
      <c r="B2370" s="77" t="s">
        <v>7</v>
      </c>
      <c r="C2370" s="77">
        <v>330000</v>
      </c>
      <c r="D2370" s="77">
        <v>1100010</v>
      </c>
      <c r="E2370" s="77">
        <v>10000</v>
      </c>
      <c r="F2370" s="77" t="s">
        <v>47</v>
      </c>
      <c r="G2370" s="77" t="s">
        <v>47</v>
      </c>
      <c r="H2370" s="77">
        <v>0</v>
      </c>
      <c r="I2370" s="77">
        <v>0</v>
      </c>
      <c r="K2370" s="77">
        <v>5799.1</v>
      </c>
      <c r="L2370" s="77">
        <v>4.0775999999999997E-6</v>
      </c>
      <c r="M2370" s="77">
        <v>5799.1</v>
      </c>
      <c r="N2370" s="77">
        <v>4.0446000000000002E-6</v>
      </c>
      <c r="O2370" s="78" t="s">
        <v>6557</v>
      </c>
    </row>
    <row r="2371" spans="1:15" x14ac:dyDescent="0.25">
      <c r="A2371" s="151" t="s">
        <v>52</v>
      </c>
      <c r="B2371" s="77" t="s">
        <v>7</v>
      </c>
      <c r="C2371" s="77">
        <v>1100000</v>
      </c>
      <c r="D2371" s="77">
        <v>3301000</v>
      </c>
      <c r="E2371" s="77">
        <v>10000</v>
      </c>
      <c r="F2371" s="77" t="s">
        <v>47</v>
      </c>
      <c r="G2371" s="77" t="s">
        <v>48</v>
      </c>
      <c r="H2371" s="77">
        <v>0</v>
      </c>
      <c r="I2371" s="77">
        <v>0</v>
      </c>
      <c r="K2371" s="77">
        <v>5.7933000000000003</v>
      </c>
      <c r="L2371" s="77">
        <v>1.6590000000000002E-8</v>
      </c>
      <c r="M2371" s="77">
        <v>5.7933000000000003</v>
      </c>
      <c r="N2371" s="77">
        <v>1.6469E-8</v>
      </c>
      <c r="O2371" s="78" t="s">
        <v>6514</v>
      </c>
    </row>
    <row r="2372" spans="1:15" x14ac:dyDescent="0.25">
      <c r="A2372" s="151" t="s">
        <v>52</v>
      </c>
      <c r="B2372" s="77" t="s">
        <v>7</v>
      </c>
      <c r="C2372" s="77">
        <v>3300000</v>
      </c>
      <c r="D2372" s="77">
        <v>11001000</v>
      </c>
      <c r="E2372" s="77">
        <v>10000</v>
      </c>
      <c r="F2372" s="77" t="s">
        <v>47</v>
      </c>
      <c r="G2372" s="77" t="s">
        <v>48</v>
      </c>
      <c r="H2372" s="77">
        <v>0</v>
      </c>
      <c r="I2372" s="77">
        <v>0</v>
      </c>
      <c r="K2372" s="77">
        <v>4.8625999999999996</v>
      </c>
      <c r="L2372" s="77">
        <v>4.4971999999999998E-7</v>
      </c>
      <c r="M2372" s="77">
        <v>4.8623000000000003</v>
      </c>
      <c r="N2372" s="77">
        <v>4.4966000000000002E-7</v>
      </c>
      <c r="O2372" s="78" t="s">
        <v>6558</v>
      </c>
    </row>
    <row r="2373" spans="1:15" x14ac:dyDescent="0.25">
      <c r="A2373" s="151" t="s">
        <v>52</v>
      </c>
      <c r="B2373" s="77" t="s">
        <v>7</v>
      </c>
      <c r="C2373" s="77">
        <v>11000000</v>
      </c>
      <c r="D2373" s="77">
        <v>33001000</v>
      </c>
      <c r="E2373" s="77">
        <v>10000</v>
      </c>
      <c r="F2373" s="77" t="s">
        <v>47</v>
      </c>
      <c r="G2373" s="77" t="s">
        <v>48</v>
      </c>
      <c r="H2373" s="77">
        <v>0</v>
      </c>
      <c r="I2373" s="77">
        <v>0</v>
      </c>
      <c r="K2373" s="77">
        <v>4.2484000000000002</v>
      </c>
      <c r="L2373" s="77">
        <v>1.1259000000000001E-6</v>
      </c>
      <c r="M2373" s="77">
        <v>4.2477999999999998</v>
      </c>
      <c r="N2373" s="77">
        <v>1.1259000000000001E-6</v>
      </c>
      <c r="O2373" s="78" t="s">
        <v>6516</v>
      </c>
    </row>
    <row r="2374" spans="1:15" x14ac:dyDescent="0.25">
      <c r="A2374" s="151" t="s">
        <v>52</v>
      </c>
      <c r="B2374" s="77" t="s">
        <v>7</v>
      </c>
      <c r="C2374" s="77">
        <v>33000000</v>
      </c>
      <c r="D2374" s="77">
        <v>110010000</v>
      </c>
      <c r="E2374" s="77">
        <v>10000</v>
      </c>
      <c r="F2374" s="77" t="s">
        <v>47</v>
      </c>
      <c r="G2374" s="77" t="s">
        <v>48</v>
      </c>
      <c r="H2374" s="77">
        <v>0</v>
      </c>
      <c r="I2374" s="77">
        <v>0</v>
      </c>
      <c r="K2374" s="77">
        <v>3.5802999999999998</v>
      </c>
      <c r="L2374" s="77">
        <v>5.7726999999999998E-6</v>
      </c>
      <c r="M2374" s="77">
        <v>3.5792000000000002</v>
      </c>
      <c r="N2374" s="77">
        <v>5.7726999999999998E-6</v>
      </c>
      <c r="O2374" s="78" t="s">
        <v>6517</v>
      </c>
    </row>
    <row r="2375" spans="1:15" x14ac:dyDescent="0.25">
      <c r="A2375" s="151" t="s">
        <v>52</v>
      </c>
      <c r="B2375" s="77" t="s">
        <v>7</v>
      </c>
      <c r="C2375" s="77">
        <v>110000000</v>
      </c>
      <c r="D2375" s="77">
        <v>330010000</v>
      </c>
      <c r="E2375" s="77">
        <v>10000</v>
      </c>
      <c r="F2375" s="77" t="s">
        <v>47</v>
      </c>
      <c r="G2375" s="77" t="s">
        <v>48</v>
      </c>
      <c r="H2375" s="77">
        <v>0</v>
      </c>
      <c r="I2375" s="77">
        <v>0</v>
      </c>
      <c r="K2375" s="77">
        <v>120</v>
      </c>
      <c r="L2375" s="77">
        <v>5.7733999999999996E-6</v>
      </c>
      <c r="M2375" s="77">
        <v>115.52</v>
      </c>
      <c r="N2375" s="77">
        <v>5.7733999999999996E-6</v>
      </c>
      <c r="O2375" s="78" t="s">
        <v>6559</v>
      </c>
    </row>
    <row r="2376" spans="1:15" x14ac:dyDescent="0.25">
      <c r="A2376" s="151" t="s">
        <v>52</v>
      </c>
      <c r="B2376" s="77" t="s">
        <v>7</v>
      </c>
      <c r="C2376" s="77">
        <v>330000000</v>
      </c>
      <c r="D2376" s="77">
        <v>1100010000</v>
      </c>
      <c r="E2376" s="77">
        <v>10000</v>
      </c>
      <c r="F2376" s="77" t="s">
        <v>47</v>
      </c>
      <c r="G2376" s="77" t="s">
        <v>48</v>
      </c>
      <c r="H2376" s="77">
        <v>0</v>
      </c>
      <c r="I2376" s="77">
        <v>0</v>
      </c>
      <c r="K2376" s="77">
        <v>930</v>
      </c>
      <c r="L2376" s="77">
        <v>1.7E-5</v>
      </c>
      <c r="M2376" s="77">
        <v>577.19000000000005</v>
      </c>
      <c r="N2376" s="77">
        <v>1.7320999999999999E-5</v>
      </c>
      <c r="O2376" s="78" t="s">
        <v>6519</v>
      </c>
    </row>
    <row r="2377" spans="1:15" x14ac:dyDescent="0.25">
      <c r="A2377" s="151" t="s">
        <v>52</v>
      </c>
      <c r="B2377" s="77" t="s">
        <v>7</v>
      </c>
      <c r="C2377" s="77">
        <v>1100000000</v>
      </c>
      <c r="D2377" s="77">
        <v>1101000000</v>
      </c>
      <c r="E2377" s="77">
        <v>10000</v>
      </c>
      <c r="F2377" s="77" t="s">
        <v>47</v>
      </c>
      <c r="G2377" s="77" t="s">
        <v>48</v>
      </c>
      <c r="H2377" s="77">
        <v>0</v>
      </c>
      <c r="I2377" s="77">
        <v>0</v>
      </c>
      <c r="K2377" s="77">
        <v>930</v>
      </c>
      <c r="L2377" s="77">
        <v>1.7E-5</v>
      </c>
      <c r="M2377" s="77">
        <v>577.19000000000005</v>
      </c>
      <c r="N2377" s="77">
        <v>1.7320999999999999E-5</v>
      </c>
      <c r="O2377" s="78" t="s">
        <v>6560</v>
      </c>
    </row>
    <row r="2378" spans="1:15" x14ac:dyDescent="0.25">
      <c r="A2378" s="151" t="s">
        <v>52</v>
      </c>
      <c r="B2378" s="77" t="s">
        <v>7</v>
      </c>
      <c r="C2378" s="77">
        <v>0</v>
      </c>
      <c r="D2378" s="77">
        <v>11.000999999999999</v>
      </c>
      <c r="E2378" s="77">
        <v>100000</v>
      </c>
      <c r="F2378" s="77" t="s">
        <v>47</v>
      </c>
      <c r="G2378" s="77" t="s">
        <v>46</v>
      </c>
      <c r="H2378" s="77">
        <v>0</v>
      </c>
      <c r="I2378" s="77">
        <v>0</v>
      </c>
      <c r="K2378" s="77">
        <v>58000000</v>
      </c>
      <c r="L2378" s="77">
        <v>2.4177000000000002E-6</v>
      </c>
      <c r="M2378" s="77">
        <v>58000000</v>
      </c>
      <c r="N2378" s="77">
        <v>2.9391999999999999E-8</v>
      </c>
      <c r="O2378" s="78" t="s">
        <v>6521</v>
      </c>
    </row>
    <row r="2379" spans="1:15" x14ac:dyDescent="0.25">
      <c r="A2379" s="151" t="s">
        <v>52</v>
      </c>
      <c r="B2379" s="77" t="s">
        <v>7</v>
      </c>
      <c r="C2379" s="77">
        <v>3300000</v>
      </c>
      <c r="D2379" s="77">
        <v>11001000</v>
      </c>
      <c r="E2379" s="77">
        <v>100000</v>
      </c>
      <c r="F2379" s="77" t="s">
        <v>47</v>
      </c>
      <c r="G2379" s="77" t="s">
        <v>48</v>
      </c>
      <c r="H2379" s="77">
        <v>0</v>
      </c>
      <c r="I2379" s="77">
        <v>0</v>
      </c>
      <c r="K2379" s="77">
        <v>57.851999999999997</v>
      </c>
      <c r="L2379" s="77">
        <v>6.2356000000000006E-8</v>
      </c>
      <c r="M2379" s="77">
        <v>57.851999999999997</v>
      </c>
      <c r="N2379" s="77">
        <v>6.2304E-8</v>
      </c>
      <c r="O2379" s="78" t="s">
        <v>6561</v>
      </c>
    </row>
    <row r="2380" spans="1:15" x14ac:dyDescent="0.25">
      <c r="A2380" s="151" t="s">
        <v>52</v>
      </c>
      <c r="B2380" s="77" t="s">
        <v>7</v>
      </c>
      <c r="C2380" s="77">
        <v>11000000</v>
      </c>
      <c r="D2380" s="77">
        <v>33001000</v>
      </c>
      <c r="E2380" s="77">
        <v>100000</v>
      </c>
      <c r="F2380" s="77" t="s">
        <v>47</v>
      </c>
      <c r="G2380" s="77" t="s">
        <v>48</v>
      </c>
      <c r="H2380" s="77">
        <v>0</v>
      </c>
      <c r="I2380" s="77">
        <v>0</v>
      </c>
      <c r="K2380" s="77">
        <v>54.575000000000003</v>
      </c>
      <c r="L2380" s="77">
        <v>4.9851999999999999E-7</v>
      </c>
      <c r="M2380" s="77">
        <v>54.575000000000003</v>
      </c>
      <c r="N2380" s="77">
        <v>4.9846000000000003E-7</v>
      </c>
      <c r="O2380" s="78" t="s">
        <v>6523</v>
      </c>
    </row>
    <row r="2381" spans="1:15" x14ac:dyDescent="0.25">
      <c r="A2381" s="151" t="s">
        <v>52</v>
      </c>
      <c r="B2381" s="77" t="s">
        <v>7</v>
      </c>
      <c r="C2381" s="77">
        <v>33000000</v>
      </c>
      <c r="D2381" s="77">
        <v>110010000</v>
      </c>
      <c r="E2381" s="77">
        <v>100000</v>
      </c>
      <c r="F2381" s="77" t="s">
        <v>47</v>
      </c>
      <c r="G2381" s="77" t="s">
        <v>48</v>
      </c>
      <c r="H2381" s="77">
        <v>0</v>
      </c>
      <c r="I2381" s="77">
        <v>0</v>
      </c>
      <c r="K2381" s="77">
        <v>14.462999999999999</v>
      </c>
      <c r="L2381" s="77">
        <v>5.6975000000000001E-6</v>
      </c>
      <c r="M2381" s="77">
        <v>14.465</v>
      </c>
      <c r="N2381" s="77">
        <v>5.6973999999999999E-6</v>
      </c>
      <c r="O2381" s="78" t="s">
        <v>6524</v>
      </c>
    </row>
    <row r="2382" spans="1:15" x14ac:dyDescent="0.25">
      <c r="A2382" s="151" t="s">
        <v>52</v>
      </c>
      <c r="B2382" s="77" t="s">
        <v>7</v>
      </c>
      <c r="C2382" s="77">
        <v>110000000</v>
      </c>
      <c r="D2382" s="77">
        <v>330010000</v>
      </c>
      <c r="E2382" s="77">
        <v>100000</v>
      </c>
      <c r="F2382" s="77" t="s">
        <v>47</v>
      </c>
      <c r="G2382" s="77" t="s">
        <v>48</v>
      </c>
      <c r="H2382" s="77">
        <v>0</v>
      </c>
      <c r="I2382" s="77">
        <v>0</v>
      </c>
      <c r="K2382" s="77">
        <v>120</v>
      </c>
      <c r="L2382" s="77">
        <v>5.7671000000000002E-6</v>
      </c>
      <c r="M2382" s="77">
        <v>118.42</v>
      </c>
      <c r="N2382" s="77">
        <v>5.7671000000000002E-6</v>
      </c>
      <c r="O2382" s="78" t="s">
        <v>6525</v>
      </c>
    </row>
    <row r="2383" spans="1:15" x14ac:dyDescent="0.25">
      <c r="A2383" s="151" t="s">
        <v>52</v>
      </c>
      <c r="B2383" s="77" t="s">
        <v>7</v>
      </c>
      <c r="C2383" s="77">
        <v>330000000</v>
      </c>
      <c r="D2383" s="77">
        <v>1100010000</v>
      </c>
      <c r="E2383" s="77">
        <v>100000</v>
      </c>
      <c r="F2383" s="77" t="s">
        <v>47</v>
      </c>
      <c r="G2383" s="77" t="s">
        <v>48</v>
      </c>
      <c r="H2383" s="77">
        <v>0</v>
      </c>
      <c r="I2383" s="77">
        <v>0</v>
      </c>
      <c r="K2383" s="77">
        <v>930</v>
      </c>
      <c r="L2383" s="77">
        <v>1.732E-5</v>
      </c>
      <c r="M2383" s="77">
        <v>578</v>
      </c>
      <c r="N2383" s="77">
        <v>1.732E-5</v>
      </c>
      <c r="O2383" s="78" t="s">
        <v>6562</v>
      </c>
    </row>
    <row r="2384" spans="1:15" x14ac:dyDescent="0.25">
      <c r="A2384" s="151" t="s">
        <v>52</v>
      </c>
      <c r="B2384" s="77" t="s">
        <v>7</v>
      </c>
      <c r="C2384" s="77">
        <v>1100000000</v>
      </c>
      <c r="D2384" s="77">
        <v>1101000000</v>
      </c>
      <c r="E2384" s="77">
        <v>100000</v>
      </c>
      <c r="F2384" s="77" t="s">
        <v>47</v>
      </c>
      <c r="G2384" s="77" t="s">
        <v>48</v>
      </c>
      <c r="H2384" s="77">
        <v>0</v>
      </c>
      <c r="I2384" s="77">
        <v>0</v>
      </c>
      <c r="K2384" s="77">
        <v>930</v>
      </c>
      <c r="L2384" s="77">
        <v>1.732E-5</v>
      </c>
      <c r="M2384" s="77">
        <v>578</v>
      </c>
      <c r="N2384" s="77">
        <v>1.732E-5</v>
      </c>
      <c r="O2384" s="78" t="s">
        <v>6563</v>
      </c>
    </row>
    <row r="2385" spans="1:15" x14ac:dyDescent="0.25">
      <c r="A2385" s="151" t="s">
        <v>52</v>
      </c>
      <c r="B2385" s="77" t="s">
        <v>7</v>
      </c>
      <c r="C2385" s="77">
        <v>0</v>
      </c>
      <c r="D2385" s="77">
        <v>11.000999999999999</v>
      </c>
      <c r="E2385" s="77">
        <v>1000000</v>
      </c>
      <c r="F2385" s="77" t="s">
        <v>47</v>
      </c>
      <c r="G2385" s="77" t="s">
        <v>46</v>
      </c>
      <c r="H2385" s="77">
        <v>0</v>
      </c>
      <c r="I2385" s="77">
        <v>0</v>
      </c>
      <c r="K2385" s="77">
        <v>580000000</v>
      </c>
      <c r="L2385" s="77">
        <v>9.5148999999999995E-7</v>
      </c>
      <c r="M2385" s="77">
        <v>580000000</v>
      </c>
      <c r="N2385" s="77">
        <v>0</v>
      </c>
      <c r="O2385" s="78" t="s">
        <v>6528</v>
      </c>
    </row>
    <row r="2386" spans="1:15" x14ac:dyDescent="0.25">
      <c r="A2386" s="151" t="s">
        <v>52</v>
      </c>
      <c r="B2386" s="77" t="s">
        <v>7</v>
      </c>
      <c r="C2386" s="77">
        <v>33000000</v>
      </c>
      <c r="D2386" s="77">
        <v>110010000</v>
      </c>
      <c r="E2386" s="77">
        <v>1000000</v>
      </c>
      <c r="F2386" s="77" t="s">
        <v>47</v>
      </c>
      <c r="G2386" s="77" t="s">
        <v>48</v>
      </c>
      <c r="H2386" s="77">
        <v>0</v>
      </c>
      <c r="I2386" s="77">
        <v>0</v>
      </c>
      <c r="K2386" s="77">
        <v>503.99</v>
      </c>
      <c r="L2386" s="77">
        <v>3.2606000000000002E-6</v>
      </c>
      <c r="M2386" s="77">
        <v>503.99</v>
      </c>
      <c r="N2386" s="77">
        <v>3.2605E-6</v>
      </c>
      <c r="O2386" s="78" t="s">
        <v>6564</v>
      </c>
    </row>
    <row r="2387" spans="1:15" x14ac:dyDescent="0.25">
      <c r="A2387" s="151" t="s">
        <v>52</v>
      </c>
      <c r="B2387" s="77" t="s">
        <v>7</v>
      </c>
      <c r="C2387" s="77">
        <v>110000000</v>
      </c>
      <c r="D2387" s="77">
        <v>330010000</v>
      </c>
      <c r="E2387" s="77">
        <v>1000000</v>
      </c>
      <c r="F2387" s="77" t="s">
        <v>47</v>
      </c>
      <c r="G2387" s="77" t="s">
        <v>48</v>
      </c>
      <c r="H2387" s="77">
        <v>0</v>
      </c>
      <c r="I2387" s="77">
        <v>0</v>
      </c>
      <c r="K2387" s="77">
        <v>371.66</v>
      </c>
      <c r="L2387" s="77">
        <v>5.2445000000000004E-6</v>
      </c>
      <c r="M2387" s="77">
        <v>371.67</v>
      </c>
      <c r="N2387" s="77">
        <v>5.2444000000000001E-6</v>
      </c>
      <c r="O2387" s="78" t="s">
        <v>6530</v>
      </c>
    </row>
    <row r="2388" spans="1:15" x14ac:dyDescent="0.25">
      <c r="A2388" s="151" t="s">
        <v>52</v>
      </c>
      <c r="B2388" s="77" t="s">
        <v>7</v>
      </c>
      <c r="C2388" s="77">
        <v>330000000</v>
      </c>
      <c r="D2388" s="77">
        <v>1100010000</v>
      </c>
      <c r="E2388" s="77">
        <v>1000000</v>
      </c>
      <c r="F2388" s="77" t="s">
        <v>47</v>
      </c>
      <c r="G2388" s="77" t="s">
        <v>48</v>
      </c>
      <c r="H2388" s="77">
        <v>0</v>
      </c>
      <c r="I2388" s="77">
        <v>0</v>
      </c>
      <c r="K2388" s="77">
        <v>930</v>
      </c>
      <c r="L2388" s="77">
        <v>1.7297000000000001E-5</v>
      </c>
      <c r="M2388" s="77">
        <v>611.79</v>
      </c>
      <c r="N2388" s="77">
        <v>1.7297000000000001E-5</v>
      </c>
      <c r="O2388" s="78" t="s">
        <v>6531</v>
      </c>
    </row>
    <row r="2389" spans="1:15" x14ac:dyDescent="0.25">
      <c r="A2389" s="151" t="s">
        <v>52</v>
      </c>
      <c r="B2389" s="77" t="s">
        <v>7</v>
      </c>
      <c r="C2389" s="77">
        <v>1100000000</v>
      </c>
      <c r="D2389" s="77">
        <v>1101000000</v>
      </c>
      <c r="E2389" s="77">
        <v>1000000</v>
      </c>
      <c r="F2389" s="77" t="s">
        <v>47</v>
      </c>
      <c r="G2389" s="77" t="s">
        <v>48</v>
      </c>
      <c r="H2389" s="77">
        <v>0</v>
      </c>
      <c r="I2389" s="77">
        <v>0</v>
      </c>
      <c r="K2389" s="77">
        <v>930</v>
      </c>
      <c r="L2389" s="77">
        <v>1.7297000000000001E-5</v>
      </c>
      <c r="M2389" s="77">
        <v>611.79</v>
      </c>
      <c r="N2389" s="77">
        <v>1.7297000000000001E-5</v>
      </c>
      <c r="O2389" s="78" t="s">
        <v>6532</v>
      </c>
    </row>
    <row r="2390" spans="1:15" x14ac:dyDescent="0.25">
      <c r="A2390" s="151" t="s">
        <v>52</v>
      </c>
      <c r="B2390" s="77" t="s">
        <v>7</v>
      </c>
      <c r="C2390" s="77">
        <v>0</v>
      </c>
      <c r="D2390" s="77">
        <v>11.000999999999999</v>
      </c>
      <c r="E2390" s="77">
        <v>10000000</v>
      </c>
      <c r="F2390" s="77" t="s">
        <v>47</v>
      </c>
      <c r="G2390" s="77" t="s">
        <v>46</v>
      </c>
      <c r="H2390" s="77">
        <v>0</v>
      </c>
      <c r="I2390" s="77">
        <v>0</v>
      </c>
      <c r="K2390" s="77">
        <v>5800000000</v>
      </c>
      <c r="L2390" s="77">
        <v>0</v>
      </c>
      <c r="M2390" s="77">
        <v>5800000000</v>
      </c>
      <c r="N2390" s="77">
        <v>0</v>
      </c>
      <c r="O2390" s="78" t="s">
        <v>6585</v>
      </c>
    </row>
    <row r="2391" spans="1:15" x14ac:dyDescent="0.25">
      <c r="A2391" s="151" t="s">
        <v>52</v>
      </c>
      <c r="B2391" s="77" t="s">
        <v>7</v>
      </c>
      <c r="C2391" s="77">
        <v>330000000</v>
      </c>
      <c r="D2391" s="77">
        <v>1100010000</v>
      </c>
      <c r="E2391" s="77">
        <v>10000000</v>
      </c>
      <c r="F2391" s="77" t="s">
        <v>47</v>
      </c>
      <c r="G2391" s="77" t="s">
        <v>48</v>
      </c>
      <c r="H2391" s="77">
        <v>0</v>
      </c>
      <c r="I2391" s="77">
        <v>0</v>
      </c>
      <c r="K2391" s="77">
        <v>3454.2</v>
      </c>
      <c r="L2391" s="77">
        <v>1.5468000000000002E-5</v>
      </c>
      <c r="M2391" s="77">
        <v>3454.1</v>
      </c>
      <c r="N2391" s="77">
        <v>1.5468000000000002E-5</v>
      </c>
      <c r="O2391" s="78" t="s">
        <v>6534</v>
      </c>
    </row>
    <row r="2392" spans="1:15" x14ac:dyDescent="0.25">
      <c r="A2392" s="151" t="s">
        <v>52</v>
      </c>
      <c r="B2392" s="77" t="s">
        <v>7</v>
      </c>
      <c r="C2392" s="77">
        <v>1100000000</v>
      </c>
      <c r="D2392" s="77">
        <v>1101000000</v>
      </c>
      <c r="E2392" s="77">
        <v>10000000</v>
      </c>
      <c r="F2392" s="77" t="s">
        <v>47</v>
      </c>
      <c r="G2392" s="77" t="s">
        <v>48</v>
      </c>
      <c r="H2392" s="77">
        <v>0</v>
      </c>
      <c r="I2392" s="77">
        <v>0</v>
      </c>
      <c r="K2392" s="77">
        <v>3454.2</v>
      </c>
      <c r="L2392" s="77">
        <v>1.5468000000000002E-5</v>
      </c>
      <c r="M2392" s="77">
        <v>3454.1</v>
      </c>
      <c r="N2392" s="77">
        <v>1.5468000000000002E-5</v>
      </c>
      <c r="O2392" s="78" t="s">
        <v>6535</v>
      </c>
    </row>
    <row r="2393" spans="1:15" x14ac:dyDescent="0.25">
      <c r="A2393" s="151" t="s">
        <v>66</v>
      </c>
      <c r="B2393" s="77" t="s">
        <v>45</v>
      </c>
      <c r="C2393" s="77">
        <v>1.0000000000000001E-5</v>
      </c>
      <c r="D2393" s="77">
        <v>1.0399999999999999E-4</v>
      </c>
      <c r="E2393" s="77">
        <v>1.0000000000000001E-9</v>
      </c>
      <c r="F2393" s="77" t="s">
        <v>13</v>
      </c>
      <c r="G2393" s="77" t="s">
        <v>11</v>
      </c>
      <c r="H2393" s="77">
        <v>1.0000000000000001E-5</v>
      </c>
      <c r="I2393" s="77">
        <v>2E-3</v>
      </c>
      <c r="J2393" s="77" t="s">
        <v>6296</v>
      </c>
      <c r="K2393" s="77">
        <v>0.47</v>
      </c>
      <c r="L2393" s="77">
        <v>1200</v>
      </c>
      <c r="M2393" s="77">
        <v>0.46304000000000001</v>
      </c>
      <c r="N2393" s="77">
        <v>1233.9000000000001</v>
      </c>
      <c r="O2393" s="78" t="s">
        <v>6297</v>
      </c>
    </row>
    <row r="2394" spans="1:15" x14ac:dyDescent="0.25">
      <c r="A2394" s="151" t="s">
        <v>66</v>
      </c>
      <c r="B2394" s="77" t="s">
        <v>45</v>
      </c>
      <c r="C2394" s="77">
        <v>1.0000000000000001E-5</v>
      </c>
      <c r="D2394" s="77">
        <v>1.0399999999999999E-4</v>
      </c>
      <c r="E2394" s="77">
        <v>1E-8</v>
      </c>
      <c r="F2394" s="77" t="s">
        <v>13</v>
      </c>
      <c r="G2394" s="77" t="s">
        <v>11</v>
      </c>
      <c r="H2394" s="77">
        <v>1.0000000000000001E-5</v>
      </c>
      <c r="I2394" s="77">
        <v>2E-3</v>
      </c>
      <c r="J2394" s="77" t="s">
        <v>6296</v>
      </c>
      <c r="K2394" s="77">
        <v>0.47</v>
      </c>
      <c r="L2394" s="77">
        <v>1234</v>
      </c>
      <c r="M2394" s="77">
        <v>0.46307999999999999</v>
      </c>
      <c r="N2394" s="77">
        <v>1233.9000000000001</v>
      </c>
      <c r="O2394" s="78" t="s">
        <v>5772</v>
      </c>
    </row>
    <row r="2395" spans="1:15" x14ac:dyDescent="0.25">
      <c r="A2395" s="151" t="s">
        <v>66</v>
      </c>
      <c r="B2395" s="77" t="s">
        <v>45</v>
      </c>
      <c r="C2395" s="77">
        <v>1E-4</v>
      </c>
      <c r="D2395" s="77">
        <v>1.0399999999999999E-3</v>
      </c>
      <c r="E2395" s="77">
        <v>1E-8</v>
      </c>
      <c r="F2395" s="77" t="s">
        <v>13</v>
      </c>
      <c r="G2395" s="77" t="s">
        <v>11</v>
      </c>
      <c r="H2395" s="77">
        <v>1.0000000000000001E-5</v>
      </c>
      <c r="I2395" s="77">
        <v>2E-3</v>
      </c>
      <c r="J2395" s="77" t="s">
        <v>6296</v>
      </c>
      <c r="K2395" s="77">
        <v>0.97</v>
      </c>
      <c r="L2395" s="77">
        <v>1200</v>
      </c>
      <c r="M2395" s="77">
        <v>0.96530000000000005</v>
      </c>
      <c r="N2395" s="77">
        <v>1192.0999999999999</v>
      </c>
      <c r="O2395" s="78" t="s">
        <v>5776</v>
      </c>
    </row>
    <row r="2396" spans="1:15" x14ac:dyDescent="0.25">
      <c r="A2396" s="151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9.9999999999999995E-8</v>
      </c>
      <c r="F2396" s="77" t="s">
        <v>13</v>
      </c>
      <c r="G2396" s="77" t="s">
        <v>11</v>
      </c>
      <c r="H2396" s="77">
        <v>1.0000000000000001E-5</v>
      </c>
      <c r="I2396" s="77">
        <v>2E-3</v>
      </c>
      <c r="J2396" s="77" t="s">
        <v>6296</v>
      </c>
      <c r="K2396" s="77">
        <v>0.47</v>
      </c>
      <c r="L2396" s="77">
        <v>1227.5</v>
      </c>
      <c r="M2396" s="77">
        <v>0.46660000000000001</v>
      </c>
      <c r="N2396" s="77">
        <v>1227</v>
      </c>
      <c r="O2396" s="78" t="s">
        <v>5773</v>
      </c>
    </row>
    <row r="2397" spans="1:15" x14ac:dyDescent="0.25">
      <c r="A2397" s="151" t="s">
        <v>66</v>
      </c>
      <c r="B2397" s="77" t="s">
        <v>45</v>
      </c>
      <c r="C2397" s="77">
        <v>1E-4</v>
      </c>
      <c r="D2397" s="77">
        <v>1.0399999999999999E-3</v>
      </c>
      <c r="E2397" s="77">
        <v>9.9999999999999995E-8</v>
      </c>
      <c r="F2397" s="77" t="s">
        <v>13</v>
      </c>
      <c r="G2397" s="77" t="s">
        <v>11</v>
      </c>
      <c r="H2397" s="77">
        <v>1.0000000000000001E-5</v>
      </c>
      <c r="I2397" s="77">
        <v>2E-3</v>
      </c>
      <c r="J2397" s="77" t="s">
        <v>6296</v>
      </c>
      <c r="K2397" s="77">
        <v>0.97</v>
      </c>
      <c r="L2397" s="77">
        <v>1191.5</v>
      </c>
      <c r="M2397" s="77">
        <v>0.96691000000000005</v>
      </c>
      <c r="N2397" s="77">
        <v>1191.3</v>
      </c>
      <c r="O2397" s="78" t="s">
        <v>5777</v>
      </c>
    </row>
    <row r="2398" spans="1:15" x14ac:dyDescent="0.25">
      <c r="A2398" s="151" t="s">
        <v>66</v>
      </c>
      <c r="B2398" s="77" t="s">
        <v>45</v>
      </c>
      <c r="C2398" s="77">
        <v>1E-3</v>
      </c>
      <c r="D2398" s="77">
        <v>1.04E-2</v>
      </c>
      <c r="E2398" s="77">
        <v>9.9999999999999995E-8</v>
      </c>
      <c r="F2398" s="77" t="s">
        <v>13</v>
      </c>
      <c r="G2398" s="77" t="s">
        <v>11</v>
      </c>
      <c r="H2398" s="77">
        <v>1.0000000000000001E-5</v>
      </c>
      <c r="I2398" s="77">
        <v>2E-3</v>
      </c>
      <c r="J2398" s="77" t="s">
        <v>6296</v>
      </c>
      <c r="K2398" s="77">
        <v>9.6999999999999993</v>
      </c>
      <c r="L2398" s="77">
        <v>1200</v>
      </c>
      <c r="M2398" s="77">
        <v>9.6530000000000005</v>
      </c>
      <c r="N2398" s="77">
        <v>1192.0999999999999</v>
      </c>
      <c r="O2398" s="78" t="s">
        <v>5781</v>
      </c>
    </row>
    <row r="2399" spans="1:15" x14ac:dyDescent="0.25">
      <c r="A2399" s="151" t="s">
        <v>66</v>
      </c>
      <c r="B2399" s="77" t="s">
        <v>45</v>
      </c>
      <c r="C2399" s="77">
        <v>1.0000000000000001E-5</v>
      </c>
      <c r="D2399" s="77">
        <v>1.0399999999999999E-4</v>
      </c>
      <c r="E2399" s="77">
        <v>9.9999999999999995E-7</v>
      </c>
      <c r="F2399" s="77" t="s">
        <v>13</v>
      </c>
      <c r="G2399" s="77" t="s">
        <v>11</v>
      </c>
      <c r="H2399" s="77">
        <v>1.0000000000000001E-5</v>
      </c>
      <c r="I2399" s="77">
        <v>2E-3</v>
      </c>
      <c r="J2399" s="77" t="s">
        <v>6296</v>
      </c>
      <c r="K2399" s="77">
        <v>0.73980999999999997</v>
      </c>
      <c r="L2399" s="77">
        <v>857.29</v>
      </c>
      <c r="M2399" s="77">
        <v>0.73978999999999995</v>
      </c>
      <c r="N2399" s="77">
        <v>855.77</v>
      </c>
      <c r="O2399" s="78" t="s">
        <v>6298</v>
      </c>
    </row>
    <row r="2400" spans="1:15" x14ac:dyDescent="0.25">
      <c r="A2400" s="151" t="s">
        <v>66</v>
      </c>
      <c r="B2400" s="77" t="s">
        <v>45</v>
      </c>
      <c r="C2400" s="77">
        <v>1E-4</v>
      </c>
      <c r="D2400" s="77">
        <v>1.0399999999999999E-3</v>
      </c>
      <c r="E2400" s="77">
        <v>9.9999999999999995E-7</v>
      </c>
      <c r="F2400" s="77" t="s">
        <v>13</v>
      </c>
      <c r="G2400" s="77" t="s">
        <v>11</v>
      </c>
      <c r="H2400" s="77">
        <v>1.0000000000000001E-5</v>
      </c>
      <c r="I2400" s="77">
        <v>2E-3</v>
      </c>
      <c r="J2400" s="77" t="s">
        <v>6296</v>
      </c>
      <c r="K2400" s="77">
        <v>1.1172</v>
      </c>
      <c r="L2400" s="77">
        <v>1119.7</v>
      </c>
      <c r="M2400" s="77">
        <v>1.1168</v>
      </c>
      <c r="N2400" s="77">
        <v>1118.5999999999999</v>
      </c>
      <c r="O2400" s="78" t="s">
        <v>5778</v>
      </c>
    </row>
    <row r="2401" spans="1:15" x14ac:dyDescent="0.25">
      <c r="A2401" s="151" t="s">
        <v>66</v>
      </c>
      <c r="B2401" s="77" t="s">
        <v>45</v>
      </c>
      <c r="C2401" s="77">
        <v>1E-3</v>
      </c>
      <c r="D2401" s="77">
        <v>1.04E-2</v>
      </c>
      <c r="E2401" s="77">
        <v>9.9999999999999995E-7</v>
      </c>
      <c r="F2401" s="77" t="s">
        <v>13</v>
      </c>
      <c r="G2401" s="77" t="s">
        <v>11</v>
      </c>
      <c r="H2401" s="77">
        <v>1.0000000000000001E-5</v>
      </c>
      <c r="I2401" s="77">
        <v>2E-3</v>
      </c>
      <c r="J2401" s="77" t="s">
        <v>6296</v>
      </c>
      <c r="K2401" s="77">
        <v>9.6999999999999993</v>
      </c>
      <c r="L2401" s="77">
        <v>1191.5</v>
      </c>
      <c r="M2401" s="77">
        <v>9.6691000000000003</v>
      </c>
      <c r="N2401" s="77">
        <v>1191.3</v>
      </c>
      <c r="O2401" s="78" t="s">
        <v>5782</v>
      </c>
    </row>
    <row r="2402" spans="1:15" x14ac:dyDescent="0.25">
      <c r="A2402" s="151" t="s">
        <v>66</v>
      </c>
      <c r="B2402" s="77" t="s">
        <v>45</v>
      </c>
      <c r="C2402" s="77">
        <v>0.01</v>
      </c>
      <c r="D2402" s="77">
        <v>0.104</v>
      </c>
      <c r="E2402" s="77">
        <v>9.9999999999999995E-7</v>
      </c>
      <c r="F2402" s="77" t="s">
        <v>13</v>
      </c>
      <c r="G2402" s="77" t="s">
        <v>11</v>
      </c>
      <c r="H2402" s="77">
        <v>1.0000000000000001E-5</v>
      </c>
      <c r="I2402" s="77">
        <v>2E-3</v>
      </c>
      <c r="J2402" s="77" t="s">
        <v>6296</v>
      </c>
      <c r="K2402" s="77">
        <v>97</v>
      </c>
      <c r="L2402" s="77">
        <v>1200</v>
      </c>
      <c r="M2402" s="77">
        <v>96.53</v>
      </c>
      <c r="N2402" s="77">
        <v>1192.0999999999999</v>
      </c>
      <c r="O2402" s="78" t="s">
        <v>6302</v>
      </c>
    </row>
    <row r="2403" spans="1:15" x14ac:dyDescent="0.25">
      <c r="A2403" s="151" t="s">
        <v>66</v>
      </c>
      <c r="B2403" s="77" t="s">
        <v>45</v>
      </c>
      <c r="C2403" s="77">
        <v>1.0000000000000001E-5</v>
      </c>
      <c r="D2403" s="77">
        <v>1.0399999999999999E-4</v>
      </c>
      <c r="E2403" s="77">
        <v>1.0000000000000001E-5</v>
      </c>
      <c r="F2403" s="77" t="s">
        <v>13</v>
      </c>
      <c r="G2403" s="77" t="s">
        <v>11</v>
      </c>
      <c r="H2403" s="77">
        <v>1.0000000000000001E-5</v>
      </c>
      <c r="I2403" s="77">
        <v>2E-3</v>
      </c>
      <c r="J2403" s="77" t="s">
        <v>6296</v>
      </c>
      <c r="K2403" s="77">
        <v>5.8087999999999997</v>
      </c>
      <c r="L2403" s="77">
        <v>394.38</v>
      </c>
      <c r="M2403" s="77">
        <v>5.8087999999999997</v>
      </c>
      <c r="N2403" s="77">
        <v>393.5</v>
      </c>
      <c r="O2403" s="78" t="s">
        <v>6299</v>
      </c>
    </row>
    <row r="2404" spans="1:15" x14ac:dyDescent="0.25">
      <c r="A2404" s="151" t="s">
        <v>66</v>
      </c>
      <c r="B2404" s="77" t="s">
        <v>45</v>
      </c>
      <c r="C2404" s="77">
        <v>1E-4</v>
      </c>
      <c r="D2404" s="77">
        <v>1.0399999999999999E-3</v>
      </c>
      <c r="E2404" s="77">
        <v>1.0000000000000001E-5</v>
      </c>
      <c r="F2404" s="77" t="s">
        <v>13</v>
      </c>
      <c r="G2404" s="77" t="s">
        <v>11</v>
      </c>
      <c r="H2404" s="77">
        <v>1.0000000000000001E-5</v>
      </c>
      <c r="I2404" s="77">
        <v>2E-3</v>
      </c>
      <c r="J2404" s="77" t="s">
        <v>6296</v>
      </c>
      <c r="K2404" s="77">
        <v>5.8400999999999996</v>
      </c>
      <c r="L2404" s="77">
        <v>353.65</v>
      </c>
      <c r="M2404" s="77">
        <v>5.8398000000000003</v>
      </c>
      <c r="N2404" s="77">
        <v>351.6</v>
      </c>
      <c r="O2404" s="78" t="s">
        <v>5779</v>
      </c>
    </row>
    <row r="2405" spans="1:15" x14ac:dyDescent="0.25">
      <c r="A2405" s="151" t="s">
        <v>66</v>
      </c>
      <c r="B2405" s="77" t="s">
        <v>45</v>
      </c>
      <c r="C2405" s="77">
        <v>1E-3</v>
      </c>
      <c r="D2405" s="77">
        <v>1.04E-2</v>
      </c>
      <c r="E2405" s="77">
        <v>1.0000000000000001E-5</v>
      </c>
      <c r="F2405" s="77" t="s">
        <v>13</v>
      </c>
      <c r="G2405" s="77" t="s">
        <v>11</v>
      </c>
      <c r="H2405" s="77">
        <v>1.0000000000000001E-5</v>
      </c>
      <c r="I2405" s="77">
        <v>2E-3</v>
      </c>
      <c r="J2405" s="77" t="s">
        <v>6296</v>
      </c>
      <c r="K2405" s="77">
        <v>11.172000000000001</v>
      </c>
      <c r="L2405" s="77">
        <v>1119.7</v>
      </c>
      <c r="M2405" s="77">
        <v>11.167999999999999</v>
      </c>
      <c r="N2405" s="77">
        <v>1118.5999999999999</v>
      </c>
      <c r="O2405" s="78" t="s">
        <v>6301</v>
      </c>
    </row>
    <row r="2406" spans="1:15" x14ac:dyDescent="0.25">
      <c r="A2406" s="151" t="s">
        <v>66</v>
      </c>
      <c r="B2406" s="77" t="s">
        <v>45</v>
      </c>
      <c r="C2406" s="77">
        <v>0.01</v>
      </c>
      <c r="D2406" s="77">
        <v>0.104</v>
      </c>
      <c r="E2406" s="77">
        <v>1.0000000000000001E-5</v>
      </c>
      <c r="F2406" s="77" t="s">
        <v>13</v>
      </c>
      <c r="G2406" s="77" t="s">
        <v>11</v>
      </c>
      <c r="H2406" s="77">
        <v>1.0000000000000001E-5</v>
      </c>
      <c r="I2406" s="77">
        <v>2E-3</v>
      </c>
      <c r="J2406" s="77" t="s">
        <v>6296</v>
      </c>
      <c r="K2406" s="77">
        <v>97</v>
      </c>
      <c r="L2406" s="77">
        <v>1191.5</v>
      </c>
      <c r="M2406" s="77">
        <v>96.691000000000003</v>
      </c>
      <c r="N2406" s="77">
        <v>1191.3</v>
      </c>
      <c r="O2406" s="78" t="s">
        <v>5787</v>
      </c>
    </row>
    <row r="2407" spans="1:15" x14ac:dyDescent="0.25">
      <c r="A2407" s="151" t="s">
        <v>66</v>
      </c>
      <c r="B2407" s="77" t="s">
        <v>45</v>
      </c>
      <c r="C2407" s="77">
        <v>0.1</v>
      </c>
      <c r="D2407" s="77">
        <v>1.04</v>
      </c>
      <c r="E2407" s="77">
        <v>1.0000000000000001E-5</v>
      </c>
      <c r="F2407" s="77" t="s">
        <v>13</v>
      </c>
      <c r="G2407" s="77" t="s">
        <v>12</v>
      </c>
      <c r="H2407" s="77">
        <v>1.0000000000000001E-5</v>
      </c>
      <c r="I2407" s="77">
        <v>2E-3</v>
      </c>
      <c r="J2407" s="77" t="s">
        <v>6296</v>
      </c>
      <c r="K2407" s="77">
        <v>1</v>
      </c>
      <c r="L2407" s="77">
        <v>1.5</v>
      </c>
      <c r="M2407" s="77">
        <v>0.99589000000000005</v>
      </c>
      <c r="N2407" s="77">
        <v>1.4890000000000001</v>
      </c>
      <c r="O2407" s="78" t="s">
        <v>5791</v>
      </c>
    </row>
    <row r="2408" spans="1:15" x14ac:dyDescent="0.25">
      <c r="A2408" s="151" t="s">
        <v>66</v>
      </c>
      <c r="B2408" s="77" t="s">
        <v>45</v>
      </c>
      <c r="C2408" s="77">
        <v>1E-4</v>
      </c>
      <c r="D2408" s="77">
        <v>1.0399999999999999E-3</v>
      </c>
      <c r="E2408" s="77">
        <v>1E-4</v>
      </c>
      <c r="F2408" s="77" t="s">
        <v>13</v>
      </c>
      <c r="G2408" s="77" t="s">
        <v>11</v>
      </c>
      <c r="H2408" s="77">
        <v>1.0000000000000001E-5</v>
      </c>
      <c r="I2408" s="77">
        <v>2E-3</v>
      </c>
      <c r="J2408" s="77" t="s">
        <v>6296</v>
      </c>
      <c r="K2408" s="77">
        <v>57.911999999999999</v>
      </c>
      <c r="L2408" s="77">
        <v>316.08</v>
      </c>
      <c r="M2408" s="77">
        <v>57.911999999999999</v>
      </c>
      <c r="N2408" s="77">
        <v>315.2</v>
      </c>
      <c r="O2408" s="78" t="s">
        <v>6300</v>
      </c>
    </row>
    <row r="2409" spans="1:15" x14ac:dyDescent="0.25">
      <c r="A2409" s="151" t="s">
        <v>66</v>
      </c>
      <c r="B2409" s="77" t="s">
        <v>45</v>
      </c>
      <c r="C2409" s="77">
        <v>1E-3</v>
      </c>
      <c r="D2409" s="77">
        <v>1.04E-2</v>
      </c>
      <c r="E2409" s="77">
        <v>1E-4</v>
      </c>
      <c r="F2409" s="77" t="s">
        <v>13</v>
      </c>
      <c r="G2409" s="77" t="s">
        <v>11</v>
      </c>
      <c r="H2409" s="77">
        <v>1.0000000000000001E-5</v>
      </c>
      <c r="I2409" s="77">
        <v>2E-3</v>
      </c>
      <c r="J2409" s="77" t="s">
        <v>6296</v>
      </c>
      <c r="K2409" s="77">
        <v>58.401000000000003</v>
      </c>
      <c r="L2409" s="77">
        <v>353.65</v>
      </c>
      <c r="M2409" s="77">
        <v>58.398000000000003</v>
      </c>
      <c r="N2409" s="77">
        <v>351.6</v>
      </c>
      <c r="O2409" s="78" t="s">
        <v>5784</v>
      </c>
    </row>
    <row r="2410" spans="1:15" x14ac:dyDescent="0.25">
      <c r="A2410" s="151" t="s">
        <v>66</v>
      </c>
      <c r="B2410" s="77" t="s">
        <v>45</v>
      </c>
      <c r="C2410" s="77">
        <v>0.01</v>
      </c>
      <c r="D2410" s="77">
        <v>0.104</v>
      </c>
      <c r="E2410" s="77">
        <v>1E-4</v>
      </c>
      <c r="F2410" s="77" t="s">
        <v>13</v>
      </c>
      <c r="G2410" s="77" t="s">
        <v>11</v>
      </c>
      <c r="H2410" s="77">
        <v>1.0000000000000001E-5</v>
      </c>
      <c r="I2410" s="77">
        <v>2E-3</v>
      </c>
      <c r="J2410" s="77" t="s">
        <v>6296</v>
      </c>
      <c r="K2410" s="77">
        <v>111.72</v>
      </c>
      <c r="L2410" s="77">
        <v>1119.7</v>
      </c>
      <c r="M2410" s="77">
        <v>111.68</v>
      </c>
      <c r="N2410" s="77">
        <v>1118.5999999999999</v>
      </c>
      <c r="O2410" s="78" t="s">
        <v>5788</v>
      </c>
    </row>
    <row r="2411" spans="1:15" x14ac:dyDescent="0.25">
      <c r="A2411" s="151" t="s">
        <v>66</v>
      </c>
      <c r="B2411" s="77" t="s">
        <v>45</v>
      </c>
      <c r="C2411" s="77">
        <v>0.1</v>
      </c>
      <c r="D2411" s="77">
        <v>1.04</v>
      </c>
      <c r="E2411" s="77">
        <v>1E-4</v>
      </c>
      <c r="F2411" s="77" t="s">
        <v>13</v>
      </c>
      <c r="G2411" s="77" t="s">
        <v>12</v>
      </c>
      <c r="H2411" s="77">
        <v>1.0000000000000001E-5</v>
      </c>
      <c r="I2411" s="77">
        <v>2E-3</v>
      </c>
      <c r="J2411" s="77" t="s">
        <v>6296</v>
      </c>
      <c r="K2411" s="77">
        <v>1</v>
      </c>
      <c r="L2411" s="77">
        <v>1.4883999999999999</v>
      </c>
      <c r="M2411" s="77">
        <v>0.99738000000000004</v>
      </c>
      <c r="N2411" s="77">
        <v>1.4882</v>
      </c>
      <c r="O2411" s="78" t="s">
        <v>6304</v>
      </c>
    </row>
    <row r="2412" spans="1:15" x14ac:dyDescent="0.25">
      <c r="A2412" s="151" t="s">
        <v>66</v>
      </c>
      <c r="B2412" s="77" t="s">
        <v>45</v>
      </c>
      <c r="C2412" s="77">
        <v>1</v>
      </c>
      <c r="D2412" s="77">
        <v>10.4</v>
      </c>
      <c r="E2412" s="77">
        <v>1E-4</v>
      </c>
      <c r="F2412" s="77" t="s">
        <v>13</v>
      </c>
      <c r="G2412" s="77" t="s">
        <v>12</v>
      </c>
      <c r="H2412" s="77">
        <v>1.0000000000000001E-5</v>
      </c>
      <c r="I2412" s="77">
        <v>2E-3</v>
      </c>
      <c r="J2412" s="77" t="s">
        <v>6296</v>
      </c>
      <c r="K2412" s="77">
        <v>18</v>
      </c>
      <c r="L2412" s="77">
        <v>1.4</v>
      </c>
      <c r="M2412" s="77">
        <v>17.128</v>
      </c>
      <c r="N2412" s="77">
        <v>1.4000999999999999</v>
      </c>
      <c r="O2412" s="78" t="s">
        <v>5796</v>
      </c>
    </row>
    <row r="2413" spans="1:15" x14ac:dyDescent="0.25">
      <c r="A2413" s="151" t="s">
        <v>66</v>
      </c>
      <c r="B2413" s="77" t="s">
        <v>45</v>
      </c>
      <c r="C2413" s="77">
        <v>1E-3</v>
      </c>
      <c r="D2413" s="77">
        <v>1.04E-2</v>
      </c>
      <c r="E2413" s="77">
        <v>1E-3</v>
      </c>
      <c r="F2413" s="77" t="s">
        <v>13</v>
      </c>
      <c r="G2413" s="77" t="s">
        <v>11</v>
      </c>
      <c r="H2413" s="77">
        <v>1.0000000000000001E-5</v>
      </c>
      <c r="I2413" s="77">
        <v>2E-3</v>
      </c>
      <c r="J2413" s="77" t="s">
        <v>6296</v>
      </c>
      <c r="K2413" s="77">
        <v>579.12</v>
      </c>
      <c r="L2413" s="77">
        <v>316.08</v>
      </c>
      <c r="M2413" s="77">
        <v>579.12</v>
      </c>
      <c r="N2413" s="77">
        <v>315.2</v>
      </c>
      <c r="O2413" s="78" t="s">
        <v>5785</v>
      </c>
    </row>
    <row r="2414" spans="1:15" x14ac:dyDescent="0.25">
      <c r="A2414" s="151" t="s">
        <v>66</v>
      </c>
      <c r="B2414" s="77" t="s">
        <v>45</v>
      </c>
      <c r="C2414" s="77">
        <v>0.01</v>
      </c>
      <c r="D2414" s="77">
        <v>0.104</v>
      </c>
      <c r="E2414" s="77">
        <v>1E-3</v>
      </c>
      <c r="F2414" s="77" t="s">
        <v>13</v>
      </c>
      <c r="G2414" s="77" t="s">
        <v>11</v>
      </c>
      <c r="H2414" s="77">
        <v>1.0000000000000001E-5</v>
      </c>
      <c r="I2414" s="77">
        <v>2E-3</v>
      </c>
      <c r="J2414" s="77" t="s">
        <v>6296</v>
      </c>
      <c r="K2414" s="77">
        <v>583.96</v>
      </c>
      <c r="L2414" s="77">
        <v>353.65</v>
      </c>
      <c r="M2414" s="77">
        <v>583.98</v>
      </c>
      <c r="N2414" s="77">
        <v>351.6</v>
      </c>
      <c r="O2414" s="78" t="s">
        <v>6303</v>
      </c>
    </row>
    <row r="2415" spans="1:15" x14ac:dyDescent="0.25">
      <c r="A2415" s="151" t="s">
        <v>66</v>
      </c>
      <c r="B2415" s="77" t="s">
        <v>45</v>
      </c>
      <c r="C2415" s="77">
        <v>0.1</v>
      </c>
      <c r="D2415" s="77">
        <v>1.04</v>
      </c>
      <c r="E2415" s="77">
        <v>1E-3</v>
      </c>
      <c r="F2415" s="77" t="s">
        <v>13</v>
      </c>
      <c r="G2415" s="77" t="s">
        <v>12</v>
      </c>
      <c r="H2415" s="77">
        <v>1.0000000000000001E-5</v>
      </c>
      <c r="I2415" s="77">
        <v>2E-3</v>
      </c>
      <c r="J2415" s="77" t="s">
        <v>6296</v>
      </c>
      <c r="K2415" s="77">
        <v>1.1829000000000001</v>
      </c>
      <c r="L2415" s="77">
        <v>1.4133</v>
      </c>
      <c r="M2415" s="77">
        <v>1.1409</v>
      </c>
      <c r="N2415" s="77">
        <v>1.4124000000000001</v>
      </c>
      <c r="O2415" s="78" t="s">
        <v>5793</v>
      </c>
    </row>
    <row r="2416" spans="1:15" x14ac:dyDescent="0.25">
      <c r="A2416" s="151" t="s">
        <v>66</v>
      </c>
      <c r="B2416" s="77" t="s">
        <v>45</v>
      </c>
      <c r="C2416" s="77">
        <v>1</v>
      </c>
      <c r="D2416" s="77">
        <v>10.4</v>
      </c>
      <c r="E2416" s="77">
        <v>1E-3</v>
      </c>
      <c r="F2416" s="77" t="s">
        <v>13</v>
      </c>
      <c r="G2416" s="77" t="s">
        <v>12</v>
      </c>
      <c r="H2416" s="77">
        <v>1.0000000000000001E-5</v>
      </c>
      <c r="I2416" s="77">
        <v>2E-3</v>
      </c>
      <c r="J2416" s="77" t="s">
        <v>6296</v>
      </c>
      <c r="K2416" s="77">
        <v>18</v>
      </c>
      <c r="L2416" s="77">
        <v>1.3998999999999999</v>
      </c>
      <c r="M2416" s="77">
        <v>17.138000000000002</v>
      </c>
      <c r="N2416" s="77">
        <v>1.3996999999999999</v>
      </c>
      <c r="O2416" s="78" t="s">
        <v>6305</v>
      </c>
    </row>
    <row r="2417" spans="1:15" x14ac:dyDescent="0.25">
      <c r="A2417" s="151" t="s">
        <v>66</v>
      </c>
      <c r="B2417" s="77" t="s">
        <v>45</v>
      </c>
      <c r="C2417" s="77">
        <v>0.01</v>
      </c>
      <c r="D2417" s="77">
        <v>0.104</v>
      </c>
      <c r="E2417" s="77">
        <v>0.01</v>
      </c>
      <c r="F2417" s="77" t="s">
        <v>13</v>
      </c>
      <c r="G2417" s="77" t="s">
        <v>11</v>
      </c>
      <c r="H2417" s="77">
        <v>1.0000000000000001E-5</v>
      </c>
      <c r="I2417" s="77">
        <v>2E-3</v>
      </c>
      <c r="J2417" s="77" t="s">
        <v>6296</v>
      </c>
      <c r="K2417" s="77">
        <v>5791.2</v>
      </c>
      <c r="L2417" s="77">
        <v>316.08</v>
      </c>
      <c r="M2417" s="77">
        <v>5791.2</v>
      </c>
      <c r="N2417" s="77">
        <v>315.2</v>
      </c>
      <c r="O2417" s="78" t="s">
        <v>5790</v>
      </c>
    </row>
    <row r="2418" spans="1:15" x14ac:dyDescent="0.25">
      <c r="A2418" s="151" t="s">
        <v>66</v>
      </c>
      <c r="B2418" s="77" t="s">
        <v>45</v>
      </c>
      <c r="C2418" s="77">
        <v>0.1</v>
      </c>
      <c r="D2418" s="77">
        <v>1.04</v>
      </c>
      <c r="E2418" s="77">
        <v>0.01</v>
      </c>
      <c r="F2418" s="77" t="s">
        <v>13</v>
      </c>
      <c r="G2418" s="77" t="s">
        <v>12</v>
      </c>
      <c r="H2418" s="77">
        <v>1.0000000000000001E-5</v>
      </c>
      <c r="I2418" s="77">
        <v>2E-3</v>
      </c>
      <c r="J2418" s="77" t="s">
        <v>6296</v>
      </c>
      <c r="K2418" s="77">
        <v>5.9116</v>
      </c>
      <c r="L2418" s="77">
        <v>0.47821000000000002</v>
      </c>
      <c r="M2418" s="77">
        <v>5.8383000000000003</v>
      </c>
      <c r="N2418" s="77">
        <v>0.47621000000000002</v>
      </c>
      <c r="O2418" s="78" t="s">
        <v>5794</v>
      </c>
    </row>
    <row r="2419" spans="1:15" x14ac:dyDescent="0.25">
      <c r="A2419" s="151" t="s">
        <v>66</v>
      </c>
      <c r="B2419" s="77" t="s">
        <v>45</v>
      </c>
      <c r="C2419" s="77">
        <v>1</v>
      </c>
      <c r="D2419" s="77">
        <v>10.4</v>
      </c>
      <c r="E2419" s="77">
        <v>0.01</v>
      </c>
      <c r="F2419" s="77" t="s">
        <v>13</v>
      </c>
      <c r="G2419" s="77" t="s">
        <v>12</v>
      </c>
      <c r="H2419" s="77">
        <v>1.0000000000000001E-5</v>
      </c>
      <c r="I2419" s="77">
        <v>2E-3</v>
      </c>
      <c r="J2419" s="77" t="s">
        <v>6296</v>
      </c>
      <c r="K2419" s="77">
        <v>18.047000000000001</v>
      </c>
      <c r="L2419" s="77">
        <v>1.3634999999999999</v>
      </c>
      <c r="M2419" s="77">
        <v>18.045000000000002</v>
      </c>
      <c r="N2419" s="77">
        <v>1.3626</v>
      </c>
      <c r="O2419" s="78" t="s">
        <v>6306</v>
      </c>
    </row>
    <row r="2420" spans="1:15" x14ac:dyDescent="0.25">
      <c r="A2420" s="151" t="s">
        <v>66</v>
      </c>
      <c r="B2420" s="77" t="s">
        <v>45</v>
      </c>
      <c r="C2420" s="77">
        <v>0.1</v>
      </c>
      <c r="D2420" s="77">
        <v>1.04</v>
      </c>
      <c r="E2420" s="77">
        <v>0.1</v>
      </c>
      <c r="F2420" s="77" t="s">
        <v>13</v>
      </c>
      <c r="G2420" s="77" t="s">
        <v>12</v>
      </c>
      <c r="H2420" s="77">
        <v>1.0000000000000001E-5</v>
      </c>
      <c r="I2420" s="77">
        <v>2E-3</v>
      </c>
      <c r="J2420" s="77" t="s">
        <v>6296</v>
      </c>
      <c r="K2420" s="77">
        <v>57.947000000000003</v>
      </c>
      <c r="L2420" s="77">
        <v>0.32961000000000001</v>
      </c>
      <c r="M2420" s="77">
        <v>57.91</v>
      </c>
      <c r="N2420" s="77">
        <v>0.32873000000000002</v>
      </c>
      <c r="O2420" s="78" t="s">
        <v>5795</v>
      </c>
    </row>
    <row r="2421" spans="1:15" x14ac:dyDescent="0.25">
      <c r="A2421" s="151" t="s">
        <v>66</v>
      </c>
      <c r="B2421" s="77" t="s">
        <v>45</v>
      </c>
      <c r="C2421" s="77">
        <v>1</v>
      </c>
      <c r="D2421" s="77">
        <v>10.4</v>
      </c>
      <c r="E2421" s="77">
        <v>0.1</v>
      </c>
      <c r="F2421" s="77" t="s">
        <v>13</v>
      </c>
      <c r="G2421" s="77" t="s">
        <v>12</v>
      </c>
      <c r="H2421" s="77">
        <v>1.0000000000000001E-5</v>
      </c>
      <c r="I2421" s="77">
        <v>2E-3</v>
      </c>
      <c r="J2421" s="77" t="s">
        <v>6296</v>
      </c>
      <c r="K2421" s="77">
        <v>60.057000000000002</v>
      </c>
      <c r="L2421" s="77">
        <v>0.58243</v>
      </c>
      <c r="M2421" s="77">
        <v>60.055</v>
      </c>
      <c r="N2421" s="77">
        <v>0.58052000000000004</v>
      </c>
      <c r="O2421" s="78" t="s">
        <v>5799</v>
      </c>
    </row>
    <row r="2422" spans="1:15" x14ac:dyDescent="0.25">
      <c r="A2422" s="151" t="s">
        <v>66</v>
      </c>
      <c r="B2422" s="77" t="s">
        <v>45</v>
      </c>
      <c r="C2422" s="77">
        <v>1</v>
      </c>
      <c r="D2422" s="77">
        <v>10.4</v>
      </c>
      <c r="E2422" s="77">
        <v>1</v>
      </c>
      <c r="F2422" s="77" t="s">
        <v>13</v>
      </c>
      <c r="G2422" s="77" t="s">
        <v>12</v>
      </c>
      <c r="H2422" s="77">
        <v>1.0000000000000001E-5</v>
      </c>
      <c r="I2422" s="77">
        <v>2E-3</v>
      </c>
      <c r="J2422" s="77" t="s">
        <v>6296</v>
      </c>
      <c r="K2422" s="77">
        <v>579.27</v>
      </c>
      <c r="L2422" s="77">
        <v>0.34275</v>
      </c>
      <c r="M2422" s="77">
        <v>579.27</v>
      </c>
      <c r="N2422" s="77">
        <v>0.34186</v>
      </c>
      <c r="O2422" s="78" t="s">
        <v>6307</v>
      </c>
    </row>
    <row r="2423" spans="1:15" x14ac:dyDescent="0.25">
      <c r="A2423" s="151" t="s">
        <v>66</v>
      </c>
      <c r="B2423" s="77" t="s">
        <v>8</v>
      </c>
      <c r="C2423" s="77">
        <v>0</v>
      </c>
      <c r="D2423" s="77">
        <v>0.1</v>
      </c>
      <c r="E2423" s="77">
        <v>9.9999999999999995E-7</v>
      </c>
      <c r="F2423" s="77" t="s">
        <v>6</v>
      </c>
      <c r="G2423" s="77" t="s">
        <v>5</v>
      </c>
      <c r="H2423" s="77">
        <v>1.0000000000000001E-5</v>
      </c>
      <c r="I2423" s="77">
        <v>2E-3</v>
      </c>
      <c r="J2423" s="77" t="s">
        <v>6296</v>
      </c>
      <c r="K2423" s="77">
        <v>35</v>
      </c>
      <c r="L2423" s="77">
        <v>940</v>
      </c>
      <c r="M2423" s="77">
        <v>34.74</v>
      </c>
      <c r="N2423" s="77">
        <v>937.4</v>
      </c>
      <c r="O2423" s="78" t="s">
        <v>5731</v>
      </c>
    </row>
    <row r="2424" spans="1:15" x14ac:dyDescent="0.25">
      <c r="A2424" s="151" t="s">
        <v>66</v>
      </c>
      <c r="B2424" s="77" t="s">
        <v>8</v>
      </c>
      <c r="C2424" s="77">
        <v>0</v>
      </c>
      <c r="D2424" s="77">
        <v>0.1</v>
      </c>
      <c r="E2424" s="77">
        <v>9.9999999999999995E-7</v>
      </c>
      <c r="F2424" s="77" t="s">
        <v>6</v>
      </c>
      <c r="G2424" s="77" t="s">
        <v>5</v>
      </c>
      <c r="H2424" s="77">
        <v>2E-3</v>
      </c>
      <c r="I2424" s="77">
        <v>0.02</v>
      </c>
      <c r="J2424" s="77" t="s">
        <v>6296</v>
      </c>
      <c r="K2424" s="77">
        <v>36</v>
      </c>
      <c r="L2424" s="77">
        <v>930</v>
      </c>
      <c r="M2424" s="77">
        <v>35.470999999999997</v>
      </c>
      <c r="N2424" s="77">
        <v>926.49</v>
      </c>
      <c r="O2424" s="78" t="s">
        <v>5736</v>
      </c>
    </row>
    <row r="2425" spans="1:15" x14ac:dyDescent="0.25">
      <c r="A2425" s="151" t="s">
        <v>66</v>
      </c>
      <c r="B2425" s="77" t="s">
        <v>8</v>
      </c>
      <c r="C2425" s="77">
        <v>0</v>
      </c>
      <c r="D2425" s="77">
        <v>0.1</v>
      </c>
      <c r="E2425" s="77">
        <v>1.0000000000000001E-5</v>
      </c>
      <c r="F2425" s="77" t="s">
        <v>6</v>
      </c>
      <c r="G2425" s="77" t="s">
        <v>5</v>
      </c>
      <c r="H2425" s="77">
        <v>1.0000000000000001E-5</v>
      </c>
      <c r="I2425" s="77">
        <v>2E-3</v>
      </c>
      <c r="J2425" s="77" t="s">
        <v>6296</v>
      </c>
      <c r="K2425" s="77">
        <v>35.161999999999999</v>
      </c>
      <c r="L2425" s="77">
        <v>934.08</v>
      </c>
      <c r="M2425" s="77">
        <v>35.156999999999996</v>
      </c>
      <c r="N2425" s="77">
        <v>934.05</v>
      </c>
      <c r="O2425" s="78" t="s">
        <v>5732</v>
      </c>
    </row>
    <row r="2426" spans="1:15" x14ac:dyDescent="0.25">
      <c r="A2426" s="151" t="s">
        <v>66</v>
      </c>
      <c r="B2426" s="77" t="s">
        <v>8</v>
      </c>
      <c r="C2426" s="77">
        <v>0</v>
      </c>
      <c r="D2426" s="77">
        <v>0.1</v>
      </c>
      <c r="E2426" s="77">
        <v>1.0000000000000001E-5</v>
      </c>
      <c r="F2426" s="77" t="s">
        <v>6</v>
      </c>
      <c r="G2426" s="77" t="s">
        <v>5</v>
      </c>
      <c r="H2426" s="77">
        <v>2E-3</v>
      </c>
      <c r="I2426" s="77">
        <v>0.02</v>
      </c>
      <c r="J2426" s="77" t="s">
        <v>6296</v>
      </c>
      <c r="K2426" s="77">
        <v>36</v>
      </c>
      <c r="L2426" s="77">
        <v>923.18</v>
      </c>
      <c r="M2426" s="77">
        <v>35.865000000000002</v>
      </c>
      <c r="N2426" s="77">
        <v>923.15</v>
      </c>
      <c r="O2426" s="78" t="s">
        <v>5737</v>
      </c>
    </row>
    <row r="2427" spans="1:15" x14ac:dyDescent="0.25">
      <c r="A2427" s="151" t="s">
        <v>66</v>
      </c>
      <c r="B2427" s="77" t="s">
        <v>8</v>
      </c>
      <c r="C2427" s="77">
        <v>0.1</v>
      </c>
      <c r="D2427" s="77">
        <v>1</v>
      </c>
      <c r="E2427" s="77">
        <v>1.0000000000000001E-5</v>
      </c>
      <c r="F2427" s="77" t="s">
        <v>6</v>
      </c>
      <c r="G2427" s="77" t="s">
        <v>5</v>
      </c>
      <c r="H2427" s="77">
        <v>1.0000000000000001E-5</v>
      </c>
      <c r="I2427" s="77">
        <v>2E-3</v>
      </c>
      <c r="J2427" s="77" t="s">
        <v>6296</v>
      </c>
      <c r="K2427" s="77">
        <v>350</v>
      </c>
      <c r="L2427" s="77">
        <v>940</v>
      </c>
      <c r="M2427" s="77">
        <v>347.15</v>
      </c>
      <c r="N2427" s="77">
        <v>937.18</v>
      </c>
      <c r="O2427" s="78" t="s">
        <v>5741</v>
      </c>
    </row>
    <row r="2428" spans="1:15" x14ac:dyDescent="0.25">
      <c r="A2428" s="151" t="s">
        <v>66</v>
      </c>
      <c r="B2428" s="77" t="s">
        <v>8</v>
      </c>
      <c r="C2428" s="77">
        <v>0.1</v>
      </c>
      <c r="D2428" s="77">
        <v>1</v>
      </c>
      <c r="E2428" s="77">
        <v>1.0000000000000001E-5</v>
      </c>
      <c r="F2428" s="77" t="s">
        <v>6</v>
      </c>
      <c r="G2428" s="77" t="s">
        <v>5</v>
      </c>
      <c r="H2428" s="77">
        <v>2E-3</v>
      </c>
      <c r="I2428" s="77">
        <v>0.02</v>
      </c>
      <c r="J2428" s="77" t="s">
        <v>6296</v>
      </c>
      <c r="K2428" s="77">
        <v>850</v>
      </c>
      <c r="L2428" s="77">
        <v>1700</v>
      </c>
      <c r="M2428" s="77">
        <v>808.55</v>
      </c>
      <c r="N2428" s="77">
        <v>1738.9</v>
      </c>
      <c r="O2428" s="78" t="s">
        <v>5746</v>
      </c>
    </row>
    <row r="2429" spans="1:15" x14ac:dyDescent="0.25">
      <c r="A2429" s="151" t="s">
        <v>66</v>
      </c>
      <c r="B2429" s="77" t="s">
        <v>8</v>
      </c>
      <c r="C2429" s="77">
        <v>0</v>
      </c>
      <c r="D2429" s="77">
        <v>0.1</v>
      </c>
      <c r="E2429" s="77">
        <v>1E-4</v>
      </c>
      <c r="F2429" s="77" t="s">
        <v>6</v>
      </c>
      <c r="G2429" s="77" t="s">
        <v>5</v>
      </c>
      <c r="H2429" s="77">
        <v>1.0000000000000001E-5</v>
      </c>
      <c r="I2429" s="77">
        <v>2E-3</v>
      </c>
      <c r="J2429" s="77" t="s">
        <v>6296</v>
      </c>
      <c r="K2429" s="77">
        <v>67.116</v>
      </c>
      <c r="L2429" s="77">
        <v>737.26</v>
      </c>
      <c r="M2429" s="77">
        <v>67.105000000000004</v>
      </c>
      <c r="N2429" s="77">
        <v>737.07</v>
      </c>
      <c r="O2429" s="78" t="s">
        <v>6308</v>
      </c>
    </row>
    <row r="2430" spans="1:15" x14ac:dyDescent="0.25">
      <c r="A2430" s="151" t="s">
        <v>66</v>
      </c>
      <c r="B2430" s="77" t="s">
        <v>8</v>
      </c>
      <c r="C2430" s="77">
        <v>0</v>
      </c>
      <c r="D2430" s="77">
        <v>0.1</v>
      </c>
      <c r="E2430" s="77">
        <v>1E-4</v>
      </c>
      <c r="F2430" s="77" t="s">
        <v>6</v>
      </c>
      <c r="G2430" s="77" t="s">
        <v>5</v>
      </c>
      <c r="H2430" s="77">
        <v>2E-3</v>
      </c>
      <c r="I2430" s="77">
        <v>0.02</v>
      </c>
      <c r="J2430" s="77" t="s">
        <v>6296</v>
      </c>
      <c r="K2430" s="77">
        <v>67.126000000000005</v>
      </c>
      <c r="L2430" s="77">
        <v>727.32</v>
      </c>
      <c r="M2430" s="77">
        <v>67.116</v>
      </c>
      <c r="N2430" s="77">
        <v>727.12</v>
      </c>
      <c r="O2430" s="78" t="s">
        <v>5738</v>
      </c>
    </row>
    <row r="2431" spans="1:15" x14ac:dyDescent="0.25">
      <c r="A2431" s="151" t="s">
        <v>66</v>
      </c>
      <c r="B2431" s="77" t="s">
        <v>8</v>
      </c>
      <c r="C2431" s="77">
        <v>0.1</v>
      </c>
      <c r="D2431" s="77">
        <v>1</v>
      </c>
      <c r="E2431" s="77">
        <v>1E-4</v>
      </c>
      <c r="F2431" s="77" t="s">
        <v>6</v>
      </c>
      <c r="G2431" s="77" t="s">
        <v>5</v>
      </c>
      <c r="H2431" s="77">
        <v>1.0000000000000001E-5</v>
      </c>
      <c r="I2431" s="77">
        <v>2E-3</v>
      </c>
      <c r="J2431" s="77" t="s">
        <v>6296</v>
      </c>
      <c r="K2431" s="77">
        <v>351.19</v>
      </c>
      <c r="L2431" s="77">
        <v>934.51</v>
      </c>
      <c r="M2431" s="77">
        <v>351.16</v>
      </c>
      <c r="N2431" s="77">
        <v>934.46</v>
      </c>
      <c r="O2431" s="78" t="s">
        <v>5742</v>
      </c>
    </row>
    <row r="2432" spans="1:15" x14ac:dyDescent="0.25">
      <c r="A2432" s="151" t="s">
        <v>66</v>
      </c>
      <c r="B2432" s="77" t="s">
        <v>8</v>
      </c>
      <c r="C2432" s="77">
        <v>0.1</v>
      </c>
      <c r="D2432" s="77">
        <v>1</v>
      </c>
      <c r="E2432" s="77">
        <v>1E-4</v>
      </c>
      <c r="F2432" s="77" t="s">
        <v>6</v>
      </c>
      <c r="G2432" s="77" t="s">
        <v>5</v>
      </c>
      <c r="H2432" s="77">
        <v>2E-3</v>
      </c>
      <c r="I2432" s="77">
        <v>0.02</v>
      </c>
      <c r="J2432" s="77" t="s">
        <v>6296</v>
      </c>
      <c r="K2432" s="77">
        <v>850</v>
      </c>
      <c r="L2432" s="77">
        <v>1737.8</v>
      </c>
      <c r="M2432" s="77">
        <v>810.33</v>
      </c>
      <c r="N2432" s="77">
        <v>1737.8</v>
      </c>
      <c r="O2432" s="78" t="s">
        <v>5747</v>
      </c>
    </row>
    <row r="2433" spans="1:15" x14ac:dyDescent="0.25">
      <c r="A2433" s="151" t="s">
        <v>66</v>
      </c>
      <c r="B2433" s="77" t="s">
        <v>8</v>
      </c>
      <c r="C2433" s="77">
        <v>1</v>
      </c>
      <c r="D2433" s="77">
        <v>10</v>
      </c>
      <c r="E2433" s="77">
        <v>1E-4</v>
      </c>
      <c r="F2433" s="77" t="s">
        <v>6</v>
      </c>
      <c r="G2433" s="77" t="s">
        <v>4</v>
      </c>
      <c r="H2433" s="77">
        <v>1.0000000000000001E-5</v>
      </c>
      <c r="I2433" s="77">
        <v>2E-3</v>
      </c>
      <c r="J2433" s="77" t="s">
        <v>6296</v>
      </c>
      <c r="K2433" s="77">
        <v>3.5</v>
      </c>
      <c r="L2433" s="77">
        <v>0.94</v>
      </c>
      <c r="M2433" s="77">
        <v>3.4754999999999998</v>
      </c>
      <c r="N2433" s="77">
        <v>0.93718000000000001</v>
      </c>
      <c r="O2433" s="78" t="s">
        <v>5751</v>
      </c>
    </row>
    <row r="2434" spans="1:15" x14ac:dyDescent="0.25">
      <c r="A2434" s="151" t="s">
        <v>66</v>
      </c>
      <c r="B2434" s="77" t="s">
        <v>8</v>
      </c>
      <c r="C2434" s="77">
        <v>1</v>
      </c>
      <c r="D2434" s="77">
        <v>10</v>
      </c>
      <c r="E2434" s="77">
        <v>1E-4</v>
      </c>
      <c r="F2434" s="77" t="s">
        <v>6</v>
      </c>
      <c r="G2434" s="77" t="s">
        <v>4</v>
      </c>
      <c r="H2434" s="77">
        <v>2E-3</v>
      </c>
      <c r="I2434" s="77">
        <v>0.02</v>
      </c>
      <c r="J2434" s="77" t="s">
        <v>6296</v>
      </c>
      <c r="K2434" s="77">
        <v>8.1999999999999993</v>
      </c>
      <c r="L2434" s="77">
        <v>1.8</v>
      </c>
      <c r="M2434" s="77">
        <v>8.1347000000000005</v>
      </c>
      <c r="N2434" s="77">
        <v>1.7537</v>
      </c>
      <c r="O2434" s="78" t="s">
        <v>5756</v>
      </c>
    </row>
    <row r="2435" spans="1:15" x14ac:dyDescent="0.25">
      <c r="A2435" s="151" t="s">
        <v>66</v>
      </c>
      <c r="B2435" s="77" t="s">
        <v>8</v>
      </c>
      <c r="C2435" s="77">
        <v>0</v>
      </c>
      <c r="D2435" s="77">
        <v>0.1</v>
      </c>
      <c r="E2435" s="77">
        <v>1E-3</v>
      </c>
      <c r="F2435" s="77" t="s">
        <v>6</v>
      </c>
      <c r="G2435" s="77" t="s">
        <v>5</v>
      </c>
      <c r="H2435" s="77">
        <v>1.0000000000000001E-5</v>
      </c>
      <c r="I2435" s="77">
        <v>2E-3</v>
      </c>
      <c r="J2435" s="77" t="s">
        <v>6296</v>
      </c>
      <c r="K2435" s="77">
        <v>578.33000000000004</v>
      </c>
      <c r="L2435" s="77">
        <v>131.69</v>
      </c>
      <c r="M2435" s="77">
        <v>578.32000000000005</v>
      </c>
      <c r="N2435" s="77">
        <v>131.46</v>
      </c>
      <c r="O2435" s="78" t="s">
        <v>5734</v>
      </c>
    </row>
    <row r="2436" spans="1:15" x14ac:dyDescent="0.25">
      <c r="A2436" s="151" t="s">
        <v>66</v>
      </c>
      <c r="B2436" s="77" t="s">
        <v>8</v>
      </c>
      <c r="C2436" s="77">
        <v>0</v>
      </c>
      <c r="D2436" s="77">
        <v>0.1</v>
      </c>
      <c r="E2436" s="77">
        <v>1E-3</v>
      </c>
      <c r="F2436" s="77" t="s">
        <v>6</v>
      </c>
      <c r="G2436" s="77" t="s">
        <v>5</v>
      </c>
      <c r="H2436" s="77">
        <v>2E-3</v>
      </c>
      <c r="I2436" s="77">
        <v>0.02</v>
      </c>
      <c r="J2436" s="77" t="s">
        <v>6296</v>
      </c>
      <c r="K2436" s="77">
        <v>578.33000000000004</v>
      </c>
      <c r="L2436" s="77">
        <v>129.33000000000001</v>
      </c>
      <c r="M2436" s="77">
        <v>578.32000000000005</v>
      </c>
      <c r="N2436" s="77">
        <v>129.1</v>
      </c>
      <c r="O2436" s="78" t="s">
        <v>5739</v>
      </c>
    </row>
    <row r="2437" spans="1:15" x14ac:dyDescent="0.25">
      <c r="A2437" s="151" t="s">
        <v>66</v>
      </c>
      <c r="B2437" s="77" t="s">
        <v>8</v>
      </c>
      <c r="C2437" s="77">
        <v>0.1</v>
      </c>
      <c r="D2437" s="77">
        <v>1</v>
      </c>
      <c r="E2437" s="77">
        <v>1E-3</v>
      </c>
      <c r="F2437" s="77" t="s">
        <v>6</v>
      </c>
      <c r="G2437" s="77" t="s">
        <v>5</v>
      </c>
      <c r="H2437" s="77">
        <v>1.0000000000000001E-5</v>
      </c>
      <c r="I2437" s="77">
        <v>2E-3</v>
      </c>
      <c r="J2437" s="77" t="s">
        <v>6296</v>
      </c>
      <c r="K2437" s="77">
        <v>650.74</v>
      </c>
      <c r="L2437" s="77">
        <v>757.68</v>
      </c>
      <c r="M2437" s="77">
        <v>650.66</v>
      </c>
      <c r="N2437" s="77">
        <v>757.46</v>
      </c>
      <c r="O2437" s="78" t="s">
        <v>6309</v>
      </c>
    </row>
    <row r="2438" spans="1:15" x14ac:dyDescent="0.25">
      <c r="A2438" s="151" t="s">
        <v>66</v>
      </c>
      <c r="B2438" s="77" t="s">
        <v>8</v>
      </c>
      <c r="C2438" s="77">
        <v>0.1</v>
      </c>
      <c r="D2438" s="77">
        <v>1</v>
      </c>
      <c r="E2438" s="77">
        <v>1E-3</v>
      </c>
      <c r="F2438" s="77" t="s">
        <v>6</v>
      </c>
      <c r="G2438" s="77" t="s">
        <v>5</v>
      </c>
      <c r="H2438" s="77">
        <v>2E-3</v>
      </c>
      <c r="I2438" s="77">
        <v>0.02</v>
      </c>
      <c r="J2438" s="77" t="s">
        <v>6296</v>
      </c>
      <c r="K2438" s="77">
        <v>976.25</v>
      </c>
      <c r="L2438" s="77">
        <v>1636.3</v>
      </c>
      <c r="M2438" s="77">
        <v>975.89</v>
      </c>
      <c r="N2438" s="77">
        <v>1636.2</v>
      </c>
      <c r="O2438" s="78" t="s">
        <v>5748</v>
      </c>
    </row>
    <row r="2439" spans="1:15" x14ac:dyDescent="0.25">
      <c r="A2439" s="151" t="s">
        <v>66</v>
      </c>
      <c r="B2439" s="77" t="s">
        <v>8</v>
      </c>
      <c r="C2439" s="77">
        <v>1</v>
      </c>
      <c r="D2439" s="77">
        <v>10</v>
      </c>
      <c r="E2439" s="77">
        <v>1E-3</v>
      </c>
      <c r="F2439" s="77" t="s">
        <v>6</v>
      </c>
      <c r="G2439" s="77" t="s">
        <v>4</v>
      </c>
      <c r="H2439" s="77">
        <v>1.0000000000000001E-5</v>
      </c>
      <c r="I2439" s="77">
        <v>2E-3</v>
      </c>
      <c r="J2439" s="77" t="s">
        <v>6296</v>
      </c>
      <c r="K2439" s="77">
        <v>3.5127000000000002</v>
      </c>
      <c r="L2439" s="77">
        <v>0.93464999999999998</v>
      </c>
      <c r="M2439" s="77">
        <v>3.5116000000000001</v>
      </c>
      <c r="N2439" s="77">
        <v>0.93445999999999996</v>
      </c>
      <c r="O2439" s="78" t="s">
        <v>5752</v>
      </c>
    </row>
    <row r="2440" spans="1:15" x14ac:dyDescent="0.25">
      <c r="A2440" s="151" t="s">
        <v>66</v>
      </c>
      <c r="B2440" s="77" t="s">
        <v>8</v>
      </c>
      <c r="C2440" s="77">
        <v>1</v>
      </c>
      <c r="D2440" s="77">
        <v>10</v>
      </c>
      <c r="E2440" s="77">
        <v>1E-3</v>
      </c>
      <c r="F2440" s="77" t="s">
        <v>6</v>
      </c>
      <c r="G2440" s="77" t="s">
        <v>4</v>
      </c>
      <c r="H2440" s="77">
        <v>2E-3</v>
      </c>
      <c r="I2440" s="77">
        <v>0.02</v>
      </c>
      <c r="J2440" s="77" t="s">
        <v>6296</v>
      </c>
      <c r="K2440" s="77">
        <v>8.1999999999999993</v>
      </c>
      <c r="L2440" s="77">
        <v>1.7524999999999999</v>
      </c>
      <c r="M2440" s="77">
        <v>8.1524999999999999</v>
      </c>
      <c r="N2440" s="77">
        <v>1.7525999999999999</v>
      </c>
      <c r="O2440" s="78" t="s">
        <v>5757</v>
      </c>
    </row>
    <row r="2441" spans="1:15" x14ac:dyDescent="0.25">
      <c r="A2441" s="151" t="s">
        <v>66</v>
      </c>
      <c r="B2441" s="77" t="s">
        <v>8</v>
      </c>
      <c r="C2441" s="77">
        <v>10</v>
      </c>
      <c r="D2441" s="77">
        <v>100</v>
      </c>
      <c r="E2441" s="77">
        <v>1E-3</v>
      </c>
      <c r="F2441" s="77" t="s">
        <v>6</v>
      </c>
      <c r="G2441" s="77" t="s">
        <v>4</v>
      </c>
      <c r="H2441" s="77">
        <v>4.0000000000000003E-5</v>
      </c>
      <c r="I2441" s="77">
        <v>1E-3</v>
      </c>
      <c r="J2441" s="77" t="s">
        <v>6296</v>
      </c>
      <c r="K2441" s="77">
        <v>35</v>
      </c>
      <c r="L2441" s="77">
        <v>0.95</v>
      </c>
      <c r="M2441" s="77">
        <v>34.942999999999998</v>
      </c>
      <c r="N2441" s="77">
        <v>0.94799</v>
      </c>
      <c r="O2441" s="78" t="s">
        <v>5761</v>
      </c>
    </row>
    <row r="2442" spans="1:15" x14ac:dyDescent="0.25">
      <c r="A2442" s="151" t="s">
        <v>66</v>
      </c>
      <c r="B2442" s="77" t="s">
        <v>8</v>
      </c>
      <c r="C2442" s="77">
        <v>0</v>
      </c>
      <c r="D2442" s="77">
        <v>0.1</v>
      </c>
      <c r="E2442" s="77">
        <v>0.01</v>
      </c>
      <c r="F2442" s="77" t="s">
        <v>6</v>
      </c>
      <c r="G2442" s="77" t="s">
        <v>5</v>
      </c>
      <c r="H2442" s="77">
        <v>1.0000000000000001E-5</v>
      </c>
      <c r="I2442" s="77">
        <v>2E-3</v>
      </c>
      <c r="J2442" s="77" t="s">
        <v>6296</v>
      </c>
      <c r="K2442" s="77">
        <v>5773.7</v>
      </c>
      <c r="L2442" s="77">
        <v>13.414999999999999</v>
      </c>
      <c r="M2442" s="77">
        <v>5773.6</v>
      </c>
      <c r="N2442" s="77">
        <v>13.317</v>
      </c>
      <c r="O2442" s="78" t="s">
        <v>5735</v>
      </c>
    </row>
    <row r="2443" spans="1:15" x14ac:dyDescent="0.25">
      <c r="A2443" s="151" t="s">
        <v>66</v>
      </c>
      <c r="B2443" s="77" t="s">
        <v>8</v>
      </c>
      <c r="C2443" s="77">
        <v>0</v>
      </c>
      <c r="D2443" s="77">
        <v>0.1</v>
      </c>
      <c r="E2443" s="77">
        <v>0.01</v>
      </c>
      <c r="F2443" s="77" t="s">
        <v>6</v>
      </c>
      <c r="G2443" s="77" t="s">
        <v>5</v>
      </c>
      <c r="H2443" s="77">
        <v>2E-3</v>
      </c>
      <c r="I2443" s="77">
        <v>0.02</v>
      </c>
      <c r="J2443" s="77" t="s">
        <v>6296</v>
      </c>
      <c r="K2443" s="77">
        <v>5773.7</v>
      </c>
      <c r="L2443" s="77">
        <v>13.173</v>
      </c>
      <c r="M2443" s="77">
        <v>5773.6</v>
      </c>
      <c r="N2443" s="77">
        <v>13.074999999999999</v>
      </c>
      <c r="O2443" s="78" t="s">
        <v>5740</v>
      </c>
    </row>
    <row r="2444" spans="1:15" x14ac:dyDescent="0.25">
      <c r="A2444" s="151" t="s">
        <v>66</v>
      </c>
      <c r="B2444" s="77" t="s">
        <v>8</v>
      </c>
      <c r="C2444" s="77">
        <v>0.1</v>
      </c>
      <c r="D2444" s="77">
        <v>1</v>
      </c>
      <c r="E2444" s="77">
        <v>0.01</v>
      </c>
      <c r="F2444" s="77" t="s">
        <v>6</v>
      </c>
      <c r="G2444" s="77" t="s">
        <v>5</v>
      </c>
      <c r="H2444" s="77">
        <v>1.0000000000000001E-5</v>
      </c>
      <c r="I2444" s="77">
        <v>2E-3</v>
      </c>
      <c r="J2444" s="77" t="s">
        <v>6296</v>
      </c>
      <c r="K2444" s="77">
        <v>5776.6</v>
      </c>
      <c r="L2444" s="77">
        <v>138.38999999999999</v>
      </c>
      <c r="M2444" s="77">
        <v>5776.5</v>
      </c>
      <c r="N2444" s="77">
        <v>138.13</v>
      </c>
      <c r="O2444" s="78" t="s">
        <v>5744</v>
      </c>
    </row>
    <row r="2445" spans="1:15" x14ac:dyDescent="0.25">
      <c r="A2445" s="151" t="s">
        <v>66</v>
      </c>
      <c r="B2445" s="77" t="s">
        <v>8</v>
      </c>
      <c r="C2445" s="77">
        <v>0.1</v>
      </c>
      <c r="D2445" s="77">
        <v>1</v>
      </c>
      <c r="E2445" s="77">
        <v>0.01</v>
      </c>
      <c r="F2445" s="77" t="s">
        <v>6</v>
      </c>
      <c r="G2445" s="77" t="s">
        <v>5</v>
      </c>
      <c r="H2445" s="77">
        <v>2E-3</v>
      </c>
      <c r="I2445" s="77">
        <v>0.02</v>
      </c>
      <c r="J2445" s="77" t="s">
        <v>6296</v>
      </c>
      <c r="K2445" s="77">
        <v>5806.3</v>
      </c>
      <c r="L2445" s="77">
        <v>505.05</v>
      </c>
      <c r="M2445" s="77">
        <v>5806.1</v>
      </c>
      <c r="N2445" s="77">
        <v>504.49</v>
      </c>
      <c r="O2445" s="78" t="s">
        <v>5749</v>
      </c>
    </row>
    <row r="2446" spans="1:15" x14ac:dyDescent="0.25">
      <c r="A2446" s="151" t="s">
        <v>66</v>
      </c>
      <c r="B2446" s="77" t="s">
        <v>8</v>
      </c>
      <c r="C2446" s="77">
        <v>1</v>
      </c>
      <c r="D2446" s="77">
        <v>10</v>
      </c>
      <c r="E2446" s="77">
        <v>0.01</v>
      </c>
      <c r="F2446" s="77" t="s">
        <v>6</v>
      </c>
      <c r="G2446" s="77" t="s">
        <v>4</v>
      </c>
      <c r="H2446" s="77">
        <v>1.0000000000000001E-5</v>
      </c>
      <c r="I2446" s="77">
        <v>2E-3</v>
      </c>
      <c r="J2446" s="77" t="s">
        <v>6296</v>
      </c>
      <c r="K2446" s="77">
        <v>6.5091000000000001</v>
      </c>
      <c r="L2446" s="77">
        <v>0.75829999999999997</v>
      </c>
      <c r="M2446" s="77">
        <v>6.5065999999999997</v>
      </c>
      <c r="N2446" s="77">
        <v>0.75746000000000002</v>
      </c>
      <c r="O2446" s="78" t="s">
        <v>5753</v>
      </c>
    </row>
    <row r="2447" spans="1:15" x14ac:dyDescent="0.25">
      <c r="A2447" s="151" t="s">
        <v>66</v>
      </c>
      <c r="B2447" s="77" t="s">
        <v>8</v>
      </c>
      <c r="C2447" s="77">
        <v>1</v>
      </c>
      <c r="D2447" s="77">
        <v>10</v>
      </c>
      <c r="E2447" s="77">
        <v>0.01</v>
      </c>
      <c r="F2447" s="77" t="s">
        <v>6</v>
      </c>
      <c r="G2447" s="77" t="s">
        <v>4</v>
      </c>
      <c r="H2447" s="77">
        <v>2E-3</v>
      </c>
      <c r="I2447" s="77">
        <v>0.02</v>
      </c>
      <c r="J2447" s="77" t="s">
        <v>6296</v>
      </c>
      <c r="K2447" s="77">
        <v>9.8125999999999998</v>
      </c>
      <c r="L2447" s="77">
        <v>1.6513</v>
      </c>
      <c r="M2447" s="77">
        <v>9.7989999999999995</v>
      </c>
      <c r="N2447" s="77">
        <v>1.6514</v>
      </c>
      <c r="O2447" s="78" t="s">
        <v>5758</v>
      </c>
    </row>
    <row r="2448" spans="1:15" x14ac:dyDescent="0.25">
      <c r="A2448" s="151" t="s">
        <v>66</v>
      </c>
      <c r="B2448" s="77" t="s">
        <v>8</v>
      </c>
      <c r="C2448" s="77">
        <v>10</v>
      </c>
      <c r="D2448" s="77">
        <v>100</v>
      </c>
      <c r="E2448" s="77">
        <v>0.01</v>
      </c>
      <c r="F2448" s="77" t="s">
        <v>6</v>
      </c>
      <c r="G2448" s="77" t="s">
        <v>4</v>
      </c>
      <c r="H2448" s="77">
        <v>4.0000000000000003E-5</v>
      </c>
      <c r="I2448" s="77">
        <v>1E-3</v>
      </c>
      <c r="J2448" s="77" t="s">
        <v>6296</v>
      </c>
      <c r="K2448" s="77">
        <v>35.348999999999997</v>
      </c>
      <c r="L2448" s="77">
        <v>0.94557000000000002</v>
      </c>
      <c r="M2448" s="77">
        <v>35.281999999999996</v>
      </c>
      <c r="N2448" s="77">
        <v>0.94527000000000005</v>
      </c>
      <c r="O2448" s="78" t="s">
        <v>5762</v>
      </c>
    </row>
    <row r="2449" spans="1:15" x14ac:dyDescent="0.25">
      <c r="A2449" s="151" t="s">
        <v>66</v>
      </c>
      <c r="B2449" s="77" t="s">
        <v>8</v>
      </c>
      <c r="C2449" s="77">
        <v>100</v>
      </c>
      <c r="D2449" s="77">
        <v>1020</v>
      </c>
      <c r="E2449" s="77">
        <v>0.01</v>
      </c>
      <c r="F2449" s="77" t="s">
        <v>6</v>
      </c>
      <c r="G2449" s="77" t="s">
        <v>4</v>
      </c>
      <c r="H2449" s="77">
        <v>4.0000000000000003E-5</v>
      </c>
      <c r="I2449" s="77">
        <v>1E-3</v>
      </c>
      <c r="J2449" s="77" t="s">
        <v>6296</v>
      </c>
      <c r="K2449" s="77">
        <v>360</v>
      </c>
      <c r="L2449" s="77">
        <v>1.1000000000000001</v>
      </c>
      <c r="M2449" s="77">
        <v>337.15</v>
      </c>
      <c r="N2449" s="77">
        <v>1.1167</v>
      </c>
      <c r="O2449" s="78" t="s">
        <v>6312</v>
      </c>
    </row>
    <row r="2450" spans="1:15" x14ac:dyDescent="0.25">
      <c r="A2450" s="151" t="s">
        <v>66</v>
      </c>
      <c r="B2450" s="77" t="s">
        <v>8</v>
      </c>
      <c r="C2450" s="77">
        <v>0.1</v>
      </c>
      <c r="D2450" s="77">
        <v>1</v>
      </c>
      <c r="E2450" s="77">
        <v>0.1</v>
      </c>
      <c r="F2450" s="77" t="s">
        <v>6</v>
      </c>
      <c r="G2450" s="77" t="s">
        <v>5</v>
      </c>
      <c r="H2450" s="77">
        <v>1.0000000000000001E-5</v>
      </c>
      <c r="I2450" s="77">
        <v>2E-3</v>
      </c>
      <c r="J2450" s="77" t="s">
        <v>6296</v>
      </c>
      <c r="K2450" s="77">
        <v>57736</v>
      </c>
      <c r="L2450" s="77">
        <v>14.108000000000001</v>
      </c>
      <c r="M2450" s="77">
        <v>57736</v>
      </c>
      <c r="N2450" s="77">
        <v>14</v>
      </c>
      <c r="O2450" s="78" t="s">
        <v>5745</v>
      </c>
    </row>
    <row r="2451" spans="1:15" x14ac:dyDescent="0.25">
      <c r="A2451" s="151" t="s">
        <v>66</v>
      </c>
      <c r="B2451" s="77" t="s">
        <v>8</v>
      </c>
      <c r="C2451" s="77">
        <v>0.1</v>
      </c>
      <c r="D2451" s="77">
        <v>1</v>
      </c>
      <c r="E2451" s="77">
        <v>0.1</v>
      </c>
      <c r="F2451" s="77" t="s">
        <v>6</v>
      </c>
      <c r="G2451" s="77" t="s">
        <v>5</v>
      </c>
      <c r="H2451" s="77">
        <v>2E-3</v>
      </c>
      <c r="I2451" s="77">
        <v>0.02</v>
      </c>
      <c r="J2451" s="77" t="s">
        <v>6296</v>
      </c>
      <c r="K2451" s="77">
        <v>57739</v>
      </c>
      <c r="L2451" s="77">
        <v>53.381</v>
      </c>
      <c r="M2451" s="77">
        <v>57739</v>
      </c>
      <c r="N2451" s="77">
        <v>53.128</v>
      </c>
      <c r="O2451" s="78" t="s">
        <v>5750</v>
      </c>
    </row>
    <row r="2452" spans="1:15" x14ac:dyDescent="0.25">
      <c r="A2452" s="151" t="s">
        <v>66</v>
      </c>
      <c r="B2452" s="77" t="s">
        <v>8</v>
      </c>
      <c r="C2452" s="77">
        <v>1</v>
      </c>
      <c r="D2452" s="77">
        <v>10</v>
      </c>
      <c r="E2452" s="77">
        <v>0.1</v>
      </c>
      <c r="F2452" s="77" t="s">
        <v>6</v>
      </c>
      <c r="G2452" s="77" t="s">
        <v>4</v>
      </c>
      <c r="H2452" s="77">
        <v>1.0000000000000001E-5</v>
      </c>
      <c r="I2452" s="77">
        <v>2E-3</v>
      </c>
      <c r="J2452" s="77" t="s">
        <v>6296</v>
      </c>
      <c r="K2452" s="77">
        <v>57.765999999999998</v>
      </c>
      <c r="L2452" s="77">
        <v>0.1391</v>
      </c>
      <c r="M2452" s="77">
        <v>57.765000000000001</v>
      </c>
      <c r="N2452" s="77">
        <v>0.13813</v>
      </c>
      <c r="O2452" s="78" t="s">
        <v>6311</v>
      </c>
    </row>
    <row r="2453" spans="1:15" x14ac:dyDescent="0.25">
      <c r="A2453" s="151" t="s">
        <v>66</v>
      </c>
      <c r="B2453" s="77" t="s">
        <v>8</v>
      </c>
      <c r="C2453" s="77">
        <v>1</v>
      </c>
      <c r="D2453" s="77">
        <v>10</v>
      </c>
      <c r="E2453" s="77">
        <v>0.1</v>
      </c>
      <c r="F2453" s="77" t="s">
        <v>6</v>
      </c>
      <c r="G2453" s="77" t="s">
        <v>4</v>
      </c>
      <c r="H2453" s="77">
        <v>2E-3</v>
      </c>
      <c r="I2453" s="77">
        <v>0.02</v>
      </c>
      <c r="J2453" s="77" t="s">
        <v>6296</v>
      </c>
      <c r="K2453" s="77">
        <v>58.073</v>
      </c>
      <c r="L2453" s="77">
        <v>0.51336999999999999</v>
      </c>
      <c r="M2453" s="77">
        <v>58.064</v>
      </c>
      <c r="N2453" s="77">
        <v>0.51215999999999995</v>
      </c>
      <c r="O2453" s="78" t="s">
        <v>6310</v>
      </c>
    </row>
    <row r="2454" spans="1:15" x14ac:dyDescent="0.25">
      <c r="A2454" s="151" t="s">
        <v>66</v>
      </c>
      <c r="B2454" s="77" t="s">
        <v>8</v>
      </c>
      <c r="C2454" s="77">
        <v>10</v>
      </c>
      <c r="D2454" s="77">
        <v>100</v>
      </c>
      <c r="E2454" s="77">
        <v>0.1</v>
      </c>
      <c r="F2454" s="77" t="s">
        <v>6</v>
      </c>
      <c r="G2454" s="77" t="s">
        <v>4</v>
      </c>
      <c r="H2454" s="77">
        <v>4.0000000000000003E-5</v>
      </c>
      <c r="I2454" s="77">
        <v>1E-3</v>
      </c>
      <c r="J2454" s="77" t="s">
        <v>6296</v>
      </c>
      <c r="K2454" s="77">
        <v>65.075999999999993</v>
      </c>
      <c r="L2454" s="77">
        <v>0.76909000000000005</v>
      </c>
      <c r="M2454" s="77">
        <v>64.997</v>
      </c>
      <c r="N2454" s="77">
        <v>0.76749999999999996</v>
      </c>
      <c r="O2454" s="78" t="s">
        <v>5763</v>
      </c>
    </row>
    <row r="2455" spans="1:15" x14ac:dyDescent="0.25">
      <c r="A2455" s="151" t="s">
        <v>66</v>
      </c>
      <c r="B2455" s="77" t="s">
        <v>8</v>
      </c>
      <c r="C2455" s="77">
        <v>100</v>
      </c>
      <c r="D2455" s="77">
        <v>1020</v>
      </c>
      <c r="E2455" s="77">
        <v>0.1</v>
      </c>
      <c r="F2455" s="77" t="s">
        <v>6</v>
      </c>
      <c r="G2455" s="77" t="s">
        <v>4</v>
      </c>
      <c r="H2455" s="77">
        <v>4.0000000000000003E-5</v>
      </c>
      <c r="I2455" s="77">
        <v>1E-3</v>
      </c>
      <c r="J2455" s="77" t="s">
        <v>6296</v>
      </c>
      <c r="K2455" s="77">
        <v>360</v>
      </c>
      <c r="L2455" s="77">
        <v>1.1141000000000001</v>
      </c>
      <c r="M2455" s="77">
        <v>341.11</v>
      </c>
      <c r="N2455" s="77">
        <v>1.1138999999999999</v>
      </c>
      <c r="O2455" s="78" t="s">
        <v>5767</v>
      </c>
    </row>
    <row r="2456" spans="1:15" x14ac:dyDescent="0.25">
      <c r="A2456" s="151" t="s">
        <v>66</v>
      </c>
      <c r="B2456" s="77" t="s">
        <v>8</v>
      </c>
      <c r="C2456" s="77">
        <v>1</v>
      </c>
      <c r="D2456" s="77">
        <v>10</v>
      </c>
      <c r="E2456" s="77">
        <v>1</v>
      </c>
      <c r="F2456" s="77" t="s">
        <v>6</v>
      </c>
      <c r="G2456" s="77" t="s">
        <v>4</v>
      </c>
      <c r="H2456" s="77">
        <v>1.0000000000000001E-5</v>
      </c>
      <c r="I2456" s="77">
        <v>2E-3</v>
      </c>
      <c r="J2456" s="77" t="s">
        <v>6296</v>
      </c>
      <c r="K2456" s="77">
        <v>577.36</v>
      </c>
      <c r="L2456" s="77">
        <v>1.4397E-2</v>
      </c>
      <c r="M2456" s="77">
        <v>577.36</v>
      </c>
      <c r="N2456" s="77">
        <v>1.4E-2</v>
      </c>
      <c r="O2456" s="78" t="s">
        <v>5755</v>
      </c>
    </row>
    <row r="2457" spans="1:15" x14ac:dyDescent="0.25">
      <c r="A2457" s="151" t="s">
        <v>66</v>
      </c>
      <c r="B2457" s="77" t="s">
        <v>8</v>
      </c>
      <c r="C2457" s="77">
        <v>1</v>
      </c>
      <c r="D2457" s="77">
        <v>10</v>
      </c>
      <c r="E2457" s="77">
        <v>1</v>
      </c>
      <c r="F2457" s="77" t="s">
        <v>6</v>
      </c>
      <c r="G2457" s="77" t="s">
        <v>4</v>
      </c>
      <c r="H2457" s="77">
        <v>2E-3</v>
      </c>
      <c r="I2457" s="77">
        <v>0.02</v>
      </c>
      <c r="J2457" s="77" t="s">
        <v>6296</v>
      </c>
      <c r="K2457" s="77">
        <v>577.39</v>
      </c>
      <c r="L2457" s="77">
        <v>5.4542E-2</v>
      </c>
      <c r="M2457" s="77">
        <v>577.39</v>
      </c>
      <c r="N2457" s="77">
        <v>5.3976000000000003E-2</v>
      </c>
      <c r="O2457" s="78" t="s">
        <v>5760</v>
      </c>
    </row>
    <row r="2458" spans="1:15" x14ac:dyDescent="0.25">
      <c r="A2458" s="151" t="s">
        <v>66</v>
      </c>
      <c r="B2458" s="77" t="s">
        <v>8</v>
      </c>
      <c r="C2458" s="77">
        <v>10</v>
      </c>
      <c r="D2458" s="77">
        <v>100</v>
      </c>
      <c r="E2458" s="77">
        <v>1</v>
      </c>
      <c r="F2458" s="77" t="s">
        <v>6</v>
      </c>
      <c r="G2458" s="77" t="s">
        <v>4</v>
      </c>
      <c r="H2458" s="77">
        <v>4.0000000000000003E-5</v>
      </c>
      <c r="I2458" s="77">
        <v>1E-3</v>
      </c>
      <c r="J2458" s="77" t="s">
        <v>6296</v>
      </c>
      <c r="K2458" s="77">
        <v>577.66</v>
      </c>
      <c r="L2458" s="77">
        <v>0.14257</v>
      </c>
      <c r="M2458" s="77">
        <v>577.63</v>
      </c>
      <c r="N2458" s="77">
        <v>0.14057</v>
      </c>
      <c r="O2458" s="78" t="s">
        <v>5764</v>
      </c>
    </row>
    <row r="2459" spans="1:15" x14ac:dyDescent="0.25">
      <c r="A2459" s="151" t="s">
        <v>66</v>
      </c>
      <c r="B2459" s="77" t="s">
        <v>8</v>
      </c>
      <c r="C2459" s="77">
        <v>100</v>
      </c>
      <c r="D2459" s="77">
        <v>1020</v>
      </c>
      <c r="E2459" s="77">
        <v>1</v>
      </c>
      <c r="F2459" s="77" t="s">
        <v>6</v>
      </c>
      <c r="G2459" s="77" t="s">
        <v>4</v>
      </c>
      <c r="H2459" s="77">
        <v>4.0000000000000003E-5</v>
      </c>
      <c r="I2459" s="77">
        <v>1E-3</v>
      </c>
      <c r="J2459" s="77" t="s">
        <v>6296</v>
      </c>
      <c r="K2459" s="77">
        <v>639.27</v>
      </c>
      <c r="L2459" s="77">
        <v>0.92932000000000003</v>
      </c>
      <c r="M2459" s="77">
        <v>638.46</v>
      </c>
      <c r="N2459" s="77">
        <v>0.92803000000000002</v>
      </c>
      <c r="O2459" s="78" t="s">
        <v>6313</v>
      </c>
    </row>
    <row r="2460" spans="1:15" x14ac:dyDescent="0.25">
      <c r="A2460" s="151" t="s">
        <v>66</v>
      </c>
      <c r="B2460" s="77" t="s">
        <v>8</v>
      </c>
      <c r="C2460" s="77">
        <v>10</v>
      </c>
      <c r="D2460" s="77">
        <v>100</v>
      </c>
      <c r="E2460" s="77">
        <v>10</v>
      </c>
      <c r="F2460" s="77" t="s">
        <v>6</v>
      </c>
      <c r="G2460" s="77" t="s">
        <v>4</v>
      </c>
      <c r="H2460" s="77">
        <v>4.0000000000000003E-5</v>
      </c>
      <c r="I2460" s="77">
        <v>1E-3</v>
      </c>
      <c r="J2460" s="77" t="s">
        <v>6296</v>
      </c>
      <c r="K2460" s="77">
        <v>5773.6</v>
      </c>
      <c r="L2460" s="77">
        <v>1.5076000000000001E-2</v>
      </c>
      <c r="M2460" s="77">
        <v>5773.6</v>
      </c>
      <c r="N2460" s="77">
        <v>1.4250000000000001E-2</v>
      </c>
      <c r="O2460" s="78" t="s">
        <v>5765</v>
      </c>
    </row>
    <row r="2461" spans="1:15" x14ac:dyDescent="0.25">
      <c r="A2461" s="151" t="s">
        <v>66</v>
      </c>
      <c r="B2461" s="77" t="s">
        <v>8</v>
      </c>
      <c r="C2461" s="77">
        <v>100</v>
      </c>
      <c r="D2461" s="77">
        <v>1020</v>
      </c>
      <c r="E2461" s="77">
        <v>10</v>
      </c>
      <c r="F2461" s="77" t="s">
        <v>6</v>
      </c>
      <c r="G2461" s="77" t="s">
        <v>4</v>
      </c>
      <c r="H2461" s="77">
        <v>4.0000000000000003E-5</v>
      </c>
      <c r="I2461" s="77">
        <v>1E-3</v>
      </c>
      <c r="J2461" s="77" t="s">
        <v>6296</v>
      </c>
      <c r="K2461" s="77">
        <v>5773</v>
      </c>
      <c r="L2461" s="77">
        <v>0.18489</v>
      </c>
      <c r="M2461" s="77">
        <v>5772.7</v>
      </c>
      <c r="N2461" s="77">
        <v>0.18293999999999999</v>
      </c>
      <c r="O2461" s="78" t="s">
        <v>6314</v>
      </c>
    </row>
    <row r="2462" spans="1:15" x14ac:dyDescent="0.25">
      <c r="A2462" s="151" t="s">
        <v>66</v>
      </c>
      <c r="B2462" s="77" t="s">
        <v>8</v>
      </c>
      <c r="C2462" s="77">
        <v>100</v>
      </c>
      <c r="D2462" s="77">
        <v>1020</v>
      </c>
      <c r="E2462" s="77">
        <v>100</v>
      </c>
      <c r="F2462" s="77" t="s">
        <v>6</v>
      </c>
      <c r="G2462" s="77" t="s">
        <v>4</v>
      </c>
      <c r="H2462" s="77">
        <v>4.0000000000000003E-5</v>
      </c>
      <c r="I2462" s="77">
        <v>1E-3</v>
      </c>
      <c r="J2462" s="77" t="s">
        <v>6296</v>
      </c>
      <c r="K2462" s="77">
        <v>57736</v>
      </c>
      <c r="L2462" s="77">
        <v>1.9421000000000001E-2</v>
      </c>
      <c r="M2462" s="77">
        <v>57735</v>
      </c>
      <c r="N2462" s="77">
        <v>1.8613000000000001E-2</v>
      </c>
      <c r="O2462" s="78" t="s">
        <v>6315</v>
      </c>
    </row>
    <row r="2463" spans="1:15" x14ac:dyDescent="0.25">
      <c r="A2463" s="151" t="s">
        <v>66</v>
      </c>
      <c r="B2463" s="77" t="s">
        <v>14</v>
      </c>
      <c r="C2463" s="77">
        <v>1.0000000000000001E-9</v>
      </c>
      <c r="D2463" s="77">
        <v>1E-8</v>
      </c>
      <c r="E2463" s="77">
        <v>9.9999999999999998E-13</v>
      </c>
      <c r="F2463" s="77" t="s">
        <v>138</v>
      </c>
      <c r="G2463" s="77" t="s">
        <v>15</v>
      </c>
      <c r="H2463" s="77">
        <v>0</v>
      </c>
      <c r="I2463" s="77">
        <v>0</v>
      </c>
      <c r="K2463" s="77">
        <v>3.5999999999999997E-2</v>
      </c>
      <c r="L2463" s="77">
        <v>6600000</v>
      </c>
      <c r="M2463" s="77">
        <v>3.5476000000000001E-2</v>
      </c>
      <c r="N2463" s="77">
        <v>6559300</v>
      </c>
      <c r="O2463" s="78" t="s">
        <v>1339</v>
      </c>
    </row>
    <row r="2464" spans="1:15" x14ac:dyDescent="0.25">
      <c r="A2464" s="151" t="s">
        <v>66</v>
      </c>
      <c r="B2464" s="77" t="s">
        <v>14</v>
      </c>
      <c r="C2464" s="77">
        <v>1.0000000000000001E-9</v>
      </c>
      <c r="D2464" s="77">
        <v>1E-8</v>
      </c>
      <c r="E2464" s="77">
        <v>9.9999999999999994E-12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3.5999999999999997E-2</v>
      </c>
      <c r="L2464" s="77">
        <v>6536700</v>
      </c>
      <c r="M2464" s="77">
        <v>3.5893000000000001E-2</v>
      </c>
      <c r="N2464" s="77">
        <v>6534200</v>
      </c>
      <c r="O2464" s="78" t="s">
        <v>1340</v>
      </c>
    </row>
    <row r="2465" spans="1:15" x14ac:dyDescent="0.25">
      <c r="A2465" s="151" t="s">
        <v>66</v>
      </c>
      <c r="B2465" s="77" t="s">
        <v>14</v>
      </c>
      <c r="C2465" s="77">
        <v>1E-8</v>
      </c>
      <c r="D2465" s="77">
        <v>9.9999999999999995E-8</v>
      </c>
      <c r="E2465" s="77">
        <v>9.9999999999999994E-12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0.5</v>
      </c>
      <c r="L2465" s="77">
        <v>5800000</v>
      </c>
      <c r="M2465" s="77">
        <v>0.48988999999999999</v>
      </c>
      <c r="N2465" s="77">
        <v>5801600</v>
      </c>
      <c r="O2465" s="78" t="s">
        <v>1344</v>
      </c>
    </row>
    <row r="2466" spans="1:15" x14ac:dyDescent="0.25">
      <c r="A2466" s="151" t="s">
        <v>66</v>
      </c>
      <c r="B2466" s="77" t="s">
        <v>14</v>
      </c>
      <c r="C2466" s="77">
        <v>1.0000000000000001E-9</v>
      </c>
      <c r="D2466" s="77">
        <v>1E-8</v>
      </c>
      <c r="E2466" s="77">
        <v>1E-10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6.6424999999999998E-2</v>
      </c>
      <c r="L2466" s="77">
        <v>5023200</v>
      </c>
      <c r="M2466" s="77">
        <v>6.6402000000000003E-2</v>
      </c>
      <c r="N2466" s="77">
        <v>5012600</v>
      </c>
      <c r="O2466" s="78" t="s">
        <v>1341</v>
      </c>
    </row>
    <row r="2467" spans="1:15" x14ac:dyDescent="0.25">
      <c r="A2467" s="151" t="s">
        <v>66</v>
      </c>
      <c r="B2467" s="77" t="s">
        <v>14</v>
      </c>
      <c r="C2467" s="77">
        <v>1E-8</v>
      </c>
      <c r="D2467" s="77">
        <v>9.9999999999999995E-8</v>
      </c>
      <c r="E2467" s="77">
        <v>1E-10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0.5</v>
      </c>
      <c r="L2467" s="77">
        <v>5788200</v>
      </c>
      <c r="M2467" s="77">
        <v>0.49306</v>
      </c>
      <c r="N2467" s="77">
        <v>5785500</v>
      </c>
      <c r="O2467" s="78" t="s">
        <v>1345</v>
      </c>
    </row>
    <row r="2468" spans="1:15" x14ac:dyDescent="0.25">
      <c r="A2468" s="151" t="s">
        <v>66</v>
      </c>
      <c r="B2468" s="77" t="s">
        <v>14</v>
      </c>
      <c r="C2468" s="77">
        <v>9.9999999999999995E-8</v>
      </c>
      <c r="D2468" s="77">
        <v>9.9999999999999995E-7</v>
      </c>
      <c r="E2468" s="77">
        <v>1E-10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6.2</v>
      </c>
      <c r="L2468" s="77">
        <v>5200000</v>
      </c>
      <c r="M2468" s="77">
        <v>6.1439000000000004</v>
      </c>
      <c r="N2468" s="77">
        <v>5209500</v>
      </c>
      <c r="O2468" s="78" t="s">
        <v>1349</v>
      </c>
    </row>
    <row r="2469" spans="1:15" x14ac:dyDescent="0.25">
      <c r="A2469" s="151" t="s">
        <v>66</v>
      </c>
      <c r="B2469" s="77" t="s">
        <v>14</v>
      </c>
      <c r="C2469" s="77">
        <v>1.0000000000000001E-9</v>
      </c>
      <c r="D2469" s="77">
        <v>1E-8</v>
      </c>
      <c r="E2469" s="77">
        <v>1.0000000000000001E-9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0.57862999999999998</v>
      </c>
      <c r="L2469" s="77">
        <v>1104800</v>
      </c>
      <c r="M2469" s="77">
        <v>0.57862999999999998</v>
      </c>
      <c r="N2469" s="77">
        <v>1095300</v>
      </c>
      <c r="O2469" s="78" t="s">
        <v>1342</v>
      </c>
    </row>
    <row r="2470" spans="1:15" x14ac:dyDescent="0.25">
      <c r="A2470" s="151" t="s">
        <v>66</v>
      </c>
      <c r="B2470" s="77" t="s">
        <v>14</v>
      </c>
      <c r="C2470" s="77">
        <v>1E-8</v>
      </c>
      <c r="D2470" s="77">
        <v>9.9999999999999995E-8</v>
      </c>
      <c r="E2470" s="77">
        <v>1.0000000000000001E-9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0.74933000000000005</v>
      </c>
      <c r="L2470" s="77">
        <v>4690300</v>
      </c>
      <c r="M2470" s="77">
        <v>0.74914000000000003</v>
      </c>
      <c r="N2470" s="77">
        <v>4679800</v>
      </c>
      <c r="O2470" s="78" t="s">
        <v>1346</v>
      </c>
    </row>
    <row r="2471" spans="1:15" x14ac:dyDescent="0.25">
      <c r="A2471" s="151" t="s">
        <v>66</v>
      </c>
      <c r="B2471" s="77" t="s">
        <v>14</v>
      </c>
      <c r="C2471" s="77">
        <v>9.9999999999999995E-8</v>
      </c>
      <c r="D2471" s="77">
        <v>9.9999999999999995E-7</v>
      </c>
      <c r="E2471" s="77">
        <v>1.0000000000000001E-9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6.2</v>
      </c>
      <c r="L2471" s="77">
        <v>5201100</v>
      </c>
      <c r="M2471" s="77">
        <v>6.1698000000000004</v>
      </c>
      <c r="N2471" s="77">
        <v>5198400</v>
      </c>
      <c r="O2471" s="78" t="s">
        <v>1350</v>
      </c>
    </row>
    <row r="2472" spans="1:15" x14ac:dyDescent="0.25">
      <c r="A2472" s="151" t="s">
        <v>66</v>
      </c>
      <c r="B2472" s="77" t="s">
        <v>14</v>
      </c>
      <c r="C2472" s="77">
        <v>1.0000000000000001E-9</v>
      </c>
      <c r="D2472" s="77">
        <v>1E-8</v>
      </c>
      <c r="E2472" s="77">
        <v>1E-8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5.7903000000000002</v>
      </c>
      <c r="L2472" s="77">
        <v>3024400</v>
      </c>
      <c r="M2472" s="77">
        <v>5.7903000000000002</v>
      </c>
      <c r="N2472" s="77">
        <v>3020500</v>
      </c>
      <c r="O2472" s="78" t="s">
        <v>1343</v>
      </c>
    </row>
    <row r="2473" spans="1:15" x14ac:dyDescent="0.25">
      <c r="A2473" s="151" t="s">
        <v>66</v>
      </c>
      <c r="B2473" s="77" t="s">
        <v>14</v>
      </c>
      <c r="C2473" s="77">
        <v>1E-8</v>
      </c>
      <c r="D2473" s="77">
        <v>9.9999999999999995E-8</v>
      </c>
      <c r="E2473" s="77">
        <v>1E-8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5.7969999999999997</v>
      </c>
      <c r="L2473" s="77">
        <v>1102800</v>
      </c>
      <c r="M2473" s="77">
        <v>5.7969999999999997</v>
      </c>
      <c r="N2473" s="77">
        <v>1093300</v>
      </c>
      <c r="O2473" s="78" t="s">
        <v>1347</v>
      </c>
    </row>
    <row r="2474" spans="1:15" x14ac:dyDescent="0.25">
      <c r="A2474" s="151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1E-8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8.3825000000000003</v>
      </c>
      <c r="L2474" s="77">
        <v>4378300</v>
      </c>
      <c r="M2474" s="77">
        <v>8.3808000000000007</v>
      </c>
      <c r="N2474" s="77">
        <v>4368200</v>
      </c>
      <c r="O2474" s="78" t="s">
        <v>1351</v>
      </c>
    </row>
    <row r="2475" spans="1:15" x14ac:dyDescent="0.25">
      <c r="A2475" s="151" t="s">
        <v>66</v>
      </c>
      <c r="B2475" s="77" t="s">
        <v>14</v>
      </c>
      <c r="C2475" s="77">
        <v>1E-8</v>
      </c>
      <c r="D2475" s="77">
        <v>9.9999999999999995E-8</v>
      </c>
      <c r="E2475" s="77">
        <v>9.9999999999999995E-8</v>
      </c>
      <c r="F2475" s="77" t="s">
        <v>138</v>
      </c>
      <c r="G2475" s="77" t="s">
        <v>15</v>
      </c>
      <c r="H2475" s="77">
        <v>0</v>
      </c>
      <c r="I2475" s="77">
        <v>0</v>
      </c>
      <c r="K2475" s="77">
        <v>57.904000000000003</v>
      </c>
      <c r="L2475" s="77">
        <v>3024300</v>
      </c>
      <c r="M2475" s="77">
        <v>57.904000000000003</v>
      </c>
      <c r="N2475" s="77">
        <v>3020400</v>
      </c>
      <c r="O2475" s="78" t="s">
        <v>1348</v>
      </c>
    </row>
    <row r="2476" spans="1:15" x14ac:dyDescent="0.25">
      <c r="A2476" s="151" t="s">
        <v>66</v>
      </c>
      <c r="B2476" s="77" t="s">
        <v>14</v>
      </c>
      <c r="C2476" s="77">
        <v>9.9999999999999995E-8</v>
      </c>
      <c r="D2476" s="77">
        <v>9.9999999999999995E-7</v>
      </c>
      <c r="E2476" s="77">
        <v>9.9999999999999995E-8</v>
      </c>
      <c r="F2476" s="77" t="s">
        <v>138</v>
      </c>
      <c r="G2476" s="77" t="s">
        <v>15</v>
      </c>
      <c r="H2476" s="77">
        <v>0</v>
      </c>
      <c r="I2476" s="77">
        <v>0</v>
      </c>
      <c r="K2476" s="77">
        <v>58.094000000000001</v>
      </c>
      <c r="L2476" s="77">
        <v>1100500</v>
      </c>
      <c r="M2476" s="77">
        <v>58.094000000000001</v>
      </c>
      <c r="N2476" s="77">
        <v>1091000</v>
      </c>
      <c r="O2476" s="78" t="s">
        <v>1352</v>
      </c>
    </row>
    <row r="2477" spans="1:15" x14ac:dyDescent="0.25">
      <c r="A2477" s="151" t="s">
        <v>66</v>
      </c>
      <c r="B2477" s="77" t="s">
        <v>14</v>
      </c>
      <c r="C2477" s="77">
        <v>9.9999999999999995E-8</v>
      </c>
      <c r="D2477" s="77">
        <v>9.9999999999999995E-7</v>
      </c>
      <c r="E2477" s="77">
        <v>9.9999999999999995E-7</v>
      </c>
      <c r="F2477" s="77" t="s">
        <v>138</v>
      </c>
      <c r="G2477" s="77" t="s">
        <v>15</v>
      </c>
      <c r="H2477" s="77">
        <v>0</v>
      </c>
      <c r="I2477" s="77">
        <v>0</v>
      </c>
      <c r="K2477" s="77">
        <v>579.04999999999995</v>
      </c>
      <c r="L2477" s="77">
        <v>3024200</v>
      </c>
      <c r="M2477" s="77">
        <v>579.04999999999995</v>
      </c>
      <c r="N2477" s="77">
        <v>3020300</v>
      </c>
      <c r="O2477" s="78" t="s">
        <v>1353</v>
      </c>
    </row>
    <row r="2478" spans="1:15" x14ac:dyDescent="0.25">
      <c r="A2478" s="151" t="s">
        <v>66</v>
      </c>
      <c r="B2478" s="77" t="s">
        <v>44</v>
      </c>
      <c r="C2478" s="77">
        <v>0</v>
      </c>
      <c r="D2478" s="77">
        <v>1E-4</v>
      </c>
      <c r="E2478" s="77">
        <v>1.0000000000000001E-9</v>
      </c>
      <c r="F2478" s="77" t="s">
        <v>13</v>
      </c>
      <c r="G2478" s="77" t="s">
        <v>68</v>
      </c>
      <c r="H2478" s="77">
        <v>0</v>
      </c>
      <c r="I2478" s="77">
        <v>0</v>
      </c>
      <c r="K2478" s="77">
        <v>35</v>
      </c>
      <c r="L2478" s="77">
        <v>350000</v>
      </c>
      <c r="M2478" s="77">
        <v>34.933</v>
      </c>
      <c r="N2478" s="77">
        <v>349170</v>
      </c>
      <c r="O2478" s="78" t="s">
        <v>1309</v>
      </c>
    </row>
    <row r="2479" spans="1:15" x14ac:dyDescent="0.25">
      <c r="A2479" s="151" t="s">
        <v>66</v>
      </c>
      <c r="B2479" s="77" t="s">
        <v>44</v>
      </c>
      <c r="C2479" s="77">
        <v>0</v>
      </c>
      <c r="D2479" s="77">
        <v>1E-4</v>
      </c>
      <c r="E2479" s="77">
        <v>1E-8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35.368000000000002</v>
      </c>
      <c r="L2479" s="77">
        <v>346810</v>
      </c>
      <c r="M2479" s="77">
        <v>35.366</v>
      </c>
      <c r="N2479" s="77">
        <v>346810</v>
      </c>
      <c r="O2479" s="78" t="s">
        <v>1310</v>
      </c>
    </row>
    <row r="2480" spans="1:15" x14ac:dyDescent="0.25">
      <c r="A2480" s="151" t="s">
        <v>66</v>
      </c>
      <c r="B2480" s="77" t="s">
        <v>44</v>
      </c>
      <c r="C2480" s="77">
        <v>1E-4</v>
      </c>
      <c r="D2480" s="77">
        <v>1E-3</v>
      </c>
      <c r="E2480" s="77">
        <v>1E-8</v>
      </c>
      <c r="F2480" s="77" t="s">
        <v>13</v>
      </c>
      <c r="G2480" s="77" t="s">
        <v>68</v>
      </c>
      <c r="H2480" s="77">
        <v>0</v>
      </c>
      <c r="I2480" s="77">
        <v>0</v>
      </c>
      <c r="K2480" s="77">
        <v>120</v>
      </c>
      <c r="L2480" s="77">
        <v>350000</v>
      </c>
      <c r="M2480" s="77">
        <v>115.86</v>
      </c>
      <c r="N2480" s="77">
        <v>347000</v>
      </c>
      <c r="O2480" s="78" t="s">
        <v>1314</v>
      </c>
    </row>
    <row r="2481" spans="1:15" x14ac:dyDescent="0.25">
      <c r="A2481" s="151" t="s">
        <v>66</v>
      </c>
      <c r="B2481" s="77" t="s">
        <v>44</v>
      </c>
      <c r="C2481" s="77">
        <v>0</v>
      </c>
      <c r="D2481" s="77">
        <v>1E-4</v>
      </c>
      <c r="E2481" s="77">
        <v>9.9999999999999995E-8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67.34</v>
      </c>
      <c r="L2481" s="77">
        <v>230750</v>
      </c>
      <c r="M2481" s="77">
        <v>67.335999999999999</v>
      </c>
      <c r="N2481" s="77">
        <v>230720</v>
      </c>
      <c r="O2481" s="78" t="s">
        <v>1311</v>
      </c>
    </row>
    <row r="2482" spans="1:15" x14ac:dyDescent="0.25">
      <c r="A2482" s="151" t="s">
        <v>66</v>
      </c>
      <c r="B2482" s="77" t="s">
        <v>44</v>
      </c>
      <c r="C2482" s="77">
        <v>1E-4</v>
      </c>
      <c r="D2482" s="77">
        <v>1E-3</v>
      </c>
      <c r="E2482" s="77">
        <v>9.9999999999999995E-8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127.29</v>
      </c>
      <c r="L2482" s="77">
        <v>339170</v>
      </c>
      <c r="M2482" s="77">
        <v>127.24</v>
      </c>
      <c r="N2482" s="77">
        <v>339180</v>
      </c>
      <c r="O2482" s="78" t="s">
        <v>1315</v>
      </c>
    </row>
    <row r="2483" spans="1:15" x14ac:dyDescent="0.25">
      <c r="A2483" s="151" t="s">
        <v>66</v>
      </c>
      <c r="B2483" s="77" t="s">
        <v>44</v>
      </c>
      <c r="C2483" s="77">
        <v>1E-3</v>
      </c>
      <c r="D2483" s="77">
        <v>0.01</v>
      </c>
      <c r="E2483" s="77">
        <v>9.9999999999999995E-8</v>
      </c>
      <c r="F2483" s="77" t="s">
        <v>13</v>
      </c>
      <c r="G2483" s="77" t="s">
        <v>11</v>
      </c>
      <c r="H2483" s="77">
        <v>0</v>
      </c>
      <c r="I2483" s="77">
        <v>0</v>
      </c>
      <c r="K2483" s="77">
        <v>1.2</v>
      </c>
      <c r="L2483" s="77">
        <v>350</v>
      </c>
      <c r="M2483" s="77">
        <v>1.1597</v>
      </c>
      <c r="N2483" s="77">
        <v>346.89</v>
      </c>
      <c r="O2483" s="78" t="s">
        <v>1319</v>
      </c>
    </row>
    <row r="2484" spans="1:15" x14ac:dyDescent="0.25">
      <c r="A2484" s="151" t="s">
        <v>66</v>
      </c>
      <c r="B2484" s="77" t="s">
        <v>44</v>
      </c>
      <c r="C2484" s="77">
        <v>0</v>
      </c>
      <c r="D2484" s="77">
        <v>1E-4</v>
      </c>
      <c r="E2484" s="77">
        <v>9.9999999999999995E-7</v>
      </c>
      <c r="F2484" s="77" t="s">
        <v>13</v>
      </c>
      <c r="G2484" s="77" t="s">
        <v>68</v>
      </c>
      <c r="H2484" s="77">
        <v>0</v>
      </c>
      <c r="I2484" s="77">
        <v>0</v>
      </c>
      <c r="K2484" s="77">
        <v>578.4</v>
      </c>
      <c r="L2484" s="77">
        <v>31405</v>
      </c>
      <c r="M2484" s="77">
        <v>578.39</v>
      </c>
      <c r="N2484" s="77">
        <v>31376</v>
      </c>
      <c r="O2484" s="78" t="s">
        <v>1312</v>
      </c>
    </row>
    <row r="2485" spans="1:15" x14ac:dyDescent="0.25">
      <c r="A2485" s="151" t="s">
        <v>66</v>
      </c>
      <c r="B2485" s="77" t="s">
        <v>44</v>
      </c>
      <c r="C2485" s="77">
        <v>1E-4</v>
      </c>
      <c r="D2485" s="77">
        <v>1E-3</v>
      </c>
      <c r="E2485" s="77">
        <v>9.9999999999999995E-7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580.76</v>
      </c>
      <c r="L2485" s="77">
        <v>159300</v>
      </c>
      <c r="M2485" s="77">
        <v>580.72</v>
      </c>
      <c r="N2485" s="77">
        <v>159250</v>
      </c>
      <c r="O2485" s="78" t="s">
        <v>1316</v>
      </c>
    </row>
    <row r="2486" spans="1:15" x14ac:dyDescent="0.25">
      <c r="A2486" s="151" t="s">
        <v>66</v>
      </c>
      <c r="B2486" s="77" t="s">
        <v>44</v>
      </c>
      <c r="C2486" s="77">
        <v>1E-3</v>
      </c>
      <c r="D2486" s="77">
        <v>0.01</v>
      </c>
      <c r="E2486" s="77">
        <v>9.9999999999999995E-7</v>
      </c>
      <c r="F2486" s="77" t="s">
        <v>13</v>
      </c>
      <c r="G2486" s="77" t="s">
        <v>11</v>
      </c>
      <c r="H2486" s="77">
        <v>0</v>
      </c>
      <c r="I2486" s="77">
        <v>0</v>
      </c>
      <c r="K2486" s="77">
        <v>1.2739</v>
      </c>
      <c r="L2486" s="77">
        <v>339.07</v>
      </c>
      <c r="M2486" s="77">
        <v>1.2734000000000001</v>
      </c>
      <c r="N2486" s="77">
        <v>339.08</v>
      </c>
      <c r="O2486" s="78" t="s">
        <v>1320</v>
      </c>
    </row>
    <row r="2487" spans="1:15" x14ac:dyDescent="0.25">
      <c r="A2487" s="151" t="s">
        <v>66</v>
      </c>
      <c r="B2487" s="77" t="s">
        <v>44</v>
      </c>
      <c r="C2487" s="77">
        <v>0.01</v>
      </c>
      <c r="D2487" s="77">
        <v>0.1</v>
      </c>
      <c r="E2487" s="77">
        <v>9.9999999999999995E-7</v>
      </c>
      <c r="F2487" s="77" t="s">
        <v>13</v>
      </c>
      <c r="G2487" s="77" t="s">
        <v>11</v>
      </c>
      <c r="H2487" s="77">
        <v>0</v>
      </c>
      <c r="I2487" s="77">
        <v>0</v>
      </c>
      <c r="K2487" s="77">
        <v>12</v>
      </c>
      <c r="L2487" s="77">
        <v>350</v>
      </c>
      <c r="M2487" s="77">
        <v>11.589</v>
      </c>
      <c r="N2487" s="77">
        <v>348.45</v>
      </c>
      <c r="O2487" s="78" t="s">
        <v>1324</v>
      </c>
    </row>
    <row r="2488" spans="1:15" x14ac:dyDescent="0.25">
      <c r="A2488" s="151" t="s">
        <v>66</v>
      </c>
      <c r="B2488" s="77" t="s">
        <v>44</v>
      </c>
      <c r="C2488" s="77">
        <v>0</v>
      </c>
      <c r="D2488" s="77">
        <v>1E-4</v>
      </c>
      <c r="E2488" s="77">
        <v>1.0000000000000001E-5</v>
      </c>
      <c r="F2488" s="77" t="s">
        <v>13</v>
      </c>
      <c r="G2488" s="77" t="s">
        <v>68</v>
      </c>
      <c r="H2488" s="77">
        <v>0</v>
      </c>
      <c r="I2488" s="77">
        <v>0</v>
      </c>
      <c r="K2488" s="77">
        <v>5773.7</v>
      </c>
      <c r="L2488" s="77">
        <v>3163.2</v>
      </c>
      <c r="M2488" s="77">
        <v>5773.7</v>
      </c>
      <c r="N2488" s="77">
        <v>3151.6</v>
      </c>
      <c r="O2488" s="78" t="s">
        <v>1313</v>
      </c>
    </row>
    <row r="2489" spans="1:15" x14ac:dyDescent="0.25">
      <c r="A2489" s="151" t="s">
        <v>66</v>
      </c>
      <c r="B2489" s="77" t="s">
        <v>44</v>
      </c>
      <c r="C2489" s="77">
        <v>1E-4</v>
      </c>
      <c r="D2489" s="77">
        <v>1E-3</v>
      </c>
      <c r="E2489" s="77">
        <v>1.0000000000000001E-5</v>
      </c>
      <c r="F2489" s="77" t="s">
        <v>13</v>
      </c>
      <c r="G2489" s="77" t="s">
        <v>68</v>
      </c>
      <c r="H2489" s="77">
        <v>0</v>
      </c>
      <c r="I2489" s="77">
        <v>0</v>
      </c>
      <c r="K2489" s="77">
        <v>5773.7</v>
      </c>
      <c r="L2489" s="77">
        <v>18430</v>
      </c>
      <c r="M2489" s="77">
        <v>5773.7</v>
      </c>
      <c r="N2489" s="77">
        <v>18401</v>
      </c>
      <c r="O2489" s="78" t="s">
        <v>1317</v>
      </c>
    </row>
    <row r="2490" spans="1:15" x14ac:dyDescent="0.25">
      <c r="A2490" s="151" t="s">
        <v>66</v>
      </c>
      <c r="B2490" s="77" t="s">
        <v>44</v>
      </c>
      <c r="C2490" s="77">
        <v>1E-3</v>
      </c>
      <c r="D2490" s="77">
        <v>0.01</v>
      </c>
      <c r="E2490" s="77">
        <v>1.0000000000000001E-5</v>
      </c>
      <c r="F2490" s="77" t="s">
        <v>13</v>
      </c>
      <c r="G2490" s="77" t="s">
        <v>11</v>
      </c>
      <c r="H2490" s="77">
        <v>0</v>
      </c>
      <c r="I2490" s="77">
        <v>0</v>
      </c>
      <c r="K2490" s="77">
        <v>5.8079000000000001</v>
      </c>
      <c r="L2490" s="77">
        <v>159.28</v>
      </c>
      <c r="M2490" s="77">
        <v>5.8074000000000003</v>
      </c>
      <c r="N2490" s="77">
        <v>159.22999999999999</v>
      </c>
      <c r="O2490" s="78" t="s">
        <v>1321</v>
      </c>
    </row>
    <row r="2491" spans="1:15" x14ac:dyDescent="0.25">
      <c r="A2491" s="151" t="s">
        <v>66</v>
      </c>
      <c r="B2491" s="77" t="s">
        <v>44</v>
      </c>
      <c r="C2491" s="77">
        <v>0.01</v>
      </c>
      <c r="D2491" s="77">
        <v>0.1</v>
      </c>
      <c r="E2491" s="77">
        <v>1.0000000000000001E-5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12.73</v>
      </c>
      <c r="L2491" s="77">
        <v>340.62</v>
      </c>
      <c r="M2491" s="77">
        <v>12.725</v>
      </c>
      <c r="N2491" s="77">
        <v>340.63</v>
      </c>
      <c r="O2491" s="78" t="s">
        <v>1325</v>
      </c>
    </row>
    <row r="2492" spans="1:15" x14ac:dyDescent="0.25">
      <c r="A2492" s="151" t="s">
        <v>66</v>
      </c>
      <c r="B2492" s="77" t="s">
        <v>44</v>
      </c>
      <c r="C2492" s="77">
        <v>0.1</v>
      </c>
      <c r="D2492" s="77">
        <v>1</v>
      </c>
      <c r="E2492" s="77">
        <v>1.0000000000000001E-5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180</v>
      </c>
      <c r="L2492" s="77">
        <v>370</v>
      </c>
      <c r="M2492" s="77">
        <v>172.98</v>
      </c>
      <c r="N2492" s="77">
        <v>365.23</v>
      </c>
      <c r="O2492" s="78" t="s">
        <v>1329</v>
      </c>
    </row>
    <row r="2493" spans="1:15" x14ac:dyDescent="0.25">
      <c r="A2493" s="151" t="s">
        <v>66</v>
      </c>
      <c r="B2493" s="77" t="s">
        <v>44</v>
      </c>
      <c r="C2493" s="77">
        <v>1E-4</v>
      </c>
      <c r="D2493" s="77">
        <v>1E-3</v>
      </c>
      <c r="E2493" s="77">
        <v>1E-4</v>
      </c>
      <c r="F2493" s="77" t="s">
        <v>13</v>
      </c>
      <c r="G2493" s="77" t="s">
        <v>68</v>
      </c>
      <c r="H2493" s="77">
        <v>0</v>
      </c>
      <c r="I2493" s="77">
        <v>0</v>
      </c>
      <c r="K2493" s="77">
        <v>57736</v>
      </c>
      <c r="L2493" s="77">
        <v>1854.7</v>
      </c>
      <c r="M2493" s="77">
        <v>57736</v>
      </c>
      <c r="N2493" s="77">
        <v>1843.4</v>
      </c>
      <c r="O2493" s="78" t="s">
        <v>1318</v>
      </c>
    </row>
    <row r="2494" spans="1:15" x14ac:dyDescent="0.25">
      <c r="A2494" s="151" t="s">
        <v>66</v>
      </c>
      <c r="B2494" s="77" t="s">
        <v>44</v>
      </c>
      <c r="C2494" s="77">
        <v>1E-3</v>
      </c>
      <c r="D2494" s="77">
        <v>0.01</v>
      </c>
      <c r="E2494" s="77">
        <v>1E-4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57.737000000000002</v>
      </c>
      <c r="L2494" s="77">
        <v>18.431000000000001</v>
      </c>
      <c r="M2494" s="77">
        <v>57.737000000000002</v>
      </c>
      <c r="N2494" s="77">
        <v>18.399000000000001</v>
      </c>
      <c r="O2494" s="78" t="s">
        <v>1322</v>
      </c>
    </row>
    <row r="2495" spans="1:15" x14ac:dyDescent="0.25">
      <c r="A2495" s="151" t="s">
        <v>66</v>
      </c>
      <c r="B2495" s="77" t="s">
        <v>44</v>
      </c>
      <c r="C2495" s="77">
        <v>0.01</v>
      </c>
      <c r="D2495" s="77">
        <v>0.1</v>
      </c>
      <c r="E2495" s="77">
        <v>1E-4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58.070999999999998</v>
      </c>
      <c r="L2495" s="77">
        <v>160.28</v>
      </c>
      <c r="M2495" s="77">
        <v>58.066000000000003</v>
      </c>
      <c r="N2495" s="77">
        <v>160.22999999999999</v>
      </c>
      <c r="O2495" s="78" t="s">
        <v>1326</v>
      </c>
    </row>
    <row r="2496" spans="1:15" x14ac:dyDescent="0.25">
      <c r="A2496" s="151" t="s">
        <v>66</v>
      </c>
      <c r="B2496" s="77" t="s">
        <v>44</v>
      </c>
      <c r="C2496" s="77">
        <v>0.1</v>
      </c>
      <c r="D2496" s="77">
        <v>1</v>
      </c>
      <c r="E2496" s="77">
        <v>1E-4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181.28</v>
      </c>
      <c r="L2496" s="77">
        <v>360.03</v>
      </c>
      <c r="M2496" s="77">
        <v>181.24</v>
      </c>
      <c r="N2496" s="77">
        <v>360.03</v>
      </c>
      <c r="O2496" s="78" t="s">
        <v>1330</v>
      </c>
    </row>
    <row r="2497" spans="1:15" x14ac:dyDescent="0.25">
      <c r="A2497" s="151" t="s">
        <v>66</v>
      </c>
      <c r="B2497" s="77" t="s">
        <v>44</v>
      </c>
      <c r="C2497" s="77">
        <v>1</v>
      </c>
      <c r="D2497" s="77">
        <v>10.199999999999999</v>
      </c>
      <c r="E2497" s="77">
        <v>1E-4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2.4</v>
      </c>
      <c r="L2497" s="77">
        <v>0.59</v>
      </c>
      <c r="M2497" s="77">
        <v>2.3094999999999999</v>
      </c>
      <c r="N2497" s="77">
        <v>0.57974999999999999</v>
      </c>
      <c r="O2497" s="78" t="s">
        <v>1334</v>
      </c>
    </row>
    <row r="2498" spans="1:15" x14ac:dyDescent="0.25">
      <c r="A2498" s="151" t="s">
        <v>66</v>
      </c>
      <c r="B2498" s="77" t="s">
        <v>44</v>
      </c>
      <c r="C2498" s="77">
        <v>1E-3</v>
      </c>
      <c r="D2498" s="77">
        <v>0.01</v>
      </c>
      <c r="E2498" s="77">
        <v>1E-3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577.36</v>
      </c>
      <c r="L2498" s="77">
        <v>1.8560000000000001</v>
      </c>
      <c r="M2498" s="77">
        <v>577.36</v>
      </c>
      <c r="N2498" s="77">
        <v>1.8431</v>
      </c>
      <c r="O2498" s="78" t="s">
        <v>1323</v>
      </c>
    </row>
    <row r="2499" spans="1:15" x14ac:dyDescent="0.25">
      <c r="A2499" s="151" t="s">
        <v>66</v>
      </c>
      <c r="B2499" s="77" t="s">
        <v>44</v>
      </c>
      <c r="C2499" s="77">
        <v>0.01</v>
      </c>
      <c r="D2499" s="77">
        <v>0.1</v>
      </c>
      <c r="E2499" s="77">
        <v>1E-3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577.37</v>
      </c>
      <c r="L2499" s="77">
        <v>18.559999999999999</v>
      </c>
      <c r="M2499" s="77">
        <v>577.37</v>
      </c>
      <c r="N2499" s="77">
        <v>18.527999999999999</v>
      </c>
      <c r="O2499" s="78" t="s">
        <v>1327</v>
      </c>
    </row>
    <row r="2500" spans="1:15" x14ac:dyDescent="0.25">
      <c r="A2500" s="151" t="s">
        <v>66</v>
      </c>
      <c r="B2500" s="77" t="s">
        <v>44</v>
      </c>
      <c r="C2500" s="77">
        <v>0.1</v>
      </c>
      <c r="D2500" s="77">
        <v>1</v>
      </c>
      <c r="E2500" s="77">
        <v>1E-3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594.75</v>
      </c>
      <c r="L2500" s="77">
        <v>194.63</v>
      </c>
      <c r="M2500" s="77">
        <v>594.71</v>
      </c>
      <c r="N2500" s="77">
        <v>194.58</v>
      </c>
      <c r="O2500" s="78" t="s">
        <v>1331</v>
      </c>
    </row>
    <row r="2501" spans="1:15" x14ac:dyDescent="0.25">
      <c r="A2501" s="151" t="s">
        <v>66</v>
      </c>
      <c r="B2501" s="77" t="s">
        <v>44</v>
      </c>
      <c r="C2501" s="77">
        <v>1</v>
      </c>
      <c r="D2501" s="77">
        <v>10.199999999999999</v>
      </c>
      <c r="E2501" s="77">
        <v>1E-3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2.4</v>
      </c>
      <c r="L2501" s="77">
        <v>0.63080999999999998</v>
      </c>
      <c r="M2501" s="77">
        <v>2.3700999999999999</v>
      </c>
      <c r="N2501" s="77">
        <v>0.57577999999999996</v>
      </c>
      <c r="O2501" s="78" t="s">
        <v>1335</v>
      </c>
    </row>
    <row r="2502" spans="1:15" x14ac:dyDescent="0.25">
      <c r="A2502" s="151" t="s">
        <v>66</v>
      </c>
      <c r="B2502" s="77" t="s">
        <v>44</v>
      </c>
      <c r="C2502" s="77">
        <v>0.01</v>
      </c>
      <c r="D2502" s="77">
        <v>0.1</v>
      </c>
      <c r="E2502" s="77">
        <v>0.01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5773.6</v>
      </c>
      <c r="L2502" s="77">
        <v>1.8689</v>
      </c>
      <c r="M2502" s="77">
        <v>5773.6</v>
      </c>
      <c r="N2502" s="77">
        <v>1.8560000000000001</v>
      </c>
      <c r="O2502" s="78" t="s">
        <v>1328</v>
      </c>
    </row>
    <row r="2503" spans="1:15" x14ac:dyDescent="0.25">
      <c r="A2503" s="151" t="s">
        <v>66</v>
      </c>
      <c r="B2503" s="77" t="s">
        <v>44</v>
      </c>
      <c r="C2503" s="77">
        <v>0.1</v>
      </c>
      <c r="D2503" s="77">
        <v>1</v>
      </c>
      <c r="E2503" s="77">
        <v>0.01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5775</v>
      </c>
      <c r="L2503" s="77">
        <v>23.623000000000001</v>
      </c>
      <c r="M2503" s="77">
        <v>5775</v>
      </c>
      <c r="N2503" s="77">
        <v>23.591000000000001</v>
      </c>
      <c r="O2503" s="78" t="s">
        <v>1332</v>
      </c>
    </row>
    <row r="2504" spans="1:15" x14ac:dyDescent="0.25">
      <c r="A2504" s="151" t="s">
        <v>66</v>
      </c>
      <c r="B2504" s="77" t="s">
        <v>44</v>
      </c>
      <c r="C2504" s="77">
        <v>1</v>
      </c>
      <c r="D2504" s="77">
        <v>10.199999999999999</v>
      </c>
      <c r="E2504" s="77">
        <v>0.01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5.8935000000000004</v>
      </c>
      <c r="L2504" s="77">
        <v>0.56293000000000004</v>
      </c>
      <c r="M2504" s="77">
        <v>6.0655000000000001</v>
      </c>
      <c r="N2504" s="77">
        <v>0.39036999999999999</v>
      </c>
      <c r="O2504" s="78" t="s">
        <v>1336</v>
      </c>
    </row>
    <row r="2505" spans="1:15" x14ac:dyDescent="0.25">
      <c r="A2505" s="151" t="s">
        <v>66</v>
      </c>
      <c r="B2505" s="77" t="s">
        <v>44</v>
      </c>
      <c r="C2505" s="77">
        <v>0.1</v>
      </c>
      <c r="D2505" s="77">
        <v>1</v>
      </c>
      <c r="E2505" s="77">
        <v>0.1</v>
      </c>
      <c r="F2505" s="77" t="s">
        <v>13</v>
      </c>
      <c r="G2505" s="77" t="s">
        <v>11</v>
      </c>
      <c r="H2505" s="77">
        <v>0</v>
      </c>
      <c r="I2505" s="77">
        <v>0</v>
      </c>
      <c r="K2505" s="77">
        <v>57736</v>
      </c>
      <c r="L2505" s="77">
        <v>2.3778000000000001</v>
      </c>
      <c r="M2505" s="77">
        <v>57736</v>
      </c>
      <c r="N2505" s="77">
        <v>2.3649</v>
      </c>
      <c r="O2505" s="78" t="s">
        <v>1333</v>
      </c>
    </row>
    <row r="2506" spans="1:15" x14ac:dyDescent="0.25">
      <c r="A2506" s="151" t="s">
        <v>66</v>
      </c>
      <c r="B2506" s="77" t="s">
        <v>44</v>
      </c>
      <c r="C2506" s="77">
        <v>1</v>
      </c>
      <c r="D2506" s="77">
        <v>10.199999999999999</v>
      </c>
      <c r="E2506" s="77">
        <v>0.1</v>
      </c>
      <c r="F2506" s="77" t="s">
        <v>13</v>
      </c>
      <c r="G2506" s="77" t="s">
        <v>11</v>
      </c>
      <c r="H2506" s="77">
        <v>0</v>
      </c>
      <c r="I2506" s="77">
        <v>0</v>
      </c>
      <c r="K2506" s="77">
        <v>57.625</v>
      </c>
      <c r="L2506" s="77">
        <v>0.18253</v>
      </c>
      <c r="M2506" s="77">
        <v>57.752000000000002</v>
      </c>
      <c r="N2506" s="77">
        <v>5.5476999999999999E-2</v>
      </c>
      <c r="O2506" s="78" t="s">
        <v>1337</v>
      </c>
    </row>
    <row r="2507" spans="1:15" x14ac:dyDescent="0.25">
      <c r="A2507" s="151" t="s">
        <v>66</v>
      </c>
      <c r="B2507" s="77" t="s">
        <v>44</v>
      </c>
      <c r="C2507" s="77">
        <v>1</v>
      </c>
      <c r="D2507" s="77">
        <v>10.199999999999999</v>
      </c>
      <c r="E2507" s="77">
        <v>1</v>
      </c>
      <c r="F2507" s="77" t="s">
        <v>13</v>
      </c>
      <c r="G2507" s="77" t="s">
        <v>11</v>
      </c>
      <c r="H2507" s="77">
        <v>0</v>
      </c>
      <c r="I2507" s="77">
        <v>0</v>
      </c>
      <c r="K2507" s="77">
        <v>577.30999999999995</v>
      </c>
      <c r="L2507" s="77">
        <v>5.7402000000000002E-2</v>
      </c>
      <c r="M2507" s="77">
        <v>577.36</v>
      </c>
      <c r="N2507" s="77">
        <v>5.5789000000000004E-3</v>
      </c>
      <c r="O2507" s="78" t="s">
        <v>1338</v>
      </c>
    </row>
    <row r="2508" spans="1:15" x14ac:dyDescent="0.25">
      <c r="A2508" s="151" t="s">
        <v>66</v>
      </c>
      <c r="B2508" s="77" t="s">
        <v>56</v>
      </c>
      <c r="C2508" s="77">
        <v>10</v>
      </c>
      <c r="D2508" s="77">
        <v>102</v>
      </c>
      <c r="E2508" s="77">
        <v>1E-4</v>
      </c>
      <c r="F2508" s="77" t="s">
        <v>13</v>
      </c>
      <c r="G2508" s="77" t="s">
        <v>12</v>
      </c>
      <c r="H2508" s="77">
        <v>0</v>
      </c>
      <c r="I2508" s="77">
        <v>0</v>
      </c>
      <c r="K2508" s="77">
        <v>16</v>
      </c>
      <c r="L2508" s="77">
        <v>2</v>
      </c>
      <c r="M2508" s="77">
        <v>15.052</v>
      </c>
      <c r="N2508" s="77">
        <v>2.0087999999999999</v>
      </c>
      <c r="O2508" s="78" t="s">
        <v>1303</v>
      </c>
    </row>
    <row r="2509" spans="1:15" x14ac:dyDescent="0.25">
      <c r="A2509" s="151" t="s">
        <v>66</v>
      </c>
      <c r="B2509" s="77" t="s">
        <v>56</v>
      </c>
      <c r="C2509" s="77">
        <v>10</v>
      </c>
      <c r="D2509" s="77">
        <v>102</v>
      </c>
      <c r="E2509" s="77">
        <v>1E-3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16</v>
      </c>
      <c r="L2509" s="77">
        <v>2.0045000000000002</v>
      </c>
      <c r="M2509" s="77">
        <v>15.566000000000001</v>
      </c>
      <c r="N2509" s="77">
        <v>2.0045000000000002</v>
      </c>
      <c r="O2509" s="78" t="s">
        <v>1304</v>
      </c>
    </row>
    <row r="2510" spans="1:15" x14ac:dyDescent="0.25">
      <c r="A2510" s="151" t="s">
        <v>66</v>
      </c>
      <c r="B2510" s="77" t="s">
        <v>56</v>
      </c>
      <c r="C2510" s="77">
        <v>10</v>
      </c>
      <c r="D2510" s="77">
        <v>102</v>
      </c>
      <c r="E2510" s="77">
        <v>0.01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50.243000000000002</v>
      </c>
      <c r="L2510" s="77">
        <v>1.7371000000000001</v>
      </c>
      <c r="M2510" s="77">
        <v>50.216000000000001</v>
      </c>
      <c r="N2510" s="77">
        <v>1.7371000000000001</v>
      </c>
      <c r="O2510" s="78" t="s">
        <v>1305</v>
      </c>
    </row>
    <row r="2511" spans="1:15" x14ac:dyDescent="0.25">
      <c r="A2511" s="151" t="s">
        <v>66</v>
      </c>
      <c r="B2511" s="77" t="s">
        <v>56</v>
      </c>
      <c r="C2511" s="77">
        <v>10</v>
      </c>
      <c r="D2511" s="77">
        <v>102</v>
      </c>
      <c r="E2511" s="77">
        <v>0.1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574.15</v>
      </c>
      <c r="L2511" s="77">
        <v>0.42863000000000001</v>
      </c>
      <c r="M2511" s="77">
        <v>574.14</v>
      </c>
      <c r="N2511" s="77">
        <v>0.42836000000000002</v>
      </c>
      <c r="O2511" s="78" t="s">
        <v>1306</v>
      </c>
    </row>
    <row r="2512" spans="1:15" x14ac:dyDescent="0.25">
      <c r="A2512" s="151" t="s">
        <v>66</v>
      </c>
      <c r="B2512" s="77" t="s">
        <v>56</v>
      </c>
      <c r="C2512" s="77">
        <v>10</v>
      </c>
      <c r="D2512" s="77">
        <v>102</v>
      </c>
      <c r="E2512" s="77">
        <v>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5773.2</v>
      </c>
      <c r="L2512" s="77">
        <v>4.4478999999999998E-2</v>
      </c>
      <c r="M2512" s="77">
        <v>5773.2</v>
      </c>
      <c r="N2512" s="77">
        <v>4.4360999999999998E-2</v>
      </c>
      <c r="O2512" s="78" t="s">
        <v>1307</v>
      </c>
    </row>
    <row r="2513" spans="1:15" x14ac:dyDescent="0.25">
      <c r="A2513" s="151" t="s">
        <v>66</v>
      </c>
      <c r="B2513" s="77" t="s">
        <v>56</v>
      </c>
      <c r="C2513" s="77">
        <v>10</v>
      </c>
      <c r="D2513" s="77">
        <v>102</v>
      </c>
      <c r="E2513" s="77">
        <v>10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57735</v>
      </c>
      <c r="L2513" s="77">
        <v>4.4850999999999997E-3</v>
      </c>
      <c r="M2513" s="77">
        <v>57735</v>
      </c>
      <c r="N2513" s="77">
        <v>4.4377000000000002E-3</v>
      </c>
      <c r="O2513" s="78" t="s">
        <v>1308</v>
      </c>
    </row>
    <row r="2514" spans="1:15" x14ac:dyDescent="0.25">
      <c r="A2514" s="151" t="s">
        <v>66</v>
      </c>
      <c r="B2514" s="77" t="s">
        <v>57</v>
      </c>
      <c r="C2514" s="77">
        <v>20</v>
      </c>
      <c r="D2514" s="77">
        <v>204</v>
      </c>
      <c r="E2514" s="77">
        <v>1E-3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32</v>
      </c>
      <c r="L2514" s="77">
        <v>2</v>
      </c>
      <c r="M2514" s="77">
        <v>30.087</v>
      </c>
      <c r="N2514" s="77">
        <v>2.0089000000000001</v>
      </c>
      <c r="O2514" s="78" t="s">
        <v>1298</v>
      </c>
    </row>
    <row r="2515" spans="1:15" x14ac:dyDescent="0.25">
      <c r="A2515" s="151" t="s">
        <v>66</v>
      </c>
      <c r="B2515" s="77" t="s">
        <v>57</v>
      </c>
      <c r="C2515" s="77">
        <v>20</v>
      </c>
      <c r="D2515" s="77">
        <v>204</v>
      </c>
      <c r="E2515" s="77">
        <v>0.01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32</v>
      </c>
      <c r="L2515" s="77">
        <v>2.0076999999999998</v>
      </c>
      <c r="M2515" s="77">
        <v>30.344000000000001</v>
      </c>
      <c r="N2515" s="77">
        <v>2.0078</v>
      </c>
      <c r="O2515" s="78" t="s">
        <v>1299</v>
      </c>
    </row>
    <row r="2516" spans="1:15" x14ac:dyDescent="0.25">
      <c r="A2516" s="151" t="s">
        <v>66</v>
      </c>
      <c r="B2516" s="77" t="s">
        <v>57</v>
      </c>
      <c r="C2516" s="77">
        <v>20</v>
      </c>
      <c r="D2516" s="77">
        <v>204</v>
      </c>
      <c r="E2516" s="77">
        <v>0.1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52.695</v>
      </c>
      <c r="L2516" s="77">
        <v>1.9168000000000001</v>
      </c>
      <c r="M2516" s="77">
        <v>52.600999999999999</v>
      </c>
      <c r="N2516" s="77">
        <v>1.917</v>
      </c>
      <c r="O2516" s="78" t="s">
        <v>1300</v>
      </c>
    </row>
    <row r="2517" spans="1:15" x14ac:dyDescent="0.25">
      <c r="A2517" s="151" t="s">
        <v>66</v>
      </c>
      <c r="B2517" s="77" t="s">
        <v>57</v>
      </c>
      <c r="C2517" s="77">
        <v>20</v>
      </c>
      <c r="D2517" s="77">
        <v>204</v>
      </c>
      <c r="E2517" s="77">
        <v>1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565.98</v>
      </c>
      <c r="L2517" s="77">
        <v>0.78427000000000002</v>
      </c>
      <c r="M2517" s="77">
        <v>565.94000000000005</v>
      </c>
      <c r="N2517" s="77">
        <v>0.78385000000000005</v>
      </c>
      <c r="O2517" s="78" t="s">
        <v>1301</v>
      </c>
    </row>
    <row r="2518" spans="1:15" x14ac:dyDescent="0.25">
      <c r="A2518" s="151" t="s">
        <v>66</v>
      </c>
      <c r="B2518" s="77" t="s">
        <v>57</v>
      </c>
      <c r="C2518" s="77">
        <v>20</v>
      </c>
      <c r="D2518" s="77">
        <v>204</v>
      </c>
      <c r="E2518" s="77">
        <v>10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5772.2</v>
      </c>
      <c r="L2518" s="77">
        <v>8.8858000000000006E-2</v>
      </c>
      <c r="M2518" s="77">
        <v>5772.2</v>
      </c>
      <c r="N2518" s="77">
        <v>8.8622999999999993E-2</v>
      </c>
      <c r="O2518" s="78" t="s">
        <v>1302</v>
      </c>
    </row>
    <row r="2519" spans="1:15" x14ac:dyDescent="0.25">
      <c r="A2519" s="151" t="s">
        <v>66</v>
      </c>
      <c r="B2519" s="77" t="s">
        <v>58</v>
      </c>
      <c r="C2519" s="77">
        <v>5</v>
      </c>
      <c r="D2519" s="77">
        <v>51</v>
      </c>
      <c r="E2519" s="77">
        <v>1E-3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4.7</v>
      </c>
      <c r="L2519" s="77">
        <v>2</v>
      </c>
      <c r="M2519" s="77">
        <v>4.5993000000000004</v>
      </c>
      <c r="N2519" s="77">
        <v>1.98</v>
      </c>
      <c r="O2519" s="78" t="s">
        <v>1288</v>
      </c>
    </row>
    <row r="2520" spans="1:15" x14ac:dyDescent="0.25">
      <c r="A2520" s="151" t="s">
        <v>66</v>
      </c>
      <c r="B2520" s="77" t="s">
        <v>58</v>
      </c>
      <c r="C2520" s="77">
        <v>50</v>
      </c>
      <c r="D2520" s="77">
        <v>510</v>
      </c>
      <c r="E2520" s="77">
        <v>1E-3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80</v>
      </c>
      <c r="L2520" s="77">
        <v>2</v>
      </c>
      <c r="M2520" s="77">
        <v>75.207999999999998</v>
      </c>
      <c r="N2520" s="77">
        <v>2.0089000000000001</v>
      </c>
      <c r="O2520" s="78" t="s">
        <v>1293</v>
      </c>
    </row>
    <row r="2521" spans="1:15" x14ac:dyDescent="0.25">
      <c r="A2521" s="151" t="s">
        <v>66</v>
      </c>
      <c r="B2521" s="77" t="s">
        <v>58</v>
      </c>
      <c r="C2521" s="77">
        <v>5</v>
      </c>
      <c r="D2521" s="77">
        <v>51</v>
      </c>
      <c r="E2521" s="77">
        <v>0.01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5.9279000000000002</v>
      </c>
      <c r="L2521" s="77">
        <v>1.9581</v>
      </c>
      <c r="M2521" s="77">
        <v>5.8000999999999996</v>
      </c>
      <c r="N2521" s="77">
        <v>1.9595</v>
      </c>
      <c r="O2521" s="78" t="s">
        <v>1289</v>
      </c>
    </row>
    <row r="2522" spans="1:15" x14ac:dyDescent="0.25">
      <c r="A2522" s="151" t="s">
        <v>66</v>
      </c>
      <c r="B2522" s="77" t="s">
        <v>58</v>
      </c>
      <c r="C2522" s="77">
        <v>50</v>
      </c>
      <c r="D2522" s="77">
        <v>510</v>
      </c>
      <c r="E2522" s="77">
        <v>0.01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80</v>
      </c>
      <c r="L2522" s="77">
        <v>2.0085999999999999</v>
      </c>
      <c r="M2522" s="77">
        <v>75.317999999999998</v>
      </c>
      <c r="N2522" s="77">
        <v>2.0087000000000002</v>
      </c>
      <c r="O2522" s="78" t="s">
        <v>1294</v>
      </c>
    </row>
    <row r="2523" spans="1:15" x14ac:dyDescent="0.25">
      <c r="A2523" s="151" t="s">
        <v>66</v>
      </c>
      <c r="B2523" s="77" t="s">
        <v>58</v>
      </c>
      <c r="C2523" s="77">
        <v>5</v>
      </c>
      <c r="D2523" s="77">
        <v>51</v>
      </c>
      <c r="E2523" s="77">
        <v>0.1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53.039000000000001</v>
      </c>
      <c r="L2523" s="77">
        <v>1.3232999999999999</v>
      </c>
      <c r="M2523" s="77">
        <v>52.915999999999997</v>
      </c>
      <c r="N2523" s="77">
        <v>1.3219000000000001</v>
      </c>
      <c r="O2523" s="78" t="s">
        <v>1290</v>
      </c>
    </row>
    <row r="2524" spans="1:15" x14ac:dyDescent="0.25">
      <c r="A2524" s="151" t="s">
        <v>66</v>
      </c>
      <c r="B2524" s="77" t="s">
        <v>58</v>
      </c>
      <c r="C2524" s="77">
        <v>50</v>
      </c>
      <c r="D2524" s="77">
        <v>510</v>
      </c>
      <c r="E2524" s="77">
        <v>0.1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85.569000000000003</v>
      </c>
      <c r="L2524" s="77">
        <v>1.9918</v>
      </c>
      <c r="M2524" s="77">
        <v>85.292000000000002</v>
      </c>
      <c r="N2524" s="77">
        <v>1.9921</v>
      </c>
      <c r="O2524" s="78" t="s">
        <v>1295</v>
      </c>
    </row>
    <row r="2525" spans="1:15" x14ac:dyDescent="0.25">
      <c r="A2525" s="151" t="s">
        <v>66</v>
      </c>
      <c r="B2525" s="77" t="s">
        <v>58</v>
      </c>
      <c r="C2525" s="77">
        <v>5</v>
      </c>
      <c r="D2525" s="77">
        <v>51</v>
      </c>
      <c r="E2525" s="77">
        <v>1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576.55999999999995</v>
      </c>
      <c r="L2525" s="77">
        <v>0.20649000000000001</v>
      </c>
      <c r="M2525" s="77">
        <v>576.52</v>
      </c>
      <c r="N2525" s="77">
        <v>0.20416999999999999</v>
      </c>
      <c r="O2525" s="78" t="s">
        <v>1291</v>
      </c>
    </row>
    <row r="2526" spans="1:15" x14ac:dyDescent="0.25">
      <c r="A2526" s="151" t="s">
        <v>66</v>
      </c>
      <c r="B2526" s="77" t="s">
        <v>58</v>
      </c>
      <c r="C2526" s="77">
        <v>50</v>
      </c>
      <c r="D2526" s="77">
        <v>510</v>
      </c>
      <c r="E2526" s="77">
        <v>1</v>
      </c>
      <c r="F2526" s="77" t="s">
        <v>13</v>
      </c>
      <c r="G2526" s="77" t="s">
        <v>12</v>
      </c>
      <c r="H2526" s="77">
        <v>0</v>
      </c>
      <c r="I2526" s="77">
        <v>0</v>
      </c>
      <c r="K2526" s="77">
        <v>534.37</v>
      </c>
      <c r="L2526" s="77">
        <v>1.3886000000000001</v>
      </c>
      <c r="M2526" s="77">
        <v>534.07000000000005</v>
      </c>
      <c r="N2526" s="77">
        <v>1.3883000000000001</v>
      </c>
      <c r="O2526" s="78" t="s">
        <v>1296</v>
      </c>
    </row>
    <row r="2527" spans="1:15" x14ac:dyDescent="0.25">
      <c r="A2527" s="151" t="s">
        <v>66</v>
      </c>
      <c r="B2527" s="77" t="s">
        <v>58</v>
      </c>
      <c r="C2527" s="77">
        <v>5</v>
      </c>
      <c r="D2527" s="77">
        <v>51</v>
      </c>
      <c r="E2527" s="77">
        <v>10</v>
      </c>
      <c r="F2527" s="77" t="s">
        <v>13</v>
      </c>
      <c r="G2527" s="77" t="s">
        <v>12</v>
      </c>
      <c r="H2527" s="77">
        <v>0</v>
      </c>
      <c r="I2527" s="77">
        <v>0</v>
      </c>
      <c r="K2527" s="77">
        <v>5773.5</v>
      </c>
      <c r="L2527" s="77">
        <v>2.1536E-2</v>
      </c>
      <c r="M2527" s="77">
        <v>5773.5</v>
      </c>
      <c r="N2527" s="77">
        <v>2.0587999999999999E-2</v>
      </c>
      <c r="O2527" s="78" t="s">
        <v>1292</v>
      </c>
    </row>
    <row r="2528" spans="1:15" x14ac:dyDescent="0.25">
      <c r="A2528" s="151" t="s">
        <v>66</v>
      </c>
      <c r="B2528" s="77" t="s">
        <v>58</v>
      </c>
      <c r="C2528" s="77">
        <v>50</v>
      </c>
      <c r="D2528" s="77">
        <v>510</v>
      </c>
      <c r="E2528" s="77">
        <v>10</v>
      </c>
      <c r="F2528" s="77" t="s">
        <v>13</v>
      </c>
      <c r="G2528" s="77" t="s">
        <v>12</v>
      </c>
      <c r="H2528" s="77">
        <v>0</v>
      </c>
      <c r="I2528" s="77">
        <v>0</v>
      </c>
      <c r="K2528" s="77">
        <v>5765.3</v>
      </c>
      <c r="L2528" s="77">
        <v>0.22044</v>
      </c>
      <c r="M2528" s="77">
        <v>5765.2</v>
      </c>
      <c r="N2528" s="77">
        <v>0.21986</v>
      </c>
      <c r="O2528" s="78" t="s">
        <v>1297</v>
      </c>
    </row>
    <row r="2529" spans="1:15" x14ac:dyDescent="0.25">
      <c r="A2529" s="151" t="s">
        <v>66</v>
      </c>
      <c r="B2529" s="77" t="s">
        <v>3</v>
      </c>
      <c r="C2529" s="77">
        <v>0</v>
      </c>
      <c r="D2529" s="77">
        <v>0.1</v>
      </c>
      <c r="E2529" s="77">
        <v>9.9999999999999995E-7</v>
      </c>
      <c r="F2529" s="77" t="s">
        <v>6</v>
      </c>
      <c r="G2529" s="77" t="s">
        <v>5</v>
      </c>
      <c r="H2529" s="77">
        <v>0</v>
      </c>
      <c r="I2529" s="77">
        <v>0</v>
      </c>
      <c r="K2529" s="77">
        <v>12</v>
      </c>
      <c r="L2529" s="77">
        <v>92</v>
      </c>
      <c r="M2529" s="77">
        <v>11.624000000000001</v>
      </c>
      <c r="N2529" s="77">
        <v>92.067999999999998</v>
      </c>
      <c r="O2529" s="78" t="s">
        <v>1263</v>
      </c>
    </row>
    <row r="2530" spans="1:15" x14ac:dyDescent="0.25">
      <c r="A2530" s="151" t="s">
        <v>66</v>
      </c>
      <c r="B2530" s="77" t="s">
        <v>3</v>
      </c>
      <c r="C2530" s="77">
        <v>0</v>
      </c>
      <c r="D2530" s="77">
        <v>0.1</v>
      </c>
      <c r="E2530" s="77">
        <v>1.0000000000000001E-5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12.962999999999999</v>
      </c>
      <c r="L2530" s="77">
        <v>86.429000000000002</v>
      </c>
      <c r="M2530" s="77">
        <v>12.956</v>
      </c>
      <c r="N2530" s="77">
        <v>86.457999999999998</v>
      </c>
      <c r="O2530" s="78" t="s">
        <v>1264</v>
      </c>
    </row>
    <row r="2531" spans="1:15" x14ac:dyDescent="0.25">
      <c r="A2531" s="151" t="s">
        <v>66</v>
      </c>
      <c r="B2531" s="77" t="s">
        <v>3</v>
      </c>
      <c r="C2531" s="77">
        <v>0.1</v>
      </c>
      <c r="D2531" s="77">
        <v>1</v>
      </c>
      <c r="E2531" s="77">
        <v>1.0000000000000001E-5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36</v>
      </c>
      <c r="L2531" s="77">
        <v>92</v>
      </c>
      <c r="M2531" s="77">
        <v>35.884999999999998</v>
      </c>
      <c r="N2531" s="77">
        <v>91.647999999999996</v>
      </c>
      <c r="O2531" s="78" t="s">
        <v>1268</v>
      </c>
    </row>
    <row r="2532" spans="1:15" x14ac:dyDescent="0.25">
      <c r="A2532" s="151" t="s">
        <v>66</v>
      </c>
      <c r="B2532" s="77" t="s">
        <v>3</v>
      </c>
      <c r="C2532" s="77">
        <v>0</v>
      </c>
      <c r="D2532" s="77">
        <v>0.1</v>
      </c>
      <c r="E2532" s="77">
        <v>1E-4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58.889000000000003</v>
      </c>
      <c r="L2532" s="77">
        <v>24.899000000000001</v>
      </c>
      <c r="M2532" s="77">
        <v>58.883000000000003</v>
      </c>
      <c r="N2532" s="77">
        <v>24.902000000000001</v>
      </c>
      <c r="O2532" s="78" t="s">
        <v>1265</v>
      </c>
    </row>
    <row r="2533" spans="1:15" x14ac:dyDescent="0.25">
      <c r="A2533" s="151" t="s">
        <v>66</v>
      </c>
      <c r="B2533" s="77" t="s">
        <v>3</v>
      </c>
      <c r="C2533" s="77">
        <v>0.1</v>
      </c>
      <c r="D2533" s="77">
        <v>1</v>
      </c>
      <c r="E2533" s="77">
        <v>1E-4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65.685000000000002</v>
      </c>
      <c r="L2533" s="77">
        <v>74.286000000000001</v>
      </c>
      <c r="M2533" s="77">
        <v>65.573999999999998</v>
      </c>
      <c r="N2533" s="77">
        <v>74.301000000000002</v>
      </c>
      <c r="O2533" s="78" t="s">
        <v>1269</v>
      </c>
    </row>
    <row r="2534" spans="1:15" x14ac:dyDescent="0.25">
      <c r="A2534" s="151" t="s">
        <v>66</v>
      </c>
      <c r="B2534" s="77" t="s">
        <v>3</v>
      </c>
      <c r="C2534" s="77">
        <v>1</v>
      </c>
      <c r="D2534" s="77">
        <v>10</v>
      </c>
      <c r="E2534" s="77">
        <v>1E-4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360</v>
      </c>
      <c r="L2534" s="77">
        <v>92</v>
      </c>
      <c r="M2534" s="77">
        <v>354.54</v>
      </c>
      <c r="N2534" s="77">
        <v>91.828999999999994</v>
      </c>
      <c r="O2534" s="78" t="s">
        <v>1273</v>
      </c>
    </row>
    <row r="2535" spans="1:15" x14ac:dyDescent="0.25">
      <c r="A2535" s="151" t="s">
        <v>66</v>
      </c>
      <c r="B2535" s="77" t="s">
        <v>3</v>
      </c>
      <c r="C2535" s="77">
        <v>0</v>
      </c>
      <c r="D2535" s="77">
        <v>0.1</v>
      </c>
      <c r="E2535" s="77">
        <v>1E-3</v>
      </c>
      <c r="F2535" s="77" t="s">
        <v>6</v>
      </c>
      <c r="G2535" s="77" t="s">
        <v>5</v>
      </c>
      <c r="H2535" s="77">
        <v>0</v>
      </c>
      <c r="I2535" s="77">
        <v>0</v>
      </c>
      <c r="K2535" s="77">
        <v>577.47</v>
      </c>
      <c r="L2535" s="77">
        <v>2.5928</v>
      </c>
      <c r="M2535" s="77">
        <v>577.47</v>
      </c>
      <c r="N2535" s="77">
        <v>2.5928</v>
      </c>
      <c r="O2535" s="78" t="s">
        <v>1266</v>
      </c>
    </row>
    <row r="2536" spans="1:15" x14ac:dyDescent="0.25">
      <c r="A2536" s="151" t="s">
        <v>66</v>
      </c>
      <c r="B2536" s="77" t="s">
        <v>3</v>
      </c>
      <c r="C2536" s="77">
        <v>0.1</v>
      </c>
      <c r="D2536" s="77">
        <v>1</v>
      </c>
      <c r="E2536" s="77">
        <v>1E-3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577.78</v>
      </c>
      <c r="L2536" s="77">
        <v>13.555</v>
      </c>
      <c r="M2536" s="77">
        <v>577.73</v>
      </c>
      <c r="N2536" s="77">
        <v>13.515000000000001</v>
      </c>
      <c r="O2536" s="78" t="s">
        <v>1270</v>
      </c>
    </row>
    <row r="2537" spans="1:15" x14ac:dyDescent="0.25">
      <c r="A2537" s="151" t="s">
        <v>66</v>
      </c>
      <c r="B2537" s="77" t="s">
        <v>3</v>
      </c>
      <c r="C2537" s="77">
        <v>1</v>
      </c>
      <c r="D2537" s="77">
        <v>10</v>
      </c>
      <c r="E2537" s="77">
        <v>1E-3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653.72</v>
      </c>
      <c r="L2537" s="77">
        <v>74.370999999999995</v>
      </c>
      <c r="M2537" s="77">
        <v>653.16999999999996</v>
      </c>
      <c r="N2537" s="77">
        <v>74.328999999999994</v>
      </c>
      <c r="O2537" s="78" t="s">
        <v>1274</v>
      </c>
    </row>
    <row r="2538" spans="1:15" x14ac:dyDescent="0.25">
      <c r="A2538" s="151" t="s">
        <v>66</v>
      </c>
      <c r="B2538" s="77" t="s">
        <v>3</v>
      </c>
      <c r="C2538" s="77">
        <v>10</v>
      </c>
      <c r="D2538" s="77">
        <v>100</v>
      </c>
      <c r="E2538" s="77">
        <v>1E-3</v>
      </c>
      <c r="F2538" s="77" t="s">
        <v>6</v>
      </c>
      <c r="G2538" s="77" t="s">
        <v>4</v>
      </c>
      <c r="H2538" s="77">
        <v>0</v>
      </c>
      <c r="I2538" s="77">
        <v>0</v>
      </c>
      <c r="K2538" s="77">
        <v>6.8</v>
      </c>
      <c r="L2538" s="77">
        <v>8.2000000000000003E-2</v>
      </c>
      <c r="M2538" s="77">
        <v>6.7337999999999996</v>
      </c>
      <c r="N2538" s="77">
        <v>8.2464999999999997E-2</v>
      </c>
      <c r="O2538" s="78" t="s">
        <v>1278</v>
      </c>
    </row>
    <row r="2539" spans="1:15" x14ac:dyDescent="0.25">
      <c r="A2539" s="151" t="s">
        <v>66</v>
      </c>
      <c r="B2539" s="77" t="s">
        <v>3</v>
      </c>
      <c r="C2539" s="77">
        <v>0</v>
      </c>
      <c r="D2539" s="77">
        <v>0.1</v>
      </c>
      <c r="E2539" s="77">
        <v>0.01</v>
      </c>
      <c r="F2539" s="77" t="s">
        <v>6</v>
      </c>
      <c r="G2539" s="77" t="s">
        <v>5</v>
      </c>
      <c r="H2539" s="77">
        <v>0</v>
      </c>
      <c r="I2539" s="77">
        <v>0</v>
      </c>
      <c r="K2539" s="77">
        <v>5773.6</v>
      </c>
      <c r="L2539" s="77">
        <v>0.25939000000000001</v>
      </c>
      <c r="M2539" s="77">
        <v>5773.6</v>
      </c>
      <c r="N2539" s="77">
        <v>0.25939000000000001</v>
      </c>
      <c r="O2539" s="78" t="s">
        <v>1267</v>
      </c>
    </row>
    <row r="2540" spans="1:15" x14ac:dyDescent="0.25">
      <c r="A2540" s="151" t="s">
        <v>66</v>
      </c>
      <c r="B2540" s="77" t="s">
        <v>3</v>
      </c>
      <c r="C2540" s="77">
        <v>0.1</v>
      </c>
      <c r="D2540" s="77">
        <v>1</v>
      </c>
      <c r="E2540" s="77">
        <v>0.01</v>
      </c>
      <c r="F2540" s="77" t="s">
        <v>6</v>
      </c>
      <c r="G2540" s="77" t="s">
        <v>5</v>
      </c>
      <c r="H2540" s="77">
        <v>0</v>
      </c>
      <c r="I2540" s="77">
        <v>0</v>
      </c>
      <c r="K2540" s="77">
        <v>5773.6</v>
      </c>
      <c r="L2540" s="77">
        <v>1.3866000000000001</v>
      </c>
      <c r="M2540" s="77">
        <v>5773.6</v>
      </c>
      <c r="N2540" s="77">
        <v>1.3695999999999999</v>
      </c>
      <c r="O2540" s="78" t="s">
        <v>1271</v>
      </c>
    </row>
    <row r="2541" spans="1:15" x14ac:dyDescent="0.25">
      <c r="A2541" s="151" t="s">
        <v>66</v>
      </c>
      <c r="B2541" s="77" t="s">
        <v>3</v>
      </c>
      <c r="C2541" s="77">
        <v>1</v>
      </c>
      <c r="D2541" s="77">
        <v>10</v>
      </c>
      <c r="E2541" s="77">
        <v>0.01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5777.2</v>
      </c>
      <c r="L2541" s="77">
        <v>13.558999999999999</v>
      </c>
      <c r="M2541" s="77">
        <v>5777</v>
      </c>
      <c r="N2541" s="77">
        <v>13.491</v>
      </c>
      <c r="O2541" s="78" t="s">
        <v>1275</v>
      </c>
    </row>
    <row r="2542" spans="1:15" x14ac:dyDescent="0.25">
      <c r="A2542" s="151" t="s">
        <v>66</v>
      </c>
      <c r="B2542" s="77" t="s">
        <v>3</v>
      </c>
      <c r="C2542" s="77">
        <v>10</v>
      </c>
      <c r="D2542" s="77">
        <v>100</v>
      </c>
      <c r="E2542" s="77">
        <v>0.01</v>
      </c>
      <c r="F2542" s="77" t="s">
        <v>6</v>
      </c>
      <c r="G2542" s="77" t="s">
        <v>4</v>
      </c>
      <c r="H2542" s="77">
        <v>0</v>
      </c>
      <c r="I2542" s="77">
        <v>0</v>
      </c>
      <c r="K2542" s="77">
        <v>8.7739999999999991</v>
      </c>
      <c r="L2542" s="77">
        <v>7.2816000000000006E-2</v>
      </c>
      <c r="M2542" s="77">
        <v>8.766</v>
      </c>
      <c r="N2542" s="77">
        <v>7.2780999999999998E-2</v>
      </c>
      <c r="O2542" s="78" t="s">
        <v>1279</v>
      </c>
    </row>
    <row r="2543" spans="1:15" x14ac:dyDescent="0.25">
      <c r="A2543" s="151" t="s">
        <v>66</v>
      </c>
      <c r="B2543" s="77" t="s">
        <v>3</v>
      </c>
      <c r="C2543" s="77">
        <v>100</v>
      </c>
      <c r="D2543" s="77">
        <v>1020</v>
      </c>
      <c r="E2543" s="77">
        <v>0.01</v>
      </c>
      <c r="F2543" s="77" t="s">
        <v>6</v>
      </c>
      <c r="G2543" s="77" t="s">
        <v>4</v>
      </c>
      <c r="H2543" s="77">
        <v>0</v>
      </c>
      <c r="I2543" s="77">
        <v>0</v>
      </c>
      <c r="K2543" s="77">
        <v>36</v>
      </c>
      <c r="L2543" s="77">
        <v>9.1999999999999998E-2</v>
      </c>
      <c r="M2543" s="77">
        <v>35.843000000000004</v>
      </c>
      <c r="N2543" s="77">
        <v>9.1772000000000006E-2</v>
      </c>
      <c r="O2543" s="78" t="s">
        <v>1283</v>
      </c>
    </row>
    <row r="2544" spans="1:15" x14ac:dyDescent="0.25">
      <c r="A2544" s="151" t="s">
        <v>66</v>
      </c>
      <c r="B2544" s="77" t="s">
        <v>3</v>
      </c>
      <c r="C2544" s="77">
        <v>0.1</v>
      </c>
      <c r="D2544" s="77">
        <v>1</v>
      </c>
      <c r="E2544" s="77">
        <v>0.1</v>
      </c>
      <c r="F2544" s="77" t="s">
        <v>6</v>
      </c>
      <c r="G2544" s="77" t="s">
        <v>5</v>
      </c>
      <c r="H2544" s="77">
        <v>0</v>
      </c>
      <c r="I2544" s="77">
        <v>0</v>
      </c>
      <c r="K2544" s="77">
        <v>57736</v>
      </c>
      <c r="L2544" s="77">
        <v>0.14379</v>
      </c>
      <c r="M2544" s="77">
        <v>57736</v>
      </c>
      <c r="N2544" s="77">
        <v>0.13697999999999999</v>
      </c>
      <c r="O2544" s="78" t="s">
        <v>1272</v>
      </c>
    </row>
    <row r="2545" spans="1:15" x14ac:dyDescent="0.25">
      <c r="A2545" s="151" t="s">
        <v>66</v>
      </c>
      <c r="B2545" s="77" t="s">
        <v>3</v>
      </c>
      <c r="C2545" s="77">
        <v>1</v>
      </c>
      <c r="D2545" s="77">
        <v>10</v>
      </c>
      <c r="E2545" s="77">
        <v>0.1</v>
      </c>
      <c r="F2545" s="77" t="s">
        <v>6</v>
      </c>
      <c r="G2545" s="77" t="s">
        <v>5</v>
      </c>
      <c r="H2545" s="77">
        <v>0</v>
      </c>
      <c r="I2545" s="77">
        <v>0</v>
      </c>
      <c r="K2545" s="77">
        <v>57736</v>
      </c>
      <c r="L2545" s="77">
        <v>1.3954</v>
      </c>
      <c r="M2545" s="77">
        <v>57736</v>
      </c>
      <c r="N2545" s="77">
        <v>13.496</v>
      </c>
      <c r="O2545" s="78" t="s">
        <v>1276</v>
      </c>
    </row>
    <row r="2546" spans="1:15" x14ac:dyDescent="0.25">
      <c r="A2546" s="151" t="s">
        <v>66</v>
      </c>
      <c r="B2546" s="77" t="s">
        <v>3</v>
      </c>
      <c r="C2546" s="77">
        <v>10</v>
      </c>
      <c r="D2546" s="77">
        <v>100</v>
      </c>
      <c r="E2546" s="77">
        <v>0.1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58.072000000000003</v>
      </c>
      <c r="L2546" s="77">
        <v>1.5845000000000001E-2</v>
      </c>
      <c r="M2546" s="77">
        <v>58.067999999999998</v>
      </c>
      <c r="N2546" s="77">
        <v>1.5768999999999998E-2</v>
      </c>
      <c r="O2546" s="78" t="s">
        <v>1280</v>
      </c>
    </row>
    <row r="2547" spans="1:15" x14ac:dyDescent="0.25">
      <c r="A2547" s="151" t="s">
        <v>66</v>
      </c>
      <c r="B2547" s="77" t="s">
        <v>3</v>
      </c>
      <c r="C2547" s="77">
        <v>100</v>
      </c>
      <c r="D2547" s="77">
        <v>1020</v>
      </c>
      <c r="E2547" s="77">
        <v>0.1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65.632000000000005</v>
      </c>
      <c r="L2547" s="77">
        <v>7.4630000000000002E-2</v>
      </c>
      <c r="M2547" s="77">
        <v>65.525000000000006</v>
      </c>
      <c r="N2547" s="77">
        <v>7.4607999999999994E-2</v>
      </c>
      <c r="O2547" s="78" t="s">
        <v>1284</v>
      </c>
    </row>
    <row r="2548" spans="1:15" x14ac:dyDescent="0.25">
      <c r="A2548" s="151" t="s">
        <v>66</v>
      </c>
      <c r="B2548" s="77" t="s">
        <v>3</v>
      </c>
      <c r="C2548" s="77">
        <v>1</v>
      </c>
      <c r="D2548" s="77">
        <v>10</v>
      </c>
      <c r="E2548" s="77">
        <v>1</v>
      </c>
      <c r="F2548" s="77" t="s">
        <v>6</v>
      </c>
      <c r="G2548" s="77" t="s">
        <v>5</v>
      </c>
      <c r="H2548" s="77">
        <v>0</v>
      </c>
      <c r="I2548" s="77">
        <v>0</v>
      </c>
      <c r="K2548" s="77">
        <v>577360</v>
      </c>
      <c r="L2548" s="77">
        <v>0.14807999999999999</v>
      </c>
      <c r="M2548" s="77">
        <v>577360</v>
      </c>
      <c r="N2548" s="77">
        <v>13.497</v>
      </c>
      <c r="O2548" s="78" t="s">
        <v>1277</v>
      </c>
    </row>
    <row r="2549" spans="1:15" x14ac:dyDescent="0.25">
      <c r="A2549" s="151" t="s">
        <v>66</v>
      </c>
      <c r="B2549" s="77" t="s">
        <v>3</v>
      </c>
      <c r="C2549" s="77">
        <v>10</v>
      </c>
      <c r="D2549" s="77">
        <v>100</v>
      </c>
      <c r="E2549" s="77">
        <v>1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577.39</v>
      </c>
      <c r="L2549" s="77">
        <v>1.6414999999999999E-3</v>
      </c>
      <c r="M2549" s="77">
        <v>577.39</v>
      </c>
      <c r="N2549" s="77">
        <v>1.6092999999999999E-3</v>
      </c>
      <c r="O2549" s="78" t="s">
        <v>1281</v>
      </c>
    </row>
    <row r="2550" spans="1:15" x14ac:dyDescent="0.25">
      <c r="A2550" s="151" t="s">
        <v>66</v>
      </c>
      <c r="B2550" s="77" t="s">
        <v>3</v>
      </c>
      <c r="C2550" s="77">
        <v>100</v>
      </c>
      <c r="D2550" s="77">
        <v>1020</v>
      </c>
      <c r="E2550" s="77">
        <v>1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577.76</v>
      </c>
      <c r="L2550" s="77">
        <v>1.3752E-2</v>
      </c>
      <c r="M2550" s="77">
        <v>577.71</v>
      </c>
      <c r="N2550" s="77">
        <v>1.3677E-2</v>
      </c>
      <c r="O2550" s="78" t="s">
        <v>1285</v>
      </c>
    </row>
    <row r="2551" spans="1:15" x14ac:dyDescent="0.25">
      <c r="A2551" s="151" t="s">
        <v>66</v>
      </c>
      <c r="B2551" s="77" t="s">
        <v>3</v>
      </c>
      <c r="C2551" s="77">
        <v>10</v>
      </c>
      <c r="D2551" s="77">
        <v>100</v>
      </c>
      <c r="E2551" s="77">
        <v>10</v>
      </c>
      <c r="F2551" s="77" t="s">
        <v>6</v>
      </c>
      <c r="G2551" s="77" t="s">
        <v>4</v>
      </c>
      <c r="H2551" s="77">
        <v>0</v>
      </c>
      <c r="I2551" s="77">
        <v>0</v>
      </c>
      <c r="K2551" s="77">
        <v>5773.6</v>
      </c>
      <c r="L2551" s="77">
        <v>1.7383000000000001E-4</v>
      </c>
      <c r="M2551" s="77">
        <v>5773.6</v>
      </c>
      <c r="N2551" s="77">
        <v>1.6097E-4</v>
      </c>
      <c r="O2551" s="78" t="s">
        <v>1282</v>
      </c>
    </row>
    <row r="2552" spans="1:15" x14ac:dyDescent="0.25">
      <c r="A2552" s="151" t="s">
        <v>66</v>
      </c>
      <c r="B2552" s="77" t="s">
        <v>3</v>
      </c>
      <c r="C2552" s="77">
        <v>100</v>
      </c>
      <c r="D2552" s="77">
        <v>1020</v>
      </c>
      <c r="E2552" s="77">
        <v>10</v>
      </c>
      <c r="F2552" s="77" t="s">
        <v>6</v>
      </c>
      <c r="G2552" s="77" t="s">
        <v>4</v>
      </c>
      <c r="H2552" s="77">
        <v>0</v>
      </c>
      <c r="I2552" s="77">
        <v>0</v>
      </c>
      <c r="K2552" s="77">
        <v>5773.6</v>
      </c>
      <c r="L2552" s="77">
        <v>1.4178999999999999E-3</v>
      </c>
      <c r="M2552" s="77">
        <v>5773.6</v>
      </c>
      <c r="N2552" s="77">
        <v>1.3864000000000001E-3</v>
      </c>
      <c r="O2552" s="78" t="s">
        <v>1286</v>
      </c>
    </row>
    <row r="2553" spans="1:15" x14ac:dyDescent="0.25">
      <c r="A2553" s="151" t="s">
        <v>66</v>
      </c>
      <c r="B2553" s="77" t="s">
        <v>3</v>
      </c>
      <c r="C2553" s="77">
        <v>100</v>
      </c>
      <c r="D2553" s="77">
        <v>1020</v>
      </c>
      <c r="E2553" s="77">
        <v>100</v>
      </c>
      <c r="F2553" s="77" t="s">
        <v>6</v>
      </c>
      <c r="G2553" s="77" t="s">
        <v>4</v>
      </c>
      <c r="H2553" s="77">
        <v>0</v>
      </c>
      <c r="I2553" s="77">
        <v>0</v>
      </c>
      <c r="K2553" s="77">
        <v>57736</v>
      </c>
      <c r="L2553" s="77">
        <v>1.5124999999999999E-4</v>
      </c>
      <c r="M2553" s="77">
        <v>57736</v>
      </c>
      <c r="N2553" s="77">
        <v>1.3866E-4</v>
      </c>
      <c r="O2553" s="78" t="s">
        <v>1287</v>
      </c>
    </row>
    <row r="2554" spans="1:15" x14ac:dyDescent="0.25">
      <c r="A2554" s="151" t="s">
        <v>66</v>
      </c>
      <c r="B2554" s="77" t="s">
        <v>17</v>
      </c>
      <c r="C2554" s="77">
        <v>1</v>
      </c>
      <c r="D2554" s="77">
        <v>100000</v>
      </c>
      <c r="E2554" s="77">
        <v>1</v>
      </c>
      <c r="F2554" s="77" t="s">
        <v>9</v>
      </c>
      <c r="G2554" s="77" t="s">
        <v>9</v>
      </c>
      <c r="H2554" s="77">
        <v>0</v>
      </c>
      <c r="I2554" s="77">
        <v>0</v>
      </c>
      <c r="K2554" s="77">
        <v>0.87</v>
      </c>
      <c r="L2554" s="77">
        <v>1.5999999999999999E-5</v>
      </c>
      <c r="M2554" s="77">
        <v>0.81637999999999999</v>
      </c>
      <c r="N2554" s="77">
        <v>1.6364000000000001E-5</v>
      </c>
      <c r="O2554" s="78" t="s">
        <v>1258</v>
      </c>
    </row>
    <row r="2555" spans="1:15" x14ac:dyDescent="0.25">
      <c r="A2555" s="151" t="s">
        <v>66</v>
      </c>
      <c r="B2555" s="77" t="s">
        <v>17</v>
      </c>
      <c r="C2555" s="77">
        <v>1</v>
      </c>
      <c r="D2555" s="77">
        <v>100000</v>
      </c>
      <c r="E2555" s="77">
        <v>10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5.8379000000000003</v>
      </c>
      <c r="L2555" s="77">
        <v>4.8237000000000001E-6</v>
      </c>
      <c r="M2555" s="77">
        <v>5.8243</v>
      </c>
      <c r="N2555" s="77">
        <v>4.6825999999999999E-6</v>
      </c>
      <c r="O2555" s="78" t="s">
        <v>1259</v>
      </c>
    </row>
    <row r="2556" spans="1:15" x14ac:dyDescent="0.25">
      <c r="A2556" s="151" t="s">
        <v>66</v>
      </c>
      <c r="B2556" s="77" t="s">
        <v>17</v>
      </c>
      <c r="C2556" s="77">
        <v>1</v>
      </c>
      <c r="D2556" s="77">
        <v>100000</v>
      </c>
      <c r="E2556" s="77">
        <v>100</v>
      </c>
      <c r="F2556" s="77" t="s">
        <v>9</v>
      </c>
      <c r="G2556" s="77" t="s">
        <v>9</v>
      </c>
      <c r="H2556" s="77">
        <v>0</v>
      </c>
      <c r="I2556" s="77">
        <v>0</v>
      </c>
      <c r="K2556" s="77">
        <v>58.005000000000003</v>
      </c>
      <c r="L2556" s="77">
        <v>3.1698999999999999E-6</v>
      </c>
      <c r="M2556" s="77">
        <v>58</v>
      </c>
      <c r="N2556" s="77">
        <v>3.1064999999999998E-6</v>
      </c>
      <c r="O2556" s="78" t="s">
        <v>1260</v>
      </c>
    </row>
    <row r="2557" spans="1:15" x14ac:dyDescent="0.25">
      <c r="A2557" s="151" t="s">
        <v>66</v>
      </c>
      <c r="B2557" s="77" t="s">
        <v>17</v>
      </c>
      <c r="C2557" s="77">
        <v>1</v>
      </c>
      <c r="D2557" s="77">
        <v>100000</v>
      </c>
      <c r="E2557" s="77">
        <v>1000</v>
      </c>
      <c r="F2557" s="77" t="s">
        <v>9</v>
      </c>
      <c r="G2557" s="77" t="s">
        <v>9</v>
      </c>
      <c r="H2557" s="77">
        <v>0</v>
      </c>
      <c r="I2557" s="77">
        <v>0</v>
      </c>
      <c r="K2557" s="77">
        <v>579.98</v>
      </c>
      <c r="L2557" s="77">
        <v>2.6531000000000001E-5</v>
      </c>
      <c r="M2557" s="77">
        <v>579.97</v>
      </c>
      <c r="N2557" s="77">
        <v>2.6505000000000001E-5</v>
      </c>
      <c r="O2557" s="78" t="s">
        <v>1261</v>
      </c>
    </row>
    <row r="2558" spans="1:15" x14ac:dyDescent="0.25">
      <c r="A2558" s="151" t="s">
        <v>66</v>
      </c>
      <c r="B2558" s="77" t="s">
        <v>17</v>
      </c>
      <c r="C2558" s="77">
        <v>1</v>
      </c>
      <c r="D2558" s="77">
        <v>100000</v>
      </c>
      <c r="E2558" s="77">
        <v>10000</v>
      </c>
      <c r="F2558" s="77" t="s">
        <v>9</v>
      </c>
      <c r="G2558" s="77" t="s">
        <v>9</v>
      </c>
      <c r="H2558" s="77">
        <v>0</v>
      </c>
      <c r="I2558" s="77">
        <v>0</v>
      </c>
      <c r="K2558" s="77">
        <v>5799.7</v>
      </c>
      <c r="L2558" s="77">
        <v>2.6460999999999998E-4</v>
      </c>
      <c r="M2558" s="77">
        <v>5799.7</v>
      </c>
      <c r="N2558" s="77">
        <v>2.6459999999999998E-4</v>
      </c>
      <c r="O2558" s="78" t="s">
        <v>1262</v>
      </c>
    </row>
    <row r="2559" spans="1:15" x14ac:dyDescent="0.25">
      <c r="A2559" s="151" t="s">
        <v>66</v>
      </c>
      <c r="B2559" s="77" t="s">
        <v>70</v>
      </c>
      <c r="C2559" s="77">
        <v>1</v>
      </c>
      <c r="D2559" s="77">
        <v>100</v>
      </c>
      <c r="E2559" s="77">
        <v>1</v>
      </c>
      <c r="F2559" s="77" t="s">
        <v>6</v>
      </c>
      <c r="G2559" s="77" t="s">
        <v>6</v>
      </c>
      <c r="H2559" s="77">
        <v>0</v>
      </c>
      <c r="I2559" s="77">
        <v>0</v>
      </c>
      <c r="K2559" s="77">
        <v>1.5</v>
      </c>
      <c r="L2559" s="77">
        <v>1.0999999999999999E-2</v>
      </c>
      <c r="M2559" s="77">
        <v>1.4054</v>
      </c>
      <c r="N2559" s="77">
        <v>1.0453E-2</v>
      </c>
      <c r="O2559" s="78" t="s">
        <v>1246</v>
      </c>
    </row>
    <row r="2560" spans="1:15" x14ac:dyDescent="0.25">
      <c r="A2560" s="151" t="s">
        <v>66</v>
      </c>
      <c r="B2560" s="77" t="s">
        <v>70</v>
      </c>
      <c r="C2560" s="77">
        <v>100</v>
      </c>
      <c r="D2560" s="77">
        <v>250</v>
      </c>
      <c r="E2560" s="77">
        <v>1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1.4</v>
      </c>
      <c r="L2560" s="77">
        <v>1.0999999999999999E-2</v>
      </c>
      <c r="M2560" s="77">
        <v>1.3332999999999999</v>
      </c>
      <c r="N2560" s="77">
        <v>1.1162E-2</v>
      </c>
      <c r="O2560" s="78" t="s">
        <v>1249</v>
      </c>
    </row>
    <row r="2561" spans="1:15" x14ac:dyDescent="0.25">
      <c r="A2561" s="151" t="s">
        <v>66</v>
      </c>
      <c r="B2561" s="77" t="s">
        <v>70</v>
      </c>
      <c r="C2561" s="77">
        <v>250</v>
      </c>
      <c r="D2561" s="77">
        <v>500</v>
      </c>
      <c r="E2561" s="77">
        <v>1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1.5</v>
      </c>
      <c r="L2561" s="77">
        <v>1.0999999999999999E-2</v>
      </c>
      <c r="M2561" s="77">
        <v>1.2696000000000001</v>
      </c>
      <c r="N2561" s="77">
        <v>1.1414000000000001E-2</v>
      </c>
      <c r="O2561" s="78" t="s">
        <v>1252</v>
      </c>
    </row>
    <row r="2562" spans="1:15" x14ac:dyDescent="0.25">
      <c r="A2562" s="151" t="s">
        <v>66</v>
      </c>
      <c r="B2562" s="77" t="s">
        <v>70</v>
      </c>
      <c r="C2562" s="77">
        <v>500</v>
      </c>
      <c r="D2562" s="77">
        <v>1000</v>
      </c>
      <c r="E2562" s="77">
        <v>1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1.8</v>
      </c>
      <c r="L2562" s="77">
        <v>1.0999999999999999E-2</v>
      </c>
      <c r="M2562" s="77">
        <v>1.2242</v>
      </c>
      <c r="N2562" s="77">
        <v>1.1504E-2</v>
      </c>
      <c r="O2562" s="78" t="s">
        <v>1255</v>
      </c>
    </row>
    <row r="2563" spans="1:15" x14ac:dyDescent="0.25">
      <c r="A2563" s="151" t="s">
        <v>66</v>
      </c>
      <c r="B2563" s="77" t="s">
        <v>70</v>
      </c>
      <c r="C2563" s="77">
        <v>1</v>
      </c>
      <c r="D2563" s="77">
        <v>100</v>
      </c>
      <c r="E2563" s="77">
        <v>10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5.9149000000000003</v>
      </c>
      <c r="L2563" s="77">
        <v>3.8256000000000002E-3</v>
      </c>
      <c r="M2563" s="77">
        <v>5.9069000000000003</v>
      </c>
      <c r="N2563" s="77">
        <v>3.6668E-3</v>
      </c>
      <c r="O2563" s="78" t="s">
        <v>1247</v>
      </c>
    </row>
    <row r="2564" spans="1:15" x14ac:dyDescent="0.25">
      <c r="A2564" s="151" t="s">
        <v>66</v>
      </c>
      <c r="B2564" s="77" t="s">
        <v>70</v>
      </c>
      <c r="C2564" s="77">
        <v>100</v>
      </c>
      <c r="D2564" s="77">
        <v>250</v>
      </c>
      <c r="E2564" s="77">
        <v>10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5.6898999999999997</v>
      </c>
      <c r="L2564" s="77">
        <v>5.7678E-3</v>
      </c>
      <c r="M2564" s="77">
        <v>5.6798000000000002</v>
      </c>
      <c r="N2564" s="77">
        <v>5.6527000000000001E-3</v>
      </c>
      <c r="O2564" s="78" t="s">
        <v>1250</v>
      </c>
    </row>
    <row r="2565" spans="1:15" x14ac:dyDescent="0.25">
      <c r="A2565" s="151" t="s">
        <v>66</v>
      </c>
      <c r="B2565" s="77" t="s">
        <v>70</v>
      </c>
      <c r="C2565" s="77">
        <v>250</v>
      </c>
      <c r="D2565" s="77">
        <v>500</v>
      </c>
      <c r="E2565" s="77">
        <v>10</v>
      </c>
      <c r="F2565" s="77" t="s">
        <v>6</v>
      </c>
      <c r="G2565" s="77" t="s">
        <v>6</v>
      </c>
      <c r="H2565" s="77">
        <v>0</v>
      </c>
      <c r="I2565" s="77">
        <v>0</v>
      </c>
      <c r="K2565" s="77">
        <v>5.1032000000000002</v>
      </c>
      <c r="L2565" s="77">
        <v>8.0275999999999993E-3</v>
      </c>
      <c r="M2565" s="77">
        <v>5.0880999999999998</v>
      </c>
      <c r="N2565" s="77">
        <v>7.9319999999999998E-3</v>
      </c>
      <c r="O2565" s="78" t="s">
        <v>1253</v>
      </c>
    </row>
    <row r="2566" spans="1:15" x14ac:dyDescent="0.25">
      <c r="A2566" s="151" t="s">
        <v>66</v>
      </c>
      <c r="B2566" s="77" t="s">
        <v>70</v>
      </c>
      <c r="C2566" s="77">
        <v>500</v>
      </c>
      <c r="D2566" s="77">
        <v>1000</v>
      </c>
      <c r="E2566" s="77">
        <v>10</v>
      </c>
      <c r="F2566" s="77" t="s">
        <v>6</v>
      </c>
      <c r="G2566" s="77" t="s">
        <v>6</v>
      </c>
      <c r="H2566" s="77">
        <v>0</v>
      </c>
      <c r="I2566" s="77">
        <v>0</v>
      </c>
      <c r="K2566" s="77">
        <v>4.1692999999999998</v>
      </c>
      <c r="L2566" s="77">
        <v>9.8749000000000007E-3</v>
      </c>
      <c r="M2566" s="77">
        <v>4.0987</v>
      </c>
      <c r="N2566" s="77">
        <v>9.8767000000000004E-3</v>
      </c>
      <c r="O2566" s="78" t="s">
        <v>1256</v>
      </c>
    </row>
    <row r="2567" spans="1:15" x14ac:dyDescent="0.25">
      <c r="A2567" s="151" t="s">
        <v>66</v>
      </c>
      <c r="B2567" s="77" t="s">
        <v>70</v>
      </c>
      <c r="C2567" s="77">
        <v>1</v>
      </c>
      <c r="D2567" s="77">
        <v>100</v>
      </c>
      <c r="E2567" s="77">
        <v>100</v>
      </c>
      <c r="F2567" s="77" t="s">
        <v>6</v>
      </c>
      <c r="G2567" s="77" t="s">
        <v>6</v>
      </c>
      <c r="H2567" s="77">
        <v>0</v>
      </c>
      <c r="I2567" s="77">
        <v>0</v>
      </c>
      <c r="K2567" s="77">
        <v>57.917999999999999</v>
      </c>
      <c r="L2567" s="77">
        <v>3.3655999999999998E-3</v>
      </c>
      <c r="M2567" s="77">
        <v>57.914999999999999</v>
      </c>
      <c r="N2567" s="77">
        <v>3.2951999999999999E-3</v>
      </c>
      <c r="O2567" s="78" t="s">
        <v>1248</v>
      </c>
    </row>
    <row r="2568" spans="1:15" x14ac:dyDescent="0.25">
      <c r="A2568" s="151" t="s">
        <v>66</v>
      </c>
      <c r="B2568" s="77" t="s">
        <v>70</v>
      </c>
      <c r="C2568" s="77">
        <v>100</v>
      </c>
      <c r="D2568" s="77">
        <v>250</v>
      </c>
      <c r="E2568" s="77">
        <v>100</v>
      </c>
      <c r="F2568" s="77" t="s">
        <v>6</v>
      </c>
      <c r="G2568" s="77" t="s">
        <v>6</v>
      </c>
      <c r="H2568" s="77">
        <v>0</v>
      </c>
      <c r="I2568" s="77">
        <v>0</v>
      </c>
      <c r="K2568" s="77">
        <v>57.719000000000001</v>
      </c>
      <c r="L2568" s="77">
        <v>2.4580000000000001E-3</v>
      </c>
      <c r="M2568" s="77">
        <v>57.716000000000001</v>
      </c>
      <c r="N2568" s="77">
        <v>2.3936000000000001E-3</v>
      </c>
      <c r="O2568" s="78" t="s">
        <v>1251</v>
      </c>
    </row>
    <row r="2569" spans="1:15" x14ac:dyDescent="0.25">
      <c r="A2569" s="151" t="s">
        <v>66</v>
      </c>
      <c r="B2569" s="77" t="s">
        <v>70</v>
      </c>
      <c r="C2569" s="77">
        <v>250</v>
      </c>
      <c r="D2569" s="77">
        <v>500</v>
      </c>
      <c r="E2569" s="77">
        <v>100</v>
      </c>
      <c r="F2569" s="77" t="s">
        <v>6</v>
      </c>
      <c r="G2569" s="77" t="s">
        <v>6</v>
      </c>
      <c r="H2569" s="77">
        <v>0</v>
      </c>
      <c r="I2569" s="77">
        <v>0</v>
      </c>
      <c r="K2569" s="77">
        <v>57.497</v>
      </c>
      <c r="L2569" s="77">
        <v>2.2225000000000001E-3</v>
      </c>
      <c r="M2569" s="77">
        <v>57.502000000000002</v>
      </c>
      <c r="N2569" s="77">
        <v>2.1424999999999999E-3</v>
      </c>
      <c r="O2569" s="78" t="s">
        <v>1254</v>
      </c>
    </row>
    <row r="2570" spans="1:15" x14ac:dyDescent="0.25">
      <c r="A2570" s="151" t="s">
        <v>66</v>
      </c>
      <c r="B2570" s="77" t="s">
        <v>70</v>
      </c>
      <c r="C2570" s="77">
        <v>500</v>
      </c>
      <c r="D2570" s="77">
        <v>1000</v>
      </c>
      <c r="E2570" s="77">
        <v>100</v>
      </c>
      <c r="F2570" s="77" t="s">
        <v>6</v>
      </c>
      <c r="G2570" s="77" t="s">
        <v>6</v>
      </c>
      <c r="H2570" s="77">
        <v>0</v>
      </c>
      <c r="I2570" s="77">
        <v>0</v>
      </c>
      <c r="K2570" s="77">
        <v>57.066000000000003</v>
      </c>
      <c r="L2570" s="77">
        <v>2.4926000000000002E-3</v>
      </c>
      <c r="M2570" s="77">
        <v>57.040999999999997</v>
      </c>
      <c r="N2570" s="77">
        <v>2.4497E-3</v>
      </c>
      <c r="O2570" s="78" t="s">
        <v>1257</v>
      </c>
    </row>
    <row r="2571" spans="1:15" x14ac:dyDescent="0.25">
      <c r="A2571" s="151" t="s">
        <v>66</v>
      </c>
      <c r="B2571" s="77" t="s">
        <v>71</v>
      </c>
      <c r="C2571" s="77">
        <v>250000</v>
      </c>
      <c r="D2571" s="77">
        <v>100000000</v>
      </c>
      <c r="E2571" s="77">
        <v>10000</v>
      </c>
      <c r="F2571" s="77" t="s">
        <v>47</v>
      </c>
      <c r="G2571" s="77" t="s">
        <v>48</v>
      </c>
      <c r="H2571" s="77">
        <v>0</v>
      </c>
      <c r="I2571" s="77">
        <v>0</v>
      </c>
      <c r="K2571" s="77">
        <v>18</v>
      </c>
      <c r="L2571" s="77">
        <v>9.2E-6</v>
      </c>
      <c r="M2571" s="77">
        <v>13.773</v>
      </c>
      <c r="N2571" s="77">
        <v>9.2419000000000004E-6</v>
      </c>
      <c r="O2571" s="78" t="s">
        <v>5810</v>
      </c>
    </row>
    <row r="2572" spans="1:15" x14ac:dyDescent="0.25">
      <c r="A2572" s="151" t="s">
        <v>66</v>
      </c>
      <c r="B2572" s="77" t="s">
        <v>71</v>
      </c>
      <c r="C2572" s="77">
        <v>100000000</v>
      </c>
      <c r="D2572" s="77">
        <v>250000000</v>
      </c>
      <c r="E2572" s="77">
        <v>10000</v>
      </c>
      <c r="F2572" s="77" t="s">
        <v>47</v>
      </c>
      <c r="G2572" s="77" t="s">
        <v>48</v>
      </c>
      <c r="H2572" s="77">
        <v>0</v>
      </c>
      <c r="I2572" s="77">
        <v>0</v>
      </c>
      <c r="K2572" s="77">
        <v>14</v>
      </c>
      <c r="L2572" s="77">
        <v>1.1E-5</v>
      </c>
      <c r="M2572" s="77">
        <v>13.510999999999999</v>
      </c>
      <c r="N2572" s="77">
        <v>1.0788000000000001E-5</v>
      </c>
      <c r="O2572" s="78" t="s">
        <v>5814</v>
      </c>
    </row>
    <row r="2573" spans="1:15" x14ac:dyDescent="0.25">
      <c r="A2573" s="151" t="s">
        <v>66</v>
      </c>
      <c r="B2573" s="77" t="s">
        <v>71</v>
      </c>
      <c r="C2573" s="77">
        <v>250000000</v>
      </c>
      <c r="D2573" s="77">
        <v>500000000</v>
      </c>
      <c r="E2573" s="77">
        <v>10000</v>
      </c>
      <c r="F2573" s="77" t="s">
        <v>47</v>
      </c>
      <c r="G2573" s="77" t="s">
        <v>48</v>
      </c>
      <c r="H2573" s="77">
        <v>0</v>
      </c>
      <c r="I2573" s="77">
        <v>0</v>
      </c>
      <c r="K2573" s="77">
        <v>18</v>
      </c>
      <c r="L2573" s="77">
        <v>1.1E-5</v>
      </c>
      <c r="M2573" s="77">
        <v>12.763999999999999</v>
      </c>
      <c r="N2573" s="77">
        <v>1.1009000000000001E-5</v>
      </c>
      <c r="O2573" s="78" t="s">
        <v>5819</v>
      </c>
    </row>
    <row r="2574" spans="1:15" x14ac:dyDescent="0.25">
      <c r="A2574" s="151" t="s">
        <v>66</v>
      </c>
      <c r="B2574" s="77" t="s">
        <v>71</v>
      </c>
      <c r="C2574" s="77">
        <v>500000000</v>
      </c>
      <c r="D2574" s="77">
        <v>1000000000</v>
      </c>
      <c r="E2574" s="77">
        <v>10000</v>
      </c>
      <c r="F2574" s="77" t="s">
        <v>47</v>
      </c>
      <c r="G2574" s="77" t="s">
        <v>48</v>
      </c>
      <c r="H2574" s="77">
        <v>0</v>
      </c>
      <c r="I2574" s="77">
        <v>0</v>
      </c>
      <c r="K2574" s="77">
        <v>25</v>
      </c>
      <c r="L2574" s="77">
        <v>1.1E-5</v>
      </c>
      <c r="M2574" s="77">
        <v>-76.510000000000005</v>
      </c>
      <c r="N2574" s="77">
        <v>1.1211E-5</v>
      </c>
      <c r="O2574" s="78" t="s">
        <v>5823</v>
      </c>
    </row>
    <row r="2575" spans="1:15" x14ac:dyDescent="0.25">
      <c r="A2575" s="151" t="s">
        <v>66</v>
      </c>
      <c r="B2575" s="77" t="s">
        <v>71</v>
      </c>
      <c r="C2575" s="77">
        <v>250000</v>
      </c>
      <c r="D2575" s="77">
        <v>100000000</v>
      </c>
      <c r="E2575" s="77">
        <v>100000</v>
      </c>
      <c r="F2575" s="77" t="s">
        <v>47</v>
      </c>
      <c r="G2575" s="77" t="s">
        <v>48</v>
      </c>
      <c r="H2575" s="77">
        <v>0</v>
      </c>
      <c r="I2575" s="77">
        <v>0</v>
      </c>
      <c r="K2575" s="77">
        <v>57.523000000000003</v>
      </c>
      <c r="L2575" s="77">
        <v>8.8223000000000002E-6</v>
      </c>
      <c r="M2575" s="77">
        <v>57.453000000000003</v>
      </c>
      <c r="N2575" s="77">
        <v>8.8227999999999996E-6</v>
      </c>
      <c r="O2575" s="78" t="s">
        <v>5811</v>
      </c>
    </row>
    <row r="2576" spans="1:15" x14ac:dyDescent="0.25">
      <c r="A2576" s="151" t="s">
        <v>66</v>
      </c>
      <c r="B2576" s="77" t="s">
        <v>71</v>
      </c>
      <c r="C2576" s="77">
        <v>100000000</v>
      </c>
      <c r="D2576" s="77">
        <v>250000000</v>
      </c>
      <c r="E2576" s="77">
        <v>100000</v>
      </c>
      <c r="F2576" s="77" t="s">
        <v>47</v>
      </c>
      <c r="G2576" s="77" t="s">
        <v>48</v>
      </c>
      <c r="H2576" s="77">
        <v>0</v>
      </c>
      <c r="I2576" s="77">
        <v>0</v>
      </c>
      <c r="K2576" s="77">
        <v>57.137999999999998</v>
      </c>
      <c r="L2576" s="77">
        <v>1.0616E-5</v>
      </c>
      <c r="M2576" s="77">
        <v>57.125</v>
      </c>
      <c r="N2576" s="77">
        <v>1.0616E-5</v>
      </c>
      <c r="O2576" s="78" t="s">
        <v>6317</v>
      </c>
    </row>
    <row r="2577" spans="1:15" x14ac:dyDescent="0.25">
      <c r="A2577" s="151" t="s">
        <v>66</v>
      </c>
      <c r="B2577" s="77" t="s">
        <v>71</v>
      </c>
      <c r="C2577" s="77">
        <v>250000000</v>
      </c>
      <c r="D2577" s="77">
        <v>500000000</v>
      </c>
      <c r="E2577" s="77">
        <v>100000</v>
      </c>
      <c r="F2577" s="77" t="s">
        <v>47</v>
      </c>
      <c r="G2577" s="77" t="s">
        <v>48</v>
      </c>
      <c r="H2577" s="77">
        <v>0</v>
      </c>
      <c r="I2577" s="77">
        <v>0</v>
      </c>
      <c r="K2577" s="77">
        <v>55.079000000000001</v>
      </c>
      <c r="L2577" s="77">
        <v>1.0925E-5</v>
      </c>
      <c r="M2577" s="77">
        <v>54.77</v>
      </c>
      <c r="N2577" s="77">
        <v>1.0926E-5</v>
      </c>
      <c r="O2577" s="78" t="s">
        <v>5820</v>
      </c>
    </row>
    <row r="2578" spans="1:15" x14ac:dyDescent="0.25">
      <c r="A2578" s="151" t="s">
        <v>66</v>
      </c>
      <c r="B2578" s="77" t="s">
        <v>71</v>
      </c>
      <c r="C2578" s="77">
        <v>500000000</v>
      </c>
      <c r="D2578" s="77">
        <v>1000000000</v>
      </c>
      <c r="E2578" s="77">
        <v>100000</v>
      </c>
      <c r="F2578" s="77" t="s">
        <v>47</v>
      </c>
      <c r="G2578" s="77" t="s">
        <v>48</v>
      </c>
      <c r="H2578" s="77">
        <v>0</v>
      </c>
      <c r="I2578" s="77">
        <v>0</v>
      </c>
      <c r="K2578" s="77">
        <v>25</v>
      </c>
      <c r="L2578" s="77">
        <v>1.1209000000000001E-5</v>
      </c>
      <c r="M2578" s="77">
        <v>-75.391000000000005</v>
      </c>
      <c r="N2578" s="77">
        <v>1.1209000000000001E-5</v>
      </c>
      <c r="O2578" s="78" t="s">
        <v>6320</v>
      </c>
    </row>
    <row r="2579" spans="1:15" x14ac:dyDescent="0.25">
      <c r="A2579" s="151" t="s">
        <v>66</v>
      </c>
      <c r="B2579" s="77" t="s">
        <v>71</v>
      </c>
      <c r="C2579" s="77">
        <v>250000</v>
      </c>
      <c r="D2579" s="77">
        <v>100000000</v>
      </c>
      <c r="E2579" s="77">
        <v>1000000</v>
      </c>
      <c r="F2579" s="77" t="s">
        <v>47</v>
      </c>
      <c r="G2579" s="77" t="s">
        <v>48</v>
      </c>
      <c r="H2579" s="77">
        <v>0</v>
      </c>
      <c r="I2579" s="77">
        <v>0</v>
      </c>
      <c r="K2579" s="77">
        <v>576.26</v>
      </c>
      <c r="L2579" s="77">
        <v>5.2658999999999998E-6</v>
      </c>
      <c r="M2579" s="77">
        <v>576.24</v>
      </c>
      <c r="N2579" s="77">
        <v>5.2654999999999998E-6</v>
      </c>
      <c r="O2579" s="78" t="s">
        <v>6316</v>
      </c>
    </row>
    <row r="2580" spans="1:15" x14ac:dyDescent="0.25">
      <c r="A2580" s="151" t="s">
        <v>66</v>
      </c>
      <c r="B2580" s="77" t="s">
        <v>71</v>
      </c>
      <c r="C2580" s="77">
        <v>100000000</v>
      </c>
      <c r="D2580" s="77">
        <v>250000000</v>
      </c>
      <c r="E2580" s="77">
        <v>1000000</v>
      </c>
      <c r="F2580" s="77" t="s">
        <v>47</v>
      </c>
      <c r="G2580" s="77" t="s">
        <v>48</v>
      </c>
      <c r="H2580" s="77">
        <v>0</v>
      </c>
      <c r="I2580" s="77">
        <v>0</v>
      </c>
      <c r="K2580" s="77">
        <v>575.4</v>
      </c>
      <c r="L2580" s="77">
        <v>8.7861000000000005E-6</v>
      </c>
      <c r="M2580" s="77">
        <v>575.35</v>
      </c>
      <c r="N2580" s="77">
        <v>8.7861000000000005E-6</v>
      </c>
      <c r="O2580" s="78" t="s">
        <v>6318</v>
      </c>
    </row>
    <row r="2581" spans="1:15" x14ac:dyDescent="0.25">
      <c r="A2581" s="151" t="s">
        <v>66</v>
      </c>
      <c r="B2581" s="77" t="s">
        <v>71</v>
      </c>
      <c r="C2581" s="77">
        <v>250000000</v>
      </c>
      <c r="D2581" s="77">
        <v>500000000</v>
      </c>
      <c r="E2581" s="77">
        <v>1000000</v>
      </c>
      <c r="F2581" s="77" t="s">
        <v>47</v>
      </c>
      <c r="G2581" s="77" t="s">
        <v>48</v>
      </c>
      <c r="H2581" s="77">
        <v>0</v>
      </c>
      <c r="I2581" s="77">
        <v>0</v>
      </c>
      <c r="K2581" s="77">
        <v>572.66999999999996</v>
      </c>
      <c r="L2581" s="77">
        <v>9.9500999999999998E-6</v>
      </c>
      <c r="M2581" s="77">
        <v>572.64</v>
      </c>
      <c r="N2581" s="77">
        <v>9.9500999999999998E-6</v>
      </c>
      <c r="O2581" s="78" t="s">
        <v>6319</v>
      </c>
    </row>
    <row r="2582" spans="1:15" x14ac:dyDescent="0.25">
      <c r="A2582" s="151" t="s">
        <v>66</v>
      </c>
      <c r="B2582" s="77" t="s">
        <v>71</v>
      </c>
      <c r="C2582" s="77">
        <v>500000000</v>
      </c>
      <c r="D2582" s="77">
        <v>1000000000</v>
      </c>
      <c r="E2582" s="77">
        <v>1000000</v>
      </c>
      <c r="F2582" s="77" t="s">
        <v>47</v>
      </c>
      <c r="G2582" s="77" t="s">
        <v>48</v>
      </c>
      <c r="H2582" s="77">
        <v>0</v>
      </c>
      <c r="I2582" s="77">
        <v>0</v>
      </c>
      <c r="K2582" s="77">
        <v>25</v>
      </c>
      <c r="L2582" s="77">
        <v>1.1045E-5</v>
      </c>
      <c r="M2582" s="77">
        <v>24.396000000000001</v>
      </c>
      <c r="N2582" s="77">
        <v>1.1045E-5</v>
      </c>
      <c r="O2582" s="78" t="s">
        <v>6321</v>
      </c>
    </row>
    <row r="2583" spans="1:15" x14ac:dyDescent="0.25">
      <c r="A2583" s="151" t="s">
        <v>66</v>
      </c>
      <c r="B2583" s="77" t="s">
        <v>71</v>
      </c>
      <c r="C2583" s="77">
        <v>250000</v>
      </c>
      <c r="D2583" s="77">
        <v>100000000</v>
      </c>
      <c r="E2583" s="77">
        <v>10000000</v>
      </c>
      <c r="F2583" s="77" t="s">
        <v>47</v>
      </c>
      <c r="G2583" s="77" t="s">
        <v>48</v>
      </c>
      <c r="H2583" s="77">
        <v>0</v>
      </c>
      <c r="I2583" s="77">
        <v>0</v>
      </c>
      <c r="K2583" s="77">
        <v>5775</v>
      </c>
      <c r="L2583" s="77">
        <v>1.0208E-6</v>
      </c>
      <c r="M2583" s="77">
        <v>5775</v>
      </c>
      <c r="N2583" s="77">
        <v>1.0204E-6</v>
      </c>
      <c r="O2583" s="78" t="s">
        <v>5813</v>
      </c>
    </row>
    <row r="2584" spans="1:15" x14ac:dyDescent="0.25">
      <c r="A2584" s="151" t="s">
        <v>66</v>
      </c>
      <c r="B2584" s="77" t="s">
        <v>71</v>
      </c>
      <c r="C2584" s="77">
        <v>100000000</v>
      </c>
      <c r="D2584" s="77">
        <v>250000000</v>
      </c>
      <c r="E2584" s="77">
        <v>10000000</v>
      </c>
      <c r="F2584" s="77" t="s">
        <v>47</v>
      </c>
      <c r="G2584" s="77" t="s">
        <v>48</v>
      </c>
      <c r="H2584" s="77">
        <v>0</v>
      </c>
      <c r="I2584" s="77">
        <v>0</v>
      </c>
      <c r="K2584" s="77">
        <v>5773</v>
      </c>
      <c r="L2584" s="77">
        <v>2.5170000000000002E-6</v>
      </c>
      <c r="M2584" s="77">
        <v>5772.9</v>
      </c>
      <c r="N2584" s="77">
        <v>2.5167E-6</v>
      </c>
      <c r="O2584" s="78" t="s">
        <v>5817</v>
      </c>
    </row>
    <row r="2585" spans="1:15" x14ac:dyDescent="0.25">
      <c r="A2585" s="151" t="s">
        <v>66</v>
      </c>
      <c r="B2585" s="77" t="s">
        <v>71</v>
      </c>
      <c r="C2585" s="77">
        <v>250000000</v>
      </c>
      <c r="D2585" s="77">
        <v>500000000</v>
      </c>
      <c r="E2585" s="77">
        <v>10000000</v>
      </c>
      <c r="F2585" s="77" t="s">
        <v>47</v>
      </c>
      <c r="G2585" s="77" t="s">
        <v>48</v>
      </c>
      <c r="H2585" s="77">
        <v>0</v>
      </c>
      <c r="I2585" s="77">
        <v>0</v>
      </c>
      <c r="K2585" s="77">
        <v>5771.4</v>
      </c>
      <c r="L2585" s="77">
        <v>4.4676000000000002E-6</v>
      </c>
      <c r="M2585" s="77">
        <v>5771.3</v>
      </c>
      <c r="N2585" s="77">
        <v>4.4673999999999998E-6</v>
      </c>
      <c r="O2585" s="78" t="s">
        <v>5822</v>
      </c>
    </row>
    <row r="2586" spans="1:15" x14ac:dyDescent="0.25">
      <c r="A2586" s="151" t="s">
        <v>66</v>
      </c>
      <c r="B2586" s="77" t="s">
        <v>71</v>
      </c>
      <c r="C2586" s="77">
        <v>500000000</v>
      </c>
      <c r="D2586" s="77">
        <v>1000000000</v>
      </c>
      <c r="E2586" s="77">
        <v>10000000</v>
      </c>
      <c r="F2586" s="77" t="s">
        <v>47</v>
      </c>
      <c r="G2586" s="77" t="s">
        <v>48</v>
      </c>
      <c r="H2586" s="77">
        <v>0</v>
      </c>
      <c r="I2586" s="77">
        <v>0</v>
      </c>
      <c r="K2586" s="77">
        <v>5114.5</v>
      </c>
      <c r="L2586" s="77">
        <v>7.3429999999999998E-6</v>
      </c>
      <c r="M2586" s="77">
        <v>5114.5</v>
      </c>
      <c r="N2586" s="77">
        <v>7.3428999999999996E-6</v>
      </c>
      <c r="O2586" s="78" t="s">
        <v>5826</v>
      </c>
    </row>
    <row r="2587" spans="1:15" x14ac:dyDescent="0.25">
      <c r="A2587" s="151" t="s">
        <v>66</v>
      </c>
      <c r="B2587" s="77" t="s">
        <v>71</v>
      </c>
      <c r="C2587" s="77">
        <v>100000000</v>
      </c>
      <c r="D2587" s="77">
        <v>250000000</v>
      </c>
      <c r="E2587" s="77">
        <v>100000000</v>
      </c>
      <c r="F2587" s="77" t="s">
        <v>47</v>
      </c>
      <c r="G2587" s="77" t="s">
        <v>48</v>
      </c>
      <c r="H2587" s="77">
        <v>0</v>
      </c>
      <c r="I2587" s="77">
        <v>0</v>
      </c>
      <c r="K2587" s="77">
        <v>57896</v>
      </c>
      <c r="L2587" s="77">
        <v>1.3129E-6</v>
      </c>
      <c r="M2587" s="77">
        <v>57896</v>
      </c>
      <c r="N2587" s="77">
        <v>1.3127999999999999E-6</v>
      </c>
      <c r="O2587" s="78" t="s">
        <v>5818</v>
      </c>
    </row>
    <row r="2588" spans="1:15" x14ac:dyDescent="0.25">
      <c r="A2588" s="151" t="s">
        <v>66</v>
      </c>
      <c r="B2588" s="77" t="s">
        <v>71</v>
      </c>
      <c r="C2588" s="77">
        <v>500000000</v>
      </c>
      <c r="D2588" s="77">
        <v>1000000000</v>
      </c>
      <c r="E2588" s="77">
        <v>100000000</v>
      </c>
      <c r="F2588" s="77" t="s">
        <v>47</v>
      </c>
      <c r="G2588" s="77" t="s">
        <v>48</v>
      </c>
      <c r="H2588" s="77">
        <v>0</v>
      </c>
      <c r="I2588" s="77">
        <v>0</v>
      </c>
      <c r="K2588" s="77">
        <v>57638</v>
      </c>
      <c r="L2588" s="77">
        <v>1.4394999999999999E-6</v>
      </c>
      <c r="M2588" s="77">
        <v>57638</v>
      </c>
      <c r="N2588" s="77">
        <v>1.4394999999999999E-6</v>
      </c>
      <c r="O2588" s="78" t="s">
        <v>5827</v>
      </c>
    </row>
    <row r="2589" spans="1:15" x14ac:dyDescent="0.25">
      <c r="A2589" s="151" t="s">
        <v>66</v>
      </c>
      <c r="B2589" s="77" t="s">
        <v>72</v>
      </c>
      <c r="C2589" s="77">
        <v>-210</v>
      </c>
      <c r="D2589" s="77">
        <v>-100</v>
      </c>
      <c r="E2589" s="77">
        <v>0.1</v>
      </c>
      <c r="F2589" s="77" t="s">
        <v>23</v>
      </c>
      <c r="G2589" s="77" t="s">
        <v>23</v>
      </c>
      <c r="H2589" s="77">
        <v>0</v>
      </c>
      <c r="I2589" s="77">
        <v>0</v>
      </c>
      <c r="K2589" s="77">
        <v>1.3460795586909999</v>
      </c>
      <c r="L2589" s="77">
        <v>0</v>
      </c>
      <c r="M2589" s="77">
        <v>1.3448069606140001</v>
      </c>
      <c r="N2589" s="77">
        <v>0</v>
      </c>
      <c r="O2589" s="78" t="s">
        <v>1232</v>
      </c>
    </row>
    <row r="2590" spans="1:15" x14ac:dyDescent="0.25">
      <c r="A2590" s="151" t="s">
        <v>66</v>
      </c>
      <c r="B2590" s="77" t="s">
        <v>72</v>
      </c>
      <c r="C2590" s="77">
        <v>-100</v>
      </c>
      <c r="D2590" s="77">
        <v>150</v>
      </c>
      <c r="E2590" s="77">
        <v>0.1</v>
      </c>
      <c r="F2590" s="77" t="s">
        <v>23</v>
      </c>
      <c r="G2590" s="77" t="s">
        <v>23</v>
      </c>
      <c r="H2590" s="77">
        <v>0</v>
      </c>
      <c r="I2590" s="77">
        <v>0</v>
      </c>
      <c r="K2590" s="77">
        <v>1.066462549593</v>
      </c>
      <c r="L2590" s="77">
        <v>0</v>
      </c>
      <c r="M2590" s="77">
        <v>1.065307969537</v>
      </c>
      <c r="N2590" s="77">
        <v>0</v>
      </c>
      <c r="O2590" s="78" t="s">
        <v>1236</v>
      </c>
    </row>
    <row r="2591" spans="1:15" x14ac:dyDescent="0.25">
      <c r="A2591" s="151" t="s">
        <v>66</v>
      </c>
      <c r="B2591" s="77" t="s">
        <v>72</v>
      </c>
      <c r="C2591" s="77">
        <v>150</v>
      </c>
      <c r="D2591" s="77">
        <v>760</v>
      </c>
      <c r="E2591" s="77">
        <v>0.1</v>
      </c>
      <c r="F2591" s="77" t="s">
        <v>23</v>
      </c>
      <c r="G2591" s="77" t="s">
        <v>23</v>
      </c>
      <c r="H2591" s="77">
        <v>0</v>
      </c>
      <c r="I2591" s="77">
        <v>0</v>
      </c>
      <c r="K2591" s="77">
        <v>1.1341934752839999</v>
      </c>
      <c r="L2591" s="77">
        <v>0</v>
      </c>
      <c r="M2591" s="77">
        <v>1.133886790941</v>
      </c>
      <c r="N2591" s="77">
        <v>0</v>
      </c>
      <c r="O2591" s="78" t="s">
        <v>1238</v>
      </c>
    </row>
    <row r="2592" spans="1:15" x14ac:dyDescent="0.25">
      <c r="A2592" s="151" t="s">
        <v>66</v>
      </c>
      <c r="B2592" s="77" t="s">
        <v>72</v>
      </c>
      <c r="C2592" s="77">
        <v>760</v>
      </c>
      <c r="D2592" s="77">
        <v>1200</v>
      </c>
      <c r="E2592" s="77">
        <v>0.1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1.249497729165</v>
      </c>
      <c r="L2592" s="77">
        <v>0</v>
      </c>
      <c r="M2592" s="77">
        <v>1.2492193524290001</v>
      </c>
      <c r="N2592" s="77">
        <v>0</v>
      </c>
      <c r="O2592" s="78" t="s">
        <v>1242</v>
      </c>
    </row>
    <row r="2593" spans="1:15" x14ac:dyDescent="0.25">
      <c r="A2593" s="151" t="s">
        <v>66</v>
      </c>
      <c r="B2593" s="77" t="s">
        <v>72</v>
      </c>
      <c r="C2593" s="77">
        <v>-346</v>
      </c>
      <c r="D2593" s="77">
        <v>-148</v>
      </c>
      <c r="E2593" s="77">
        <v>0.1</v>
      </c>
      <c r="F2593" s="77" t="s">
        <v>26</v>
      </c>
      <c r="G2593" s="77" t="s">
        <v>26</v>
      </c>
      <c r="H2593" s="77">
        <v>0</v>
      </c>
      <c r="I2593" s="77">
        <v>0</v>
      </c>
      <c r="K2593" s="77">
        <v>2.41677204368</v>
      </c>
      <c r="L2593" s="77">
        <v>0</v>
      </c>
      <c r="M2593" s="77">
        <v>2.414475512404</v>
      </c>
      <c r="N2593" s="77">
        <v>0</v>
      </c>
      <c r="O2593" s="78" t="s">
        <v>1230</v>
      </c>
    </row>
    <row r="2594" spans="1:15" x14ac:dyDescent="0.25">
      <c r="A2594" s="151" t="s">
        <v>66</v>
      </c>
      <c r="B2594" s="77" t="s">
        <v>72</v>
      </c>
      <c r="C2594" s="77">
        <v>-148</v>
      </c>
      <c r="D2594" s="77">
        <v>302</v>
      </c>
      <c r="E2594" s="77">
        <v>0.1</v>
      </c>
      <c r="F2594" s="77" t="s">
        <v>26</v>
      </c>
      <c r="G2594" s="77" t="s">
        <v>26</v>
      </c>
      <c r="H2594" s="77">
        <v>0</v>
      </c>
      <c r="I2594" s="77">
        <v>0</v>
      </c>
      <c r="K2594" s="77">
        <v>1.916532785984</v>
      </c>
      <c r="L2594" s="77">
        <v>0</v>
      </c>
      <c r="M2594" s="77">
        <v>1.914451176876</v>
      </c>
      <c r="N2594" s="77">
        <v>0</v>
      </c>
      <c r="O2594" s="78" t="s">
        <v>1234</v>
      </c>
    </row>
    <row r="2595" spans="1:15" x14ac:dyDescent="0.25">
      <c r="A2595" s="151" t="s">
        <v>66</v>
      </c>
      <c r="B2595" s="77" t="s">
        <v>72</v>
      </c>
      <c r="C2595" s="77">
        <v>302</v>
      </c>
      <c r="D2595" s="77">
        <v>1400</v>
      </c>
      <c r="E2595" s="77">
        <v>0.1</v>
      </c>
      <c r="F2595" s="77" t="s">
        <v>26</v>
      </c>
      <c r="G2595" s="77" t="s">
        <v>26</v>
      </c>
      <c r="H2595" s="77">
        <v>0</v>
      </c>
      <c r="I2595" s="77">
        <v>0</v>
      </c>
      <c r="K2595" s="77">
        <v>2.039283008265</v>
      </c>
      <c r="L2595" s="77">
        <v>0</v>
      </c>
      <c r="M2595" s="77">
        <v>2.0387303630829998</v>
      </c>
      <c r="N2595" s="77">
        <v>0</v>
      </c>
      <c r="O2595" s="78" t="s">
        <v>1240</v>
      </c>
    </row>
    <row r="2596" spans="1:15" x14ac:dyDescent="0.25">
      <c r="A2596" s="151" t="s">
        <v>66</v>
      </c>
      <c r="B2596" s="77" t="s">
        <v>72</v>
      </c>
      <c r="C2596" s="77">
        <v>1400</v>
      </c>
      <c r="D2596" s="77">
        <v>2192</v>
      </c>
      <c r="E2596" s="77">
        <v>0.1</v>
      </c>
      <c r="F2596" s="77" t="s">
        <v>26</v>
      </c>
      <c r="G2596" s="77" t="s">
        <v>26</v>
      </c>
      <c r="H2596" s="77">
        <v>0</v>
      </c>
      <c r="I2596" s="77">
        <v>0</v>
      </c>
      <c r="K2596" s="77">
        <v>2.2469486547190001</v>
      </c>
      <c r="L2596" s="77">
        <v>0</v>
      </c>
      <c r="M2596" s="77">
        <v>2.246447097641</v>
      </c>
      <c r="N2596" s="77">
        <v>0</v>
      </c>
      <c r="O2596" s="78" t="s">
        <v>1244</v>
      </c>
    </row>
    <row r="2597" spans="1:15" x14ac:dyDescent="0.25">
      <c r="A2597" s="151" t="s">
        <v>66</v>
      </c>
      <c r="B2597" s="77" t="s">
        <v>72</v>
      </c>
      <c r="C2597" s="77">
        <v>-210</v>
      </c>
      <c r="D2597" s="77">
        <v>-100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1.467039000625</v>
      </c>
      <c r="L2597" s="77">
        <v>0</v>
      </c>
      <c r="M2597" s="77">
        <v>1.462363074382</v>
      </c>
      <c r="N2597" s="77">
        <v>0</v>
      </c>
      <c r="O2597" s="78" t="s">
        <v>1233</v>
      </c>
    </row>
    <row r="2598" spans="1:15" x14ac:dyDescent="0.25">
      <c r="A2598" s="151" t="s">
        <v>66</v>
      </c>
      <c r="B2598" s="77" t="s">
        <v>72</v>
      </c>
      <c r="C2598" s="77">
        <v>-100</v>
      </c>
      <c r="D2598" s="77">
        <v>150</v>
      </c>
      <c r="E2598" s="77">
        <v>1</v>
      </c>
      <c r="F2598" s="77" t="s">
        <v>23</v>
      </c>
      <c r="G2598" s="77" t="s">
        <v>23</v>
      </c>
      <c r="H2598" s="77">
        <v>0</v>
      </c>
      <c r="I2598" s="77">
        <v>0</v>
      </c>
      <c r="K2598" s="77">
        <v>1.214383081594</v>
      </c>
      <c r="L2598" s="77">
        <v>0</v>
      </c>
      <c r="M2598" s="77">
        <v>1.210322713147</v>
      </c>
      <c r="N2598" s="77">
        <v>0</v>
      </c>
      <c r="O2598" s="78" t="s">
        <v>1237</v>
      </c>
    </row>
    <row r="2599" spans="1:15" x14ac:dyDescent="0.25">
      <c r="A2599" s="151" t="s">
        <v>66</v>
      </c>
      <c r="B2599" s="77" t="s">
        <v>72</v>
      </c>
      <c r="C2599" s="77">
        <v>150</v>
      </c>
      <c r="D2599" s="77">
        <v>760</v>
      </c>
      <c r="E2599" s="77">
        <v>1</v>
      </c>
      <c r="F2599" s="77" t="s">
        <v>23</v>
      </c>
      <c r="G2599" s="77" t="s">
        <v>23</v>
      </c>
      <c r="H2599" s="77">
        <v>0</v>
      </c>
      <c r="I2599" s="77">
        <v>0</v>
      </c>
      <c r="K2599" s="77">
        <v>1.27219557989</v>
      </c>
      <c r="L2599" s="77">
        <v>0</v>
      </c>
      <c r="M2599" s="77">
        <v>1.271101591011</v>
      </c>
      <c r="N2599" s="77">
        <v>0</v>
      </c>
      <c r="O2599" s="78" t="s">
        <v>1239</v>
      </c>
    </row>
    <row r="2600" spans="1:15" x14ac:dyDescent="0.25">
      <c r="A2600" s="151" t="s">
        <v>66</v>
      </c>
      <c r="B2600" s="77" t="s">
        <v>72</v>
      </c>
      <c r="C2600" s="77">
        <v>760</v>
      </c>
      <c r="D2600" s="77">
        <v>1200</v>
      </c>
      <c r="E2600" s="77">
        <v>1</v>
      </c>
      <c r="F2600" s="77" t="s">
        <v>23</v>
      </c>
      <c r="G2600" s="77" t="s">
        <v>23</v>
      </c>
      <c r="H2600" s="77">
        <v>0</v>
      </c>
      <c r="I2600" s="77">
        <v>0</v>
      </c>
      <c r="K2600" s="77">
        <v>1.37598376782</v>
      </c>
      <c r="L2600" s="77">
        <v>0</v>
      </c>
      <c r="M2600" s="77">
        <v>1.3749723598979999</v>
      </c>
      <c r="N2600" s="77">
        <v>0</v>
      </c>
      <c r="O2600" s="78" t="s">
        <v>1243</v>
      </c>
    </row>
    <row r="2601" spans="1:15" x14ac:dyDescent="0.25">
      <c r="A2601" s="151" t="s">
        <v>66</v>
      </c>
      <c r="B2601" s="77" t="s">
        <v>72</v>
      </c>
      <c r="C2601" s="77">
        <v>-346</v>
      </c>
      <c r="D2601" s="77">
        <v>-148</v>
      </c>
      <c r="E2601" s="77">
        <v>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2.490797551879</v>
      </c>
      <c r="L2601" s="77">
        <v>0</v>
      </c>
      <c r="M2601" s="77">
        <v>2.4818726800539999</v>
      </c>
      <c r="N2601" s="77">
        <v>0</v>
      </c>
      <c r="O2601" s="78" t="s">
        <v>1231</v>
      </c>
    </row>
    <row r="2602" spans="1:15" x14ac:dyDescent="0.25">
      <c r="A2602" s="151" t="s">
        <v>66</v>
      </c>
      <c r="B2602" s="77" t="s">
        <v>72</v>
      </c>
      <c r="C2602" s="77">
        <v>-148</v>
      </c>
      <c r="D2602" s="77">
        <v>302</v>
      </c>
      <c r="E2602" s="77">
        <v>1</v>
      </c>
      <c r="F2602" s="77" t="s">
        <v>26</v>
      </c>
      <c r="G2602" s="77" t="s">
        <v>26</v>
      </c>
      <c r="H2602" s="77">
        <v>0</v>
      </c>
      <c r="I2602" s="77">
        <v>0</v>
      </c>
      <c r="K2602" s="77">
        <v>2.006744067659</v>
      </c>
      <c r="L2602" s="77">
        <v>0</v>
      </c>
      <c r="M2602" s="77">
        <v>1.998780455338</v>
      </c>
      <c r="N2602" s="77">
        <v>0</v>
      </c>
      <c r="O2602" s="78" t="s">
        <v>1235</v>
      </c>
    </row>
    <row r="2603" spans="1:15" x14ac:dyDescent="0.25">
      <c r="A2603" s="151" t="s">
        <v>66</v>
      </c>
      <c r="B2603" s="77" t="s">
        <v>72</v>
      </c>
      <c r="C2603" s="77">
        <v>302</v>
      </c>
      <c r="D2603" s="77">
        <v>1400</v>
      </c>
      <c r="E2603" s="77">
        <v>1</v>
      </c>
      <c r="F2603" s="77" t="s">
        <v>26</v>
      </c>
      <c r="G2603" s="77" t="s">
        <v>26</v>
      </c>
      <c r="H2603" s="77">
        <v>0</v>
      </c>
      <c r="I2603" s="77">
        <v>0</v>
      </c>
      <c r="K2603" s="77">
        <v>2.1202443894830001</v>
      </c>
      <c r="L2603" s="77">
        <v>0</v>
      </c>
      <c r="M2603" s="77">
        <v>2.1181174408789998</v>
      </c>
      <c r="N2603" s="77">
        <v>0</v>
      </c>
      <c r="O2603" s="78" t="s">
        <v>1241</v>
      </c>
    </row>
    <row r="2604" spans="1:15" x14ac:dyDescent="0.25">
      <c r="A2604" s="151" t="s">
        <v>66</v>
      </c>
      <c r="B2604" s="77" t="s">
        <v>72</v>
      </c>
      <c r="C2604" s="77">
        <v>1400</v>
      </c>
      <c r="D2604" s="77">
        <v>2192</v>
      </c>
      <c r="E2604" s="77">
        <v>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2.3206764833290001</v>
      </c>
      <c r="L2604" s="77">
        <v>0</v>
      </c>
      <c r="M2604" s="77">
        <v>2.318733396167</v>
      </c>
      <c r="N2604" s="77">
        <v>0</v>
      </c>
      <c r="O2604" s="78" t="s">
        <v>1245</v>
      </c>
    </row>
    <row r="2605" spans="1:15" x14ac:dyDescent="0.25">
      <c r="A2605" s="151" t="s">
        <v>66</v>
      </c>
      <c r="B2605" s="77" t="s">
        <v>73</v>
      </c>
      <c r="C2605" s="77">
        <v>-200</v>
      </c>
      <c r="D2605" s="77">
        <v>-100</v>
      </c>
      <c r="E2605" s="77">
        <v>0.1</v>
      </c>
      <c r="F2605" s="77" t="s">
        <v>23</v>
      </c>
      <c r="G2605" s="77" t="s">
        <v>23</v>
      </c>
      <c r="H2605" s="77">
        <v>0</v>
      </c>
      <c r="I2605" s="77">
        <v>0</v>
      </c>
      <c r="K2605" s="77">
        <v>1.439755064449</v>
      </c>
      <c r="L2605" s="77">
        <v>0</v>
      </c>
      <c r="M2605" s="77">
        <v>1.4381747431259999</v>
      </c>
      <c r="N2605" s="77">
        <v>0</v>
      </c>
      <c r="O2605" s="78" t="s">
        <v>1220</v>
      </c>
    </row>
    <row r="2606" spans="1:15" x14ac:dyDescent="0.25">
      <c r="A2606" s="151" t="s">
        <v>66</v>
      </c>
      <c r="B2606" s="77" t="s">
        <v>73</v>
      </c>
      <c r="C2606" s="77">
        <v>-100</v>
      </c>
      <c r="D2606" s="77">
        <v>120</v>
      </c>
      <c r="E2606" s="77">
        <v>0.1</v>
      </c>
      <c r="F2606" s="77" t="s">
        <v>23</v>
      </c>
      <c r="G2606" s="77" t="s">
        <v>23</v>
      </c>
      <c r="H2606" s="77">
        <v>0</v>
      </c>
      <c r="I2606" s="77">
        <v>0</v>
      </c>
      <c r="K2606" s="77">
        <v>1.160049146705</v>
      </c>
      <c r="L2606" s="77">
        <v>0</v>
      </c>
      <c r="M2606" s="77">
        <v>1.158087202645</v>
      </c>
      <c r="N2606" s="77">
        <v>0</v>
      </c>
      <c r="O2606" s="78" t="s">
        <v>1224</v>
      </c>
    </row>
    <row r="2607" spans="1:15" x14ac:dyDescent="0.25">
      <c r="A2607" s="151" t="s">
        <v>66</v>
      </c>
      <c r="B2607" s="77" t="s">
        <v>73</v>
      </c>
      <c r="C2607" s="77">
        <v>120</v>
      </c>
      <c r="D2607" s="77">
        <v>1370</v>
      </c>
      <c r="E2607" s="77">
        <v>0.1</v>
      </c>
      <c r="F2607" s="77" t="s">
        <v>23</v>
      </c>
      <c r="G2607" s="77" t="s">
        <v>23</v>
      </c>
      <c r="H2607" s="77">
        <v>0</v>
      </c>
      <c r="I2607" s="77">
        <v>0</v>
      </c>
      <c r="K2607" s="77">
        <v>1.4120823717469999</v>
      </c>
      <c r="L2607" s="77">
        <v>0</v>
      </c>
      <c r="M2607" s="77">
        <v>1.411267460271</v>
      </c>
      <c r="N2607" s="77">
        <v>0</v>
      </c>
      <c r="O2607" s="78" t="s">
        <v>1226</v>
      </c>
    </row>
    <row r="2608" spans="1:15" x14ac:dyDescent="0.25">
      <c r="A2608" s="151" t="s">
        <v>66</v>
      </c>
      <c r="B2608" s="77" t="s">
        <v>73</v>
      </c>
      <c r="C2608" s="77">
        <v>-328</v>
      </c>
      <c r="D2608" s="77">
        <v>-148</v>
      </c>
      <c r="E2608" s="77">
        <v>0.1</v>
      </c>
      <c r="F2608" s="77" t="s">
        <v>26</v>
      </c>
      <c r="G2608" s="77" t="s">
        <v>26</v>
      </c>
      <c r="H2608" s="77">
        <v>0</v>
      </c>
      <c r="I2608" s="77">
        <v>0</v>
      </c>
      <c r="K2608" s="77">
        <v>2.5841262594719998</v>
      </c>
      <c r="L2608" s="77">
        <v>0</v>
      </c>
      <c r="M2608" s="77">
        <v>2.5812734900529999</v>
      </c>
      <c r="N2608" s="77">
        <v>0</v>
      </c>
      <c r="O2608" s="78" t="s">
        <v>1218</v>
      </c>
    </row>
    <row r="2609" spans="1:15" x14ac:dyDescent="0.25">
      <c r="A2609" s="151" t="s">
        <v>66</v>
      </c>
      <c r="B2609" s="77" t="s">
        <v>73</v>
      </c>
      <c r="C2609" s="77">
        <v>-148</v>
      </c>
      <c r="D2609" s="77">
        <v>248</v>
      </c>
      <c r="E2609" s="77">
        <v>0.1</v>
      </c>
      <c r="F2609" s="77" t="s">
        <v>26</v>
      </c>
      <c r="G2609" s="77" t="s">
        <v>26</v>
      </c>
      <c r="H2609" s="77">
        <v>0</v>
      </c>
      <c r="I2609" s="77">
        <v>0</v>
      </c>
      <c r="K2609" s="77">
        <v>2.0844413884919999</v>
      </c>
      <c r="L2609" s="77">
        <v>0</v>
      </c>
      <c r="M2609" s="77">
        <v>2.0809036997449999</v>
      </c>
      <c r="N2609" s="77">
        <v>0</v>
      </c>
      <c r="O2609" s="78" t="s">
        <v>1222</v>
      </c>
    </row>
    <row r="2610" spans="1:15" x14ac:dyDescent="0.25">
      <c r="A2610" s="151" t="s">
        <v>66</v>
      </c>
      <c r="B2610" s="77" t="s">
        <v>73</v>
      </c>
      <c r="C2610" s="77">
        <v>248</v>
      </c>
      <c r="D2610" s="77">
        <v>2500</v>
      </c>
      <c r="E2610" s="77">
        <v>0.1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2.5390574256759999</v>
      </c>
      <c r="L2610" s="77">
        <v>0</v>
      </c>
      <c r="M2610" s="77">
        <v>2.537589029591</v>
      </c>
      <c r="N2610" s="77">
        <v>0</v>
      </c>
      <c r="O2610" s="78" t="s">
        <v>1228</v>
      </c>
    </row>
    <row r="2611" spans="1:15" x14ac:dyDescent="0.25">
      <c r="A2611" s="151" t="s">
        <v>66</v>
      </c>
      <c r="B2611" s="77" t="s">
        <v>73</v>
      </c>
      <c r="C2611" s="77">
        <v>-200</v>
      </c>
      <c r="D2611" s="77">
        <v>-100</v>
      </c>
      <c r="E2611" s="77">
        <v>1</v>
      </c>
      <c r="F2611" s="77" t="s">
        <v>23</v>
      </c>
      <c r="G2611" s="77" t="s">
        <v>23</v>
      </c>
      <c r="H2611" s="77">
        <v>0</v>
      </c>
      <c r="I2611" s="77">
        <v>0</v>
      </c>
      <c r="K2611" s="77">
        <v>1.5545220510269999</v>
      </c>
      <c r="L2611" s="77">
        <v>0</v>
      </c>
      <c r="M2611" s="77">
        <v>1.5486596113310001</v>
      </c>
      <c r="N2611" s="77">
        <v>0</v>
      </c>
      <c r="O2611" s="78" t="s">
        <v>1221</v>
      </c>
    </row>
    <row r="2612" spans="1:15" x14ac:dyDescent="0.25">
      <c r="A2612" s="151" t="s">
        <v>66</v>
      </c>
      <c r="B2612" s="77" t="s">
        <v>73</v>
      </c>
      <c r="C2612" s="77">
        <v>-100</v>
      </c>
      <c r="D2612" s="77">
        <v>120</v>
      </c>
      <c r="E2612" s="77">
        <v>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1.2997531243639999</v>
      </c>
      <c r="L2612" s="77">
        <v>0</v>
      </c>
      <c r="M2612" s="77">
        <v>1.2927358465400001</v>
      </c>
      <c r="N2612" s="77">
        <v>0</v>
      </c>
      <c r="O2612" s="78" t="s">
        <v>1225</v>
      </c>
    </row>
    <row r="2613" spans="1:15" x14ac:dyDescent="0.25">
      <c r="A2613" s="151" t="s">
        <v>66</v>
      </c>
      <c r="B2613" s="77" t="s">
        <v>73</v>
      </c>
      <c r="C2613" s="77">
        <v>120</v>
      </c>
      <c r="D2613" s="77">
        <v>1370</v>
      </c>
      <c r="E2613" s="77">
        <v>1</v>
      </c>
      <c r="F2613" s="77" t="s">
        <v>23</v>
      </c>
      <c r="G2613" s="77" t="s">
        <v>23</v>
      </c>
      <c r="H2613" s="77">
        <v>0</v>
      </c>
      <c r="I2613" s="77">
        <v>0</v>
      </c>
      <c r="K2613" s="77">
        <v>1.5267216397009999</v>
      </c>
      <c r="L2613" s="77">
        <v>0</v>
      </c>
      <c r="M2613" s="77">
        <v>1.5237046447460001</v>
      </c>
      <c r="N2613" s="77">
        <v>0</v>
      </c>
      <c r="O2613" s="78" t="s">
        <v>1227</v>
      </c>
    </row>
    <row r="2614" spans="1:15" x14ac:dyDescent="0.25">
      <c r="A2614" s="151" t="s">
        <v>66</v>
      </c>
      <c r="B2614" s="77" t="s">
        <v>73</v>
      </c>
      <c r="C2614" s="77">
        <v>-328</v>
      </c>
      <c r="D2614" s="77">
        <v>-148</v>
      </c>
      <c r="E2614" s="77">
        <v>1</v>
      </c>
      <c r="F2614" s="77" t="s">
        <v>26</v>
      </c>
      <c r="G2614" s="77" t="s">
        <v>26</v>
      </c>
      <c r="H2614" s="77">
        <v>0</v>
      </c>
      <c r="I2614" s="77">
        <v>0</v>
      </c>
      <c r="K2614" s="77">
        <v>2.655544314868</v>
      </c>
      <c r="L2614" s="77">
        <v>0</v>
      </c>
      <c r="M2614" s="77">
        <v>2.644422967388</v>
      </c>
      <c r="N2614" s="77">
        <v>0</v>
      </c>
      <c r="O2614" s="78" t="s">
        <v>1219</v>
      </c>
    </row>
    <row r="2615" spans="1:15" x14ac:dyDescent="0.25">
      <c r="A2615" s="151" t="s">
        <v>66</v>
      </c>
      <c r="B2615" s="77" t="s">
        <v>73</v>
      </c>
      <c r="C2615" s="77">
        <v>-148</v>
      </c>
      <c r="D2615" s="77">
        <v>248</v>
      </c>
      <c r="E2615" s="77">
        <v>1</v>
      </c>
      <c r="F2615" s="77" t="s">
        <v>26</v>
      </c>
      <c r="G2615" s="77" t="s">
        <v>26</v>
      </c>
      <c r="H2615" s="77">
        <v>0</v>
      </c>
      <c r="I2615" s="77">
        <v>0</v>
      </c>
      <c r="K2615" s="77">
        <v>2.1723496462099998</v>
      </c>
      <c r="L2615" s="77">
        <v>0</v>
      </c>
      <c r="M2615" s="77">
        <v>2.1587404215450001</v>
      </c>
      <c r="N2615" s="77">
        <v>0</v>
      </c>
      <c r="O2615" s="78" t="s">
        <v>1223</v>
      </c>
    </row>
    <row r="2616" spans="1:15" x14ac:dyDescent="0.25">
      <c r="A2616" s="151" t="s">
        <v>66</v>
      </c>
      <c r="B2616" s="77" t="s">
        <v>73</v>
      </c>
      <c r="C2616" s="77">
        <v>248</v>
      </c>
      <c r="D2616" s="77">
        <v>2500</v>
      </c>
      <c r="E2616" s="77">
        <v>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2.6075229997479998</v>
      </c>
      <c r="L2616" s="77">
        <v>0</v>
      </c>
      <c r="M2616" s="77">
        <v>2.601799008975</v>
      </c>
      <c r="N2616" s="77">
        <v>0</v>
      </c>
      <c r="O2616" s="78" t="s">
        <v>1229</v>
      </c>
    </row>
    <row r="2617" spans="1:15" x14ac:dyDescent="0.25">
      <c r="A2617" s="151" t="s">
        <v>66</v>
      </c>
      <c r="B2617" s="77" t="s">
        <v>74</v>
      </c>
      <c r="C2617" s="77">
        <v>-200</v>
      </c>
      <c r="D2617" s="77">
        <v>-100</v>
      </c>
      <c r="E2617" s="77">
        <v>0.1</v>
      </c>
      <c r="F2617" s="77" t="s">
        <v>23</v>
      </c>
      <c r="G2617" s="77" t="s">
        <v>23</v>
      </c>
      <c r="H2617" s="77">
        <v>0</v>
      </c>
      <c r="I2617" s="77">
        <v>0</v>
      </c>
      <c r="K2617" s="77">
        <v>1.7820036995349999</v>
      </c>
      <c r="L2617" s="77">
        <v>0</v>
      </c>
      <c r="M2617" s="77">
        <v>1.7806369905799999</v>
      </c>
      <c r="N2617" s="77">
        <v>0</v>
      </c>
      <c r="O2617" s="78" t="s">
        <v>1208</v>
      </c>
    </row>
    <row r="2618" spans="1:15" x14ac:dyDescent="0.25">
      <c r="A2618" s="151" t="s">
        <v>66</v>
      </c>
      <c r="B2618" s="77" t="s">
        <v>74</v>
      </c>
      <c r="C2618" s="77">
        <v>-100</v>
      </c>
      <c r="D2618" s="77">
        <v>410</v>
      </c>
      <c r="E2618" s="77">
        <v>0.1</v>
      </c>
      <c r="F2618" s="77" t="s">
        <v>23</v>
      </c>
      <c r="G2618" s="77" t="s">
        <v>23</v>
      </c>
      <c r="H2618" s="77">
        <v>0</v>
      </c>
      <c r="I2618" s="77">
        <v>0</v>
      </c>
      <c r="K2618" s="77">
        <v>1.2762020275020001</v>
      </c>
      <c r="L2618" s="77">
        <v>0</v>
      </c>
      <c r="M2618" s="77">
        <v>1.2748596777650001</v>
      </c>
      <c r="N2618" s="77">
        <v>0</v>
      </c>
      <c r="O2618" s="78" t="s">
        <v>1212</v>
      </c>
    </row>
    <row r="2619" spans="1:15" x14ac:dyDescent="0.25">
      <c r="A2619" s="151" t="s">
        <v>66</v>
      </c>
      <c r="B2619" s="77" t="s">
        <v>74</v>
      </c>
      <c r="C2619" s="77">
        <v>410</v>
      </c>
      <c r="D2619" s="77">
        <v>1300</v>
      </c>
      <c r="E2619" s="77">
        <v>0.1</v>
      </c>
      <c r="F2619" s="77" t="s">
        <v>23</v>
      </c>
      <c r="G2619" s="77" t="s">
        <v>23</v>
      </c>
      <c r="H2619" s="77">
        <v>0</v>
      </c>
      <c r="I2619" s="77">
        <v>0</v>
      </c>
      <c r="K2619" s="77">
        <v>1.3657911635390001</v>
      </c>
      <c r="L2619" s="77">
        <v>0</v>
      </c>
      <c r="M2619" s="77">
        <v>1.3650662113309999</v>
      </c>
      <c r="N2619" s="77">
        <v>0</v>
      </c>
      <c r="O2619" s="78" t="s">
        <v>1214</v>
      </c>
    </row>
    <row r="2620" spans="1:15" x14ac:dyDescent="0.25">
      <c r="A2620" s="151" t="s">
        <v>66</v>
      </c>
      <c r="B2620" s="77" t="s">
        <v>74</v>
      </c>
      <c r="C2620" s="77">
        <v>-328</v>
      </c>
      <c r="D2620" s="77">
        <v>-148</v>
      </c>
      <c r="E2620" s="77">
        <v>0.1</v>
      </c>
      <c r="F2620" s="77" t="s">
        <v>26</v>
      </c>
      <c r="G2620" s="77" t="s">
        <v>26</v>
      </c>
      <c r="H2620" s="77">
        <v>0</v>
      </c>
      <c r="I2620" s="77">
        <v>0</v>
      </c>
      <c r="K2620" s="77">
        <v>3.204988329466</v>
      </c>
      <c r="L2620" s="77">
        <v>0</v>
      </c>
      <c r="M2620" s="77">
        <v>3.202526242032</v>
      </c>
      <c r="N2620" s="77">
        <v>0</v>
      </c>
      <c r="O2620" s="78" t="s">
        <v>1206</v>
      </c>
    </row>
    <row r="2621" spans="1:15" x14ac:dyDescent="0.25">
      <c r="A2621" s="151" t="s">
        <v>66</v>
      </c>
      <c r="B2621" s="77" t="s">
        <v>74</v>
      </c>
      <c r="C2621" s="77">
        <v>-148</v>
      </c>
      <c r="D2621" s="77">
        <v>770</v>
      </c>
      <c r="E2621" s="77">
        <v>0.1</v>
      </c>
      <c r="F2621" s="77" t="s">
        <v>26</v>
      </c>
      <c r="G2621" s="77" t="s">
        <v>26</v>
      </c>
      <c r="H2621" s="77">
        <v>0</v>
      </c>
      <c r="I2621" s="77">
        <v>0</v>
      </c>
      <c r="K2621" s="77">
        <v>2.2918456640409999</v>
      </c>
      <c r="L2621" s="77">
        <v>0</v>
      </c>
      <c r="M2621" s="77">
        <v>2.2894238219849998</v>
      </c>
      <c r="N2621" s="77">
        <v>0</v>
      </c>
      <c r="O2621" s="78" t="s">
        <v>1210</v>
      </c>
    </row>
    <row r="2622" spans="1:15" x14ac:dyDescent="0.25">
      <c r="A2622" s="151" t="s">
        <v>66</v>
      </c>
      <c r="B2622" s="77" t="s">
        <v>74</v>
      </c>
      <c r="C2622" s="77">
        <v>770</v>
      </c>
      <c r="D2622" s="77">
        <v>2372</v>
      </c>
      <c r="E2622" s="77">
        <v>0.1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2.455765127432</v>
      </c>
      <c r="L2622" s="77">
        <v>0</v>
      </c>
      <c r="M2622" s="77">
        <v>2.454458799817</v>
      </c>
      <c r="N2622" s="77">
        <v>0</v>
      </c>
      <c r="O2622" s="78" t="s">
        <v>1216</v>
      </c>
    </row>
    <row r="2623" spans="1:15" x14ac:dyDescent="0.25">
      <c r="A2623" s="151" t="s">
        <v>66</v>
      </c>
      <c r="B2623" s="77" t="s">
        <v>74</v>
      </c>
      <c r="C2623" s="77">
        <v>-200</v>
      </c>
      <c r="D2623" s="77">
        <v>-100</v>
      </c>
      <c r="E2623" s="77">
        <v>1</v>
      </c>
      <c r="F2623" s="77" t="s">
        <v>23</v>
      </c>
      <c r="G2623" s="77" t="s">
        <v>23</v>
      </c>
      <c r="H2623" s="77">
        <v>0</v>
      </c>
      <c r="I2623" s="77">
        <v>0</v>
      </c>
      <c r="K2623" s="77">
        <v>1.8762048033100001</v>
      </c>
      <c r="L2623" s="77">
        <v>0</v>
      </c>
      <c r="M2623" s="77">
        <v>1.8710072400240001</v>
      </c>
      <c r="N2623" s="77">
        <v>0</v>
      </c>
      <c r="O2623" s="78" t="s">
        <v>1209</v>
      </c>
    </row>
    <row r="2624" spans="1:15" x14ac:dyDescent="0.25">
      <c r="A2624" s="151" t="s">
        <v>66</v>
      </c>
      <c r="B2624" s="77" t="s">
        <v>74</v>
      </c>
      <c r="C2624" s="77">
        <v>-100</v>
      </c>
      <c r="D2624" s="77">
        <v>410</v>
      </c>
      <c r="E2624" s="77">
        <v>1</v>
      </c>
      <c r="F2624" s="77" t="s">
        <v>23</v>
      </c>
      <c r="G2624" s="77" t="s">
        <v>23</v>
      </c>
      <c r="H2624" s="77">
        <v>0</v>
      </c>
      <c r="I2624" s="77">
        <v>0</v>
      </c>
      <c r="K2624" s="77">
        <v>1.4031980851000001</v>
      </c>
      <c r="L2624" s="77">
        <v>0</v>
      </c>
      <c r="M2624" s="77">
        <v>1.398308691952</v>
      </c>
      <c r="N2624" s="77">
        <v>0</v>
      </c>
      <c r="O2624" s="78" t="s">
        <v>1213</v>
      </c>
    </row>
    <row r="2625" spans="1:15" x14ac:dyDescent="0.25">
      <c r="A2625" s="151" t="s">
        <v>66</v>
      </c>
      <c r="B2625" s="77" t="s">
        <v>74</v>
      </c>
      <c r="C2625" s="77">
        <v>410</v>
      </c>
      <c r="D2625" s="77">
        <v>1300</v>
      </c>
      <c r="E2625" s="77">
        <v>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1.4836861951410001</v>
      </c>
      <c r="L2625" s="77">
        <v>0</v>
      </c>
      <c r="M2625" s="77">
        <v>1.481015111779</v>
      </c>
      <c r="N2625" s="77">
        <v>0</v>
      </c>
      <c r="O2625" s="78" t="s">
        <v>1215</v>
      </c>
    </row>
    <row r="2626" spans="1:15" x14ac:dyDescent="0.25">
      <c r="A2626" s="151" t="s">
        <v>66</v>
      </c>
      <c r="B2626" s="77" t="s">
        <v>74</v>
      </c>
      <c r="C2626" s="77">
        <v>-328</v>
      </c>
      <c r="D2626" s="77">
        <v>-148</v>
      </c>
      <c r="E2626" s="77">
        <v>1</v>
      </c>
      <c r="F2626" s="77" t="s">
        <v>26</v>
      </c>
      <c r="G2626" s="77" t="s">
        <v>26</v>
      </c>
      <c r="H2626" s="77">
        <v>0</v>
      </c>
      <c r="I2626" s="77">
        <v>0</v>
      </c>
      <c r="K2626" s="77">
        <v>3.2633231184409999</v>
      </c>
      <c r="L2626" s="77">
        <v>0</v>
      </c>
      <c r="M2626" s="77">
        <v>3.2536401661690002</v>
      </c>
      <c r="N2626" s="77">
        <v>0</v>
      </c>
      <c r="O2626" s="78" t="s">
        <v>1207</v>
      </c>
    </row>
    <row r="2627" spans="1:15" x14ac:dyDescent="0.25">
      <c r="A2627" s="151" t="s">
        <v>66</v>
      </c>
      <c r="B2627" s="77" t="s">
        <v>74</v>
      </c>
      <c r="C2627" s="77">
        <v>-148</v>
      </c>
      <c r="D2627" s="77">
        <v>770</v>
      </c>
      <c r="E2627" s="77">
        <v>1</v>
      </c>
      <c r="F2627" s="77" t="s">
        <v>26</v>
      </c>
      <c r="G2627" s="77" t="s">
        <v>26</v>
      </c>
      <c r="H2627" s="77">
        <v>0</v>
      </c>
      <c r="I2627" s="77">
        <v>0</v>
      </c>
      <c r="K2627" s="77">
        <v>2.3697767576539999</v>
      </c>
      <c r="L2627" s="77">
        <v>0</v>
      </c>
      <c r="M2627" s="77">
        <v>2.3603943392310001</v>
      </c>
      <c r="N2627" s="77">
        <v>0</v>
      </c>
      <c r="O2627" s="78" t="s">
        <v>1211</v>
      </c>
    </row>
    <row r="2628" spans="1:15" x14ac:dyDescent="0.25">
      <c r="A2628" s="151" t="s">
        <v>66</v>
      </c>
      <c r="B2628" s="77" t="s">
        <v>74</v>
      </c>
      <c r="C2628" s="77">
        <v>770</v>
      </c>
      <c r="D2628" s="77">
        <v>2372</v>
      </c>
      <c r="E2628" s="77">
        <v>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2.5258712248339998</v>
      </c>
      <c r="L2628" s="77">
        <v>0</v>
      </c>
      <c r="M2628" s="77">
        <v>2.5207871786410001</v>
      </c>
      <c r="N2628" s="77">
        <v>0</v>
      </c>
      <c r="O2628" s="78" t="s">
        <v>1217</v>
      </c>
    </row>
    <row r="2629" spans="1:15" x14ac:dyDescent="0.25">
      <c r="A2629" s="151" t="s">
        <v>66</v>
      </c>
      <c r="B2629" s="77" t="s">
        <v>75</v>
      </c>
      <c r="C2629" s="77">
        <v>0</v>
      </c>
      <c r="D2629" s="77">
        <v>250</v>
      </c>
      <c r="E2629" s="77">
        <v>0.1</v>
      </c>
      <c r="F2629" s="77" t="s">
        <v>23</v>
      </c>
      <c r="G2629" s="77" t="s">
        <v>23</v>
      </c>
      <c r="H2629" s="77">
        <v>0</v>
      </c>
      <c r="I2629" s="77">
        <v>0</v>
      </c>
      <c r="K2629" s="77">
        <v>2.6783637652209999</v>
      </c>
      <c r="L2629" s="77">
        <v>0</v>
      </c>
      <c r="M2629" s="77">
        <v>2.6774646351400002</v>
      </c>
      <c r="N2629" s="77">
        <v>0</v>
      </c>
      <c r="O2629" s="78" t="s">
        <v>1198</v>
      </c>
    </row>
    <row r="2630" spans="1:15" x14ac:dyDescent="0.25">
      <c r="A2630" s="151" t="s">
        <v>66</v>
      </c>
      <c r="B2630" s="77" t="s">
        <v>75</v>
      </c>
      <c r="C2630" s="77">
        <v>250</v>
      </c>
      <c r="D2630" s="77">
        <v>1760</v>
      </c>
      <c r="E2630" s="77">
        <v>0.1</v>
      </c>
      <c r="F2630" s="77" t="s">
        <v>23</v>
      </c>
      <c r="G2630" s="77" t="s">
        <v>23</v>
      </c>
      <c r="H2630" s="77">
        <v>0</v>
      </c>
      <c r="I2630" s="77">
        <v>0</v>
      </c>
      <c r="K2630" s="77">
        <v>1.9965044722600001</v>
      </c>
      <c r="L2630" s="77">
        <v>0</v>
      </c>
      <c r="M2630" s="77">
        <v>1.9954858086580001</v>
      </c>
      <c r="N2630" s="77">
        <v>0</v>
      </c>
      <c r="O2630" s="78" t="s">
        <v>1202</v>
      </c>
    </row>
    <row r="2631" spans="1:15" x14ac:dyDescent="0.25">
      <c r="A2631" s="151" t="s">
        <v>66</v>
      </c>
      <c r="B2631" s="77" t="s">
        <v>75</v>
      </c>
      <c r="C2631" s="77">
        <v>32</v>
      </c>
      <c r="D2631" s="77">
        <v>482</v>
      </c>
      <c r="E2631" s="77">
        <v>0.1</v>
      </c>
      <c r="F2631" s="77" t="s">
        <v>26</v>
      </c>
      <c r="G2631" s="77" t="s">
        <v>26</v>
      </c>
      <c r="H2631" s="77">
        <v>0</v>
      </c>
      <c r="I2631" s="77">
        <v>0</v>
      </c>
      <c r="K2631" s="77">
        <v>4.7943939774609996</v>
      </c>
      <c r="L2631" s="77">
        <v>0</v>
      </c>
      <c r="M2631" s="77">
        <v>4.7927665404350002</v>
      </c>
      <c r="N2631" s="77">
        <v>0</v>
      </c>
      <c r="O2631" s="78" t="s">
        <v>1200</v>
      </c>
    </row>
    <row r="2632" spans="1:15" x14ac:dyDescent="0.25">
      <c r="A2632" s="151" t="s">
        <v>66</v>
      </c>
      <c r="B2632" s="77" t="s">
        <v>75</v>
      </c>
      <c r="C2632" s="77">
        <v>482</v>
      </c>
      <c r="D2632" s="77">
        <v>3200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3.5823485726099999</v>
      </c>
      <c r="L2632" s="77">
        <v>0</v>
      </c>
      <c r="M2632" s="77">
        <v>3.580509160893</v>
      </c>
      <c r="N2632" s="77">
        <v>0</v>
      </c>
      <c r="O2632" s="78" t="s">
        <v>1204</v>
      </c>
    </row>
    <row r="2633" spans="1:15" x14ac:dyDescent="0.25">
      <c r="A2633" s="151" t="s">
        <v>66</v>
      </c>
      <c r="B2633" s="77" t="s">
        <v>75</v>
      </c>
      <c r="C2633" s="77">
        <v>0</v>
      </c>
      <c r="D2633" s="77">
        <v>250</v>
      </c>
      <c r="E2633" s="77">
        <v>1</v>
      </c>
      <c r="F2633" s="77" t="s">
        <v>23</v>
      </c>
      <c r="G2633" s="77" t="s">
        <v>23</v>
      </c>
      <c r="H2633" s="77">
        <v>0</v>
      </c>
      <c r="I2633" s="77">
        <v>0</v>
      </c>
      <c r="K2633" s="77">
        <v>2.7419115992509999</v>
      </c>
      <c r="L2633" s="77">
        <v>0</v>
      </c>
      <c r="M2633" s="77">
        <v>2.7383967704529999</v>
      </c>
      <c r="N2633" s="77">
        <v>0</v>
      </c>
      <c r="O2633" s="78" t="s">
        <v>1199</v>
      </c>
    </row>
    <row r="2634" spans="1:15" x14ac:dyDescent="0.25">
      <c r="A2634" s="151" t="s">
        <v>66</v>
      </c>
      <c r="B2634" s="77" t="s">
        <v>75</v>
      </c>
      <c r="C2634" s="77">
        <v>250</v>
      </c>
      <c r="D2634" s="77">
        <v>1760</v>
      </c>
      <c r="E2634" s="77">
        <v>1</v>
      </c>
      <c r="F2634" s="77" t="s">
        <v>23</v>
      </c>
      <c r="G2634" s="77" t="s">
        <v>23</v>
      </c>
      <c r="H2634" s="77">
        <v>0</v>
      </c>
      <c r="I2634" s="77">
        <v>0</v>
      </c>
      <c r="K2634" s="77">
        <v>2.0804397596070001</v>
      </c>
      <c r="L2634" s="77">
        <v>0</v>
      </c>
      <c r="M2634" s="77">
        <v>2.0765268147940001</v>
      </c>
      <c r="N2634" s="77">
        <v>0</v>
      </c>
      <c r="O2634" s="78" t="s">
        <v>1203</v>
      </c>
    </row>
    <row r="2635" spans="1:15" x14ac:dyDescent="0.25">
      <c r="A2635" s="151" t="s">
        <v>66</v>
      </c>
      <c r="B2635" s="77" t="s">
        <v>75</v>
      </c>
      <c r="C2635" s="77">
        <v>32</v>
      </c>
      <c r="D2635" s="77">
        <v>482</v>
      </c>
      <c r="E2635" s="77">
        <v>1</v>
      </c>
      <c r="F2635" s="77" t="s">
        <v>26</v>
      </c>
      <c r="G2635" s="77" t="s">
        <v>26</v>
      </c>
      <c r="H2635" s="77">
        <v>0</v>
      </c>
      <c r="I2635" s="77">
        <v>0</v>
      </c>
      <c r="K2635" s="77">
        <v>4.8335309155020001</v>
      </c>
      <c r="L2635" s="77">
        <v>0</v>
      </c>
      <c r="M2635" s="77">
        <v>4.8270706552849996</v>
      </c>
      <c r="N2635" s="77">
        <v>0</v>
      </c>
      <c r="O2635" s="78" t="s">
        <v>1201</v>
      </c>
    </row>
    <row r="2636" spans="1:15" x14ac:dyDescent="0.25">
      <c r="A2636" s="151" t="s">
        <v>66</v>
      </c>
      <c r="B2636" s="77" t="s">
        <v>75</v>
      </c>
      <c r="C2636" s="77">
        <v>482</v>
      </c>
      <c r="D2636" s="77">
        <v>3200</v>
      </c>
      <c r="E2636" s="77">
        <v>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3.6335585352400002</v>
      </c>
      <c r="L2636" s="77">
        <v>0</v>
      </c>
      <c r="M2636" s="77">
        <v>3.6262991949419998</v>
      </c>
      <c r="N2636" s="77">
        <v>0</v>
      </c>
      <c r="O2636" s="78" t="s">
        <v>1205</v>
      </c>
    </row>
    <row r="2637" spans="1:15" x14ac:dyDescent="0.25">
      <c r="A2637" s="151" t="s">
        <v>66</v>
      </c>
      <c r="B2637" s="77" t="s">
        <v>76</v>
      </c>
      <c r="C2637" s="77">
        <v>0</v>
      </c>
      <c r="D2637" s="77">
        <v>250</v>
      </c>
      <c r="E2637" s="77">
        <v>0.1</v>
      </c>
      <c r="F2637" s="77" t="s">
        <v>23</v>
      </c>
      <c r="G2637" s="77" t="s">
        <v>23</v>
      </c>
      <c r="H2637" s="77">
        <v>0</v>
      </c>
      <c r="I2637" s="77">
        <v>0</v>
      </c>
      <c r="K2637" s="77">
        <v>2.678343787832</v>
      </c>
      <c r="L2637" s="77">
        <v>0</v>
      </c>
      <c r="M2637" s="77">
        <v>2.6774646351400002</v>
      </c>
      <c r="N2637" s="77">
        <v>0</v>
      </c>
      <c r="O2637" s="78" t="s">
        <v>1190</v>
      </c>
    </row>
    <row r="2638" spans="1:15" x14ac:dyDescent="0.25">
      <c r="A2638" s="151" t="s">
        <v>66</v>
      </c>
      <c r="B2638" s="77" t="s">
        <v>76</v>
      </c>
      <c r="C2638" s="77">
        <v>250</v>
      </c>
      <c r="D2638" s="77">
        <v>1760</v>
      </c>
      <c r="E2638" s="77">
        <v>0.1</v>
      </c>
      <c r="F2638" s="77" t="s">
        <v>23</v>
      </c>
      <c r="G2638" s="77" t="s">
        <v>23</v>
      </c>
      <c r="H2638" s="77">
        <v>0</v>
      </c>
      <c r="I2638" s="77">
        <v>0</v>
      </c>
      <c r="K2638" s="77">
        <v>2.0005886565119999</v>
      </c>
      <c r="L2638" s="77">
        <v>0</v>
      </c>
      <c r="M2638" s="77">
        <v>1.9995720735610001</v>
      </c>
      <c r="N2638" s="77">
        <v>0</v>
      </c>
      <c r="O2638" s="78" t="s">
        <v>1194</v>
      </c>
    </row>
    <row r="2639" spans="1:15" x14ac:dyDescent="0.25">
      <c r="A2639" s="151" t="s">
        <v>66</v>
      </c>
      <c r="B2639" s="77" t="s">
        <v>76</v>
      </c>
      <c r="C2639" s="77">
        <v>32</v>
      </c>
      <c r="D2639" s="77">
        <v>482</v>
      </c>
      <c r="E2639" s="77">
        <v>0.1</v>
      </c>
      <c r="F2639" s="77" t="s">
        <v>26</v>
      </c>
      <c r="G2639" s="77" t="s">
        <v>26</v>
      </c>
      <c r="H2639" s="77">
        <v>0</v>
      </c>
      <c r="I2639" s="77">
        <v>0</v>
      </c>
      <c r="K2639" s="77">
        <v>4.7943578181950004</v>
      </c>
      <c r="L2639" s="77">
        <v>0</v>
      </c>
      <c r="M2639" s="77">
        <v>4.7927665404350002</v>
      </c>
      <c r="N2639" s="77">
        <v>0</v>
      </c>
      <c r="O2639" s="78" t="s">
        <v>1192</v>
      </c>
    </row>
    <row r="2640" spans="1:15" x14ac:dyDescent="0.25">
      <c r="A2640" s="151" t="s">
        <v>66</v>
      </c>
      <c r="B2640" s="77" t="s">
        <v>76</v>
      </c>
      <c r="C2640" s="77">
        <v>482</v>
      </c>
      <c r="D2640" s="77">
        <v>3200</v>
      </c>
      <c r="E2640" s="77">
        <v>0.1</v>
      </c>
      <c r="F2640" s="77" t="s">
        <v>26</v>
      </c>
      <c r="G2640" s="77" t="s">
        <v>26</v>
      </c>
      <c r="H2640" s="77">
        <v>0</v>
      </c>
      <c r="I2640" s="77">
        <v>0</v>
      </c>
      <c r="K2640" s="77">
        <v>3.584626362746</v>
      </c>
      <c r="L2640" s="77">
        <v>0</v>
      </c>
      <c r="M2640" s="77">
        <v>3.5827881204519998</v>
      </c>
      <c r="N2640" s="77">
        <v>0</v>
      </c>
      <c r="O2640" s="78" t="s">
        <v>1196</v>
      </c>
    </row>
    <row r="2641" spans="1:15" x14ac:dyDescent="0.25">
      <c r="A2641" s="151" t="s">
        <v>66</v>
      </c>
      <c r="B2641" s="77" t="s">
        <v>76</v>
      </c>
      <c r="C2641" s="77">
        <v>0</v>
      </c>
      <c r="D2641" s="77">
        <v>250</v>
      </c>
      <c r="E2641" s="77">
        <v>1</v>
      </c>
      <c r="F2641" s="77" t="s">
        <v>23</v>
      </c>
      <c r="G2641" s="77" t="s">
        <v>23</v>
      </c>
      <c r="H2641" s="77">
        <v>0</v>
      </c>
      <c r="I2641" s="77">
        <v>0</v>
      </c>
      <c r="K2641" s="77">
        <v>2.7418335408960002</v>
      </c>
      <c r="L2641" s="77">
        <v>0</v>
      </c>
      <c r="M2641" s="77">
        <v>2.7383967704529999</v>
      </c>
      <c r="N2641" s="77">
        <v>0</v>
      </c>
      <c r="O2641" s="78" t="s">
        <v>1191</v>
      </c>
    </row>
    <row r="2642" spans="1:15" x14ac:dyDescent="0.25">
      <c r="A2642" s="151" t="s">
        <v>66</v>
      </c>
      <c r="B2642" s="77" t="s">
        <v>76</v>
      </c>
      <c r="C2642" s="77">
        <v>250</v>
      </c>
      <c r="D2642" s="77">
        <v>1760</v>
      </c>
      <c r="E2642" s="77">
        <v>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2.0843594839090001</v>
      </c>
      <c r="L2642" s="77">
        <v>0</v>
      </c>
      <c r="M2642" s="77">
        <v>2.0804539113780001</v>
      </c>
      <c r="N2642" s="77">
        <v>0</v>
      </c>
      <c r="O2642" s="78" t="s">
        <v>1195</v>
      </c>
    </row>
    <row r="2643" spans="1:15" x14ac:dyDescent="0.25">
      <c r="A2643" s="151" t="s">
        <v>66</v>
      </c>
      <c r="B2643" s="77" t="s">
        <v>76</v>
      </c>
      <c r="C2643" s="77">
        <v>32</v>
      </c>
      <c r="D2643" s="77">
        <v>482</v>
      </c>
      <c r="E2643" s="77">
        <v>1</v>
      </c>
      <c r="F2643" s="77" t="s">
        <v>26</v>
      </c>
      <c r="G2643" s="77" t="s">
        <v>26</v>
      </c>
      <c r="H2643" s="77">
        <v>0</v>
      </c>
      <c r="I2643" s="77">
        <v>0</v>
      </c>
      <c r="K2643" s="77">
        <v>4.8333874479730001</v>
      </c>
      <c r="L2643" s="77">
        <v>0</v>
      </c>
      <c r="M2643" s="77">
        <v>4.8270706552849996</v>
      </c>
      <c r="N2643" s="77">
        <v>0</v>
      </c>
      <c r="O2643" s="78" t="s">
        <v>1193</v>
      </c>
    </row>
    <row r="2644" spans="1:15" x14ac:dyDescent="0.25">
      <c r="A2644" s="151" t="s">
        <v>66</v>
      </c>
      <c r="B2644" s="77" t="s">
        <v>76</v>
      </c>
      <c r="C2644" s="77">
        <v>482</v>
      </c>
      <c r="D2644" s="77">
        <v>3200</v>
      </c>
      <c r="E2644" s="77">
        <v>1</v>
      </c>
      <c r="F2644" s="77" t="s">
        <v>26</v>
      </c>
      <c r="G2644" s="77" t="s">
        <v>26</v>
      </c>
      <c r="H2644" s="77">
        <v>0</v>
      </c>
      <c r="I2644" s="77">
        <v>0</v>
      </c>
      <c r="K2644" s="77">
        <v>3.635804243056</v>
      </c>
      <c r="L2644" s="77">
        <v>0</v>
      </c>
      <c r="M2644" s="77">
        <v>3.6285493955639998</v>
      </c>
      <c r="N2644" s="77">
        <v>0</v>
      </c>
      <c r="O2644" s="78" t="s">
        <v>1197</v>
      </c>
    </row>
    <row r="2645" spans="1:15" x14ac:dyDescent="0.25">
      <c r="A2645" s="151" t="s">
        <v>66</v>
      </c>
      <c r="B2645" s="77" t="s">
        <v>77</v>
      </c>
      <c r="C2645" s="77">
        <v>-250</v>
      </c>
      <c r="D2645" s="77">
        <v>-150</v>
      </c>
      <c r="E2645" s="77">
        <v>0.1</v>
      </c>
      <c r="F2645" s="77" t="s">
        <v>23</v>
      </c>
      <c r="G2645" s="77" t="s">
        <v>23</v>
      </c>
      <c r="H2645" s="77">
        <v>0</v>
      </c>
      <c r="I2645" s="77">
        <v>0</v>
      </c>
      <c r="K2645" s="77">
        <v>2.2146411807419999</v>
      </c>
      <c r="L2645" s="77">
        <v>0</v>
      </c>
      <c r="M2645" s="77">
        <v>2.2134449201140001</v>
      </c>
      <c r="N2645" s="77">
        <v>0</v>
      </c>
      <c r="O2645" s="78" t="s">
        <v>1184</v>
      </c>
    </row>
    <row r="2646" spans="1:15" x14ac:dyDescent="0.25">
      <c r="A2646" s="151" t="s">
        <v>66</v>
      </c>
      <c r="B2646" s="77" t="s">
        <v>77</v>
      </c>
      <c r="C2646" s="77">
        <v>-150</v>
      </c>
      <c r="D2646" s="77">
        <v>400</v>
      </c>
      <c r="E2646" s="77">
        <v>0.1</v>
      </c>
      <c r="F2646" s="77" t="s">
        <v>23</v>
      </c>
      <c r="G2646" s="77" t="s">
        <v>23</v>
      </c>
      <c r="H2646" s="77">
        <v>0</v>
      </c>
      <c r="I2646" s="77">
        <v>0</v>
      </c>
      <c r="K2646" s="77">
        <v>1.0694359707859999</v>
      </c>
      <c r="L2646" s="77">
        <v>0</v>
      </c>
      <c r="M2646" s="77">
        <v>1.067382668642</v>
      </c>
      <c r="N2646" s="77">
        <v>0</v>
      </c>
      <c r="O2646" s="78" t="s">
        <v>1188</v>
      </c>
    </row>
    <row r="2647" spans="1:15" x14ac:dyDescent="0.25">
      <c r="A2647" s="151" t="s">
        <v>66</v>
      </c>
      <c r="B2647" s="77" t="s">
        <v>77</v>
      </c>
      <c r="C2647" s="77">
        <v>-418</v>
      </c>
      <c r="D2647" s="77">
        <v>-238</v>
      </c>
      <c r="E2647" s="77">
        <v>0.1</v>
      </c>
      <c r="F2647" s="77" t="s">
        <v>26</v>
      </c>
      <c r="G2647" s="77" t="s">
        <v>26</v>
      </c>
      <c r="H2647" s="77">
        <v>0</v>
      </c>
      <c r="I2647" s="77">
        <v>0</v>
      </c>
      <c r="K2647" s="77">
        <v>3.9624103022099999</v>
      </c>
      <c r="L2647" s="77">
        <v>0</v>
      </c>
      <c r="M2647" s="77">
        <v>3.960244014333</v>
      </c>
      <c r="N2647" s="77">
        <v>0</v>
      </c>
      <c r="O2647" s="78" t="s">
        <v>1182</v>
      </c>
    </row>
    <row r="2648" spans="1:15" x14ac:dyDescent="0.25">
      <c r="A2648" s="151" t="s">
        <v>66</v>
      </c>
      <c r="B2648" s="77" t="s">
        <v>77</v>
      </c>
      <c r="C2648" s="77">
        <v>-238</v>
      </c>
      <c r="D2648" s="77">
        <v>752</v>
      </c>
      <c r="E2648" s="77">
        <v>0.1</v>
      </c>
      <c r="F2648" s="77" t="s">
        <v>26</v>
      </c>
      <c r="G2648" s="77" t="s">
        <v>26</v>
      </c>
      <c r="H2648" s="77">
        <v>0</v>
      </c>
      <c r="I2648" s="77">
        <v>0</v>
      </c>
      <c r="K2648" s="77">
        <v>1.919313317599</v>
      </c>
      <c r="L2648" s="77">
        <v>0</v>
      </c>
      <c r="M2648" s="77">
        <v>1.9156064313950001</v>
      </c>
      <c r="N2648" s="77">
        <v>0</v>
      </c>
      <c r="O2648" s="78" t="s">
        <v>1186</v>
      </c>
    </row>
    <row r="2649" spans="1:15" x14ac:dyDescent="0.25">
      <c r="A2649" s="151" t="s">
        <v>66</v>
      </c>
      <c r="B2649" s="77" t="s">
        <v>77</v>
      </c>
      <c r="C2649" s="77">
        <v>-250</v>
      </c>
      <c r="D2649" s="77">
        <v>-150</v>
      </c>
      <c r="E2649" s="77">
        <v>1</v>
      </c>
      <c r="F2649" s="77" t="s">
        <v>23</v>
      </c>
      <c r="G2649" s="77" t="s">
        <v>23</v>
      </c>
      <c r="H2649" s="77">
        <v>0</v>
      </c>
      <c r="I2649" s="77">
        <v>0</v>
      </c>
      <c r="K2649" s="77">
        <v>2.291402844247</v>
      </c>
      <c r="L2649" s="77">
        <v>0</v>
      </c>
      <c r="M2649" s="77">
        <v>2.2867746750340001</v>
      </c>
      <c r="N2649" s="77">
        <v>0</v>
      </c>
      <c r="O2649" s="78" t="s">
        <v>1185</v>
      </c>
    </row>
    <row r="2650" spans="1:15" x14ac:dyDescent="0.25">
      <c r="A2650" s="151" t="s">
        <v>66</v>
      </c>
      <c r="B2650" s="77" t="s">
        <v>77</v>
      </c>
      <c r="C2650" s="77">
        <v>-150</v>
      </c>
      <c r="D2650" s="77">
        <v>400</v>
      </c>
      <c r="E2650" s="77">
        <v>1</v>
      </c>
      <c r="F2650" s="77" t="s">
        <v>23</v>
      </c>
      <c r="G2650" s="77" t="s">
        <v>23</v>
      </c>
      <c r="H2650" s="77">
        <v>0</v>
      </c>
      <c r="I2650" s="77">
        <v>0</v>
      </c>
      <c r="K2650" s="77">
        <v>1.2193670073</v>
      </c>
      <c r="L2650" s="77">
        <v>0</v>
      </c>
      <c r="M2650" s="77">
        <v>1.21214923228</v>
      </c>
      <c r="N2650" s="77">
        <v>0</v>
      </c>
      <c r="O2650" s="78" t="s">
        <v>1189</v>
      </c>
    </row>
    <row r="2651" spans="1:15" x14ac:dyDescent="0.25">
      <c r="A2651" s="149" t="s">
        <v>66</v>
      </c>
      <c r="B2651" s="150" t="s">
        <v>77</v>
      </c>
      <c r="C2651" s="150">
        <v>-418</v>
      </c>
      <c r="D2651" s="150">
        <v>-238</v>
      </c>
      <c r="E2651" s="150">
        <v>1</v>
      </c>
      <c r="F2651" s="150" t="s">
        <v>26</v>
      </c>
      <c r="G2651" s="150" t="s">
        <v>26</v>
      </c>
      <c r="H2651" s="150">
        <v>0</v>
      </c>
      <c r="I2651" s="150">
        <v>0</v>
      </c>
      <c r="J2651" s="150"/>
      <c r="K2651" s="150">
        <v>4.0102597986989998</v>
      </c>
      <c r="L2651" s="150">
        <v>0</v>
      </c>
      <c r="M2651" s="150">
        <v>4.0016912241030003</v>
      </c>
      <c r="N2651" s="150">
        <v>0</v>
      </c>
      <c r="O2651" s="78" t="s">
        <v>1183</v>
      </c>
    </row>
    <row r="2652" spans="1:15" x14ac:dyDescent="0.25">
      <c r="A2652" s="151" t="s">
        <v>66</v>
      </c>
      <c r="B2652" s="77" t="s">
        <v>77</v>
      </c>
      <c r="C2652" s="77">
        <v>-238</v>
      </c>
      <c r="D2652" s="77">
        <v>752</v>
      </c>
      <c r="E2652" s="77">
        <v>1</v>
      </c>
      <c r="F2652" s="77" t="s">
        <v>26</v>
      </c>
      <c r="G2652" s="77" t="s">
        <v>26</v>
      </c>
      <c r="H2652" s="77">
        <v>0</v>
      </c>
      <c r="I2652" s="77">
        <v>0</v>
      </c>
      <c r="K2652" s="77">
        <v>2.014053237738</v>
      </c>
      <c r="L2652" s="77">
        <v>0</v>
      </c>
      <c r="M2652" s="77">
        <v>1.999886996808</v>
      </c>
      <c r="N2652" s="77">
        <v>0</v>
      </c>
      <c r="O2652" s="78" t="s">
        <v>1187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conditionalFormatting sqref="O1:O1048576">
    <cfRule type="duplicateValues" dxfId="45" priority="1"/>
  </conditionalFormatting>
  <conditionalFormatting sqref="O2:O2652">
    <cfRule type="duplicateValues" dxfId="44" priority="89"/>
  </conditionalFormatting>
  <dataValidations count="6">
    <dataValidation type="decimal" operator="greaterThanOrEqual" allowBlank="1" showInputMessage="1" showErrorMessage="1" sqref="L2:N2652" xr:uid="{050A0945-52D2-4883-8468-97FD5725F2BE}">
      <formula1>-9999999999999990000</formula1>
    </dataValidation>
    <dataValidation type="custom" allowBlank="1" showInputMessage="1" showErrorMessage="1" sqref="E2:E2652" xr:uid="{33BCCB26-41D2-4727-AFD6-73D8332A9373}">
      <formula1>10^INT(LOG10(E2))=E2</formula1>
    </dataValidation>
    <dataValidation type="textLength" operator="lessThan" allowBlank="1" showInputMessage="1" showErrorMessage="1" sqref="A2:B2652" xr:uid="{C1DAF1B9-9ADC-4810-B343-3812B252655F}">
      <formula1>32</formula1>
    </dataValidation>
    <dataValidation type="textLength" operator="lessThan" allowBlank="1" showInputMessage="1" showErrorMessage="1" sqref="J2:J2652 F2:G2652" xr:uid="{4C11C343-A5DD-4521-AE85-6BE0BDF8AF04}">
      <formula1>8</formula1>
    </dataValidation>
    <dataValidation type="decimal" operator="greaterThanOrEqual" allowBlank="1" showInputMessage="1" showErrorMessage="1" sqref="I2:I2652 D2:D2652" xr:uid="{99CF44DF-0F28-4692-8C57-97FCC17BE2FB}">
      <formula1>C2</formula1>
    </dataValidation>
    <dataValidation type="decimal" operator="lessThanOrEqual" allowBlank="1" showInputMessage="1" showErrorMessage="1" sqref="H2:H2652 C2:C2652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B42A9-63B8-4FEA-9F8E-81BA2359286D}">
  <sheetPr codeName="Sheet8"/>
  <dimension ref="A1:L2661"/>
  <sheetViews>
    <sheetView workbookViewId="0">
      <selection activeCell="P14" sqref="P14"/>
    </sheetView>
  </sheetViews>
  <sheetFormatPr defaultRowHeight="15" x14ac:dyDescent="0.25"/>
  <cols>
    <col min="1" max="1" width="9.5703125" customWidth="1"/>
    <col min="3" max="3" width="11" customWidth="1"/>
    <col min="7" max="7" width="33.42578125" bestFit="1" customWidth="1"/>
    <col min="8" max="8" width="16.28515625" bestFit="1" customWidth="1"/>
    <col min="9" max="10" width="6.28515625" bestFit="1" customWidth="1"/>
    <col min="11" max="11" width="10.28515625" bestFit="1" customWidth="1"/>
    <col min="12" max="12" width="11.28515625" bestFit="1" customWidth="1"/>
  </cols>
  <sheetData>
    <row r="1" spans="1:12" x14ac:dyDescent="0.25">
      <c r="E1">
        <f>SUM(D3:D2661)</f>
        <v>2015</v>
      </c>
      <c r="G1" s="80" t="s">
        <v>6597</v>
      </c>
      <c r="H1" s="80" t="s">
        <v>6595</v>
      </c>
    </row>
    <row r="2" spans="1:12" x14ac:dyDescent="0.25">
      <c r="A2" t="s">
        <v>6593</v>
      </c>
      <c r="B2" t="s">
        <v>6591</v>
      </c>
      <c r="C2" t="s">
        <v>55</v>
      </c>
      <c r="D2" t="s">
        <v>6596</v>
      </c>
      <c r="E2" t="s">
        <v>6322</v>
      </c>
      <c r="G2" s="80" t="s">
        <v>6163</v>
      </c>
      <c r="H2" t="s">
        <v>54</v>
      </c>
      <c r="I2" t="s">
        <v>53</v>
      </c>
      <c r="J2" t="s">
        <v>52</v>
      </c>
      <c r="K2" t="s">
        <v>66</v>
      </c>
      <c r="L2" t="s">
        <v>6594</v>
      </c>
    </row>
    <row r="3" spans="1:12" x14ac:dyDescent="0.25">
      <c r="A3" s="156" t="s">
        <v>818</v>
      </c>
      <c r="B3" s="66" t="s">
        <v>2657</v>
      </c>
      <c r="C3" s="155" t="s">
        <v>52</v>
      </c>
      <c r="D3">
        <f>IF(ISERROR(VLOOKUP(A3,'Unc. Lookup'!O$2:O$2652,1,FALSE)),0,1)</f>
        <v>1</v>
      </c>
      <c r="E3">
        <f>COUNTIF(Table5[New ID],Table5[[#This Row],[New ID]])</f>
        <v>1</v>
      </c>
      <c r="G3" s="1" t="s">
        <v>3385</v>
      </c>
      <c r="J3">
        <v>1</v>
      </c>
      <c r="L3">
        <v>1</v>
      </c>
    </row>
    <row r="4" spans="1:12" x14ac:dyDescent="0.25">
      <c r="A4" s="156" t="s">
        <v>5117</v>
      </c>
      <c r="B4" s="66" t="s">
        <v>2658</v>
      </c>
      <c r="C4" s="155" t="s">
        <v>52</v>
      </c>
      <c r="D4">
        <f>IF(ISERROR(VLOOKUP(A4,'Unc. Lookup'!O$2:O$2652,1,FALSE)),0,1)</f>
        <v>0</v>
      </c>
      <c r="E4">
        <f>COUNTIF(Table5[New ID],Table5[[#This Row],[New ID]])</f>
        <v>1</v>
      </c>
      <c r="G4" s="1" t="s">
        <v>3386</v>
      </c>
      <c r="J4">
        <v>1</v>
      </c>
      <c r="L4">
        <v>1</v>
      </c>
    </row>
    <row r="5" spans="1:12" x14ac:dyDescent="0.25">
      <c r="A5" s="156" t="s">
        <v>820</v>
      </c>
      <c r="B5" s="66" t="s">
        <v>2659</v>
      </c>
      <c r="C5" s="155" t="s">
        <v>52</v>
      </c>
      <c r="D5">
        <f>IF(ISERROR(VLOOKUP(A5,'Unc. Lookup'!O$2:O$2652,1,FALSE)),0,1)</f>
        <v>1</v>
      </c>
      <c r="E5">
        <f>COUNTIF(Table5[New ID],Table5[[#This Row],[New ID]])</f>
        <v>1</v>
      </c>
      <c r="G5" s="1" t="s">
        <v>3391</v>
      </c>
      <c r="J5">
        <v>1</v>
      </c>
      <c r="L5">
        <v>1</v>
      </c>
    </row>
    <row r="6" spans="1:12" x14ac:dyDescent="0.25">
      <c r="A6" s="156" t="s">
        <v>821</v>
      </c>
      <c r="B6" s="66" t="s">
        <v>2660</v>
      </c>
      <c r="C6" s="155" t="s">
        <v>52</v>
      </c>
      <c r="D6">
        <f>IF(ISERROR(VLOOKUP(A6,'Unc. Lookup'!O$2:O$2652,1,FALSE)),0,1)</f>
        <v>1</v>
      </c>
      <c r="E6">
        <f>COUNTIF(Table5[New ID],Table5[[#This Row],[New ID]])</f>
        <v>1</v>
      </c>
      <c r="G6" s="1" t="s">
        <v>3396</v>
      </c>
      <c r="J6">
        <v>1</v>
      </c>
      <c r="L6">
        <v>1</v>
      </c>
    </row>
    <row r="7" spans="1:12" x14ac:dyDescent="0.25">
      <c r="A7" s="156" t="s">
        <v>5118</v>
      </c>
      <c r="B7" s="66" t="s">
        <v>2661</v>
      </c>
      <c r="C7" s="155" t="s">
        <v>52</v>
      </c>
      <c r="D7">
        <f>IF(ISERROR(VLOOKUP(A7,'Unc. Lookup'!O$2:O$2652,1,FALSE)),0,1)</f>
        <v>0</v>
      </c>
      <c r="E7">
        <f>COUNTIF(Table5[New ID],Table5[[#This Row],[New ID]])</f>
        <v>1</v>
      </c>
      <c r="G7" s="1" t="s">
        <v>3406</v>
      </c>
      <c r="J7">
        <v>1</v>
      </c>
      <c r="L7">
        <v>1</v>
      </c>
    </row>
    <row r="8" spans="1:12" x14ac:dyDescent="0.25">
      <c r="A8" s="156" t="s">
        <v>823</v>
      </c>
      <c r="B8" s="66" t="s">
        <v>2662</v>
      </c>
      <c r="C8" s="155" t="s">
        <v>52</v>
      </c>
      <c r="D8">
        <f>IF(ISERROR(VLOOKUP(A8,'Unc. Lookup'!O$2:O$2652,1,FALSE)),0,1)</f>
        <v>1</v>
      </c>
      <c r="E8">
        <f>COUNTIF(Table5[New ID],Table5[[#This Row],[New ID]])</f>
        <v>1</v>
      </c>
      <c r="G8" s="1" t="s">
        <v>3411</v>
      </c>
      <c r="J8">
        <v>1</v>
      </c>
      <c r="L8">
        <v>1</v>
      </c>
    </row>
    <row r="9" spans="1:12" x14ac:dyDescent="0.25">
      <c r="A9" s="156" t="s">
        <v>824</v>
      </c>
      <c r="B9" s="66" t="s">
        <v>2663</v>
      </c>
      <c r="C9" s="155" t="s">
        <v>52</v>
      </c>
      <c r="D9">
        <f>IF(ISERROR(VLOOKUP(A9,'Unc. Lookup'!O$2:O$2652,1,FALSE)),0,1)</f>
        <v>1</v>
      </c>
      <c r="E9">
        <f>COUNTIF(Table5[New ID],Table5[[#This Row],[New ID]])</f>
        <v>1</v>
      </c>
      <c r="G9" s="1" t="s">
        <v>3416</v>
      </c>
      <c r="J9">
        <v>1</v>
      </c>
      <c r="L9">
        <v>1</v>
      </c>
    </row>
    <row r="10" spans="1:12" x14ac:dyDescent="0.25">
      <c r="A10" s="156" t="s">
        <v>825</v>
      </c>
      <c r="B10" s="66" t="s">
        <v>2664</v>
      </c>
      <c r="C10" s="155" t="s">
        <v>52</v>
      </c>
      <c r="D10">
        <f>IF(ISERROR(VLOOKUP(A10,'Unc. Lookup'!O$2:O$2652,1,FALSE)),0,1)</f>
        <v>1</v>
      </c>
      <c r="E10">
        <f>COUNTIF(Table5[New ID],Table5[[#This Row],[New ID]])</f>
        <v>1</v>
      </c>
      <c r="G10" s="1" t="s">
        <v>3421</v>
      </c>
      <c r="J10">
        <v>1</v>
      </c>
      <c r="L10">
        <v>1</v>
      </c>
    </row>
    <row r="11" spans="1:12" x14ac:dyDescent="0.25">
      <c r="A11" s="156" t="s">
        <v>826</v>
      </c>
      <c r="B11" s="66" t="s">
        <v>2665</v>
      </c>
      <c r="C11" s="155" t="s">
        <v>52</v>
      </c>
      <c r="D11">
        <f>IF(ISERROR(VLOOKUP(A11,'Unc. Lookup'!O$2:O$2652,1,FALSE)),0,1)</f>
        <v>1</v>
      </c>
      <c r="E11">
        <f>COUNTIF(Table5[New ID],Table5[[#This Row],[New ID]])</f>
        <v>1</v>
      </c>
      <c r="G11" s="1" t="s">
        <v>3431</v>
      </c>
      <c r="J11">
        <v>1</v>
      </c>
      <c r="L11">
        <v>1</v>
      </c>
    </row>
    <row r="12" spans="1:12" x14ac:dyDescent="0.25">
      <c r="A12" s="156" t="s">
        <v>827</v>
      </c>
      <c r="B12" s="66" t="s">
        <v>2666</v>
      </c>
      <c r="C12" s="155" t="s">
        <v>52</v>
      </c>
      <c r="D12">
        <f>IF(ISERROR(VLOOKUP(A12,'Unc. Lookup'!O$2:O$2652,1,FALSE)),0,1)</f>
        <v>1</v>
      </c>
      <c r="E12">
        <f>COUNTIF(Table5[New ID],Table5[[#This Row],[New ID]])</f>
        <v>1</v>
      </c>
      <c r="G12" s="1" t="s">
        <v>3426</v>
      </c>
      <c r="J12">
        <v>1</v>
      </c>
      <c r="L12">
        <v>1</v>
      </c>
    </row>
    <row r="13" spans="1:12" x14ac:dyDescent="0.25">
      <c r="A13" s="156" t="s">
        <v>828</v>
      </c>
      <c r="B13" s="66" t="s">
        <v>2667</v>
      </c>
      <c r="C13" s="155" t="s">
        <v>52</v>
      </c>
      <c r="D13">
        <f>IF(ISERROR(VLOOKUP(A13,'Unc. Lookup'!O$2:O$2652,1,FALSE)),0,1)</f>
        <v>1</v>
      </c>
      <c r="E13">
        <f>COUNTIF(Table5[New ID],Table5[[#This Row],[New ID]])</f>
        <v>1</v>
      </c>
      <c r="G13" s="1" t="s">
        <v>3401</v>
      </c>
      <c r="J13">
        <v>1</v>
      </c>
      <c r="L13">
        <v>1</v>
      </c>
    </row>
    <row r="14" spans="1:12" x14ac:dyDescent="0.25">
      <c r="A14" s="156" t="s">
        <v>829</v>
      </c>
      <c r="B14" s="66" t="s">
        <v>2668</v>
      </c>
      <c r="C14" s="155" t="s">
        <v>52</v>
      </c>
      <c r="D14">
        <f>IF(ISERROR(VLOOKUP(A14,'Unc. Lookup'!O$2:O$2652,1,FALSE)),0,1)</f>
        <v>1</v>
      </c>
      <c r="E14">
        <f>COUNTIF(Table5[New ID],Table5[[#This Row],[New ID]])</f>
        <v>1</v>
      </c>
      <c r="G14" s="1" t="s">
        <v>3387</v>
      </c>
      <c r="J14">
        <v>1</v>
      </c>
      <c r="L14">
        <v>1</v>
      </c>
    </row>
    <row r="15" spans="1:12" x14ac:dyDescent="0.25">
      <c r="A15" s="156" t="s">
        <v>830</v>
      </c>
      <c r="B15" s="66" t="s">
        <v>2669</v>
      </c>
      <c r="C15" s="155" t="s">
        <v>52</v>
      </c>
      <c r="D15">
        <f>IF(ISERROR(VLOOKUP(A15,'Unc. Lookup'!O$2:O$2652,1,FALSE)),0,1)</f>
        <v>1</v>
      </c>
      <c r="E15">
        <f>COUNTIF(Table5[New ID],Table5[[#This Row],[New ID]])</f>
        <v>1</v>
      </c>
      <c r="G15" s="1" t="s">
        <v>3392</v>
      </c>
      <c r="J15">
        <v>1</v>
      </c>
      <c r="L15">
        <v>1</v>
      </c>
    </row>
    <row r="16" spans="1:12" x14ac:dyDescent="0.25">
      <c r="A16" s="156" t="s">
        <v>831</v>
      </c>
      <c r="B16" s="66" t="s">
        <v>2670</v>
      </c>
      <c r="C16" s="155" t="s">
        <v>52</v>
      </c>
      <c r="D16">
        <f>IF(ISERROR(VLOOKUP(A16,'Unc. Lookup'!O$2:O$2652,1,FALSE)),0,1)</f>
        <v>1</v>
      </c>
      <c r="E16">
        <f>COUNTIF(Table5[New ID],Table5[[#This Row],[New ID]])</f>
        <v>1</v>
      </c>
      <c r="G16" s="1" t="s">
        <v>3397</v>
      </c>
      <c r="J16">
        <v>1</v>
      </c>
      <c r="L16">
        <v>1</v>
      </c>
    </row>
    <row r="17" spans="1:12" x14ac:dyDescent="0.25">
      <c r="A17" s="156" t="s">
        <v>832</v>
      </c>
      <c r="B17" s="66" t="s">
        <v>2671</v>
      </c>
      <c r="C17" s="155" t="s">
        <v>52</v>
      </c>
      <c r="D17">
        <f>IF(ISERROR(VLOOKUP(A17,'Unc. Lookup'!O$2:O$2652,1,FALSE)),0,1)</f>
        <v>1</v>
      </c>
      <c r="E17">
        <f>COUNTIF(Table5[New ID],Table5[[#This Row],[New ID]])</f>
        <v>1</v>
      </c>
      <c r="G17" s="1" t="s">
        <v>3407</v>
      </c>
      <c r="J17">
        <v>1</v>
      </c>
      <c r="L17">
        <v>1</v>
      </c>
    </row>
    <row r="18" spans="1:12" x14ac:dyDescent="0.25">
      <c r="A18" s="156" t="s">
        <v>833</v>
      </c>
      <c r="B18" s="66" t="s">
        <v>2672</v>
      </c>
      <c r="C18" s="155" t="s">
        <v>52</v>
      </c>
      <c r="D18">
        <f>IF(ISERROR(VLOOKUP(A18,'Unc. Lookup'!O$2:O$2652,1,FALSE)),0,1)</f>
        <v>1</v>
      </c>
      <c r="E18">
        <f>COUNTIF(Table5[New ID],Table5[[#This Row],[New ID]])</f>
        <v>1</v>
      </c>
      <c r="G18" s="1" t="s">
        <v>3412</v>
      </c>
      <c r="J18">
        <v>1</v>
      </c>
      <c r="L18">
        <v>1</v>
      </c>
    </row>
    <row r="19" spans="1:12" x14ac:dyDescent="0.25">
      <c r="A19" s="156" t="s">
        <v>834</v>
      </c>
      <c r="B19" s="66" t="s">
        <v>2673</v>
      </c>
      <c r="C19" s="155" t="s">
        <v>52</v>
      </c>
      <c r="D19">
        <f>IF(ISERROR(VLOOKUP(A19,'Unc. Lookup'!O$2:O$2652,1,FALSE)),0,1)</f>
        <v>1</v>
      </c>
      <c r="E19">
        <f>COUNTIF(Table5[New ID],Table5[[#This Row],[New ID]])</f>
        <v>1</v>
      </c>
      <c r="G19" s="1" t="s">
        <v>3417</v>
      </c>
      <c r="J19">
        <v>1</v>
      </c>
      <c r="L19">
        <v>1</v>
      </c>
    </row>
    <row r="20" spans="1:12" x14ac:dyDescent="0.25">
      <c r="A20" s="156" t="s">
        <v>835</v>
      </c>
      <c r="B20" s="66" t="s">
        <v>2674</v>
      </c>
      <c r="C20" s="155" t="s">
        <v>52</v>
      </c>
      <c r="D20">
        <f>IF(ISERROR(VLOOKUP(A20,'Unc. Lookup'!O$2:O$2652,1,FALSE)),0,1)</f>
        <v>1</v>
      </c>
      <c r="E20">
        <f>COUNTIF(Table5[New ID],Table5[[#This Row],[New ID]])</f>
        <v>1</v>
      </c>
      <c r="G20" s="1" t="s">
        <v>3456</v>
      </c>
      <c r="J20">
        <v>1</v>
      </c>
      <c r="L20">
        <v>1</v>
      </c>
    </row>
    <row r="21" spans="1:12" x14ac:dyDescent="0.25">
      <c r="A21" s="156" t="s">
        <v>5119</v>
      </c>
      <c r="B21" s="66" t="s">
        <v>2675</v>
      </c>
      <c r="C21" s="155" t="s">
        <v>52</v>
      </c>
      <c r="D21">
        <f>IF(ISERROR(VLOOKUP(A21,'Unc. Lookup'!O$2:O$2652,1,FALSE)),0,1)</f>
        <v>0</v>
      </c>
      <c r="E21">
        <f>COUNTIF(Table5[New ID],Table5[[#This Row],[New ID]])</f>
        <v>1</v>
      </c>
      <c r="G21" s="1" t="s">
        <v>3461</v>
      </c>
      <c r="J21">
        <v>1</v>
      </c>
      <c r="L21">
        <v>1</v>
      </c>
    </row>
    <row r="22" spans="1:12" x14ac:dyDescent="0.25">
      <c r="A22" s="156" t="s">
        <v>837</v>
      </c>
      <c r="B22" s="66" t="s">
        <v>2676</v>
      </c>
      <c r="C22" s="155" t="s">
        <v>52</v>
      </c>
      <c r="D22">
        <f>IF(ISERROR(VLOOKUP(A22,'Unc. Lookup'!O$2:O$2652,1,FALSE)),0,1)</f>
        <v>1</v>
      </c>
      <c r="E22">
        <f>COUNTIF(Table5[New ID],Table5[[#This Row],[New ID]])</f>
        <v>1</v>
      </c>
      <c r="G22" s="1" t="s">
        <v>3466</v>
      </c>
      <c r="J22">
        <v>1</v>
      </c>
      <c r="L22">
        <v>1</v>
      </c>
    </row>
    <row r="23" spans="1:12" x14ac:dyDescent="0.25">
      <c r="A23" s="156" t="s">
        <v>5120</v>
      </c>
      <c r="B23" s="66" t="s">
        <v>2677</v>
      </c>
      <c r="C23" s="155" t="s">
        <v>52</v>
      </c>
      <c r="D23">
        <f>IF(ISERROR(VLOOKUP(A23,'Unc. Lookup'!O$2:O$2652,1,FALSE)),0,1)</f>
        <v>0</v>
      </c>
      <c r="E23">
        <f>COUNTIF(Table5[New ID],Table5[[#This Row],[New ID]])</f>
        <v>1</v>
      </c>
      <c r="G23" s="1" t="s">
        <v>3471</v>
      </c>
      <c r="J23">
        <v>1</v>
      </c>
      <c r="L23">
        <v>1</v>
      </c>
    </row>
    <row r="24" spans="1:12" x14ac:dyDescent="0.25">
      <c r="A24" s="156" t="s">
        <v>839</v>
      </c>
      <c r="B24" s="66" t="s">
        <v>2678</v>
      </c>
      <c r="C24" s="155" t="s">
        <v>52</v>
      </c>
      <c r="D24">
        <f>IF(ISERROR(VLOOKUP(A24,'Unc. Lookup'!O$2:O$2652,1,FALSE)),0,1)</f>
        <v>1</v>
      </c>
      <c r="E24">
        <f>COUNTIF(Table5[New ID],Table5[[#This Row],[New ID]])</f>
        <v>1</v>
      </c>
      <c r="G24" s="1" t="s">
        <v>3422</v>
      </c>
      <c r="J24">
        <v>1</v>
      </c>
      <c r="L24">
        <v>1</v>
      </c>
    </row>
    <row r="25" spans="1:12" x14ac:dyDescent="0.25">
      <c r="A25" s="156" t="s">
        <v>840</v>
      </c>
      <c r="B25" s="66" t="s">
        <v>2679</v>
      </c>
      <c r="C25" s="155" t="s">
        <v>52</v>
      </c>
      <c r="D25">
        <f>IF(ISERROR(VLOOKUP(A25,'Unc. Lookup'!O$2:O$2652,1,FALSE)),0,1)</f>
        <v>1</v>
      </c>
      <c r="E25">
        <f>COUNTIF(Table5[New ID],Table5[[#This Row],[New ID]])</f>
        <v>1</v>
      </c>
      <c r="G25" s="1" t="s">
        <v>3432</v>
      </c>
      <c r="J25">
        <v>1</v>
      </c>
      <c r="L25">
        <v>1</v>
      </c>
    </row>
    <row r="26" spans="1:12" x14ac:dyDescent="0.25">
      <c r="A26" s="156" t="s">
        <v>5121</v>
      </c>
      <c r="B26" s="66" t="s">
        <v>2680</v>
      </c>
      <c r="C26" s="155" t="s">
        <v>52</v>
      </c>
      <c r="D26">
        <f>IF(ISERROR(VLOOKUP(A26,'Unc. Lookup'!O$2:O$2652,1,FALSE)),0,1)</f>
        <v>0</v>
      </c>
      <c r="E26">
        <f>COUNTIF(Table5[New ID],Table5[[#This Row],[New ID]])</f>
        <v>1</v>
      </c>
      <c r="G26" s="1" t="s">
        <v>3427</v>
      </c>
      <c r="J26">
        <v>1</v>
      </c>
      <c r="L26">
        <v>1</v>
      </c>
    </row>
    <row r="27" spans="1:12" x14ac:dyDescent="0.25">
      <c r="A27" s="156" t="s">
        <v>5122</v>
      </c>
      <c r="B27" s="66" t="s">
        <v>2681</v>
      </c>
      <c r="C27" s="155" t="s">
        <v>52</v>
      </c>
      <c r="D27">
        <f>IF(ISERROR(VLOOKUP(A27,'Unc. Lookup'!O$2:O$2652,1,FALSE)),0,1)</f>
        <v>0</v>
      </c>
      <c r="E27">
        <f>COUNTIF(Table5[New ID],Table5[[#This Row],[New ID]])</f>
        <v>1</v>
      </c>
      <c r="G27" s="1" t="s">
        <v>3402</v>
      </c>
      <c r="J27">
        <v>1</v>
      </c>
      <c r="L27">
        <v>1</v>
      </c>
    </row>
    <row r="28" spans="1:12" x14ac:dyDescent="0.25">
      <c r="A28" s="156" t="s">
        <v>843</v>
      </c>
      <c r="B28" s="66" t="s">
        <v>2682</v>
      </c>
      <c r="C28" s="155" t="s">
        <v>52</v>
      </c>
      <c r="D28">
        <f>IF(ISERROR(VLOOKUP(A28,'Unc. Lookup'!O$2:O$2652,1,FALSE)),0,1)</f>
        <v>1</v>
      </c>
      <c r="E28">
        <f>COUNTIF(Table5[New ID],Table5[[#This Row],[New ID]])</f>
        <v>1</v>
      </c>
      <c r="G28" s="1" t="s">
        <v>3436</v>
      </c>
      <c r="J28">
        <v>1</v>
      </c>
      <c r="L28">
        <v>1</v>
      </c>
    </row>
    <row r="29" spans="1:12" x14ac:dyDescent="0.25">
      <c r="A29" s="156" t="s">
        <v>844</v>
      </c>
      <c r="B29" s="66" t="s">
        <v>2683</v>
      </c>
      <c r="C29" s="155" t="s">
        <v>52</v>
      </c>
      <c r="D29">
        <f>IF(ISERROR(VLOOKUP(A29,'Unc. Lookup'!O$2:O$2652,1,FALSE)),0,1)</f>
        <v>1</v>
      </c>
      <c r="E29">
        <f>COUNTIF(Table5[New ID],Table5[[#This Row],[New ID]])</f>
        <v>1</v>
      </c>
      <c r="G29" s="1" t="s">
        <v>3441</v>
      </c>
      <c r="J29">
        <v>1</v>
      </c>
      <c r="L29">
        <v>1</v>
      </c>
    </row>
    <row r="30" spans="1:12" x14ac:dyDescent="0.25">
      <c r="A30" s="156" t="s">
        <v>5123</v>
      </c>
      <c r="B30" s="66" t="s">
        <v>2684</v>
      </c>
      <c r="C30" s="155" t="s">
        <v>52</v>
      </c>
      <c r="D30">
        <f>IF(ISERROR(VLOOKUP(A30,'Unc. Lookup'!O$2:O$2652,1,FALSE)),0,1)</f>
        <v>0</v>
      </c>
      <c r="E30">
        <f>COUNTIF(Table5[New ID],Table5[[#This Row],[New ID]])</f>
        <v>1</v>
      </c>
      <c r="G30" s="1" t="s">
        <v>3446</v>
      </c>
      <c r="J30">
        <v>1</v>
      </c>
      <c r="L30">
        <v>1</v>
      </c>
    </row>
    <row r="31" spans="1:12" x14ac:dyDescent="0.25">
      <c r="A31" s="156" t="s">
        <v>846</v>
      </c>
      <c r="B31" s="66" t="s">
        <v>2685</v>
      </c>
      <c r="C31" s="155" t="s">
        <v>52</v>
      </c>
      <c r="D31">
        <f>IF(ISERROR(VLOOKUP(A31,'Unc. Lookup'!O$2:O$2652,1,FALSE)),0,1)</f>
        <v>1</v>
      </c>
      <c r="E31">
        <f>COUNTIF(Table5[New ID],Table5[[#This Row],[New ID]])</f>
        <v>1</v>
      </c>
      <c r="G31" s="1" t="s">
        <v>3451</v>
      </c>
      <c r="J31">
        <v>1</v>
      </c>
      <c r="L31">
        <v>1</v>
      </c>
    </row>
    <row r="32" spans="1:12" x14ac:dyDescent="0.25">
      <c r="A32" s="156" t="s">
        <v>847</v>
      </c>
      <c r="B32" s="66" t="s">
        <v>2686</v>
      </c>
      <c r="C32" s="155" t="s">
        <v>52</v>
      </c>
      <c r="D32">
        <f>IF(ISERROR(VLOOKUP(A32,'Unc. Lookup'!O$2:O$2652,1,FALSE)),0,1)</f>
        <v>1</v>
      </c>
      <c r="E32">
        <f>COUNTIF(Table5[New ID],Table5[[#This Row],[New ID]])</f>
        <v>1</v>
      </c>
      <c r="G32" s="1" t="s">
        <v>3388</v>
      </c>
      <c r="J32">
        <v>1</v>
      </c>
      <c r="L32">
        <v>1</v>
      </c>
    </row>
    <row r="33" spans="1:12" x14ac:dyDescent="0.25">
      <c r="A33" s="156" t="s">
        <v>848</v>
      </c>
      <c r="B33" s="66" t="s">
        <v>2687</v>
      </c>
      <c r="C33" s="155" t="s">
        <v>52</v>
      </c>
      <c r="D33">
        <f>IF(ISERROR(VLOOKUP(A33,'Unc. Lookup'!O$2:O$2652,1,FALSE)),0,1)</f>
        <v>1</v>
      </c>
      <c r="E33">
        <f>COUNTIF(Table5[New ID],Table5[[#This Row],[New ID]])</f>
        <v>1</v>
      </c>
      <c r="G33" s="1" t="s">
        <v>3393</v>
      </c>
      <c r="J33">
        <v>1</v>
      </c>
      <c r="L33">
        <v>1</v>
      </c>
    </row>
    <row r="34" spans="1:12" x14ac:dyDescent="0.25">
      <c r="A34" s="156" t="s">
        <v>849</v>
      </c>
      <c r="B34" s="66" t="s">
        <v>2688</v>
      </c>
      <c r="C34" s="155" t="s">
        <v>52</v>
      </c>
      <c r="D34">
        <f>IF(ISERROR(VLOOKUP(A34,'Unc. Lookup'!O$2:O$2652,1,FALSE)),0,1)</f>
        <v>1</v>
      </c>
      <c r="E34">
        <f>COUNTIF(Table5[New ID],Table5[[#This Row],[New ID]])</f>
        <v>1</v>
      </c>
      <c r="G34" s="1" t="s">
        <v>3398</v>
      </c>
      <c r="J34">
        <v>1</v>
      </c>
      <c r="L34">
        <v>1</v>
      </c>
    </row>
    <row r="35" spans="1:12" x14ac:dyDescent="0.25">
      <c r="A35" s="156" t="s">
        <v>850</v>
      </c>
      <c r="B35" s="66" t="s">
        <v>2689</v>
      </c>
      <c r="C35" s="155" t="s">
        <v>52</v>
      </c>
      <c r="D35">
        <f>IF(ISERROR(VLOOKUP(A35,'Unc. Lookup'!O$2:O$2652,1,FALSE)),0,1)</f>
        <v>1</v>
      </c>
      <c r="E35">
        <f>COUNTIF(Table5[New ID],Table5[[#This Row],[New ID]])</f>
        <v>1</v>
      </c>
      <c r="G35" s="1" t="s">
        <v>3408</v>
      </c>
      <c r="J35">
        <v>1</v>
      </c>
      <c r="L35">
        <v>1</v>
      </c>
    </row>
    <row r="36" spans="1:12" x14ac:dyDescent="0.25">
      <c r="A36" s="156" t="s">
        <v>851</v>
      </c>
      <c r="B36" s="66" t="s">
        <v>2690</v>
      </c>
      <c r="C36" s="155" t="s">
        <v>52</v>
      </c>
      <c r="D36">
        <f>IF(ISERROR(VLOOKUP(A36,'Unc. Lookup'!O$2:O$2652,1,FALSE)),0,1)</f>
        <v>1</v>
      </c>
      <c r="E36">
        <f>COUNTIF(Table5[New ID],Table5[[#This Row],[New ID]])</f>
        <v>1</v>
      </c>
      <c r="G36" s="1" t="s">
        <v>3413</v>
      </c>
      <c r="J36">
        <v>1</v>
      </c>
      <c r="L36">
        <v>1</v>
      </c>
    </row>
    <row r="37" spans="1:12" x14ac:dyDescent="0.25">
      <c r="A37" s="156" t="s">
        <v>5124</v>
      </c>
      <c r="B37" s="66" t="s">
        <v>2691</v>
      </c>
      <c r="C37" s="155" t="s">
        <v>52</v>
      </c>
      <c r="D37">
        <f>IF(ISERROR(VLOOKUP(A37,'Unc. Lookup'!O$2:O$2652,1,FALSE)),0,1)</f>
        <v>0</v>
      </c>
      <c r="E37">
        <f>COUNTIF(Table5[New ID],Table5[[#This Row],[New ID]])</f>
        <v>1</v>
      </c>
      <c r="G37" s="1" t="s">
        <v>3418</v>
      </c>
      <c r="J37">
        <v>1</v>
      </c>
      <c r="L37">
        <v>1</v>
      </c>
    </row>
    <row r="38" spans="1:12" x14ac:dyDescent="0.25">
      <c r="A38" s="156" t="s">
        <v>853</v>
      </c>
      <c r="B38" s="66" t="s">
        <v>2692</v>
      </c>
      <c r="C38" s="155" t="s">
        <v>52</v>
      </c>
      <c r="D38">
        <f>IF(ISERROR(VLOOKUP(A38,'Unc. Lookup'!O$2:O$2652,1,FALSE)),0,1)</f>
        <v>1</v>
      </c>
      <c r="E38">
        <f>COUNTIF(Table5[New ID],Table5[[#This Row],[New ID]])</f>
        <v>1</v>
      </c>
      <c r="G38" s="1" t="s">
        <v>3457</v>
      </c>
      <c r="J38">
        <v>1</v>
      </c>
      <c r="L38">
        <v>1</v>
      </c>
    </row>
    <row r="39" spans="1:12" x14ac:dyDescent="0.25">
      <c r="A39" s="156" t="s">
        <v>854</v>
      </c>
      <c r="B39" s="66" t="s">
        <v>2693</v>
      </c>
      <c r="C39" s="155" t="s">
        <v>52</v>
      </c>
      <c r="D39">
        <f>IF(ISERROR(VLOOKUP(A39,'Unc. Lookup'!O$2:O$2652,1,FALSE)),0,1)</f>
        <v>1</v>
      </c>
      <c r="E39">
        <f>COUNTIF(Table5[New ID],Table5[[#This Row],[New ID]])</f>
        <v>1</v>
      </c>
      <c r="G39" s="1" t="s">
        <v>3462</v>
      </c>
      <c r="J39">
        <v>1</v>
      </c>
      <c r="L39">
        <v>1</v>
      </c>
    </row>
    <row r="40" spans="1:12" x14ac:dyDescent="0.25">
      <c r="A40" s="156" t="s">
        <v>924</v>
      </c>
      <c r="B40" s="66" t="s">
        <v>2694</v>
      </c>
      <c r="C40" s="155" t="s">
        <v>52</v>
      </c>
      <c r="D40">
        <f>IF(ISERROR(VLOOKUP(A40,'Unc. Lookup'!O$2:O$2652,1,FALSE)),0,1)</f>
        <v>1</v>
      </c>
      <c r="E40">
        <f>COUNTIF(Table5[New ID],Table5[[#This Row],[New ID]])</f>
        <v>1</v>
      </c>
      <c r="G40" s="1" t="s">
        <v>3467</v>
      </c>
      <c r="J40">
        <v>1</v>
      </c>
      <c r="L40">
        <v>1</v>
      </c>
    </row>
    <row r="41" spans="1:12" x14ac:dyDescent="0.25">
      <c r="A41" s="156" t="s">
        <v>925</v>
      </c>
      <c r="B41" s="66" t="s">
        <v>2695</v>
      </c>
      <c r="C41" s="155" t="s">
        <v>52</v>
      </c>
      <c r="D41">
        <f>IF(ISERROR(VLOOKUP(A41,'Unc. Lookup'!O$2:O$2652,1,FALSE)),0,1)</f>
        <v>1</v>
      </c>
      <c r="E41">
        <f>COUNTIF(Table5[New ID],Table5[[#This Row],[New ID]])</f>
        <v>1</v>
      </c>
      <c r="G41" s="1" t="s">
        <v>3472</v>
      </c>
      <c r="J41">
        <v>1</v>
      </c>
      <c r="L41">
        <v>1</v>
      </c>
    </row>
    <row r="42" spans="1:12" x14ac:dyDescent="0.25">
      <c r="A42" s="156" t="s">
        <v>5125</v>
      </c>
      <c r="B42" s="66" t="s">
        <v>2696</v>
      </c>
      <c r="C42" s="155" t="s">
        <v>52</v>
      </c>
      <c r="D42">
        <f>IF(ISERROR(VLOOKUP(A42,'Unc. Lookup'!O$2:O$2652,1,FALSE)),0,1)</f>
        <v>0</v>
      </c>
      <c r="E42">
        <f>COUNTIF(Table5[New ID],Table5[[#This Row],[New ID]])</f>
        <v>1</v>
      </c>
      <c r="G42" s="1" t="s">
        <v>3423</v>
      </c>
      <c r="J42">
        <v>1</v>
      </c>
      <c r="L42">
        <v>1</v>
      </c>
    </row>
    <row r="43" spans="1:12" x14ac:dyDescent="0.25">
      <c r="A43" s="156" t="s">
        <v>927</v>
      </c>
      <c r="B43" s="66" t="s">
        <v>2697</v>
      </c>
      <c r="C43" s="155" t="s">
        <v>52</v>
      </c>
      <c r="D43">
        <f>IF(ISERROR(VLOOKUP(A43,'Unc. Lookup'!O$2:O$2652,1,FALSE)),0,1)</f>
        <v>1</v>
      </c>
      <c r="E43">
        <f>COUNTIF(Table5[New ID],Table5[[#This Row],[New ID]])</f>
        <v>1</v>
      </c>
      <c r="G43" s="1" t="s">
        <v>3433</v>
      </c>
      <c r="J43">
        <v>1</v>
      </c>
      <c r="L43">
        <v>1</v>
      </c>
    </row>
    <row r="44" spans="1:12" x14ac:dyDescent="0.25">
      <c r="A44" s="156" t="s">
        <v>5126</v>
      </c>
      <c r="B44" s="66" t="s">
        <v>2698</v>
      </c>
      <c r="C44" s="155" t="s">
        <v>52</v>
      </c>
      <c r="D44">
        <f>IF(ISERROR(VLOOKUP(A44,'Unc. Lookup'!O$2:O$2652,1,FALSE)),0,1)</f>
        <v>0</v>
      </c>
      <c r="E44">
        <f>COUNTIF(Table5[New ID],Table5[[#This Row],[New ID]])</f>
        <v>1</v>
      </c>
      <c r="G44" s="1" t="s">
        <v>3428</v>
      </c>
      <c r="J44">
        <v>1</v>
      </c>
      <c r="L44">
        <v>1</v>
      </c>
    </row>
    <row r="45" spans="1:12" x14ac:dyDescent="0.25">
      <c r="A45" s="156" t="s">
        <v>929</v>
      </c>
      <c r="B45" s="66" t="s">
        <v>2699</v>
      </c>
      <c r="C45" s="155" t="s">
        <v>52</v>
      </c>
      <c r="D45">
        <f>IF(ISERROR(VLOOKUP(A45,'Unc. Lookup'!O$2:O$2652,1,FALSE)),0,1)</f>
        <v>1</v>
      </c>
      <c r="E45">
        <f>COUNTIF(Table5[New ID],Table5[[#This Row],[New ID]])</f>
        <v>1</v>
      </c>
      <c r="G45" s="1" t="s">
        <v>3403</v>
      </c>
      <c r="J45">
        <v>1</v>
      </c>
      <c r="L45">
        <v>1</v>
      </c>
    </row>
    <row r="46" spans="1:12" x14ac:dyDescent="0.25">
      <c r="A46" s="156" t="s">
        <v>930</v>
      </c>
      <c r="B46" s="66" t="s">
        <v>2700</v>
      </c>
      <c r="C46" s="155" t="s">
        <v>52</v>
      </c>
      <c r="D46">
        <f>IF(ISERROR(VLOOKUP(A46,'Unc. Lookup'!O$2:O$2652,1,FALSE)),0,1)</f>
        <v>1</v>
      </c>
      <c r="E46">
        <f>COUNTIF(Table5[New ID],Table5[[#This Row],[New ID]])</f>
        <v>1</v>
      </c>
      <c r="G46" s="1" t="s">
        <v>3437</v>
      </c>
      <c r="J46">
        <v>1</v>
      </c>
      <c r="L46">
        <v>1</v>
      </c>
    </row>
    <row r="47" spans="1:12" x14ac:dyDescent="0.25">
      <c r="A47" s="156" t="s">
        <v>931</v>
      </c>
      <c r="B47" s="66" t="s">
        <v>2701</v>
      </c>
      <c r="C47" s="155" t="s">
        <v>52</v>
      </c>
      <c r="D47">
        <f>IF(ISERROR(VLOOKUP(A47,'Unc. Lookup'!O$2:O$2652,1,FALSE)),0,1)</f>
        <v>1</v>
      </c>
      <c r="E47">
        <f>COUNTIF(Table5[New ID],Table5[[#This Row],[New ID]])</f>
        <v>1</v>
      </c>
      <c r="G47" s="1" t="s">
        <v>3442</v>
      </c>
      <c r="J47">
        <v>1</v>
      </c>
      <c r="L47">
        <v>1</v>
      </c>
    </row>
    <row r="48" spans="1:12" x14ac:dyDescent="0.25">
      <c r="A48" s="156" t="s">
        <v>932</v>
      </c>
      <c r="B48" s="66" t="s">
        <v>2702</v>
      </c>
      <c r="C48" s="155" t="s">
        <v>52</v>
      </c>
      <c r="D48">
        <f>IF(ISERROR(VLOOKUP(A48,'Unc. Lookup'!O$2:O$2652,1,FALSE)),0,1)</f>
        <v>1</v>
      </c>
      <c r="E48">
        <f>COUNTIF(Table5[New ID],Table5[[#This Row],[New ID]])</f>
        <v>1</v>
      </c>
      <c r="G48" s="1" t="s">
        <v>3447</v>
      </c>
      <c r="J48">
        <v>1</v>
      </c>
      <c r="L48">
        <v>1</v>
      </c>
    </row>
    <row r="49" spans="1:12" x14ac:dyDescent="0.25">
      <c r="A49" s="156" t="s">
        <v>5127</v>
      </c>
      <c r="B49" s="66" t="s">
        <v>2703</v>
      </c>
      <c r="C49" s="155" t="s">
        <v>52</v>
      </c>
      <c r="D49">
        <f>IF(ISERROR(VLOOKUP(A49,'Unc. Lookup'!O$2:O$2652,1,FALSE)),0,1)</f>
        <v>0</v>
      </c>
      <c r="E49">
        <f>COUNTIF(Table5[New ID],Table5[[#This Row],[New ID]])</f>
        <v>1</v>
      </c>
      <c r="G49" s="1" t="s">
        <v>3452</v>
      </c>
      <c r="J49">
        <v>1</v>
      </c>
      <c r="L49">
        <v>1</v>
      </c>
    </row>
    <row r="50" spans="1:12" x14ac:dyDescent="0.25">
      <c r="A50" s="156" t="s">
        <v>934</v>
      </c>
      <c r="B50" s="66" t="s">
        <v>2704</v>
      </c>
      <c r="C50" s="155" t="s">
        <v>52</v>
      </c>
      <c r="D50">
        <f>IF(ISERROR(VLOOKUP(A50,'Unc. Lookup'!O$2:O$2652,1,FALSE)),0,1)</f>
        <v>1</v>
      </c>
      <c r="E50">
        <f>COUNTIF(Table5[New ID],Table5[[#This Row],[New ID]])</f>
        <v>1</v>
      </c>
      <c r="G50" s="1" t="s">
        <v>3460</v>
      </c>
      <c r="J50">
        <v>1</v>
      </c>
      <c r="L50">
        <v>1</v>
      </c>
    </row>
    <row r="51" spans="1:12" x14ac:dyDescent="0.25">
      <c r="A51" s="156" t="s">
        <v>5128</v>
      </c>
      <c r="B51" s="66" t="s">
        <v>2705</v>
      </c>
      <c r="C51" s="155" t="s">
        <v>52</v>
      </c>
      <c r="D51">
        <f>IF(ISERROR(VLOOKUP(A51,'Unc. Lookup'!O$2:O$2652,1,FALSE)),0,1)</f>
        <v>0</v>
      </c>
      <c r="E51">
        <f>COUNTIF(Table5[New ID],Table5[[#This Row],[New ID]])</f>
        <v>1</v>
      </c>
      <c r="G51" s="1" t="s">
        <v>3465</v>
      </c>
      <c r="J51">
        <v>1</v>
      </c>
      <c r="L51">
        <v>1</v>
      </c>
    </row>
    <row r="52" spans="1:12" x14ac:dyDescent="0.25">
      <c r="A52" s="156" t="s">
        <v>936</v>
      </c>
      <c r="B52" s="66" t="s">
        <v>2706</v>
      </c>
      <c r="C52" s="155" t="s">
        <v>52</v>
      </c>
      <c r="D52">
        <f>IF(ISERROR(VLOOKUP(A52,'Unc. Lookup'!O$2:O$2652,1,FALSE)),0,1)</f>
        <v>1</v>
      </c>
      <c r="E52">
        <f>COUNTIF(Table5[New ID],Table5[[#This Row],[New ID]])</f>
        <v>1</v>
      </c>
      <c r="G52" s="1" t="s">
        <v>3470</v>
      </c>
      <c r="J52">
        <v>1</v>
      </c>
      <c r="L52">
        <v>1</v>
      </c>
    </row>
    <row r="53" spans="1:12" x14ac:dyDescent="0.25">
      <c r="A53" s="156" t="s">
        <v>937</v>
      </c>
      <c r="B53" s="66" t="s">
        <v>2707</v>
      </c>
      <c r="C53" s="155" t="s">
        <v>52</v>
      </c>
      <c r="D53">
        <f>IF(ISERROR(VLOOKUP(A53,'Unc. Lookup'!O$2:O$2652,1,FALSE)),0,1)</f>
        <v>1</v>
      </c>
      <c r="E53">
        <f>COUNTIF(Table5[New ID],Table5[[#This Row],[New ID]])</f>
        <v>1</v>
      </c>
      <c r="G53" s="1" t="s">
        <v>3475</v>
      </c>
      <c r="J53">
        <v>1</v>
      </c>
      <c r="L53">
        <v>1</v>
      </c>
    </row>
    <row r="54" spans="1:12" x14ac:dyDescent="0.25">
      <c r="A54" s="156" t="s">
        <v>5129</v>
      </c>
      <c r="B54" s="66" t="s">
        <v>2708</v>
      </c>
      <c r="C54" s="155" t="s">
        <v>52</v>
      </c>
      <c r="D54">
        <f>IF(ISERROR(VLOOKUP(A54,'Unc. Lookup'!O$2:O$2652,1,FALSE)),0,1)</f>
        <v>0</v>
      </c>
      <c r="E54">
        <f>COUNTIF(Table5[New ID],Table5[[#This Row],[New ID]])</f>
        <v>1</v>
      </c>
      <c r="G54" s="1" t="s">
        <v>3440</v>
      </c>
      <c r="J54">
        <v>1</v>
      </c>
      <c r="L54">
        <v>1</v>
      </c>
    </row>
    <row r="55" spans="1:12" x14ac:dyDescent="0.25">
      <c r="A55" s="156" t="s">
        <v>939</v>
      </c>
      <c r="B55" s="66" t="s">
        <v>2709</v>
      </c>
      <c r="C55" s="155" t="s">
        <v>52</v>
      </c>
      <c r="D55">
        <f>IF(ISERROR(VLOOKUP(A55,'Unc. Lookup'!O$2:O$2652,1,FALSE)),0,1)</f>
        <v>1</v>
      </c>
      <c r="E55">
        <f>COUNTIF(Table5[New ID],Table5[[#This Row],[New ID]])</f>
        <v>1</v>
      </c>
      <c r="G55" s="1" t="s">
        <v>3445</v>
      </c>
      <c r="J55">
        <v>1</v>
      </c>
      <c r="L55">
        <v>1</v>
      </c>
    </row>
    <row r="56" spans="1:12" x14ac:dyDescent="0.25">
      <c r="A56" s="156" t="s">
        <v>5130</v>
      </c>
      <c r="B56" s="66" t="s">
        <v>2710</v>
      </c>
      <c r="C56" s="155" t="s">
        <v>52</v>
      </c>
      <c r="D56">
        <f>IF(ISERROR(VLOOKUP(A56,'Unc. Lookup'!O$2:O$2652,1,FALSE)),0,1)</f>
        <v>0</v>
      </c>
      <c r="E56">
        <f>COUNTIF(Table5[New ID],Table5[[#This Row],[New ID]])</f>
        <v>1</v>
      </c>
      <c r="G56" s="1" t="s">
        <v>3450</v>
      </c>
      <c r="J56">
        <v>1</v>
      </c>
      <c r="L56">
        <v>1</v>
      </c>
    </row>
    <row r="57" spans="1:12" x14ac:dyDescent="0.25">
      <c r="A57" s="156" t="s">
        <v>941</v>
      </c>
      <c r="B57" s="66" t="s">
        <v>2711</v>
      </c>
      <c r="C57" s="155" t="s">
        <v>52</v>
      </c>
      <c r="D57">
        <f>IF(ISERROR(VLOOKUP(A57,'Unc. Lookup'!O$2:O$2652,1,FALSE)),0,1)</f>
        <v>1</v>
      </c>
      <c r="E57">
        <f>COUNTIF(Table5[New ID],Table5[[#This Row],[New ID]])</f>
        <v>1</v>
      </c>
      <c r="G57" s="1" t="s">
        <v>3455</v>
      </c>
      <c r="J57">
        <v>1</v>
      </c>
      <c r="L57">
        <v>1</v>
      </c>
    </row>
    <row r="58" spans="1:12" x14ac:dyDescent="0.25">
      <c r="A58" s="156" t="s">
        <v>5131</v>
      </c>
      <c r="B58" s="66" t="s">
        <v>2712</v>
      </c>
      <c r="C58" s="155" t="s">
        <v>52</v>
      </c>
      <c r="D58">
        <f>IF(ISERROR(VLOOKUP(A58,'Unc. Lookup'!O$2:O$2652,1,FALSE)),0,1)</f>
        <v>0</v>
      </c>
      <c r="E58">
        <f>COUNTIF(Table5[New ID],Table5[[#This Row],[New ID]])</f>
        <v>1</v>
      </c>
      <c r="G58" s="1" t="s">
        <v>3390</v>
      </c>
      <c r="J58">
        <v>1</v>
      </c>
      <c r="L58">
        <v>1</v>
      </c>
    </row>
    <row r="59" spans="1:12" x14ac:dyDescent="0.25">
      <c r="A59" s="156" t="s">
        <v>943</v>
      </c>
      <c r="B59" s="66" t="s">
        <v>2713</v>
      </c>
      <c r="C59" s="155" t="s">
        <v>52</v>
      </c>
      <c r="D59">
        <f>IF(ISERROR(VLOOKUP(A59,'Unc. Lookup'!O$2:O$2652,1,FALSE)),0,1)</f>
        <v>1</v>
      </c>
      <c r="E59">
        <f>COUNTIF(Table5[New ID],Table5[[#This Row],[New ID]])</f>
        <v>1</v>
      </c>
      <c r="G59" s="1" t="s">
        <v>3395</v>
      </c>
      <c r="J59">
        <v>1</v>
      </c>
      <c r="L59">
        <v>1</v>
      </c>
    </row>
    <row r="60" spans="1:12" x14ac:dyDescent="0.25">
      <c r="A60" s="156" t="s">
        <v>944</v>
      </c>
      <c r="B60" s="66" t="s">
        <v>2714</v>
      </c>
      <c r="C60" s="155" t="s">
        <v>52</v>
      </c>
      <c r="D60">
        <f>IF(ISERROR(VLOOKUP(A60,'Unc. Lookup'!O$2:O$2652,1,FALSE)),0,1)</f>
        <v>1</v>
      </c>
      <c r="E60">
        <f>COUNTIF(Table5[New ID],Table5[[#This Row],[New ID]])</f>
        <v>1</v>
      </c>
      <c r="G60" s="1" t="s">
        <v>3400</v>
      </c>
      <c r="J60">
        <v>1</v>
      </c>
      <c r="L60">
        <v>1</v>
      </c>
    </row>
    <row r="61" spans="1:12" x14ac:dyDescent="0.25">
      <c r="A61" s="156" t="s">
        <v>5132</v>
      </c>
      <c r="B61" s="66" t="s">
        <v>2715</v>
      </c>
      <c r="C61" s="155" t="s">
        <v>52</v>
      </c>
      <c r="D61">
        <f>IF(ISERROR(VLOOKUP(A61,'Unc. Lookup'!O$2:O$2652,1,FALSE)),0,1)</f>
        <v>0</v>
      </c>
      <c r="E61">
        <f>COUNTIF(Table5[New ID],Table5[[#This Row],[New ID]])</f>
        <v>1</v>
      </c>
      <c r="G61" s="1" t="s">
        <v>3410</v>
      </c>
      <c r="J61">
        <v>1</v>
      </c>
      <c r="L61">
        <v>1</v>
      </c>
    </row>
    <row r="62" spans="1:12" x14ac:dyDescent="0.25">
      <c r="A62" s="156" t="s">
        <v>5133</v>
      </c>
      <c r="B62" s="66" t="s">
        <v>2716</v>
      </c>
      <c r="C62" s="155" t="s">
        <v>52</v>
      </c>
      <c r="D62">
        <f>IF(ISERROR(VLOOKUP(A62,'Unc. Lookup'!O$2:O$2652,1,FALSE)),0,1)</f>
        <v>0</v>
      </c>
      <c r="E62">
        <f>COUNTIF(Table5[New ID],Table5[[#This Row],[New ID]])</f>
        <v>1</v>
      </c>
      <c r="G62" s="1" t="s">
        <v>3415</v>
      </c>
      <c r="J62">
        <v>1</v>
      </c>
      <c r="L62">
        <v>1</v>
      </c>
    </row>
    <row r="63" spans="1:12" x14ac:dyDescent="0.25">
      <c r="A63" s="156" t="s">
        <v>947</v>
      </c>
      <c r="B63" s="66" t="s">
        <v>2717</v>
      </c>
      <c r="C63" s="155" t="s">
        <v>52</v>
      </c>
      <c r="D63">
        <f>IF(ISERROR(VLOOKUP(A63,'Unc. Lookup'!O$2:O$2652,1,FALSE)),0,1)</f>
        <v>1</v>
      </c>
      <c r="E63">
        <f>COUNTIF(Table5[New ID],Table5[[#This Row],[New ID]])</f>
        <v>1</v>
      </c>
      <c r="G63" s="1" t="s">
        <v>3420</v>
      </c>
      <c r="J63">
        <v>1</v>
      </c>
      <c r="L63">
        <v>1</v>
      </c>
    </row>
    <row r="64" spans="1:12" x14ac:dyDescent="0.25">
      <c r="A64" s="156" t="s">
        <v>948</v>
      </c>
      <c r="B64" s="66" t="s">
        <v>2718</v>
      </c>
      <c r="C64" s="155" t="s">
        <v>52</v>
      </c>
      <c r="D64">
        <f>IF(ISERROR(VLOOKUP(A64,'Unc. Lookup'!O$2:O$2652,1,FALSE)),0,1)</f>
        <v>1</v>
      </c>
      <c r="E64">
        <f>COUNTIF(Table5[New ID],Table5[[#This Row],[New ID]])</f>
        <v>1</v>
      </c>
      <c r="G64" s="1" t="s">
        <v>3459</v>
      </c>
      <c r="J64">
        <v>1</v>
      </c>
      <c r="L64">
        <v>1</v>
      </c>
    </row>
    <row r="65" spans="1:12" x14ac:dyDescent="0.25">
      <c r="A65" s="156" t="s">
        <v>949</v>
      </c>
      <c r="B65" s="66" t="s">
        <v>2719</v>
      </c>
      <c r="C65" s="155" t="s">
        <v>52</v>
      </c>
      <c r="D65">
        <f>IF(ISERROR(VLOOKUP(A65,'Unc. Lookup'!O$2:O$2652,1,FALSE)),0,1)</f>
        <v>1</v>
      </c>
      <c r="E65">
        <f>COUNTIF(Table5[New ID],Table5[[#This Row],[New ID]])</f>
        <v>1</v>
      </c>
      <c r="G65" s="1" t="s">
        <v>3464</v>
      </c>
      <c r="J65">
        <v>1</v>
      </c>
      <c r="L65">
        <v>1</v>
      </c>
    </row>
    <row r="66" spans="1:12" x14ac:dyDescent="0.25">
      <c r="A66" s="156" t="s">
        <v>950</v>
      </c>
      <c r="B66" s="66" t="s">
        <v>2720</v>
      </c>
      <c r="C66" s="155" t="s">
        <v>52</v>
      </c>
      <c r="D66">
        <f>IF(ISERROR(VLOOKUP(A66,'Unc. Lookup'!O$2:O$2652,1,FALSE)),0,1)</f>
        <v>1</v>
      </c>
      <c r="E66">
        <f>COUNTIF(Table5[New ID],Table5[[#This Row],[New ID]])</f>
        <v>1</v>
      </c>
      <c r="G66" s="1" t="s">
        <v>3469</v>
      </c>
      <c r="J66">
        <v>1</v>
      </c>
      <c r="L66">
        <v>1</v>
      </c>
    </row>
    <row r="67" spans="1:12" x14ac:dyDescent="0.25">
      <c r="A67" s="156" t="s">
        <v>951</v>
      </c>
      <c r="B67" s="66" t="s">
        <v>2721</v>
      </c>
      <c r="C67" s="155" t="s">
        <v>52</v>
      </c>
      <c r="D67">
        <f>IF(ISERROR(VLOOKUP(A67,'Unc. Lookup'!O$2:O$2652,1,FALSE)),0,1)</f>
        <v>1</v>
      </c>
      <c r="E67">
        <f>COUNTIF(Table5[New ID],Table5[[#This Row],[New ID]])</f>
        <v>1</v>
      </c>
      <c r="G67" s="1" t="s">
        <v>3474</v>
      </c>
      <c r="J67">
        <v>1</v>
      </c>
      <c r="L67">
        <v>1</v>
      </c>
    </row>
    <row r="68" spans="1:12" x14ac:dyDescent="0.25">
      <c r="A68" s="156" t="s">
        <v>952</v>
      </c>
      <c r="B68" s="66" t="s">
        <v>2722</v>
      </c>
      <c r="C68" s="155" t="s">
        <v>52</v>
      </c>
      <c r="D68">
        <f>IF(ISERROR(VLOOKUP(A68,'Unc. Lookup'!O$2:O$2652,1,FALSE)),0,1)</f>
        <v>1</v>
      </c>
      <c r="E68">
        <f>COUNTIF(Table5[New ID],Table5[[#This Row],[New ID]])</f>
        <v>1</v>
      </c>
      <c r="G68" s="1" t="s">
        <v>3425</v>
      </c>
      <c r="J68">
        <v>1</v>
      </c>
      <c r="L68">
        <v>1</v>
      </c>
    </row>
    <row r="69" spans="1:12" x14ac:dyDescent="0.25">
      <c r="A69" s="156" t="s">
        <v>953</v>
      </c>
      <c r="B69" s="66" t="s">
        <v>2723</v>
      </c>
      <c r="C69" s="155" t="s">
        <v>52</v>
      </c>
      <c r="D69">
        <f>IF(ISERROR(VLOOKUP(A69,'Unc. Lookup'!O$2:O$2652,1,FALSE)),0,1)</f>
        <v>1</v>
      </c>
      <c r="E69">
        <f>COUNTIF(Table5[New ID],Table5[[#This Row],[New ID]])</f>
        <v>1</v>
      </c>
      <c r="G69" s="1" t="s">
        <v>3435</v>
      </c>
      <c r="J69">
        <v>1</v>
      </c>
      <c r="L69">
        <v>1</v>
      </c>
    </row>
    <row r="70" spans="1:12" x14ac:dyDescent="0.25">
      <c r="A70" s="156" t="s">
        <v>954</v>
      </c>
      <c r="B70" s="66" t="s">
        <v>2724</v>
      </c>
      <c r="C70" s="155" t="s">
        <v>52</v>
      </c>
      <c r="D70">
        <f>IF(ISERROR(VLOOKUP(A70,'Unc. Lookup'!O$2:O$2652,1,FALSE)),0,1)</f>
        <v>1</v>
      </c>
      <c r="E70">
        <f>COUNTIF(Table5[New ID],Table5[[#This Row],[New ID]])</f>
        <v>1</v>
      </c>
      <c r="G70" s="1" t="s">
        <v>3430</v>
      </c>
      <c r="J70">
        <v>1</v>
      </c>
      <c r="L70">
        <v>1</v>
      </c>
    </row>
    <row r="71" spans="1:12" x14ac:dyDescent="0.25">
      <c r="A71" s="156" t="s">
        <v>955</v>
      </c>
      <c r="B71" s="66" t="s">
        <v>2725</v>
      </c>
      <c r="C71" s="155" t="s">
        <v>52</v>
      </c>
      <c r="D71">
        <f>IF(ISERROR(VLOOKUP(A71,'Unc. Lookup'!O$2:O$2652,1,FALSE)),0,1)</f>
        <v>1</v>
      </c>
      <c r="E71">
        <f>COUNTIF(Table5[New ID],Table5[[#This Row],[New ID]])</f>
        <v>1</v>
      </c>
      <c r="G71" s="1" t="s">
        <v>3405</v>
      </c>
      <c r="J71">
        <v>1</v>
      </c>
      <c r="L71">
        <v>1</v>
      </c>
    </row>
    <row r="72" spans="1:12" x14ac:dyDescent="0.25">
      <c r="A72" s="156" t="s">
        <v>956</v>
      </c>
      <c r="B72" s="66" t="s">
        <v>2726</v>
      </c>
      <c r="C72" s="155" t="s">
        <v>52</v>
      </c>
      <c r="D72">
        <f>IF(ISERROR(VLOOKUP(A72,'Unc. Lookup'!O$2:O$2652,1,FALSE)),0,1)</f>
        <v>1</v>
      </c>
      <c r="E72">
        <f>COUNTIF(Table5[New ID],Table5[[#This Row],[New ID]])</f>
        <v>1</v>
      </c>
      <c r="G72" s="1" t="s">
        <v>3439</v>
      </c>
      <c r="J72">
        <v>1</v>
      </c>
      <c r="L72">
        <v>1</v>
      </c>
    </row>
    <row r="73" spans="1:12" x14ac:dyDescent="0.25">
      <c r="A73" s="156" t="s">
        <v>5134</v>
      </c>
      <c r="B73" s="66" t="s">
        <v>2727</v>
      </c>
      <c r="C73" s="155" t="s">
        <v>52</v>
      </c>
      <c r="D73">
        <f>IF(ISERROR(VLOOKUP(A73,'Unc. Lookup'!O$2:O$2652,1,FALSE)),0,1)</f>
        <v>0</v>
      </c>
      <c r="E73">
        <f>COUNTIF(Table5[New ID],Table5[[#This Row],[New ID]])</f>
        <v>1</v>
      </c>
      <c r="G73" s="1" t="s">
        <v>3444</v>
      </c>
      <c r="J73">
        <v>1</v>
      </c>
      <c r="L73">
        <v>1</v>
      </c>
    </row>
    <row r="74" spans="1:12" x14ac:dyDescent="0.25">
      <c r="A74" s="156" t="s">
        <v>958</v>
      </c>
      <c r="B74" s="66" t="s">
        <v>2728</v>
      </c>
      <c r="C74" s="155" t="s">
        <v>52</v>
      </c>
      <c r="D74">
        <f>IF(ISERROR(VLOOKUP(A74,'Unc. Lookup'!O$2:O$2652,1,FALSE)),0,1)</f>
        <v>1</v>
      </c>
      <c r="E74">
        <f>COUNTIF(Table5[New ID],Table5[[#This Row],[New ID]])</f>
        <v>1</v>
      </c>
      <c r="G74" s="1" t="s">
        <v>3449</v>
      </c>
      <c r="J74">
        <v>1</v>
      </c>
      <c r="L74">
        <v>1</v>
      </c>
    </row>
    <row r="75" spans="1:12" x14ac:dyDescent="0.25">
      <c r="A75" s="156" t="s">
        <v>959</v>
      </c>
      <c r="B75" s="66" t="s">
        <v>2729</v>
      </c>
      <c r="C75" s="155" t="s">
        <v>52</v>
      </c>
      <c r="D75">
        <f>IF(ISERROR(VLOOKUP(A75,'Unc. Lookup'!O$2:O$2652,1,FALSE)),0,1)</f>
        <v>1</v>
      </c>
      <c r="E75">
        <f>COUNTIF(Table5[New ID],Table5[[#This Row],[New ID]])</f>
        <v>1</v>
      </c>
      <c r="G75" s="1" t="s">
        <v>3454</v>
      </c>
      <c r="J75">
        <v>1</v>
      </c>
      <c r="L75">
        <v>1</v>
      </c>
    </row>
    <row r="76" spans="1:12" x14ac:dyDescent="0.25">
      <c r="A76" s="156" t="s">
        <v>960</v>
      </c>
      <c r="B76" s="66" t="s">
        <v>2730</v>
      </c>
      <c r="C76" s="155" t="s">
        <v>52</v>
      </c>
      <c r="D76">
        <f>IF(ISERROR(VLOOKUP(A76,'Unc. Lookup'!O$2:O$2652,1,FALSE)),0,1)</f>
        <v>1</v>
      </c>
      <c r="E76">
        <f>COUNTIF(Table5[New ID],Table5[[#This Row],[New ID]])</f>
        <v>1</v>
      </c>
      <c r="G76" s="1" t="s">
        <v>3389</v>
      </c>
      <c r="J76">
        <v>1</v>
      </c>
      <c r="L76">
        <v>1</v>
      </c>
    </row>
    <row r="77" spans="1:12" x14ac:dyDescent="0.25">
      <c r="A77" s="156" t="s">
        <v>961</v>
      </c>
      <c r="B77" s="66" t="s">
        <v>2731</v>
      </c>
      <c r="C77" s="155" t="s">
        <v>52</v>
      </c>
      <c r="D77">
        <f>IF(ISERROR(VLOOKUP(A77,'Unc. Lookup'!O$2:O$2652,1,FALSE)),0,1)</f>
        <v>1</v>
      </c>
      <c r="E77">
        <f>COUNTIF(Table5[New ID],Table5[[#This Row],[New ID]])</f>
        <v>1</v>
      </c>
      <c r="G77" s="1" t="s">
        <v>3394</v>
      </c>
      <c r="J77">
        <v>1</v>
      </c>
      <c r="L77">
        <v>1</v>
      </c>
    </row>
    <row r="78" spans="1:12" x14ac:dyDescent="0.25">
      <c r="A78" s="156" t="s">
        <v>962</v>
      </c>
      <c r="B78" s="66" t="s">
        <v>2732</v>
      </c>
      <c r="C78" s="155" t="s">
        <v>52</v>
      </c>
      <c r="D78">
        <f>IF(ISERROR(VLOOKUP(A78,'Unc. Lookup'!O$2:O$2652,1,FALSE)),0,1)</f>
        <v>1</v>
      </c>
      <c r="E78">
        <f>COUNTIF(Table5[New ID],Table5[[#This Row],[New ID]])</f>
        <v>1</v>
      </c>
      <c r="G78" s="1" t="s">
        <v>3399</v>
      </c>
      <c r="J78">
        <v>1</v>
      </c>
      <c r="L78">
        <v>1</v>
      </c>
    </row>
    <row r="79" spans="1:12" x14ac:dyDescent="0.25">
      <c r="A79" s="156" t="s">
        <v>5135</v>
      </c>
      <c r="B79" s="66" t="s">
        <v>2733</v>
      </c>
      <c r="C79" s="155" t="s">
        <v>52</v>
      </c>
      <c r="D79">
        <f>IF(ISERROR(VLOOKUP(A79,'Unc. Lookup'!O$2:O$2652,1,FALSE)),0,1)</f>
        <v>0</v>
      </c>
      <c r="E79">
        <f>COUNTIF(Table5[New ID],Table5[[#This Row],[New ID]])</f>
        <v>1</v>
      </c>
      <c r="G79" s="1" t="s">
        <v>3409</v>
      </c>
      <c r="J79">
        <v>1</v>
      </c>
      <c r="L79">
        <v>1</v>
      </c>
    </row>
    <row r="80" spans="1:12" x14ac:dyDescent="0.25">
      <c r="A80" s="156" t="s">
        <v>964</v>
      </c>
      <c r="B80" s="66" t="s">
        <v>2734</v>
      </c>
      <c r="C80" s="155" t="s">
        <v>52</v>
      </c>
      <c r="D80">
        <f>IF(ISERROR(VLOOKUP(A80,'Unc. Lookup'!O$2:O$2652,1,FALSE)),0,1)</f>
        <v>1</v>
      </c>
      <c r="E80">
        <f>COUNTIF(Table5[New ID],Table5[[#This Row],[New ID]])</f>
        <v>1</v>
      </c>
      <c r="G80" s="1" t="s">
        <v>3414</v>
      </c>
      <c r="J80">
        <v>1</v>
      </c>
      <c r="L80">
        <v>1</v>
      </c>
    </row>
    <row r="81" spans="1:12" x14ac:dyDescent="0.25">
      <c r="A81" s="156" t="s">
        <v>898</v>
      </c>
      <c r="B81" s="66" t="s">
        <v>2735</v>
      </c>
      <c r="C81" s="155" t="s">
        <v>52</v>
      </c>
      <c r="D81">
        <f>IF(ISERROR(VLOOKUP(A81,'Unc. Lookup'!O$2:O$2652,1,FALSE)),0,1)</f>
        <v>1</v>
      </c>
      <c r="E81">
        <f>COUNTIF(Table5[New ID],Table5[[#This Row],[New ID]])</f>
        <v>1</v>
      </c>
      <c r="G81" s="1" t="s">
        <v>3419</v>
      </c>
      <c r="J81">
        <v>1</v>
      </c>
      <c r="L81">
        <v>1</v>
      </c>
    </row>
    <row r="82" spans="1:12" x14ac:dyDescent="0.25">
      <c r="A82" s="156" t="s">
        <v>899</v>
      </c>
      <c r="B82" s="66" t="s">
        <v>2736</v>
      </c>
      <c r="C82" s="155" t="s">
        <v>52</v>
      </c>
      <c r="D82">
        <f>IF(ISERROR(VLOOKUP(A82,'Unc. Lookup'!O$2:O$2652,1,FALSE)),0,1)</f>
        <v>1</v>
      </c>
      <c r="E82">
        <f>COUNTIF(Table5[New ID],Table5[[#This Row],[New ID]])</f>
        <v>1</v>
      </c>
      <c r="G82" s="1" t="s">
        <v>3458</v>
      </c>
      <c r="J82">
        <v>1</v>
      </c>
      <c r="L82">
        <v>1</v>
      </c>
    </row>
    <row r="83" spans="1:12" x14ac:dyDescent="0.25">
      <c r="A83" s="156" t="s">
        <v>5136</v>
      </c>
      <c r="B83" s="66" t="s">
        <v>2737</v>
      </c>
      <c r="C83" s="155" t="s">
        <v>52</v>
      </c>
      <c r="D83">
        <f>IF(ISERROR(VLOOKUP(A83,'Unc. Lookup'!O$2:O$2652,1,FALSE)),0,1)</f>
        <v>0</v>
      </c>
      <c r="E83">
        <f>COUNTIF(Table5[New ID],Table5[[#This Row],[New ID]])</f>
        <v>1</v>
      </c>
      <c r="G83" s="1" t="s">
        <v>3463</v>
      </c>
      <c r="J83">
        <v>1</v>
      </c>
      <c r="L83">
        <v>1</v>
      </c>
    </row>
    <row r="84" spans="1:12" x14ac:dyDescent="0.25">
      <c r="A84" s="156" t="s">
        <v>901</v>
      </c>
      <c r="B84" s="66" t="s">
        <v>2738</v>
      </c>
      <c r="C84" s="155" t="s">
        <v>52</v>
      </c>
      <c r="D84">
        <f>IF(ISERROR(VLOOKUP(A84,'Unc. Lookup'!O$2:O$2652,1,FALSE)),0,1)</f>
        <v>1</v>
      </c>
      <c r="E84">
        <f>COUNTIF(Table5[New ID],Table5[[#This Row],[New ID]])</f>
        <v>1</v>
      </c>
      <c r="G84" s="1" t="s">
        <v>3468</v>
      </c>
      <c r="J84">
        <v>1</v>
      </c>
      <c r="L84">
        <v>1</v>
      </c>
    </row>
    <row r="85" spans="1:12" x14ac:dyDescent="0.25">
      <c r="A85" s="156" t="s">
        <v>902</v>
      </c>
      <c r="B85" s="66" t="s">
        <v>2739</v>
      </c>
      <c r="C85" s="155" t="s">
        <v>52</v>
      </c>
      <c r="D85">
        <f>IF(ISERROR(VLOOKUP(A85,'Unc. Lookup'!O$2:O$2652,1,FALSE)),0,1)</f>
        <v>1</v>
      </c>
      <c r="E85">
        <f>COUNTIF(Table5[New ID],Table5[[#This Row],[New ID]])</f>
        <v>1</v>
      </c>
      <c r="G85" s="1" t="s">
        <v>3473</v>
      </c>
      <c r="J85">
        <v>1</v>
      </c>
      <c r="L85">
        <v>1</v>
      </c>
    </row>
    <row r="86" spans="1:12" x14ac:dyDescent="0.25">
      <c r="A86" s="156" t="s">
        <v>903</v>
      </c>
      <c r="B86" s="66" t="s">
        <v>2740</v>
      </c>
      <c r="C86" s="155" t="s">
        <v>52</v>
      </c>
      <c r="D86">
        <f>IF(ISERROR(VLOOKUP(A86,'Unc. Lookup'!O$2:O$2652,1,FALSE)),0,1)</f>
        <v>1</v>
      </c>
      <c r="E86">
        <f>COUNTIF(Table5[New ID],Table5[[#This Row],[New ID]])</f>
        <v>1</v>
      </c>
      <c r="G86" s="1" t="s">
        <v>3424</v>
      </c>
      <c r="J86">
        <v>1</v>
      </c>
      <c r="L86">
        <v>1</v>
      </c>
    </row>
    <row r="87" spans="1:12" x14ac:dyDescent="0.25">
      <c r="A87" s="156" t="s">
        <v>904</v>
      </c>
      <c r="B87" s="66" t="s">
        <v>2741</v>
      </c>
      <c r="C87" s="155" t="s">
        <v>52</v>
      </c>
      <c r="D87">
        <f>IF(ISERROR(VLOOKUP(A87,'Unc. Lookup'!O$2:O$2652,1,FALSE)),0,1)</f>
        <v>1</v>
      </c>
      <c r="E87">
        <f>COUNTIF(Table5[New ID],Table5[[#This Row],[New ID]])</f>
        <v>1</v>
      </c>
      <c r="G87" s="1" t="s">
        <v>3434</v>
      </c>
      <c r="J87">
        <v>1</v>
      </c>
      <c r="L87">
        <v>1</v>
      </c>
    </row>
    <row r="88" spans="1:12" x14ac:dyDescent="0.25">
      <c r="A88" s="156" t="s">
        <v>905</v>
      </c>
      <c r="B88" s="66" t="s">
        <v>2742</v>
      </c>
      <c r="C88" s="155" t="s">
        <v>52</v>
      </c>
      <c r="D88">
        <f>IF(ISERROR(VLOOKUP(A88,'Unc. Lookup'!O$2:O$2652,1,FALSE)),0,1)</f>
        <v>1</v>
      </c>
      <c r="E88">
        <f>COUNTIF(Table5[New ID],Table5[[#This Row],[New ID]])</f>
        <v>1</v>
      </c>
      <c r="G88" s="1" t="s">
        <v>3429</v>
      </c>
      <c r="J88">
        <v>1</v>
      </c>
      <c r="L88">
        <v>1</v>
      </c>
    </row>
    <row r="89" spans="1:12" x14ac:dyDescent="0.25">
      <c r="A89" s="156" t="s">
        <v>906</v>
      </c>
      <c r="B89" s="66" t="s">
        <v>2743</v>
      </c>
      <c r="C89" s="155" t="s">
        <v>52</v>
      </c>
      <c r="D89">
        <f>IF(ISERROR(VLOOKUP(A89,'Unc. Lookup'!O$2:O$2652,1,FALSE)),0,1)</f>
        <v>1</v>
      </c>
      <c r="E89">
        <f>COUNTIF(Table5[New ID],Table5[[#This Row],[New ID]])</f>
        <v>1</v>
      </c>
      <c r="G89" s="1" t="s">
        <v>3404</v>
      </c>
      <c r="J89">
        <v>1</v>
      </c>
      <c r="L89">
        <v>1</v>
      </c>
    </row>
    <row r="90" spans="1:12" x14ac:dyDescent="0.25">
      <c r="A90" s="156" t="s">
        <v>907</v>
      </c>
      <c r="B90" s="66" t="s">
        <v>2744</v>
      </c>
      <c r="C90" s="155" t="s">
        <v>52</v>
      </c>
      <c r="D90">
        <f>IF(ISERROR(VLOOKUP(A90,'Unc. Lookup'!O$2:O$2652,1,FALSE)),0,1)</f>
        <v>1</v>
      </c>
      <c r="E90">
        <f>COUNTIF(Table5[New ID],Table5[[#This Row],[New ID]])</f>
        <v>1</v>
      </c>
      <c r="G90" s="1" t="s">
        <v>3438</v>
      </c>
      <c r="J90">
        <v>1</v>
      </c>
      <c r="L90">
        <v>1</v>
      </c>
    </row>
    <row r="91" spans="1:12" x14ac:dyDescent="0.25">
      <c r="A91" s="156" t="s">
        <v>908</v>
      </c>
      <c r="B91" s="66" t="s">
        <v>2745</v>
      </c>
      <c r="C91" s="155" t="s">
        <v>52</v>
      </c>
      <c r="D91">
        <f>IF(ISERROR(VLOOKUP(A91,'Unc. Lookup'!O$2:O$2652,1,FALSE)),0,1)</f>
        <v>1</v>
      </c>
      <c r="E91">
        <f>COUNTIF(Table5[New ID],Table5[[#This Row],[New ID]])</f>
        <v>1</v>
      </c>
      <c r="G91" s="1" t="s">
        <v>3443</v>
      </c>
      <c r="J91">
        <v>1</v>
      </c>
      <c r="L91">
        <v>1</v>
      </c>
    </row>
    <row r="92" spans="1:12" x14ac:dyDescent="0.25">
      <c r="A92" s="156" t="s">
        <v>909</v>
      </c>
      <c r="B92" s="66" t="s">
        <v>2746</v>
      </c>
      <c r="C92" s="155" t="s">
        <v>52</v>
      </c>
      <c r="D92">
        <f>IF(ISERROR(VLOOKUP(A92,'Unc. Lookup'!O$2:O$2652,1,FALSE)),0,1)</f>
        <v>1</v>
      </c>
      <c r="E92">
        <f>COUNTIF(Table5[New ID],Table5[[#This Row],[New ID]])</f>
        <v>1</v>
      </c>
      <c r="G92" s="1" t="s">
        <v>3448</v>
      </c>
      <c r="J92">
        <v>1</v>
      </c>
      <c r="L92">
        <v>1</v>
      </c>
    </row>
    <row r="93" spans="1:12" x14ac:dyDescent="0.25">
      <c r="A93" s="156" t="s">
        <v>910</v>
      </c>
      <c r="B93" s="66" t="s">
        <v>2747</v>
      </c>
      <c r="C93" s="155" t="s">
        <v>52</v>
      </c>
      <c r="D93">
        <f>IF(ISERROR(VLOOKUP(A93,'Unc. Lookup'!O$2:O$2652,1,FALSE)),0,1)</f>
        <v>1</v>
      </c>
      <c r="E93">
        <f>COUNTIF(Table5[New ID],Table5[[#This Row],[New ID]])</f>
        <v>1</v>
      </c>
      <c r="G93" s="1" t="s">
        <v>3453</v>
      </c>
      <c r="J93">
        <v>1</v>
      </c>
      <c r="L93">
        <v>1</v>
      </c>
    </row>
    <row r="94" spans="1:12" x14ac:dyDescent="0.25">
      <c r="A94" s="156" t="s">
        <v>5137</v>
      </c>
      <c r="B94" s="66" t="s">
        <v>2748</v>
      </c>
      <c r="C94" s="155" t="s">
        <v>52</v>
      </c>
      <c r="D94">
        <f>IF(ISERROR(VLOOKUP(A94,'Unc. Lookup'!O$2:O$2652,1,FALSE)),0,1)</f>
        <v>0</v>
      </c>
      <c r="E94">
        <f>COUNTIF(Table5[New ID],Table5[[#This Row],[New ID]])</f>
        <v>1</v>
      </c>
      <c r="G94" s="1" t="s">
        <v>3476</v>
      </c>
      <c r="J94">
        <v>1</v>
      </c>
      <c r="L94">
        <v>1</v>
      </c>
    </row>
    <row r="95" spans="1:12" x14ac:dyDescent="0.25">
      <c r="A95" s="156" t="s">
        <v>912</v>
      </c>
      <c r="B95" s="66" t="s">
        <v>2749</v>
      </c>
      <c r="C95" s="155" t="s">
        <v>52</v>
      </c>
      <c r="D95">
        <f>IF(ISERROR(VLOOKUP(A95,'Unc. Lookup'!O$2:O$2652,1,FALSE)),0,1)</f>
        <v>1</v>
      </c>
      <c r="E95">
        <f>COUNTIF(Table5[New ID],Table5[[#This Row],[New ID]])</f>
        <v>1</v>
      </c>
      <c r="G95" s="1" t="s">
        <v>3481</v>
      </c>
      <c r="J95">
        <v>1</v>
      </c>
      <c r="L95">
        <v>1</v>
      </c>
    </row>
    <row r="96" spans="1:12" x14ac:dyDescent="0.25">
      <c r="A96" s="156" t="s">
        <v>5138</v>
      </c>
      <c r="B96" s="66" t="s">
        <v>2750</v>
      </c>
      <c r="C96" s="155" t="s">
        <v>52</v>
      </c>
      <c r="D96">
        <f>IF(ISERROR(VLOOKUP(A96,'Unc. Lookup'!O$2:O$2652,1,FALSE)),0,1)</f>
        <v>0</v>
      </c>
      <c r="E96">
        <f>COUNTIF(Table5[New ID],Table5[[#This Row],[New ID]])</f>
        <v>1</v>
      </c>
      <c r="G96" s="1" t="s">
        <v>3486</v>
      </c>
      <c r="J96">
        <v>1</v>
      </c>
      <c r="L96">
        <v>1</v>
      </c>
    </row>
    <row r="97" spans="1:12" x14ac:dyDescent="0.25">
      <c r="A97" s="156" t="s">
        <v>914</v>
      </c>
      <c r="B97" s="66" t="s">
        <v>2751</v>
      </c>
      <c r="C97" s="155" t="s">
        <v>52</v>
      </c>
      <c r="D97">
        <f>IF(ISERROR(VLOOKUP(A97,'Unc. Lookup'!O$2:O$2652,1,FALSE)),0,1)</f>
        <v>1</v>
      </c>
      <c r="E97">
        <f>COUNTIF(Table5[New ID],Table5[[#This Row],[New ID]])</f>
        <v>1</v>
      </c>
      <c r="G97" s="1" t="s">
        <v>3496</v>
      </c>
      <c r="J97">
        <v>1</v>
      </c>
      <c r="L97">
        <v>1</v>
      </c>
    </row>
    <row r="98" spans="1:12" x14ac:dyDescent="0.25">
      <c r="A98" s="156" t="s">
        <v>5139</v>
      </c>
      <c r="B98" s="66" t="s">
        <v>2752</v>
      </c>
      <c r="C98" s="155" t="s">
        <v>52</v>
      </c>
      <c r="D98">
        <f>IF(ISERROR(VLOOKUP(A98,'Unc. Lookup'!O$2:O$2652,1,FALSE)),0,1)</f>
        <v>0</v>
      </c>
      <c r="E98">
        <f>COUNTIF(Table5[New ID],Table5[[#This Row],[New ID]])</f>
        <v>1</v>
      </c>
      <c r="G98" s="1" t="s">
        <v>3491</v>
      </c>
      <c r="J98">
        <v>1</v>
      </c>
      <c r="L98">
        <v>1</v>
      </c>
    </row>
    <row r="99" spans="1:12" x14ac:dyDescent="0.25">
      <c r="A99" s="156" t="s">
        <v>916</v>
      </c>
      <c r="B99" s="66" t="s">
        <v>2753</v>
      </c>
      <c r="C99" s="155" t="s">
        <v>52</v>
      </c>
      <c r="D99">
        <f>IF(ISERROR(VLOOKUP(A99,'Unc. Lookup'!O$2:O$2652,1,FALSE)),0,1)</f>
        <v>1</v>
      </c>
      <c r="E99">
        <f>COUNTIF(Table5[New ID],Table5[[#This Row],[New ID]])</f>
        <v>1</v>
      </c>
      <c r="G99" s="1" t="s">
        <v>3477</v>
      </c>
      <c r="J99">
        <v>1</v>
      </c>
      <c r="L99">
        <v>1</v>
      </c>
    </row>
    <row r="100" spans="1:12" x14ac:dyDescent="0.25">
      <c r="A100" s="156" t="s">
        <v>917</v>
      </c>
      <c r="B100" s="66" t="s">
        <v>2754</v>
      </c>
      <c r="C100" s="155" t="s">
        <v>52</v>
      </c>
      <c r="D100">
        <f>IF(ISERROR(VLOOKUP(A100,'Unc. Lookup'!O$2:O$2652,1,FALSE)),0,1)</f>
        <v>1</v>
      </c>
      <c r="E100">
        <f>COUNTIF(Table5[New ID],Table5[[#This Row],[New ID]])</f>
        <v>1</v>
      </c>
      <c r="G100" s="1" t="s">
        <v>3482</v>
      </c>
      <c r="J100">
        <v>1</v>
      </c>
      <c r="L100">
        <v>1</v>
      </c>
    </row>
    <row r="101" spans="1:12" x14ac:dyDescent="0.25">
      <c r="A101" s="156" t="s">
        <v>918</v>
      </c>
      <c r="B101" s="66" t="s">
        <v>2755</v>
      </c>
      <c r="C101" s="155" t="s">
        <v>52</v>
      </c>
      <c r="D101">
        <f>IF(ISERROR(VLOOKUP(A101,'Unc. Lookup'!O$2:O$2652,1,FALSE)),0,1)</f>
        <v>1</v>
      </c>
      <c r="E101">
        <f>COUNTIF(Table5[New ID],Table5[[#This Row],[New ID]])</f>
        <v>1</v>
      </c>
      <c r="G101" s="1" t="s">
        <v>3521</v>
      </c>
      <c r="J101">
        <v>1</v>
      </c>
      <c r="L101">
        <v>1</v>
      </c>
    </row>
    <row r="102" spans="1:12" x14ac:dyDescent="0.25">
      <c r="A102" s="156" t="s">
        <v>919</v>
      </c>
      <c r="B102" s="66" t="s">
        <v>2756</v>
      </c>
      <c r="C102" s="155" t="s">
        <v>52</v>
      </c>
      <c r="D102">
        <f>IF(ISERROR(VLOOKUP(A102,'Unc. Lookup'!O$2:O$2652,1,FALSE)),0,1)</f>
        <v>1</v>
      </c>
      <c r="E102">
        <f>COUNTIF(Table5[New ID],Table5[[#This Row],[New ID]])</f>
        <v>1</v>
      </c>
      <c r="G102" s="1" t="s">
        <v>3526</v>
      </c>
      <c r="J102">
        <v>1</v>
      </c>
      <c r="L102">
        <v>1</v>
      </c>
    </row>
    <row r="103" spans="1:12" x14ac:dyDescent="0.25">
      <c r="A103" s="156" t="s">
        <v>920</v>
      </c>
      <c r="B103" s="66" t="s">
        <v>2757</v>
      </c>
      <c r="C103" s="155" t="s">
        <v>52</v>
      </c>
      <c r="D103">
        <f>IF(ISERROR(VLOOKUP(A103,'Unc. Lookup'!O$2:O$2652,1,FALSE)),0,1)</f>
        <v>1</v>
      </c>
      <c r="E103">
        <f>COUNTIF(Table5[New ID],Table5[[#This Row],[New ID]])</f>
        <v>1</v>
      </c>
      <c r="G103" s="1" t="s">
        <v>3531</v>
      </c>
      <c r="J103">
        <v>1</v>
      </c>
      <c r="L103">
        <v>1</v>
      </c>
    </row>
    <row r="104" spans="1:12" x14ac:dyDescent="0.25">
      <c r="A104" s="156" t="s">
        <v>921</v>
      </c>
      <c r="B104" s="66" t="s">
        <v>2758</v>
      </c>
      <c r="C104" s="155" t="s">
        <v>52</v>
      </c>
      <c r="D104">
        <f>IF(ISERROR(VLOOKUP(A104,'Unc. Lookup'!O$2:O$2652,1,FALSE)),0,1)</f>
        <v>1</v>
      </c>
      <c r="E104">
        <f>COUNTIF(Table5[New ID],Table5[[#This Row],[New ID]])</f>
        <v>1</v>
      </c>
      <c r="G104" s="1" t="s">
        <v>3536</v>
      </c>
      <c r="J104">
        <v>1</v>
      </c>
      <c r="L104">
        <v>1</v>
      </c>
    </row>
    <row r="105" spans="1:12" x14ac:dyDescent="0.25">
      <c r="A105" s="156" t="s">
        <v>5140</v>
      </c>
      <c r="B105" s="66" t="s">
        <v>2759</v>
      </c>
      <c r="C105" s="155" t="s">
        <v>52</v>
      </c>
      <c r="D105">
        <f>IF(ISERROR(VLOOKUP(A105,'Unc. Lookup'!O$2:O$2652,1,FALSE)),0,1)</f>
        <v>0</v>
      </c>
      <c r="E105">
        <f>COUNTIF(Table5[New ID],Table5[[#This Row],[New ID]])</f>
        <v>1</v>
      </c>
      <c r="G105" s="1" t="s">
        <v>3487</v>
      </c>
      <c r="J105">
        <v>1</v>
      </c>
      <c r="L105">
        <v>1</v>
      </c>
    </row>
    <row r="106" spans="1:12" x14ac:dyDescent="0.25">
      <c r="A106" s="156" t="s">
        <v>923</v>
      </c>
      <c r="B106" s="66" t="s">
        <v>2760</v>
      </c>
      <c r="C106" s="155" t="s">
        <v>52</v>
      </c>
      <c r="D106">
        <f>IF(ISERROR(VLOOKUP(A106,'Unc. Lookup'!O$2:O$2652,1,FALSE)),0,1)</f>
        <v>1</v>
      </c>
      <c r="E106">
        <f>COUNTIF(Table5[New ID],Table5[[#This Row],[New ID]])</f>
        <v>1</v>
      </c>
      <c r="G106" s="1" t="s">
        <v>3497</v>
      </c>
      <c r="J106">
        <v>1</v>
      </c>
      <c r="L106">
        <v>1</v>
      </c>
    </row>
    <row r="107" spans="1:12" x14ac:dyDescent="0.25">
      <c r="A107" s="156" t="s">
        <v>876</v>
      </c>
      <c r="B107" s="66" t="s">
        <v>2761</v>
      </c>
      <c r="C107" s="155" t="s">
        <v>52</v>
      </c>
      <c r="D107">
        <f>IF(ISERROR(VLOOKUP(A107,'Unc. Lookup'!O$2:O$2652,1,FALSE)),0,1)</f>
        <v>1</v>
      </c>
      <c r="E107">
        <f>COUNTIF(Table5[New ID],Table5[[#This Row],[New ID]])</f>
        <v>1</v>
      </c>
      <c r="G107" s="1" t="s">
        <v>3492</v>
      </c>
      <c r="J107">
        <v>1</v>
      </c>
      <c r="L107">
        <v>1</v>
      </c>
    </row>
    <row r="108" spans="1:12" x14ac:dyDescent="0.25">
      <c r="A108" s="156" t="s">
        <v>877</v>
      </c>
      <c r="B108" s="66" t="s">
        <v>2762</v>
      </c>
      <c r="C108" s="155" t="s">
        <v>52</v>
      </c>
      <c r="D108">
        <f>IF(ISERROR(VLOOKUP(A108,'Unc. Lookup'!O$2:O$2652,1,FALSE)),0,1)</f>
        <v>1</v>
      </c>
      <c r="E108">
        <f>COUNTIF(Table5[New ID],Table5[[#This Row],[New ID]])</f>
        <v>1</v>
      </c>
      <c r="G108" s="1" t="s">
        <v>3501</v>
      </c>
      <c r="J108">
        <v>1</v>
      </c>
      <c r="L108">
        <v>1</v>
      </c>
    </row>
    <row r="109" spans="1:12" x14ac:dyDescent="0.25">
      <c r="A109" s="156" t="s">
        <v>878</v>
      </c>
      <c r="B109" s="66" t="s">
        <v>2763</v>
      </c>
      <c r="C109" s="155" t="s">
        <v>52</v>
      </c>
      <c r="D109">
        <f>IF(ISERROR(VLOOKUP(A109,'Unc. Lookup'!O$2:O$2652,1,FALSE)),0,1)</f>
        <v>1</v>
      </c>
      <c r="E109">
        <f>COUNTIF(Table5[New ID],Table5[[#This Row],[New ID]])</f>
        <v>1</v>
      </c>
      <c r="G109" s="1" t="s">
        <v>3506</v>
      </c>
      <c r="J109">
        <v>1</v>
      </c>
      <c r="L109">
        <v>1</v>
      </c>
    </row>
    <row r="110" spans="1:12" x14ac:dyDescent="0.25">
      <c r="A110" s="156" t="s">
        <v>879</v>
      </c>
      <c r="B110" s="66" t="s">
        <v>2764</v>
      </c>
      <c r="C110" s="155" t="s">
        <v>52</v>
      </c>
      <c r="D110">
        <f>IF(ISERROR(VLOOKUP(A110,'Unc. Lookup'!O$2:O$2652,1,FALSE)),0,1)</f>
        <v>1</v>
      </c>
      <c r="E110">
        <f>COUNTIF(Table5[New ID],Table5[[#This Row],[New ID]])</f>
        <v>1</v>
      </c>
      <c r="G110" s="1" t="s">
        <v>3511</v>
      </c>
      <c r="J110">
        <v>1</v>
      </c>
      <c r="L110">
        <v>1</v>
      </c>
    </row>
    <row r="111" spans="1:12" x14ac:dyDescent="0.25">
      <c r="A111" s="156" t="s">
        <v>5141</v>
      </c>
      <c r="B111" s="66" t="s">
        <v>2765</v>
      </c>
      <c r="C111" s="155" t="s">
        <v>52</v>
      </c>
      <c r="D111">
        <f>IF(ISERROR(VLOOKUP(A111,'Unc. Lookup'!O$2:O$2652,1,FALSE)),0,1)</f>
        <v>0</v>
      </c>
      <c r="E111">
        <f>COUNTIF(Table5[New ID],Table5[[#This Row],[New ID]])</f>
        <v>1</v>
      </c>
      <c r="G111" s="1" t="s">
        <v>3516</v>
      </c>
      <c r="J111">
        <v>1</v>
      </c>
      <c r="L111">
        <v>1</v>
      </c>
    </row>
    <row r="112" spans="1:12" x14ac:dyDescent="0.25">
      <c r="A112" s="156" t="s">
        <v>881</v>
      </c>
      <c r="B112" s="66" t="s">
        <v>2766</v>
      </c>
      <c r="C112" s="155" t="s">
        <v>52</v>
      </c>
      <c r="D112">
        <f>IF(ISERROR(VLOOKUP(A112,'Unc. Lookup'!O$2:O$2652,1,FALSE)),0,1)</f>
        <v>1</v>
      </c>
      <c r="E112">
        <f>COUNTIF(Table5[New ID],Table5[[#This Row],[New ID]])</f>
        <v>1</v>
      </c>
      <c r="G112" s="1" t="s">
        <v>3478</v>
      </c>
      <c r="J112">
        <v>1</v>
      </c>
      <c r="L112">
        <v>1</v>
      </c>
    </row>
    <row r="113" spans="1:12" x14ac:dyDescent="0.25">
      <c r="A113" s="156" t="s">
        <v>882</v>
      </c>
      <c r="B113" s="66" t="s">
        <v>2767</v>
      </c>
      <c r="C113" s="155" t="s">
        <v>52</v>
      </c>
      <c r="D113">
        <f>IF(ISERROR(VLOOKUP(A113,'Unc. Lookup'!O$2:O$2652,1,FALSE)),0,1)</f>
        <v>1</v>
      </c>
      <c r="E113">
        <f>COUNTIF(Table5[New ID],Table5[[#This Row],[New ID]])</f>
        <v>1</v>
      </c>
      <c r="G113" s="1" t="s">
        <v>3483</v>
      </c>
      <c r="J113">
        <v>1</v>
      </c>
      <c r="L113">
        <v>1</v>
      </c>
    </row>
    <row r="114" spans="1:12" x14ac:dyDescent="0.25">
      <c r="A114" s="156" t="s">
        <v>5142</v>
      </c>
      <c r="B114" s="66" t="s">
        <v>2768</v>
      </c>
      <c r="C114" s="155" t="s">
        <v>52</v>
      </c>
      <c r="D114">
        <f>IF(ISERROR(VLOOKUP(A114,'Unc. Lookup'!O$2:O$2652,1,FALSE)),0,1)</f>
        <v>0</v>
      </c>
      <c r="E114">
        <f>COUNTIF(Table5[New ID],Table5[[#This Row],[New ID]])</f>
        <v>1</v>
      </c>
      <c r="G114" s="1" t="s">
        <v>3522</v>
      </c>
      <c r="J114">
        <v>1</v>
      </c>
      <c r="L114">
        <v>1</v>
      </c>
    </row>
    <row r="115" spans="1:12" x14ac:dyDescent="0.25">
      <c r="A115" s="156" t="s">
        <v>884</v>
      </c>
      <c r="B115" s="66" t="s">
        <v>2769</v>
      </c>
      <c r="C115" s="155" t="s">
        <v>52</v>
      </c>
      <c r="D115">
        <f>IF(ISERROR(VLOOKUP(A115,'Unc. Lookup'!O$2:O$2652,1,FALSE)),0,1)</f>
        <v>1</v>
      </c>
      <c r="E115">
        <f>COUNTIF(Table5[New ID],Table5[[#This Row],[New ID]])</f>
        <v>1</v>
      </c>
      <c r="G115" s="1" t="s">
        <v>3527</v>
      </c>
      <c r="J115">
        <v>1</v>
      </c>
      <c r="L115">
        <v>1</v>
      </c>
    </row>
    <row r="116" spans="1:12" x14ac:dyDescent="0.25">
      <c r="A116" s="156" t="s">
        <v>885</v>
      </c>
      <c r="B116" s="66" t="s">
        <v>2770</v>
      </c>
      <c r="C116" s="155" t="s">
        <v>52</v>
      </c>
      <c r="D116">
        <f>IF(ISERROR(VLOOKUP(A116,'Unc. Lookup'!O$2:O$2652,1,FALSE)),0,1)</f>
        <v>1</v>
      </c>
      <c r="E116">
        <f>COUNTIF(Table5[New ID],Table5[[#This Row],[New ID]])</f>
        <v>1</v>
      </c>
      <c r="G116" s="1" t="s">
        <v>3532</v>
      </c>
      <c r="J116">
        <v>1</v>
      </c>
      <c r="L116">
        <v>1</v>
      </c>
    </row>
    <row r="117" spans="1:12" x14ac:dyDescent="0.25">
      <c r="A117" s="156" t="s">
        <v>886</v>
      </c>
      <c r="B117" s="66" t="s">
        <v>2771</v>
      </c>
      <c r="C117" s="155" t="s">
        <v>52</v>
      </c>
      <c r="D117">
        <f>IF(ISERROR(VLOOKUP(A117,'Unc. Lookup'!O$2:O$2652,1,FALSE)),0,1)</f>
        <v>1</v>
      </c>
      <c r="E117">
        <f>COUNTIF(Table5[New ID],Table5[[#This Row],[New ID]])</f>
        <v>1</v>
      </c>
      <c r="G117" s="1" t="s">
        <v>3537</v>
      </c>
      <c r="J117">
        <v>1</v>
      </c>
      <c r="L117">
        <v>1</v>
      </c>
    </row>
    <row r="118" spans="1:12" x14ac:dyDescent="0.25">
      <c r="A118" s="156" t="s">
        <v>5143</v>
      </c>
      <c r="B118" s="66" t="s">
        <v>2772</v>
      </c>
      <c r="C118" s="155" t="s">
        <v>52</v>
      </c>
      <c r="D118">
        <f>IF(ISERROR(VLOOKUP(A118,'Unc. Lookup'!O$2:O$2652,1,FALSE)),0,1)</f>
        <v>0</v>
      </c>
      <c r="E118">
        <f>COUNTIF(Table5[New ID],Table5[[#This Row],[New ID]])</f>
        <v>1</v>
      </c>
      <c r="G118" s="1" t="s">
        <v>3488</v>
      </c>
      <c r="J118">
        <v>1</v>
      </c>
      <c r="L118">
        <v>1</v>
      </c>
    </row>
    <row r="119" spans="1:12" x14ac:dyDescent="0.25">
      <c r="A119" s="156" t="s">
        <v>888</v>
      </c>
      <c r="B119" s="66" t="s">
        <v>2773</v>
      </c>
      <c r="C119" s="155" t="s">
        <v>52</v>
      </c>
      <c r="D119">
        <f>IF(ISERROR(VLOOKUP(A119,'Unc. Lookup'!O$2:O$2652,1,FALSE)),0,1)</f>
        <v>1</v>
      </c>
      <c r="E119">
        <f>COUNTIF(Table5[New ID],Table5[[#This Row],[New ID]])</f>
        <v>1</v>
      </c>
      <c r="G119" s="1" t="s">
        <v>3498</v>
      </c>
      <c r="J119">
        <v>1</v>
      </c>
      <c r="L119">
        <v>1</v>
      </c>
    </row>
    <row r="120" spans="1:12" x14ac:dyDescent="0.25">
      <c r="A120" s="156" t="s">
        <v>889</v>
      </c>
      <c r="B120" s="66" t="s">
        <v>2774</v>
      </c>
      <c r="C120" s="155" t="s">
        <v>52</v>
      </c>
      <c r="D120">
        <f>IF(ISERROR(VLOOKUP(A120,'Unc. Lookup'!O$2:O$2652,1,FALSE)),0,1)</f>
        <v>1</v>
      </c>
      <c r="E120">
        <f>COUNTIF(Table5[New ID],Table5[[#This Row],[New ID]])</f>
        <v>1</v>
      </c>
      <c r="G120" s="1" t="s">
        <v>3493</v>
      </c>
      <c r="J120">
        <v>1</v>
      </c>
      <c r="L120">
        <v>1</v>
      </c>
    </row>
    <row r="121" spans="1:12" x14ac:dyDescent="0.25">
      <c r="A121" s="156" t="s">
        <v>890</v>
      </c>
      <c r="B121" s="66" t="s">
        <v>2775</v>
      </c>
      <c r="C121" s="155" t="s">
        <v>52</v>
      </c>
      <c r="D121">
        <f>IF(ISERROR(VLOOKUP(A121,'Unc. Lookup'!O$2:O$2652,1,FALSE)),0,1)</f>
        <v>1</v>
      </c>
      <c r="E121">
        <f>COUNTIF(Table5[New ID],Table5[[#This Row],[New ID]])</f>
        <v>1</v>
      </c>
      <c r="G121" s="1" t="s">
        <v>3502</v>
      </c>
      <c r="J121">
        <v>1</v>
      </c>
      <c r="L121">
        <v>1</v>
      </c>
    </row>
    <row r="122" spans="1:12" x14ac:dyDescent="0.25">
      <c r="A122" s="156" t="s">
        <v>5144</v>
      </c>
      <c r="B122" s="66" t="s">
        <v>2776</v>
      </c>
      <c r="C122" s="155" t="s">
        <v>52</v>
      </c>
      <c r="D122">
        <f>IF(ISERROR(VLOOKUP(A122,'Unc. Lookup'!O$2:O$2652,1,FALSE)),0,1)</f>
        <v>0</v>
      </c>
      <c r="E122">
        <f>COUNTIF(Table5[New ID],Table5[[#This Row],[New ID]])</f>
        <v>1</v>
      </c>
      <c r="G122" s="1" t="s">
        <v>3507</v>
      </c>
      <c r="J122">
        <v>1</v>
      </c>
      <c r="L122">
        <v>1</v>
      </c>
    </row>
    <row r="123" spans="1:12" x14ac:dyDescent="0.25">
      <c r="A123" s="156" t="s">
        <v>892</v>
      </c>
      <c r="B123" s="66" t="s">
        <v>2777</v>
      </c>
      <c r="C123" s="155" t="s">
        <v>52</v>
      </c>
      <c r="D123">
        <f>IF(ISERROR(VLOOKUP(A123,'Unc. Lookup'!O$2:O$2652,1,FALSE)),0,1)</f>
        <v>1</v>
      </c>
      <c r="E123">
        <f>COUNTIF(Table5[New ID],Table5[[#This Row],[New ID]])</f>
        <v>1</v>
      </c>
      <c r="G123" s="1" t="s">
        <v>3512</v>
      </c>
      <c r="J123">
        <v>1</v>
      </c>
      <c r="L123">
        <v>1</v>
      </c>
    </row>
    <row r="124" spans="1:12" x14ac:dyDescent="0.25">
      <c r="A124" s="156" t="s">
        <v>5145</v>
      </c>
      <c r="B124" s="66" t="s">
        <v>2778</v>
      </c>
      <c r="C124" s="155" t="s">
        <v>52</v>
      </c>
      <c r="D124">
        <f>IF(ISERROR(VLOOKUP(A124,'Unc. Lookup'!O$2:O$2652,1,FALSE)),0,1)</f>
        <v>0</v>
      </c>
      <c r="E124">
        <f>COUNTIF(Table5[New ID],Table5[[#This Row],[New ID]])</f>
        <v>1</v>
      </c>
      <c r="G124" s="1" t="s">
        <v>3517</v>
      </c>
      <c r="J124">
        <v>1</v>
      </c>
      <c r="L124">
        <v>1</v>
      </c>
    </row>
    <row r="125" spans="1:12" x14ac:dyDescent="0.25">
      <c r="A125" s="156" t="s">
        <v>5146</v>
      </c>
      <c r="B125" s="66" t="s">
        <v>2779</v>
      </c>
      <c r="C125" s="155" t="s">
        <v>52</v>
      </c>
      <c r="D125">
        <f>IF(ISERROR(VLOOKUP(A125,'Unc. Lookup'!O$2:O$2652,1,FALSE)),0,1)</f>
        <v>0</v>
      </c>
      <c r="E125">
        <f>COUNTIF(Table5[New ID],Table5[[#This Row],[New ID]])</f>
        <v>1</v>
      </c>
      <c r="G125" s="1" t="s">
        <v>3525</v>
      </c>
      <c r="J125">
        <v>1</v>
      </c>
      <c r="L125">
        <v>1</v>
      </c>
    </row>
    <row r="126" spans="1:12" x14ac:dyDescent="0.25">
      <c r="A126" s="156" t="s">
        <v>895</v>
      </c>
      <c r="B126" s="66" t="s">
        <v>2780</v>
      </c>
      <c r="C126" s="155" t="s">
        <v>52</v>
      </c>
      <c r="D126">
        <f>IF(ISERROR(VLOOKUP(A126,'Unc. Lookup'!O$2:O$2652,1,FALSE)),0,1)</f>
        <v>1</v>
      </c>
      <c r="E126">
        <f>COUNTIF(Table5[New ID],Table5[[#This Row],[New ID]])</f>
        <v>1</v>
      </c>
      <c r="G126" s="1" t="s">
        <v>3530</v>
      </c>
      <c r="J126">
        <v>1</v>
      </c>
      <c r="L126">
        <v>1</v>
      </c>
    </row>
    <row r="127" spans="1:12" x14ac:dyDescent="0.25">
      <c r="A127" s="156" t="s">
        <v>896</v>
      </c>
      <c r="B127" s="66" t="s">
        <v>2781</v>
      </c>
      <c r="C127" s="155" t="s">
        <v>52</v>
      </c>
      <c r="D127">
        <f>IF(ISERROR(VLOOKUP(A127,'Unc. Lookup'!O$2:O$2652,1,FALSE)),0,1)</f>
        <v>1</v>
      </c>
      <c r="E127">
        <f>COUNTIF(Table5[New ID],Table5[[#This Row],[New ID]])</f>
        <v>1</v>
      </c>
      <c r="G127" s="1" t="s">
        <v>3535</v>
      </c>
      <c r="J127">
        <v>1</v>
      </c>
      <c r="L127">
        <v>1</v>
      </c>
    </row>
    <row r="128" spans="1:12" x14ac:dyDescent="0.25">
      <c r="A128" s="156" t="s">
        <v>897</v>
      </c>
      <c r="B128" s="66" t="s">
        <v>2782</v>
      </c>
      <c r="C128" s="155" t="s">
        <v>52</v>
      </c>
      <c r="D128">
        <f>IF(ISERROR(VLOOKUP(A128,'Unc. Lookup'!O$2:O$2652,1,FALSE)),0,1)</f>
        <v>1</v>
      </c>
      <c r="E128">
        <f>COUNTIF(Table5[New ID],Table5[[#This Row],[New ID]])</f>
        <v>1</v>
      </c>
      <c r="G128" s="1" t="s">
        <v>3540</v>
      </c>
      <c r="J128">
        <v>1</v>
      </c>
      <c r="L128">
        <v>1</v>
      </c>
    </row>
    <row r="129" spans="1:12" x14ac:dyDescent="0.25">
      <c r="A129" s="156" t="s">
        <v>855</v>
      </c>
      <c r="B129" s="66" t="s">
        <v>2783</v>
      </c>
      <c r="C129" s="155" t="s">
        <v>52</v>
      </c>
      <c r="D129">
        <f>IF(ISERROR(VLOOKUP(A129,'Unc. Lookup'!O$2:O$2652,1,FALSE)),0,1)</f>
        <v>1</v>
      </c>
      <c r="E129">
        <f>COUNTIF(Table5[New ID],Table5[[#This Row],[New ID]])</f>
        <v>1</v>
      </c>
      <c r="G129" s="1" t="s">
        <v>3505</v>
      </c>
      <c r="J129">
        <v>1</v>
      </c>
      <c r="L129">
        <v>1</v>
      </c>
    </row>
    <row r="130" spans="1:12" x14ac:dyDescent="0.25">
      <c r="A130" s="156" t="s">
        <v>856</v>
      </c>
      <c r="B130" s="66" t="s">
        <v>2784</v>
      </c>
      <c r="C130" s="155" t="s">
        <v>52</v>
      </c>
      <c r="D130">
        <f>IF(ISERROR(VLOOKUP(A130,'Unc. Lookup'!O$2:O$2652,1,FALSE)),0,1)</f>
        <v>1</v>
      </c>
      <c r="E130">
        <f>COUNTIF(Table5[New ID],Table5[[#This Row],[New ID]])</f>
        <v>1</v>
      </c>
      <c r="G130" s="1" t="s">
        <v>3510</v>
      </c>
      <c r="J130">
        <v>1</v>
      </c>
      <c r="L130">
        <v>1</v>
      </c>
    </row>
    <row r="131" spans="1:12" x14ac:dyDescent="0.25">
      <c r="A131" s="156" t="s">
        <v>857</v>
      </c>
      <c r="B131" s="66" t="s">
        <v>2785</v>
      </c>
      <c r="C131" s="155" t="s">
        <v>52</v>
      </c>
      <c r="D131">
        <f>IF(ISERROR(VLOOKUP(A131,'Unc. Lookup'!O$2:O$2652,1,FALSE)),0,1)</f>
        <v>1</v>
      </c>
      <c r="E131">
        <f>COUNTIF(Table5[New ID],Table5[[#This Row],[New ID]])</f>
        <v>1</v>
      </c>
      <c r="G131" s="1" t="s">
        <v>3515</v>
      </c>
      <c r="J131">
        <v>1</v>
      </c>
      <c r="L131">
        <v>1</v>
      </c>
    </row>
    <row r="132" spans="1:12" x14ac:dyDescent="0.25">
      <c r="A132" s="156" t="s">
        <v>5147</v>
      </c>
      <c r="B132" s="66" t="s">
        <v>2786</v>
      </c>
      <c r="C132" s="155" t="s">
        <v>52</v>
      </c>
      <c r="D132">
        <f>IF(ISERROR(VLOOKUP(A132,'Unc. Lookup'!O$2:O$2652,1,FALSE)),0,1)</f>
        <v>0</v>
      </c>
      <c r="E132">
        <f>COUNTIF(Table5[New ID],Table5[[#This Row],[New ID]])</f>
        <v>1</v>
      </c>
      <c r="G132" s="1" t="s">
        <v>3520</v>
      </c>
      <c r="J132">
        <v>1</v>
      </c>
      <c r="L132">
        <v>1</v>
      </c>
    </row>
    <row r="133" spans="1:12" x14ac:dyDescent="0.25">
      <c r="A133" s="156" t="s">
        <v>5148</v>
      </c>
      <c r="B133" s="66" t="s">
        <v>2787</v>
      </c>
      <c r="C133" s="155" t="s">
        <v>52</v>
      </c>
      <c r="D133">
        <f>IF(ISERROR(VLOOKUP(A133,'Unc. Lookup'!O$2:O$2652,1,FALSE)),0,1)</f>
        <v>0</v>
      </c>
      <c r="E133">
        <f>COUNTIF(Table5[New ID],Table5[[#This Row],[New ID]])</f>
        <v>1</v>
      </c>
      <c r="G133" s="1" t="s">
        <v>3480</v>
      </c>
      <c r="J133">
        <v>1</v>
      </c>
      <c r="L133">
        <v>1</v>
      </c>
    </row>
    <row r="134" spans="1:12" x14ac:dyDescent="0.25">
      <c r="A134" s="156" t="s">
        <v>860</v>
      </c>
      <c r="B134" s="66" t="s">
        <v>2788</v>
      </c>
      <c r="C134" s="155" t="s">
        <v>52</v>
      </c>
      <c r="D134">
        <f>IF(ISERROR(VLOOKUP(A134,'Unc. Lookup'!O$2:O$2652,1,FALSE)),0,1)</f>
        <v>1</v>
      </c>
      <c r="E134">
        <f>COUNTIF(Table5[New ID],Table5[[#This Row],[New ID]])</f>
        <v>1</v>
      </c>
      <c r="G134" s="1" t="s">
        <v>3485</v>
      </c>
      <c r="J134">
        <v>1</v>
      </c>
      <c r="L134">
        <v>1</v>
      </c>
    </row>
    <row r="135" spans="1:12" x14ac:dyDescent="0.25">
      <c r="A135" s="156" t="s">
        <v>861</v>
      </c>
      <c r="B135" s="66" t="s">
        <v>2789</v>
      </c>
      <c r="C135" s="155" t="s">
        <v>52</v>
      </c>
      <c r="D135">
        <f>IF(ISERROR(VLOOKUP(A135,'Unc. Lookup'!O$2:O$2652,1,FALSE)),0,1)</f>
        <v>1</v>
      </c>
      <c r="E135">
        <f>COUNTIF(Table5[New ID],Table5[[#This Row],[New ID]])</f>
        <v>1</v>
      </c>
      <c r="G135" s="1" t="s">
        <v>3524</v>
      </c>
      <c r="J135">
        <v>1</v>
      </c>
      <c r="L135">
        <v>1</v>
      </c>
    </row>
    <row r="136" spans="1:12" x14ac:dyDescent="0.25">
      <c r="A136" s="156" t="s">
        <v>862</v>
      </c>
      <c r="B136" s="66" t="s">
        <v>2790</v>
      </c>
      <c r="C136" s="155" t="s">
        <v>52</v>
      </c>
      <c r="D136">
        <f>IF(ISERROR(VLOOKUP(A136,'Unc. Lookup'!O$2:O$2652,1,FALSE)),0,1)</f>
        <v>1</v>
      </c>
      <c r="E136">
        <f>COUNTIF(Table5[New ID],Table5[[#This Row],[New ID]])</f>
        <v>1</v>
      </c>
      <c r="G136" s="1" t="s">
        <v>3529</v>
      </c>
      <c r="J136">
        <v>1</v>
      </c>
      <c r="L136">
        <v>1</v>
      </c>
    </row>
    <row r="137" spans="1:12" x14ac:dyDescent="0.25">
      <c r="A137" s="156" t="s">
        <v>863</v>
      </c>
      <c r="B137" s="66" t="s">
        <v>2791</v>
      </c>
      <c r="C137" s="155" t="s">
        <v>52</v>
      </c>
      <c r="D137">
        <f>IF(ISERROR(VLOOKUP(A137,'Unc. Lookup'!O$2:O$2652,1,FALSE)),0,1)</f>
        <v>1</v>
      </c>
      <c r="E137">
        <f>COUNTIF(Table5[New ID],Table5[[#This Row],[New ID]])</f>
        <v>1</v>
      </c>
      <c r="G137" s="1" t="s">
        <v>3534</v>
      </c>
      <c r="J137">
        <v>1</v>
      </c>
      <c r="L137">
        <v>1</v>
      </c>
    </row>
    <row r="138" spans="1:12" x14ac:dyDescent="0.25">
      <c r="A138" s="156" t="s">
        <v>5149</v>
      </c>
      <c r="B138" s="66" t="s">
        <v>2792</v>
      </c>
      <c r="C138" s="155" t="s">
        <v>52</v>
      </c>
      <c r="D138">
        <f>IF(ISERROR(VLOOKUP(A138,'Unc. Lookup'!O$2:O$2652,1,FALSE)),0,1)</f>
        <v>0</v>
      </c>
      <c r="E138">
        <f>COUNTIF(Table5[New ID],Table5[[#This Row],[New ID]])</f>
        <v>1</v>
      </c>
      <c r="G138" s="1" t="s">
        <v>3539</v>
      </c>
      <c r="J138">
        <v>1</v>
      </c>
      <c r="L138">
        <v>1</v>
      </c>
    </row>
    <row r="139" spans="1:12" x14ac:dyDescent="0.25">
      <c r="A139" s="156" t="s">
        <v>865</v>
      </c>
      <c r="B139" s="66" t="s">
        <v>2793</v>
      </c>
      <c r="C139" s="155" t="s">
        <v>52</v>
      </c>
      <c r="D139">
        <f>IF(ISERROR(VLOOKUP(A139,'Unc. Lookup'!O$2:O$2652,1,FALSE)),0,1)</f>
        <v>1</v>
      </c>
      <c r="E139">
        <f>COUNTIF(Table5[New ID],Table5[[#This Row],[New ID]])</f>
        <v>1</v>
      </c>
      <c r="G139" s="1" t="s">
        <v>3490</v>
      </c>
      <c r="J139">
        <v>1</v>
      </c>
      <c r="L139">
        <v>1</v>
      </c>
    </row>
    <row r="140" spans="1:12" x14ac:dyDescent="0.25">
      <c r="A140" s="156" t="s">
        <v>866</v>
      </c>
      <c r="B140" s="66" t="s">
        <v>2794</v>
      </c>
      <c r="C140" s="155" t="s">
        <v>52</v>
      </c>
      <c r="D140">
        <f>IF(ISERROR(VLOOKUP(A140,'Unc. Lookup'!O$2:O$2652,1,FALSE)),0,1)</f>
        <v>1</v>
      </c>
      <c r="E140">
        <f>COUNTIF(Table5[New ID],Table5[[#This Row],[New ID]])</f>
        <v>1</v>
      </c>
      <c r="G140" s="1" t="s">
        <v>3500</v>
      </c>
      <c r="J140">
        <v>1</v>
      </c>
      <c r="L140">
        <v>1</v>
      </c>
    </row>
    <row r="141" spans="1:12" x14ac:dyDescent="0.25">
      <c r="A141" s="156" t="s">
        <v>867</v>
      </c>
      <c r="B141" s="66" t="s">
        <v>2795</v>
      </c>
      <c r="C141" s="155" t="s">
        <v>52</v>
      </c>
      <c r="D141">
        <f>IF(ISERROR(VLOOKUP(A141,'Unc. Lookup'!O$2:O$2652,1,FALSE)),0,1)</f>
        <v>1</v>
      </c>
      <c r="E141">
        <f>COUNTIF(Table5[New ID],Table5[[#This Row],[New ID]])</f>
        <v>1</v>
      </c>
      <c r="G141" s="1" t="s">
        <v>3495</v>
      </c>
      <c r="J141">
        <v>1</v>
      </c>
      <c r="L141">
        <v>1</v>
      </c>
    </row>
    <row r="142" spans="1:12" x14ac:dyDescent="0.25">
      <c r="A142" s="156" t="s">
        <v>868</v>
      </c>
      <c r="B142" s="66" t="s">
        <v>2796</v>
      </c>
      <c r="C142" s="155" t="s">
        <v>52</v>
      </c>
      <c r="D142">
        <f>IF(ISERROR(VLOOKUP(A142,'Unc. Lookup'!O$2:O$2652,1,FALSE)),0,1)</f>
        <v>1</v>
      </c>
      <c r="E142">
        <f>COUNTIF(Table5[New ID],Table5[[#This Row],[New ID]])</f>
        <v>1</v>
      </c>
      <c r="G142" s="1" t="s">
        <v>3504</v>
      </c>
      <c r="J142">
        <v>1</v>
      </c>
      <c r="L142">
        <v>1</v>
      </c>
    </row>
    <row r="143" spans="1:12" x14ac:dyDescent="0.25">
      <c r="A143" s="156" t="s">
        <v>869</v>
      </c>
      <c r="B143" s="66" t="s">
        <v>2797</v>
      </c>
      <c r="C143" s="155" t="s">
        <v>52</v>
      </c>
      <c r="D143">
        <f>IF(ISERROR(VLOOKUP(A143,'Unc. Lookup'!O$2:O$2652,1,FALSE)),0,1)</f>
        <v>1</v>
      </c>
      <c r="E143">
        <f>COUNTIF(Table5[New ID],Table5[[#This Row],[New ID]])</f>
        <v>1</v>
      </c>
      <c r="G143" s="1" t="s">
        <v>3509</v>
      </c>
      <c r="J143">
        <v>1</v>
      </c>
      <c r="L143">
        <v>1</v>
      </c>
    </row>
    <row r="144" spans="1:12" x14ac:dyDescent="0.25">
      <c r="A144" s="156" t="s">
        <v>870</v>
      </c>
      <c r="B144" s="66" t="s">
        <v>2798</v>
      </c>
      <c r="C144" s="155" t="s">
        <v>52</v>
      </c>
      <c r="D144">
        <f>IF(ISERROR(VLOOKUP(A144,'Unc. Lookup'!O$2:O$2652,1,FALSE)),0,1)</f>
        <v>1</v>
      </c>
      <c r="E144">
        <f>COUNTIF(Table5[New ID],Table5[[#This Row],[New ID]])</f>
        <v>1</v>
      </c>
      <c r="G144" s="1" t="s">
        <v>3514</v>
      </c>
      <c r="J144">
        <v>1</v>
      </c>
      <c r="L144">
        <v>1</v>
      </c>
    </row>
    <row r="145" spans="1:12" x14ac:dyDescent="0.25">
      <c r="A145" s="156" t="s">
        <v>871</v>
      </c>
      <c r="B145" s="66" t="s">
        <v>2799</v>
      </c>
      <c r="C145" s="155" t="s">
        <v>52</v>
      </c>
      <c r="D145">
        <f>IF(ISERROR(VLOOKUP(A145,'Unc. Lookup'!O$2:O$2652,1,FALSE)),0,1)</f>
        <v>1</v>
      </c>
      <c r="E145">
        <f>COUNTIF(Table5[New ID],Table5[[#This Row],[New ID]])</f>
        <v>1</v>
      </c>
      <c r="G145" s="1" t="s">
        <v>3519</v>
      </c>
      <c r="J145">
        <v>1</v>
      </c>
      <c r="L145">
        <v>1</v>
      </c>
    </row>
    <row r="146" spans="1:12" x14ac:dyDescent="0.25">
      <c r="A146" s="156" t="s">
        <v>872</v>
      </c>
      <c r="B146" s="66" t="s">
        <v>2800</v>
      </c>
      <c r="C146" s="155" t="s">
        <v>52</v>
      </c>
      <c r="D146">
        <f>IF(ISERROR(VLOOKUP(A146,'Unc. Lookup'!O$2:O$2652,1,FALSE)),0,1)</f>
        <v>1</v>
      </c>
      <c r="E146">
        <f>COUNTIF(Table5[New ID],Table5[[#This Row],[New ID]])</f>
        <v>1</v>
      </c>
      <c r="G146" s="1" t="s">
        <v>3479</v>
      </c>
      <c r="J146">
        <v>1</v>
      </c>
      <c r="L146">
        <v>1</v>
      </c>
    </row>
    <row r="147" spans="1:12" x14ac:dyDescent="0.25">
      <c r="A147" s="156" t="s">
        <v>873</v>
      </c>
      <c r="B147" s="66" t="s">
        <v>2801</v>
      </c>
      <c r="C147" s="155" t="s">
        <v>52</v>
      </c>
      <c r="D147">
        <f>IF(ISERROR(VLOOKUP(A147,'Unc. Lookup'!O$2:O$2652,1,FALSE)),0,1)</f>
        <v>1</v>
      </c>
      <c r="E147">
        <f>COUNTIF(Table5[New ID],Table5[[#This Row],[New ID]])</f>
        <v>1</v>
      </c>
      <c r="G147" s="1" t="s">
        <v>3484</v>
      </c>
      <c r="J147">
        <v>1</v>
      </c>
      <c r="L147">
        <v>1</v>
      </c>
    </row>
    <row r="148" spans="1:12" x14ac:dyDescent="0.25">
      <c r="A148" s="156" t="s">
        <v>874</v>
      </c>
      <c r="B148" s="66" t="s">
        <v>2802</v>
      </c>
      <c r="C148" s="155" t="s">
        <v>52</v>
      </c>
      <c r="D148">
        <f>IF(ISERROR(VLOOKUP(A148,'Unc. Lookup'!O$2:O$2652,1,FALSE)),0,1)</f>
        <v>1</v>
      </c>
      <c r="E148">
        <f>COUNTIF(Table5[New ID],Table5[[#This Row],[New ID]])</f>
        <v>1</v>
      </c>
      <c r="G148" s="1" t="s">
        <v>3523</v>
      </c>
      <c r="J148">
        <v>1</v>
      </c>
      <c r="L148">
        <v>1</v>
      </c>
    </row>
    <row r="149" spans="1:12" x14ac:dyDescent="0.25">
      <c r="A149" s="156" t="s">
        <v>5150</v>
      </c>
      <c r="B149" s="66" t="s">
        <v>2803</v>
      </c>
      <c r="C149" s="155" t="s">
        <v>52</v>
      </c>
      <c r="D149">
        <f>IF(ISERROR(VLOOKUP(A149,'Unc. Lookup'!O$2:O$2652,1,FALSE)),0,1)</f>
        <v>0</v>
      </c>
      <c r="E149">
        <f>COUNTIF(Table5[New ID],Table5[[#This Row],[New ID]])</f>
        <v>1</v>
      </c>
      <c r="G149" s="1" t="s">
        <v>3528</v>
      </c>
      <c r="J149">
        <v>1</v>
      </c>
      <c r="L149">
        <v>1</v>
      </c>
    </row>
    <row r="150" spans="1:12" x14ac:dyDescent="0.25">
      <c r="A150" s="156" t="s">
        <v>6457</v>
      </c>
      <c r="B150" s="66" t="s">
        <v>2804</v>
      </c>
      <c r="C150" s="155" t="s">
        <v>52</v>
      </c>
      <c r="D150">
        <f>IF(ISERROR(VLOOKUP(A150,'Unc. Lookup'!O$2:O$2652,1,FALSE)),0,1)</f>
        <v>0</v>
      </c>
      <c r="E150">
        <f>COUNTIF(Table5[New ID],Table5[[#This Row],[New ID]])</f>
        <v>1</v>
      </c>
      <c r="G150" s="1" t="s">
        <v>3533</v>
      </c>
      <c r="J150">
        <v>1</v>
      </c>
      <c r="L150">
        <v>1</v>
      </c>
    </row>
    <row r="151" spans="1:12" x14ac:dyDescent="0.25">
      <c r="A151" s="156" t="s">
        <v>6461</v>
      </c>
      <c r="B151" s="66" t="s">
        <v>2806</v>
      </c>
      <c r="C151" s="155" t="s">
        <v>52</v>
      </c>
      <c r="D151">
        <f>IF(ISERROR(VLOOKUP(A151,'Unc. Lookup'!O$2:O$2652,1,FALSE)),0,1)</f>
        <v>0</v>
      </c>
      <c r="E151">
        <f>COUNTIF(Table5[New ID],Table5[[#This Row],[New ID]])</f>
        <v>1</v>
      </c>
      <c r="G151" s="1" t="s">
        <v>3538</v>
      </c>
      <c r="J151">
        <v>1</v>
      </c>
      <c r="L151">
        <v>1</v>
      </c>
    </row>
    <row r="152" spans="1:12" x14ac:dyDescent="0.25">
      <c r="A152" s="156" t="s">
        <v>6467</v>
      </c>
      <c r="B152" s="66" t="s">
        <v>2807</v>
      </c>
      <c r="C152" s="155" t="s">
        <v>52</v>
      </c>
      <c r="D152">
        <f>IF(ISERROR(VLOOKUP(A152,'Unc. Lookup'!O$2:O$2652,1,FALSE)),0,1)</f>
        <v>0</v>
      </c>
      <c r="E152">
        <f>COUNTIF(Table5[New ID],Table5[[#This Row],[New ID]])</f>
        <v>1</v>
      </c>
      <c r="G152" s="1" t="s">
        <v>3489</v>
      </c>
      <c r="J152">
        <v>1</v>
      </c>
      <c r="L152">
        <v>1</v>
      </c>
    </row>
    <row r="153" spans="1:12" x14ac:dyDescent="0.25">
      <c r="A153" s="156" t="s">
        <v>6475</v>
      </c>
      <c r="B153" s="66" t="s">
        <v>2808</v>
      </c>
      <c r="C153" s="155" t="s">
        <v>52</v>
      </c>
      <c r="D153">
        <f>IF(ISERROR(VLOOKUP(A153,'Unc. Lookup'!O$2:O$2652,1,FALSE)),0,1)</f>
        <v>1</v>
      </c>
      <c r="E153">
        <f>COUNTIF(Table5[New ID],Table5[[#This Row],[New ID]])</f>
        <v>1</v>
      </c>
      <c r="G153" s="1" t="s">
        <v>3499</v>
      </c>
      <c r="J153">
        <v>1</v>
      </c>
      <c r="L153">
        <v>1</v>
      </c>
    </row>
    <row r="154" spans="1:12" x14ac:dyDescent="0.25">
      <c r="A154" s="156" t="s">
        <v>6485</v>
      </c>
      <c r="B154" s="66" t="s">
        <v>2809</v>
      </c>
      <c r="C154" s="155" t="s">
        <v>52</v>
      </c>
      <c r="D154">
        <f>IF(ISERROR(VLOOKUP(A154,'Unc. Lookup'!O$2:O$2652,1,FALSE)),0,1)</f>
        <v>1</v>
      </c>
      <c r="E154">
        <f>COUNTIF(Table5[New ID],Table5[[#This Row],[New ID]])</f>
        <v>1</v>
      </c>
      <c r="G154" s="1" t="s">
        <v>3494</v>
      </c>
      <c r="J154">
        <v>1</v>
      </c>
      <c r="L154">
        <v>1</v>
      </c>
    </row>
    <row r="155" spans="1:12" x14ac:dyDescent="0.25">
      <c r="A155" s="156" t="s">
        <v>6494</v>
      </c>
      <c r="B155" s="66" t="s">
        <v>2810</v>
      </c>
      <c r="C155" s="155" t="s">
        <v>52</v>
      </c>
      <c r="D155">
        <f>IF(ISERROR(VLOOKUP(A155,'Unc. Lookup'!O$2:O$2652,1,FALSE)),0,1)</f>
        <v>0</v>
      </c>
      <c r="E155">
        <f>COUNTIF(Table5[New ID],Table5[[#This Row],[New ID]])</f>
        <v>1</v>
      </c>
      <c r="G155" s="1" t="s">
        <v>3503</v>
      </c>
      <c r="J155">
        <v>1</v>
      </c>
      <c r="L155">
        <v>1</v>
      </c>
    </row>
    <row r="156" spans="1:12" x14ac:dyDescent="0.25">
      <c r="A156" s="156" t="s">
        <v>6503</v>
      </c>
      <c r="B156" s="66" t="s">
        <v>2811</v>
      </c>
      <c r="C156" s="155" t="s">
        <v>52</v>
      </c>
      <c r="D156">
        <f>IF(ISERROR(VLOOKUP(A156,'Unc. Lookup'!O$2:O$2652,1,FALSE)),0,1)</f>
        <v>1</v>
      </c>
      <c r="E156">
        <f>COUNTIF(Table5[New ID],Table5[[#This Row],[New ID]])</f>
        <v>1</v>
      </c>
      <c r="G156" s="1" t="s">
        <v>3508</v>
      </c>
      <c r="J156">
        <v>1</v>
      </c>
      <c r="L156">
        <v>1</v>
      </c>
    </row>
    <row r="157" spans="1:12" x14ac:dyDescent="0.25">
      <c r="A157" s="156" t="s">
        <v>6512</v>
      </c>
      <c r="B157" s="66" t="s">
        <v>2812</v>
      </c>
      <c r="C157" s="155" t="s">
        <v>52</v>
      </c>
      <c r="D157">
        <f>IF(ISERROR(VLOOKUP(A157,'Unc. Lookup'!O$2:O$2652,1,FALSE)),0,1)</f>
        <v>1</v>
      </c>
      <c r="E157">
        <f>COUNTIF(Table5[New ID],Table5[[#This Row],[New ID]])</f>
        <v>1</v>
      </c>
      <c r="G157" s="1" t="s">
        <v>3513</v>
      </c>
      <c r="J157">
        <v>1</v>
      </c>
      <c r="L157">
        <v>1</v>
      </c>
    </row>
    <row r="158" spans="1:12" x14ac:dyDescent="0.25">
      <c r="A158" s="156" t="s">
        <v>6521</v>
      </c>
      <c r="B158" s="66" t="s">
        <v>2813</v>
      </c>
      <c r="C158" s="155" t="s">
        <v>52</v>
      </c>
      <c r="D158">
        <f>IF(ISERROR(VLOOKUP(A158,'Unc. Lookup'!O$2:O$2652,1,FALSE)),0,1)</f>
        <v>1</v>
      </c>
      <c r="E158">
        <f>COUNTIF(Table5[New ID],Table5[[#This Row],[New ID]])</f>
        <v>1</v>
      </c>
      <c r="G158" s="1" t="s">
        <v>3518</v>
      </c>
      <c r="J158">
        <v>1</v>
      </c>
      <c r="L158">
        <v>1</v>
      </c>
    </row>
    <row r="159" spans="1:12" x14ac:dyDescent="0.25">
      <c r="A159" s="156" t="s">
        <v>6528</v>
      </c>
      <c r="B159" s="66" t="s">
        <v>2814</v>
      </c>
      <c r="C159" s="155" t="s">
        <v>52</v>
      </c>
      <c r="D159">
        <f>IF(ISERROR(VLOOKUP(A159,'Unc. Lookup'!O$2:O$2652,1,FALSE)),0,1)</f>
        <v>1</v>
      </c>
      <c r="E159">
        <f>COUNTIF(Table5[New ID],Table5[[#This Row],[New ID]])</f>
        <v>1</v>
      </c>
      <c r="G159" s="1" t="s">
        <v>3541</v>
      </c>
      <c r="J159">
        <v>1</v>
      </c>
      <c r="L159">
        <v>1</v>
      </c>
    </row>
    <row r="160" spans="1:12" x14ac:dyDescent="0.25">
      <c r="A160" s="156" t="s">
        <v>6533</v>
      </c>
      <c r="B160" s="66" t="s">
        <v>2815</v>
      </c>
      <c r="C160" s="155" t="s">
        <v>52</v>
      </c>
      <c r="D160">
        <f>IF(ISERROR(VLOOKUP(A160,'Unc. Lookup'!O$2:O$2652,1,FALSE)),0,1)</f>
        <v>0</v>
      </c>
      <c r="E160">
        <f>COUNTIF(Table5[New ID],Table5[[#This Row],[New ID]])</f>
        <v>1</v>
      </c>
      <c r="G160" s="1" t="s">
        <v>3547</v>
      </c>
      <c r="J160">
        <v>1</v>
      </c>
      <c r="L160">
        <v>1</v>
      </c>
    </row>
    <row r="161" spans="1:12" x14ac:dyDescent="0.25">
      <c r="A161" s="156" t="s">
        <v>6458</v>
      </c>
      <c r="B161" s="66" t="s">
        <v>2816</v>
      </c>
      <c r="C161" s="155" t="s">
        <v>52</v>
      </c>
      <c r="D161">
        <f>IF(ISERROR(VLOOKUP(A161,'Unc. Lookup'!O$2:O$2652,1,FALSE)),0,1)</f>
        <v>1</v>
      </c>
      <c r="E161">
        <f>COUNTIF(Table5[New ID],Table5[[#This Row],[New ID]])</f>
        <v>1</v>
      </c>
      <c r="G161" s="1" t="s">
        <v>3553</v>
      </c>
      <c r="J161">
        <v>1</v>
      </c>
      <c r="L161">
        <v>1</v>
      </c>
    </row>
    <row r="162" spans="1:12" x14ac:dyDescent="0.25">
      <c r="A162" s="156" t="s">
        <v>6462</v>
      </c>
      <c r="B162" s="66" t="s">
        <v>2817</v>
      </c>
      <c r="C162" s="155" t="s">
        <v>52</v>
      </c>
      <c r="D162">
        <f>IF(ISERROR(VLOOKUP(A162,'Unc. Lookup'!O$2:O$2652,1,FALSE)),0,1)</f>
        <v>1</v>
      </c>
      <c r="E162">
        <f>COUNTIF(Table5[New ID],Table5[[#This Row],[New ID]])</f>
        <v>1</v>
      </c>
      <c r="G162" s="1" t="s">
        <v>3559</v>
      </c>
      <c r="J162">
        <v>1</v>
      </c>
      <c r="L162">
        <v>1</v>
      </c>
    </row>
    <row r="163" spans="1:12" x14ac:dyDescent="0.25">
      <c r="A163" s="156" t="s">
        <v>6468</v>
      </c>
      <c r="B163" s="66" t="s">
        <v>2818</v>
      </c>
      <c r="C163" s="155" t="s">
        <v>52</v>
      </c>
      <c r="D163">
        <f>IF(ISERROR(VLOOKUP(A163,'Unc. Lookup'!O$2:O$2652,1,FALSE)),0,1)</f>
        <v>1</v>
      </c>
      <c r="E163">
        <f>COUNTIF(Table5[New ID],Table5[[#This Row],[New ID]])</f>
        <v>1</v>
      </c>
      <c r="G163" s="1" t="s">
        <v>3571</v>
      </c>
      <c r="J163">
        <v>1</v>
      </c>
      <c r="L163">
        <v>1</v>
      </c>
    </row>
    <row r="164" spans="1:12" x14ac:dyDescent="0.25">
      <c r="A164" s="156" t="s">
        <v>6476</v>
      </c>
      <c r="B164" s="66" t="s">
        <v>2819</v>
      </c>
      <c r="C164" s="155" t="s">
        <v>52</v>
      </c>
      <c r="D164">
        <f>IF(ISERROR(VLOOKUP(A164,'Unc. Lookup'!O$2:O$2652,1,FALSE)),0,1)</f>
        <v>0</v>
      </c>
      <c r="E164">
        <f>COUNTIF(Table5[New ID],Table5[[#This Row],[New ID]])</f>
        <v>1</v>
      </c>
      <c r="G164" s="1" t="s">
        <v>3565</v>
      </c>
      <c r="J164">
        <v>1</v>
      </c>
      <c r="L164">
        <v>1</v>
      </c>
    </row>
    <row r="165" spans="1:12" x14ac:dyDescent="0.25">
      <c r="A165" s="156" t="s">
        <v>6459</v>
      </c>
      <c r="B165" s="66" t="s">
        <v>2820</v>
      </c>
      <c r="C165" s="155" t="s">
        <v>52</v>
      </c>
      <c r="D165">
        <f>IF(ISERROR(VLOOKUP(A165,'Unc. Lookup'!O$2:O$2652,1,FALSE)),0,1)</f>
        <v>1</v>
      </c>
      <c r="E165">
        <f>COUNTIF(Table5[New ID],Table5[[#This Row],[New ID]])</f>
        <v>1</v>
      </c>
      <c r="G165" s="1" t="s">
        <v>3577</v>
      </c>
      <c r="J165">
        <v>1</v>
      </c>
      <c r="L165">
        <v>1</v>
      </c>
    </row>
    <row r="166" spans="1:12" x14ac:dyDescent="0.25">
      <c r="A166" s="156" t="s">
        <v>6463</v>
      </c>
      <c r="B166" s="66" t="s">
        <v>2821</v>
      </c>
      <c r="C166" s="155" t="s">
        <v>52</v>
      </c>
      <c r="D166">
        <f>IF(ISERROR(VLOOKUP(A166,'Unc. Lookup'!O$2:O$2652,1,FALSE)),0,1)</f>
        <v>1</v>
      </c>
      <c r="E166">
        <f>COUNTIF(Table5[New ID],Table5[[#This Row],[New ID]])</f>
        <v>1</v>
      </c>
      <c r="G166" s="1" t="s">
        <v>3582</v>
      </c>
      <c r="J166">
        <v>1</v>
      </c>
      <c r="L166">
        <v>1</v>
      </c>
    </row>
    <row r="167" spans="1:12" x14ac:dyDescent="0.25">
      <c r="A167" s="156" t="s">
        <v>6469</v>
      </c>
      <c r="B167" s="66" t="s">
        <v>2822</v>
      </c>
      <c r="C167" s="155" t="s">
        <v>52</v>
      </c>
      <c r="D167">
        <f>IF(ISERROR(VLOOKUP(A167,'Unc. Lookup'!O$2:O$2652,1,FALSE)),0,1)</f>
        <v>0</v>
      </c>
      <c r="E167">
        <f>COUNTIF(Table5[New ID],Table5[[#This Row],[New ID]])</f>
        <v>1</v>
      </c>
      <c r="G167" s="1" t="s">
        <v>3587</v>
      </c>
      <c r="J167">
        <v>1</v>
      </c>
      <c r="L167">
        <v>1</v>
      </c>
    </row>
    <row r="168" spans="1:12" x14ac:dyDescent="0.25">
      <c r="A168" s="156" t="s">
        <v>6477</v>
      </c>
      <c r="B168" s="66" t="s">
        <v>2823</v>
      </c>
      <c r="C168" s="155" t="s">
        <v>52</v>
      </c>
      <c r="D168">
        <f>IF(ISERROR(VLOOKUP(A168,'Unc. Lookup'!O$2:O$2652,1,FALSE)),0,1)</f>
        <v>1</v>
      </c>
      <c r="E168">
        <f>COUNTIF(Table5[New ID],Table5[[#This Row],[New ID]])</f>
        <v>1</v>
      </c>
      <c r="G168" s="1" t="s">
        <v>3592</v>
      </c>
      <c r="J168">
        <v>1</v>
      </c>
      <c r="L168">
        <v>1</v>
      </c>
    </row>
    <row r="169" spans="1:12" x14ac:dyDescent="0.25">
      <c r="A169" s="156" t="s">
        <v>6460</v>
      </c>
      <c r="B169" s="66" t="s">
        <v>2824</v>
      </c>
      <c r="C169" s="155" t="s">
        <v>52</v>
      </c>
      <c r="D169">
        <f>IF(ISERROR(VLOOKUP(A169,'Unc. Lookup'!O$2:O$2652,1,FALSE)),0,1)</f>
        <v>0</v>
      </c>
      <c r="E169">
        <f>COUNTIF(Table5[New ID],Table5[[#This Row],[New ID]])</f>
        <v>1</v>
      </c>
      <c r="G169" s="1" t="s">
        <v>3542</v>
      </c>
      <c r="J169">
        <v>1</v>
      </c>
      <c r="L169">
        <v>1</v>
      </c>
    </row>
    <row r="170" spans="1:12" x14ac:dyDescent="0.25">
      <c r="A170" s="156" t="s">
        <v>6464</v>
      </c>
      <c r="B170" s="66" t="s">
        <v>2825</v>
      </c>
      <c r="C170" s="155" t="s">
        <v>52</v>
      </c>
      <c r="D170">
        <f>IF(ISERROR(VLOOKUP(A170,'Unc. Lookup'!O$2:O$2652,1,FALSE)),0,1)</f>
        <v>1</v>
      </c>
      <c r="E170">
        <f>COUNTIF(Table5[New ID],Table5[[#This Row],[New ID]])</f>
        <v>1</v>
      </c>
      <c r="G170" s="1" t="s">
        <v>3548</v>
      </c>
      <c r="J170">
        <v>1</v>
      </c>
      <c r="L170">
        <v>1</v>
      </c>
    </row>
    <row r="171" spans="1:12" x14ac:dyDescent="0.25">
      <c r="A171" s="156" t="s">
        <v>6470</v>
      </c>
      <c r="B171" s="66" t="s">
        <v>2826</v>
      </c>
      <c r="C171" s="155" t="s">
        <v>52</v>
      </c>
      <c r="D171">
        <f>IF(ISERROR(VLOOKUP(A171,'Unc. Lookup'!O$2:O$2652,1,FALSE)),0,1)</f>
        <v>0</v>
      </c>
      <c r="E171">
        <f>COUNTIF(Table5[New ID],Table5[[#This Row],[New ID]])</f>
        <v>1</v>
      </c>
      <c r="G171" s="1" t="s">
        <v>3554</v>
      </c>
      <c r="J171">
        <v>1</v>
      </c>
      <c r="L171">
        <v>1</v>
      </c>
    </row>
    <row r="172" spans="1:12" x14ac:dyDescent="0.25">
      <c r="A172" s="156" t="s">
        <v>6478</v>
      </c>
      <c r="B172" s="66" t="s">
        <v>2827</v>
      </c>
      <c r="C172" s="155" t="s">
        <v>52</v>
      </c>
      <c r="D172">
        <f>IF(ISERROR(VLOOKUP(A172,'Unc. Lookup'!O$2:O$2652,1,FALSE)),0,1)</f>
        <v>0</v>
      </c>
      <c r="E172">
        <f>COUNTIF(Table5[New ID],Table5[[#This Row],[New ID]])</f>
        <v>1</v>
      </c>
      <c r="G172" s="1" t="s">
        <v>3597</v>
      </c>
      <c r="J172">
        <v>1</v>
      </c>
      <c r="L172">
        <v>1</v>
      </c>
    </row>
    <row r="173" spans="1:12" x14ac:dyDescent="0.25">
      <c r="A173" s="156" t="s">
        <v>6465</v>
      </c>
      <c r="B173" s="66" t="s">
        <v>2828</v>
      </c>
      <c r="C173" s="155" t="s">
        <v>52</v>
      </c>
      <c r="D173">
        <f>IF(ISERROR(VLOOKUP(A173,'Unc. Lookup'!O$2:O$2652,1,FALSE)),0,1)</f>
        <v>1</v>
      </c>
      <c r="E173">
        <f>COUNTIF(Table5[New ID],Table5[[#This Row],[New ID]])</f>
        <v>1</v>
      </c>
      <c r="G173" s="1" t="s">
        <v>3602</v>
      </c>
      <c r="J173">
        <v>1</v>
      </c>
      <c r="L173">
        <v>1</v>
      </c>
    </row>
    <row r="174" spans="1:12" x14ac:dyDescent="0.25">
      <c r="A174" s="156" t="s">
        <v>6471</v>
      </c>
      <c r="B174" s="66" t="s">
        <v>2829</v>
      </c>
      <c r="C174" s="155" t="s">
        <v>52</v>
      </c>
      <c r="D174">
        <f>IF(ISERROR(VLOOKUP(A174,'Unc. Lookup'!O$2:O$2652,1,FALSE)),0,1)</f>
        <v>1</v>
      </c>
      <c r="E174">
        <f>COUNTIF(Table5[New ID],Table5[[#This Row],[New ID]])</f>
        <v>1</v>
      </c>
      <c r="G174" s="1" t="s">
        <v>3606</v>
      </c>
      <c r="J174">
        <v>1</v>
      </c>
      <c r="L174">
        <v>1</v>
      </c>
    </row>
    <row r="175" spans="1:12" x14ac:dyDescent="0.25">
      <c r="A175" s="156" t="s">
        <v>6479</v>
      </c>
      <c r="B175" s="66" t="s">
        <v>2830</v>
      </c>
      <c r="C175" s="155" t="s">
        <v>52</v>
      </c>
      <c r="D175">
        <f>IF(ISERROR(VLOOKUP(A175,'Unc. Lookup'!O$2:O$2652,1,FALSE)),0,1)</f>
        <v>0</v>
      </c>
      <c r="E175">
        <f>COUNTIF(Table5[New ID],Table5[[#This Row],[New ID]])</f>
        <v>1</v>
      </c>
      <c r="G175" s="1" t="s">
        <v>3560</v>
      </c>
      <c r="J175">
        <v>1</v>
      </c>
      <c r="L175">
        <v>1</v>
      </c>
    </row>
    <row r="176" spans="1:12" x14ac:dyDescent="0.25">
      <c r="A176" s="156" t="s">
        <v>6486</v>
      </c>
      <c r="B176" s="66" t="s">
        <v>2831</v>
      </c>
      <c r="C176" s="155" t="s">
        <v>52</v>
      </c>
      <c r="D176">
        <f>IF(ISERROR(VLOOKUP(A176,'Unc. Lookup'!O$2:O$2652,1,FALSE)),0,1)</f>
        <v>0</v>
      </c>
      <c r="E176">
        <f>COUNTIF(Table5[New ID],Table5[[#This Row],[New ID]])</f>
        <v>1</v>
      </c>
      <c r="G176" s="1" t="s">
        <v>3572</v>
      </c>
      <c r="J176">
        <v>1</v>
      </c>
      <c r="L176">
        <v>1</v>
      </c>
    </row>
    <row r="177" spans="1:12" x14ac:dyDescent="0.25">
      <c r="A177" s="156" t="s">
        <v>6466</v>
      </c>
      <c r="B177" s="66" t="s">
        <v>2832</v>
      </c>
      <c r="C177" s="155" t="s">
        <v>52</v>
      </c>
      <c r="D177">
        <f>IF(ISERROR(VLOOKUP(A177,'Unc. Lookup'!O$2:O$2652,1,FALSE)),0,1)</f>
        <v>1</v>
      </c>
      <c r="E177">
        <f>COUNTIF(Table5[New ID],Table5[[#This Row],[New ID]])</f>
        <v>1</v>
      </c>
      <c r="G177" s="1" t="s">
        <v>3566</v>
      </c>
      <c r="J177">
        <v>1</v>
      </c>
      <c r="L177">
        <v>1</v>
      </c>
    </row>
    <row r="178" spans="1:12" x14ac:dyDescent="0.25">
      <c r="A178" s="156" t="s">
        <v>6472</v>
      </c>
      <c r="B178" s="66" t="s">
        <v>2833</v>
      </c>
      <c r="C178" s="155" t="s">
        <v>52</v>
      </c>
      <c r="D178">
        <f>IF(ISERROR(VLOOKUP(A178,'Unc. Lookup'!O$2:O$2652,1,FALSE)),0,1)</f>
        <v>1</v>
      </c>
      <c r="E178">
        <f>COUNTIF(Table5[New ID],Table5[[#This Row],[New ID]])</f>
        <v>1</v>
      </c>
      <c r="G178" s="1" t="s">
        <v>3578</v>
      </c>
      <c r="J178">
        <v>1</v>
      </c>
      <c r="L178">
        <v>1</v>
      </c>
    </row>
    <row r="179" spans="1:12" x14ac:dyDescent="0.25">
      <c r="A179" s="156" t="s">
        <v>6480</v>
      </c>
      <c r="B179" s="66" t="s">
        <v>2834</v>
      </c>
      <c r="C179" s="155" t="s">
        <v>52</v>
      </c>
      <c r="D179">
        <f>IF(ISERROR(VLOOKUP(A179,'Unc. Lookup'!O$2:O$2652,1,FALSE)),0,1)</f>
        <v>1</v>
      </c>
      <c r="E179">
        <f>COUNTIF(Table5[New ID],Table5[[#This Row],[New ID]])</f>
        <v>1</v>
      </c>
      <c r="G179" s="1" t="s">
        <v>3583</v>
      </c>
      <c r="J179">
        <v>1</v>
      </c>
      <c r="L179">
        <v>1</v>
      </c>
    </row>
    <row r="180" spans="1:12" x14ac:dyDescent="0.25">
      <c r="A180" s="156" t="s">
        <v>6487</v>
      </c>
      <c r="B180" s="66" t="s">
        <v>2835</v>
      </c>
      <c r="C180" s="155" t="s">
        <v>52</v>
      </c>
      <c r="D180">
        <f>IF(ISERROR(VLOOKUP(A180,'Unc. Lookup'!O$2:O$2652,1,FALSE)),0,1)</f>
        <v>0</v>
      </c>
      <c r="E180">
        <f>COUNTIF(Table5[New ID],Table5[[#This Row],[New ID]])</f>
        <v>1</v>
      </c>
      <c r="G180" s="1" t="s">
        <v>3588</v>
      </c>
      <c r="J180">
        <v>1</v>
      </c>
      <c r="L180">
        <v>1</v>
      </c>
    </row>
    <row r="181" spans="1:12" x14ac:dyDescent="0.25">
      <c r="A181" s="156" t="s">
        <v>6473</v>
      </c>
      <c r="B181" s="66" t="s">
        <v>2836</v>
      </c>
      <c r="C181" s="155" t="s">
        <v>52</v>
      </c>
      <c r="D181">
        <f>IF(ISERROR(VLOOKUP(A181,'Unc. Lookup'!O$2:O$2652,1,FALSE)),0,1)</f>
        <v>0</v>
      </c>
      <c r="E181">
        <f>COUNTIF(Table5[New ID],Table5[[#This Row],[New ID]])</f>
        <v>1</v>
      </c>
      <c r="G181" s="1" t="s">
        <v>3593</v>
      </c>
      <c r="J181">
        <v>1</v>
      </c>
      <c r="L181">
        <v>1</v>
      </c>
    </row>
    <row r="182" spans="1:12" x14ac:dyDescent="0.25">
      <c r="A182" s="156" t="s">
        <v>6481</v>
      </c>
      <c r="B182" s="66" t="s">
        <v>2837</v>
      </c>
      <c r="C182" s="155" t="s">
        <v>52</v>
      </c>
      <c r="D182">
        <f>IF(ISERROR(VLOOKUP(A182,'Unc. Lookup'!O$2:O$2652,1,FALSE)),0,1)</f>
        <v>1</v>
      </c>
      <c r="E182">
        <f>COUNTIF(Table5[New ID],Table5[[#This Row],[New ID]])</f>
        <v>1</v>
      </c>
      <c r="G182" s="1" t="s">
        <v>3543</v>
      </c>
      <c r="J182">
        <v>1</v>
      </c>
      <c r="L182">
        <v>1</v>
      </c>
    </row>
    <row r="183" spans="1:12" x14ac:dyDescent="0.25">
      <c r="A183" s="156" t="s">
        <v>6488</v>
      </c>
      <c r="B183" s="66" t="s">
        <v>2838</v>
      </c>
      <c r="C183" s="155" t="s">
        <v>52</v>
      </c>
      <c r="D183">
        <f>IF(ISERROR(VLOOKUP(A183,'Unc. Lookup'!O$2:O$2652,1,FALSE)),0,1)</f>
        <v>1</v>
      </c>
      <c r="E183">
        <f>COUNTIF(Table5[New ID],Table5[[#This Row],[New ID]])</f>
        <v>1</v>
      </c>
      <c r="G183" s="1" t="s">
        <v>3549</v>
      </c>
      <c r="J183">
        <v>1</v>
      </c>
      <c r="L183">
        <v>1</v>
      </c>
    </row>
    <row r="184" spans="1:12" x14ac:dyDescent="0.25">
      <c r="A184" s="156" t="s">
        <v>6495</v>
      </c>
      <c r="B184" s="66" t="s">
        <v>2839</v>
      </c>
      <c r="C184" s="155" t="s">
        <v>52</v>
      </c>
      <c r="D184">
        <f>IF(ISERROR(VLOOKUP(A184,'Unc. Lookup'!O$2:O$2652,1,FALSE)),0,1)</f>
        <v>1</v>
      </c>
      <c r="E184">
        <f>COUNTIF(Table5[New ID],Table5[[#This Row],[New ID]])</f>
        <v>1</v>
      </c>
      <c r="G184" s="1" t="s">
        <v>3555</v>
      </c>
      <c r="J184">
        <v>1</v>
      </c>
      <c r="L184">
        <v>1</v>
      </c>
    </row>
    <row r="185" spans="1:12" x14ac:dyDescent="0.25">
      <c r="A185" s="156" t="s">
        <v>6474</v>
      </c>
      <c r="B185" s="66" t="s">
        <v>2840</v>
      </c>
      <c r="C185" s="155" t="s">
        <v>52</v>
      </c>
      <c r="D185">
        <f>IF(ISERROR(VLOOKUP(A185,'Unc. Lookup'!O$2:O$2652,1,FALSE)),0,1)</f>
        <v>1</v>
      </c>
      <c r="E185">
        <f>COUNTIF(Table5[New ID],Table5[[#This Row],[New ID]])</f>
        <v>1</v>
      </c>
      <c r="G185" s="1" t="s">
        <v>3598</v>
      </c>
      <c r="J185">
        <v>1</v>
      </c>
      <c r="L185">
        <v>1</v>
      </c>
    </row>
    <row r="186" spans="1:12" x14ac:dyDescent="0.25">
      <c r="A186" s="156" t="s">
        <v>6482</v>
      </c>
      <c r="B186" s="66" t="s">
        <v>2841</v>
      </c>
      <c r="C186" s="155" t="s">
        <v>52</v>
      </c>
      <c r="D186">
        <f>IF(ISERROR(VLOOKUP(A186,'Unc. Lookup'!O$2:O$2652,1,FALSE)),0,1)</f>
        <v>1</v>
      </c>
      <c r="E186">
        <f>COUNTIF(Table5[New ID],Table5[[#This Row],[New ID]])</f>
        <v>1</v>
      </c>
      <c r="G186" s="1" t="s">
        <v>3603</v>
      </c>
      <c r="J186">
        <v>1</v>
      </c>
      <c r="L186">
        <v>1</v>
      </c>
    </row>
    <row r="187" spans="1:12" x14ac:dyDescent="0.25">
      <c r="A187" s="156" t="s">
        <v>6489</v>
      </c>
      <c r="B187" s="66" t="s">
        <v>2842</v>
      </c>
      <c r="C187" s="155" t="s">
        <v>52</v>
      </c>
      <c r="D187">
        <f>IF(ISERROR(VLOOKUP(A187,'Unc. Lookup'!O$2:O$2652,1,FALSE)),0,1)</f>
        <v>1</v>
      </c>
      <c r="E187">
        <f>COUNTIF(Table5[New ID],Table5[[#This Row],[New ID]])</f>
        <v>1</v>
      </c>
      <c r="G187" s="1" t="s">
        <v>3607</v>
      </c>
      <c r="J187">
        <v>1</v>
      </c>
      <c r="L187">
        <v>1</v>
      </c>
    </row>
    <row r="188" spans="1:12" x14ac:dyDescent="0.25">
      <c r="A188" s="156" t="s">
        <v>6496</v>
      </c>
      <c r="B188" s="66" t="s">
        <v>2843</v>
      </c>
      <c r="C188" s="155" t="s">
        <v>52</v>
      </c>
      <c r="D188">
        <f>IF(ISERROR(VLOOKUP(A188,'Unc. Lookup'!O$2:O$2652,1,FALSE)),0,1)</f>
        <v>0</v>
      </c>
      <c r="E188">
        <f>COUNTIF(Table5[New ID],Table5[[#This Row],[New ID]])</f>
        <v>1</v>
      </c>
      <c r="G188" s="1" t="s">
        <v>3561</v>
      </c>
      <c r="J188">
        <v>1</v>
      </c>
      <c r="L188">
        <v>1</v>
      </c>
    </row>
    <row r="189" spans="1:12" x14ac:dyDescent="0.25">
      <c r="A189" s="156" t="s">
        <v>6483</v>
      </c>
      <c r="B189" s="66" t="s">
        <v>2844</v>
      </c>
      <c r="C189" s="155" t="s">
        <v>52</v>
      </c>
      <c r="D189">
        <f>IF(ISERROR(VLOOKUP(A189,'Unc. Lookup'!O$2:O$2652,1,FALSE)),0,1)</f>
        <v>0</v>
      </c>
      <c r="E189">
        <f>COUNTIF(Table5[New ID],Table5[[#This Row],[New ID]])</f>
        <v>1</v>
      </c>
      <c r="G189" s="1" t="s">
        <v>3573</v>
      </c>
      <c r="J189">
        <v>1</v>
      </c>
      <c r="L189">
        <v>1</v>
      </c>
    </row>
    <row r="190" spans="1:12" x14ac:dyDescent="0.25">
      <c r="A190" s="156" t="s">
        <v>6490</v>
      </c>
      <c r="B190" s="66" t="s">
        <v>2845</v>
      </c>
      <c r="C190" s="155" t="s">
        <v>52</v>
      </c>
      <c r="D190">
        <f>IF(ISERROR(VLOOKUP(A190,'Unc. Lookup'!O$2:O$2652,1,FALSE)),0,1)</f>
        <v>1</v>
      </c>
      <c r="E190">
        <f>COUNTIF(Table5[New ID],Table5[[#This Row],[New ID]])</f>
        <v>1</v>
      </c>
      <c r="G190" s="1" t="s">
        <v>3567</v>
      </c>
      <c r="J190">
        <v>1</v>
      </c>
      <c r="L190">
        <v>1</v>
      </c>
    </row>
    <row r="191" spans="1:12" x14ac:dyDescent="0.25">
      <c r="A191" s="156" t="s">
        <v>6497</v>
      </c>
      <c r="B191" s="66" t="s">
        <v>2846</v>
      </c>
      <c r="C191" s="155" t="s">
        <v>52</v>
      </c>
      <c r="D191">
        <f>IF(ISERROR(VLOOKUP(A191,'Unc. Lookup'!O$2:O$2652,1,FALSE)),0,1)</f>
        <v>1</v>
      </c>
      <c r="E191">
        <f>COUNTIF(Table5[New ID],Table5[[#This Row],[New ID]])</f>
        <v>1</v>
      </c>
      <c r="G191" s="1" t="s">
        <v>3581</v>
      </c>
      <c r="J191">
        <v>1</v>
      </c>
      <c r="L191">
        <v>1</v>
      </c>
    </row>
    <row r="192" spans="1:12" x14ac:dyDescent="0.25">
      <c r="A192" s="156" t="s">
        <v>6504</v>
      </c>
      <c r="B192" s="66" t="s">
        <v>2847</v>
      </c>
      <c r="C192" s="155" t="s">
        <v>52</v>
      </c>
      <c r="D192">
        <f>IF(ISERROR(VLOOKUP(A192,'Unc. Lookup'!O$2:O$2652,1,FALSE)),0,1)</f>
        <v>1</v>
      </c>
      <c r="E192">
        <f>COUNTIF(Table5[New ID],Table5[[#This Row],[New ID]])</f>
        <v>1</v>
      </c>
      <c r="G192" s="1" t="s">
        <v>3586</v>
      </c>
      <c r="J192">
        <v>1</v>
      </c>
      <c r="L192">
        <v>1</v>
      </c>
    </row>
    <row r="193" spans="1:12" x14ac:dyDescent="0.25">
      <c r="A193" s="156" t="s">
        <v>6484</v>
      </c>
      <c r="B193" s="66" t="s">
        <v>2848</v>
      </c>
      <c r="C193" s="155" t="s">
        <v>52</v>
      </c>
      <c r="D193">
        <f>IF(ISERROR(VLOOKUP(A193,'Unc. Lookup'!O$2:O$2652,1,FALSE)),0,1)</f>
        <v>1</v>
      </c>
      <c r="E193">
        <f>COUNTIF(Table5[New ID],Table5[[#This Row],[New ID]])</f>
        <v>1</v>
      </c>
      <c r="G193" s="1" t="s">
        <v>3591</v>
      </c>
      <c r="J193">
        <v>1</v>
      </c>
      <c r="L193">
        <v>1</v>
      </c>
    </row>
    <row r="194" spans="1:12" x14ac:dyDescent="0.25">
      <c r="A194" s="156" t="s">
        <v>6491</v>
      </c>
      <c r="B194" s="66" t="s">
        <v>2849</v>
      </c>
      <c r="C194" s="155" t="s">
        <v>52</v>
      </c>
      <c r="D194">
        <f>IF(ISERROR(VLOOKUP(A194,'Unc. Lookup'!O$2:O$2652,1,FALSE)),0,1)</f>
        <v>1</v>
      </c>
      <c r="E194">
        <f>COUNTIF(Table5[New ID],Table5[[#This Row],[New ID]])</f>
        <v>1</v>
      </c>
      <c r="G194" s="1" t="s">
        <v>3596</v>
      </c>
      <c r="J194">
        <v>1</v>
      </c>
      <c r="L194">
        <v>1</v>
      </c>
    </row>
    <row r="195" spans="1:12" x14ac:dyDescent="0.25">
      <c r="A195" s="156" t="s">
        <v>6498</v>
      </c>
      <c r="B195" s="66" t="s">
        <v>2850</v>
      </c>
      <c r="C195" s="155" t="s">
        <v>52</v>
      </c>
      <c r="D195">
        <f>IF(ISERROR(VLOOKUP(A195,'Unc. Lookup'!O$2:O$2652,1,FALSE)),0,1)</f>
        <v>1</v>
      </c>
      <c r="E195">
        <f>COUNTIF(Table5[New ID],Table5[[#This Row],[New ID]])</f>
        <v>1</v>
      </c>
      <c r="G195" s="1" t="s">
        <v>3546</v>
      </c>
      <c r="J195">
        <v>1</v>
      </c>
      <c r="L195">
        <v>1</v>
      </c>
    </row>
    <row r="196" spans="1:12" x14ac:dyDescent="0.25">
      <c r="A196" s="156" t="s">
        <v>6505</v>
      </c>
      <c r="B196" s="66" t="s">
        <v>2851</v>
      </c>
      <c r="C196" s="155" t="s">
        <v>52</v>
      </c>
      <c r="D196">
        <f>IF(ISERROR(VLOOKUP(A196,'Unc. Lookup'!O$2:O$2652,1,FALSE)),0,1)</f>
        <v>0</v>
      </c>
      <c r="E196">
        <f>COUNTIF(Table5[New ID],Table5[[#This Row],[New ID]])</f>
        <v>1</v>
      </c>
      <c r="G196" s="1" t="s">
        <v>3552</v>
      </c>
      <c r="J196">
        <v>1</v>
      </c>
      <c r="L196">
        <v>1</v>
      </c>
    </row>
    <row r="197" spans="1:12" x14ac:dyDescent="0.25">
      <c r="A197" s="156" t="s">
        <v>6492</v>
      </c>
      <c r="B197" s="66" t="s">
        <v>2852</v>
      </c>
      <c r="C197" s="155" t="s">
        <v>52</v>
      </c>
      <c r="D197">
        <f>IF(ISERROR(VLOOKUP(A197,'Unc. Lookup'!O$2:O$2652,1,FALSE)),0,1)</f>
        <v>1</v>
      </c>
      <c r="E197">
        <f>COUNTIF(Table5[New ID],Table5[[#This Row],[New ID]])</f>
        <v>1</v>
      </c>
      <c r="G197" s="1" t="s">
        <v>3558</v>
      </c>
      <c r="J197">
        <v>1</v>
      </c>
      <c r="L197">
        <v>1</v>
      </c>
    </row>
    <row r="198" spans="1:12" x14ac:dyDescent="0.25">
      <c r="A198" s="156" t="s">
        <v>6499</v>
      </c>
      <c r="B198" s="66" t="s">
        <v>2853</v>
      </c>
      <c r="C198" s="155" t="s">
        <v>52</v>
      </c>
      <c r="D198">
        <f>IF(ISERROR(VLOOKUP(A198,'Unc. Lookup'!O$2:O$2652,1,FALSE)),0,1)</f>
        <v>1</v>
      </c>
      <c r="E198">
        <f>COUNTIF(Table5[New ID],Table5[[#This Row],[New ID]])</f>
        <v>1</v>
      </c>
      <c r="G198" s="1" t="s">
        <v>3601</v>
      </c>
      <c r="J198">
        <v>1</v>
      </c>
      <c r="L198">
        <v>1</v>
      </c>
    </row>
    <row r="199" spans="1:12" x14ac:dyDescent="0.25">
      <c r="A199" s="156" t="s">
        <v>6506</v>
      </c>
      <c r="B199" s="66" t="s">
        <v>2854</v>
      </c>
      <c r="C199" s="155" t="s">
        <v>52</v>
      </c>
      <c r="D199">
        <f>IF(ISERROR(VLOOKUP(A199,'Unc. Lookup'!O$2:O$2652,1,FALSE)),0,1)</f>
        <v>1</v>
      </c>
      <c r="E199">
        <f>COUNTIF(Table5[New ID],Table5[[#This Row],[New ID]])</f>
        <v>1</v>
      </c>
      <c r="G199" s="1" t="s">
        <v>3564</v>
      </c>
      <c r="J199">
        <v>1</v>
      </c>
      <c r="L199">
        <v>1</v>
      </c>
    </row>
    <row r="200" spans="1:12" x14ac:dyDescent="0.25">
      <c r="A200" s="156" t="s">
        <v>6513</v>
      </c>
      <c r="B200" s="66" t="s">
        <v>2855</v>
      </c>
      <c r="C200" s="155" t="s">
        <v>52</v>
      </c>
      <c r="D200">
        <f>IF(ISERROR(VLOOKUP(A200,'Unc. Lookup'!O$2:O$2652,1,FALSE)),0,1)</f>
        <v>0</v>
      </c>
      <c r="E200">
        <f>COUNTIF(Table5[New ID],Table5[[#This Row],[New ID]])</f>
        <v>1</v>
      </c>
      <c r="G200" s="1" t="s">
        <v>3576</v>
      </c>
      <c r="J200">
        <v>1</v>
      </c>
      <c r="L200">
        <v>1</v>
      </c>
    </row>
    <row r="201" spans="1:12" x14ac:dyDescent="0.25">
      <c r="A201" s="156" t="s">
        <v>6493</v>
      </c>
      <c r="B201" s="66" t="s">
        <v>2856</v>
      </c>
      <c r="C201" s="155" t="s">
        <v>52</v>
      </c>
      <c r="D201">
        <f>IF(ISERROR(VLOOKUP(A201,'Unc. Lookup'!O$2:O$2652,1,FALSE)),0,1)</f>
        <v>1</v>
      </c>
      <c r="E201">
        <f>COUNTIF(Table5[New ID],Table5[[#This Row],[New ID]])</f>
        <v>1</v>
      </c>
      <c r="G201" s="1" t="s">
        <v>3570</v>
      </c>
      <c r="J201">
        <v>1</v>
      </c>
      <c r="L201">
        <v>1</v>
      </c>
    </row>
    <row r="202" spans="1:12" x14ac:dyDescent="0.25">
      <c r="A202" s="156" t="s">
        <v>6500</v>
      </c>
      <c r="B202" s="66" t="s">
        <v>2857</v>
      </c>
      <c r="C202" s="155" t="s">
        <v>52</v>
      </c>
      <c r="D202">
        <f>IF(ISERROR(VLOOKUP(A202,'Unc. Lookup'!O$2:O$2652,1,FALSE)),0,1)</f>
        <v>1</v>
      </c>
      <c r="E202">
        <f>COUNTIF(Table5[New ID],Table5[[#This Row],[New ID]])</f>
        <v>1</v>
      </c>
      <c r="G202" s="1" t="s">
        <v>3580</v>
      </c>
      <c r="J202">
        <v>1</v>
      </c>
      <c r="L202">
        <v>1</v>
      </c>
    </row>
    <row r="203" spans="1:12" x14ac:dyDescent="0.25">
      <c r="A203" s="156" t="s">
        <v>6507</v>
      </c>
      <c r="B203" s="66" t="s">
        <v>2858</v>
      </c>
      <c r="C203" s="155" t="s">
        <v>52</v>
      </c>
      <c r="D203">
        <f>IF(ISERROR(VLOOKUP(A203,'Unc. Lookup'!O$2:O$2652,1,FALSE)),0,1)</f>
        <v>0</v>
      </c>
      <c r="E203">
        <f>COUNTIF(Table5[New ID],Table5[[#This Row],[New ID]])</f>
        <v>1</v>
      </c>
      <c r="G203" s="1" t="s">
        <v>3585</v>
      </c>
      <c r="J203">
        <v>1</v>
      </c>
      <c r="L203">
        <v>1</v>
      </c>
    </row>
    <row r="204" spans="1:12" x14ac:dyDescent="0.25">
      <c r="A204" s="156" t="s">
        <v>6514</v>
      </c>
      <c r="B204" s="66" t="s">
        <v>2859</v>
      </c>
      <c r="C204" s="155" t="s">
        <v>52</v>
      </c>
      <c r="D204">
        <f>IF(ISERROR(VLOOKUP(A204,'Unc. Lookup'!O$2:O$2652,1,FALSE)),0,1)</f>
        <v>1</v>
      </c>
      <c r="E204">
        <f>COUNTIF(Table5[New ID],Table5[[#This Row],[New ID]])</f>
        <v>1</v>
      </c>
      <c r="G204" s="1" t="s">
        <v>3590</v>
      </c>
      <c r="J204">
        <v>1</v>
      </c>
      <c r="L204">
        <v>1</v>
      </c>
    </row>
    <row r="205" spans="1:12" x14ac:dyDescent="0.25">
      <c r="A205" s="156" t="s">
        <v>6501</v>
      </c>
      <c r="B205" s="66" t="s">
        <v>2860</v>
      </c>
      <c r="C205" s="155" t="s">
        <v>52</v>
      </c>
      <c r="D205">
        <f>IF(ISERROR(VLOOKUP(A205,'Unc. Lookup'!O$2:O$2652,1,FALSE)),0,1)</f>
        <v>0</v>
      </c>
      <c r="E205">
        <f>COUNTIF(Table5[New ID],Table5[[#This Row],[New ID]])</f>
        <v>1</v>
      </c>
      <c r="G205" s="1" t="s">
        <v>3595</v>
      </c>
      <c r="J205">
        <v>1</v>
      </c>
      <c r="L205">
        <v>1</v>
      </c>
    </row>
    <row r="206" spans="1:12" x14ac:dyDescent="0.25">
      <c r="A206" s="156" t="s">
        <v>6508</v>
      </c>
      <c r="B206" s="66" t="s">
        <v>2861</v>
      </c>
      <c r="C206" s="155" t="s">
        <v>52</v>
      </c>
      <c r="D206">
        <f>IF(ISERROR(VLOOKUP(A206,'Unc. Lookup'!O$2:O$2652,1,FALSE)),0,1)</f>
        <v>1</v>
      </c>
      <c r="E206">
        <f>COUNTIF(Table5[New ID],Table5[[#This Row],[New ID]])</f>
        <v>1</v>
      </c>
      <c r="G206" s="1" t="s">
        <v>3545</v>
      </c>
      <c r="J206">
        <v>1</v>
      </c>
      <c r="L206">
        <v>1</v>
      </c>
    </row>
    <row r="207" spans="1:12" x14ac:dyDescent="0.25">
      <c r="A207" s="156" t="s">
        <v>6515</v>
      </c>
      <c r="B207" s="66" t="s">
        <v>2862</v>
      </c>
      <c r="C207" s="155" t="s">
        <v>52</v>
      </c>
      <c r="D207">
        <f>IF(ISERROR(VLOOKUP(A207,'Unc. Lookup'!O$2:O$2652,1,FALSE)),0,1)</f>
        <v>0</v>
      </c>
      <c r="E207">
        <f>COUNTIF(Table5[New ID],Table5[[#This Row],[New ID]])</f>
        <v>1</v>
      </c>
      <c r="G207" s="1" t="s">
        <v>3551</v>
      </c>
      <c r="J207">
        <v>1</v>
      </c>
      <c r="L207">
        <v>1</v>
      </c>
    </row>
    <row r="208" spans="1:12" x14ac:dyDescent="0.25">
      <c r="A208" s="156" t="s">
        <v>6522</v>
      </c>
      <c r="B208" s="66" t="s">
        <v>2863</v>
      </c>
      <c r="C208" s="155" t="s">
        <v>52</v>
      </c>
      <c r="D208">
        <f>IF(ISERROR(VLOOKUP(A208,'Unc. Lookup'!O$2:O$2652,1,FALSE)),0,1)</f>
        <v>0</v>
      </c>
      <c r="E208">
        <f>COUNTIF(Table5[New ID],Table5[[#This Row],[New ID]])</f>
        <v>1</v>
      </c>
      <c r="G208" s="1" t="s">
        <v>3557</v>
      </c>
      <c r="J208">
        <v>1</v>
      </c>
      <c r="L208">
        <v>1</v>
      </c>
    </row>
    <row r="209" spans="1:12" x14ac:dyDescent="0.25">
      <c r="A209" s="156" t="s">
        <v>6502</v>
      </c>
      <c r="B209" s="66" t="s">
        <v>2864</v>
      </c>
      <c r="C209" s="155" t="s">
        <v>52</v>
      </c>
      <c r="D209">
        <f>IF(ISERROR(VLOOKUP(A209,'Unc. Lookup'!O$2:O$2652,1,FALSE)),0,1)</f>
        <v>0</v>
      </c>
      <c r="E209">
        <f>COUNTIF(Table5[New ID],Table5[[#This Row],[New ID]])</f>
        <v>1</v>
      </c>
      <c r="G209" s="1" t="s">
        <v>3600</v>
      </c>
      <c r="J209">
        <v>1</v>
      </c>
      <c r="L209">
        <v>1</v>
      </c>
    </row>
    <row r="210" spans="1:12" x14ac:dyDescent="0.25">
      <c r="A210" s="156" t="s">
        <v>6509</v>
      </c>
      <c r="B210" s="66" t="s">
        <v>2865</v>
      </c>
      <c r="C210" s="155" t="s">
        <v>52</v>
      </c>
      <c r="D210">
        <f>IF(ISERROR(VLOOKUP(A210,'Unc. Lookup'!O$2:O$2652,1,FALSE)),0,1)</f>
        <v>0</v>
      </c>
      <c r="E210">
        <f>COUNTIF(Table5[New ID],Table5[[#This Row],[New ID]])</f>
        <v>1</v>
      </c>
      <c r="G210" s="1" t="s">
        <v>3605</v>
      </c>
      <c r="J210">
        <v>1</v>
      </c>
      <c r="L210">
        <v>1</v>
      </c>
    </row>
    <row r="211" spans="1:12" x14ac:dyDescent="0.25">
      <c r="A211" s="156" t="s">
        <v>6516</v>
      </c>
      <c r="B211" s="66" t="s">
        <v>2866</v>
      </c>
      <c r="C211" s="155" t="s">
        <v>52</v>
      </c>
      <c r="D211">
        <f>IF(ISERROR(VLOOKUP(A211,'Unc. Lookup'!O$2:O$2652,1,FALSE)),0,1)</f>
        <v>1</v>
      </c>
      <c r="E211">
        <f>COUNTIF(Table5[New ID],Table5[[#This Row],[New ID]])</f>
        <v>1</v>
      </c>
      <c r="G211" s="1" t="s">
        <v>3609</v>
      </c>
      <c r="J211">
        <v>1</v>
      </c>
      <c r="L211">
        <v>1</v>
      </c>
    </row>
    <row r="212" spans="1:12" x14ac:dyDescent="0.25">
      <c r="A212" s="156" t="s">
        <v>6523</v>
      </c>
      <c r="B212" s="66" t="s">
        <v>2867</v>
      </c>
      <c r="C212" s="155" t="s">
        <v>52</v>
      </c>
      <c r="D212">
        <f>IF(ISERROR(VLOOKUP(A212,'Unc. Lookup'!O$2:O$2652,1,FALSE)),0,1)</f>
        <v>1</v>
      </c>
      <c r="E212">
        <f>COUNTIF(Table5[New ID],Table5[[#This Row],[New ID]])</f>
        <v>1</v>
      </c>
      <c r="G212" s="1" t="s">
        <v>3563</v>
      </c>
      <c r="J212">
        <v>1</v>
      </c>
      <c r="L212">
        <v>1</v>
      </c>
    </row>
    <row r="213" spans="1:12" x14ac:dyDescent="0.25">
      <c r="A213" s="156" t="s">
        <v>6510</v>
      </c>
      <c r="B213" s="66" t="s">
        <v>2868</v>
      </c>
      <c r="C213" s="155" t="s">
        <v>52</v>
      </c>
      <c r="D213">
        <f>IF(ISERROR(VLOOKUP(A213,'Unc. Lookup'!O$2:O$2652,1,FALSE)),0,1)</f>
        <v>1</v>
      </c>
      <c r="E213">
        <f>COUNTIF(Table5[New ID],Table5[[#This Row],[New ID]])</f>
        <v>1</v>
      </c>
      <c r="G213" s="1" t="s">
        <v>3575</v>
      </c>
      <c r="J213">
        <v>1</v>
      </c>
      <c r="L213">
        <v>1</v>
      </c>
    </row>
    <row r="214" spans="1:12" x14ac:dyDescent="0.25">
      <c r="A214" s="156" t="s">
        <v>6517</v>
      </c>
      <c r="B214" s="66" t="s">
        <v>2869</v>
      </c>
      <c r="C214" s="155" t="s">
        <v>52</v>
      </c>
      <c r="D214">
        <f>IF(ISERROR(VLOOKUP(A214,'Unc. Lookup'!O$2:O$2652,1,FALSE)),0,1)</f>
        <v>1</v>
      </c>
      <c r="E214">
        <f>COUNTIF(Table5[New ID],Table5[[#This Row],[New ID]])</f>
        <v>1</v>
      </c>
      <c r="G214" s="1" t="s">
        <v>3569</v>
      </c>
      <c r="J214">
        <v>1</v>
      </c>
      <c r="L214">
        <v>1</v>
      </c>
    </row>
    <row r="215" spans="1:12" x14ac:dyDescent="0.25">
      <c r="A215" s="156" t="s">
        <v>6524</v>
      </c>
      <c r="B215" s="66" t="s">
        <v>2870</v>
      </c>
      <c r="C215" s="155" t="s">
        <v>52</v>
      </c>
      <c r="D215">
        <f>IF(ISERROR(VLOOKUP(A215,'Unc. Lookup'!O$2:O$2652,1,FALSE)),0,1)</f>
        <v>1</v>
      </c>
      <c r="E215">
        <f>COUNTIF(Table5[New ID],Table5[[#This Row],[New ID]])</f>
        <v>1</v>
      </c>
      <c r="G215" s="1" t="s">
        <v>3579</v>
      </c>
      <c r="J215">
        <v>1</v>
      </c>
      <c r="L215">
        <v>1</v>
      </c>
    </row>
    <row r="216" spans="1:12" x14ac:dyDescent="0.25">
      <c r="A216" s="156" t="s">
        <v>6529</v>
      </c>
      <c r="B216" s="66" t="s">
        <v>2871</v>
      </c>
      <c r="C216" s="155" t="s">
        <v>52</v>
      </c>
      <c r="D216">
        <f>IF(ISERROR(VLOOKUP(A216,'Unc. Lookup'!O$2:O$2652,1,FALSE)),0,1)</f>
        <v>0</v>
      </c>
      <c r="E216">
        <f>COUNTIF(Table5[New ID],Table5[[#This Row],[New ID]])</f>
        <v>1</v>
      </c>
      <c r="G216" s="1" t="s">
        <v>3584</v>
      </c>
      <c r="J216">
        <v>1</v>
      </c>
      <c r="L216">
        <v>1</v>
      </c>
    </row>
    <row r="217" spans="1:12" x14ac:dyDescent="0.25">
      <c r="A217" s="156" t="s">
        <v>6511</v>
      </c>
      <c r="B217" s="66" t="s">
        <v>2872</v>
      </c>
      <c r="C217" s="155" t="s">
        <v>52</v>
      </c>
      <c r="D217">
        <f>IF(ISERROR(VLOOKUP(A217,'Unc. Lookup'!O$2:O$2652,1,FALSE)),0,1)</f>
        <v>0</v>
      </c>
      <c r="E217">
        <f>COUNTIF(Table5[New ID],Table5[[#This Row],[New ID]])</f>
        <v>1</v>
      </c>
      <c r="G217" s="1" t="s">
        <v>3589</v>
      </c>
      <c r="J217">
        <v>1</v>
      </c>
      <c r="L217">
        <v>1</v>
      </c>
    </row>
    <row r="218" spans="1:12" x14ac:dyDescent="0.25">
      <c r="A218" s="156" t="s">
        <v>6518</v>
      </c>
      <c r="B218" s="66" t="s">
        <v>2873</v>
      </c>
      <c r="C218" s="155" t="s">
        <v>52</v>
      </c>
      <c r="D218">
        <f>IF(ISERROR(VLOOKUP(A218,'Unc. Lookup'!O$2:O$2652,1,FALSE)),0,1)</f>
        <v>0</v>
      </c>
      <c r="E218">
        <f>COUNTIF(Table5[New ID],Table5[[#This Row],[New ID]])</f>
        <v>1</v>
      </c>
      <c r="G218" s="1" t="s">
        <v>3594</v>
      </c>
      <c r="J218">
        <v>1</v>
      </c>
      <c r="L218">
        <v>1</v>
      </c>
    </row>
    <row r="219" spans="1:12" x14ac:dyDescent="0.25">
      <c r="A219" s="156" t="s">
        <v>6525</v>
      </c>
      <c r="B219" s="66" t="s">
        <v>2874</v>
      </c>
      <c r="C219" s="155" t="s">
        <v>52</v>
      </c>
      <c r="D219">
        <f>IF(ISERROR(VLOOKUP(A219,'Unc. Lookup'!O$2:O$2652,1,FALSE)),0,1)</f>
        <v>1</v>
      </c>
      <c r="E219">
        <f>COUNTIF(Table5[New ID],Table5[[#This Row],[New ID]])</f>
        <v>1</v>
      </c>
      <c r="G219" s="1" t="s">
        <v>3544</v>
      </c>
      <c r="J219">
        <v>1</v>
      </c>
      <c r="L219">
        <v>1</v>
      </c>
    </row>
    <row r="220" spans="1:12" x14ac:dyDescent="0.25">
      <c r="A220" s="156" t="s">
        <v>6530</v>
      </c>
      <c r="B220" s="66" t="s">
        <v>2875</v>
      </c>
      <c r="C220" s="155" t="s">
        <v>52</v>
      </c>
      <c r="D220">
        <f>IF(ISERROR(VLOOKUP(A220,'Unc. Lookup'!O$2:O$2652,1,FALSE)),0,1)</f>
        <v>1</v>
      </c>
      <c r="E220">
        <f>COUNTIF(Table5[New ID],Table5[[#This Row],[New ID]])</f>
        <v>1</v>
      </c>
      <c r="G220" s="1" t="s">
        <v>3550</v>
      </c>
      <c r="J220">
        <v>1</v>
      </c>
      <c r="L220">
        <v>1</v>
      </c>
    </row>
    <row r="221" spans="1:12" x14ac:dyDescent="0.25">
      <c r="A221" s="156" t="s">
        <v>6519</v>
      </c>
      <c r="B221" s="66" t="s">
        <v>2876</v>
      </c>
      <c r="C221" s="155" t="s">
        <v>52</v>
      </c>
      <c r="D221">
        <f>IF(ISERROR(VLOOKUP(A221,'Unc. Lookup'!O$2:O$2652,1,FALSE)),0,1)</f>
        <v>1</v>
      </c>
      <c r="E221">
        <f>COUNTIF(Table5[New ID],Table5[[#This Row],[New ID]])</f>
        <v>1</v>
      </c>
      <c r="G221" s="1" t="s">
        <v>3556</v>
      </c>
      <c r="J221">
        <v>1</v>
      </c>
      <c r="L221">
        <v>1</v>
      </c>
    </row>
    <row r="222" spans="1:12" x14ac:dyDescent="0.25">
      <c r="A222" s="156" t="s">
        <v>6526</v>
      </c>
      <c r="B222" s="66" t="s">
        <v>2877</v>
      </c>
      <c r="C222" s="155" t="s">
        <v>52</v>
      </c>
      <c r="D222">
        <f>IF(ISERROR(VLOOKUP(A222,'Unc. Lookup'!O$2:O$2652,1,FALSE)),0,1)</f>
        <v>0</v>
      </c>
      <c r="E222">
        <f>COUNTIF(Table5[New ID],Table5[[#This Row],[New ID]])</f>
        <v>1</v>
      </c>
      <c r="G222" s="1" t="s">
        <v>3599</v>
      </c>
      <c r="J222">
        <v>1</v>
      </c>
      <c r="L222">
        <v>1</v>
      </c>
    </row>
    <row r="223" spans="1:12" x14ac:dyDescent="0.25">
      <c r="A223" s="156" t="s">
        <v>6531</v>
      </c>
      <c r="B223" s="66" t="s">
        <v>2878</v>
      </c>
      <c r="C223" s="155" t="s">
        <v>52</v>
      </c>
      <c r="D223">
        <f>IF(ISERROR(VLOOKUP(A223,'Unc. Lookup'!O$2:O$2652,1,FALSE)),0,1)</f>
        <v>1</v>
      </c>
      <c r="E223">
        <f>COUNTIF(Table5[New ID],Table5[[#This Row],[New ID]])</f>
        <v>1</v>
      </c>
      <c r="G223" s="1" t="s">
        <v>3604</v>
      </c>
      <c r="J223">
        <v>1</v>
      </c>
      <c r="L223">
        <v>1</v>
      </c>
    </row>
    <row r="224" spans="1:12" x14ac:dyDescent="0.25">
      <c r="A224" s="156" t="s">
        <v>6534</v>
      </c>
      <c r="B224" s="66" t="s">
        <v>2879</v>
      </c>
      <c r="C224" s="155" t="s">
        <v>52</v>
      </c>
      <c r="D224">
        <f>IF(ISERROR(VLOOKUP(A224,'Unc. Lookup'!O$2:O$2652,1,FALSE)),0,1)</f>
        <v>1</v>
      </c>
      <c r="E224">
        <f>COUNTIF(Table5[New ID],Table5[[#This Row],[New ID]])</f>
        <v>1</v>
      </c>
      <c r="G224" s="1" t="s">
        <v>3608</v>
      </c>
      <c r="J224">
        <v>1</v>
      </c>
      <c r="L224">
        <v>1</v>
      </c>
    </row>
    <row r="225" spans="1:12" x14ac:dyDescent="0.25">
      <c r="A225" s="156" t="s">
        <v>6520</v>
      </c>
      <c r="B225" s="66" t="s">
        <v>2880</v>
      </c>
      <c r="C225" s="155" t="s">
        <v>52</v>
      </c>
      <c r="D225">
        <f>IF(ISERROR(VLOOKUP(A225,'Unc. Lookup'!O$2:O$2652,1,FALSE)),0,1)</f>
        <v>0</v>
      </c>
      <c r="E225">
        <f>COUNTIF(Table5[New ID],Table5[[#This Row],[New ID]])</f>
        <v>1</v>
      </c>
      <c r="G225" s="1" t="s">
        <v>3562</v>
      </c>
      <c r="J225">
        <v>1</v>
      </c>
      <c r="L225">
        <v>1</v>
      </c>
    </row>
    <row r="226" spans="1:12" x14ac:dyDescent="0.25">
      <c r="A226" s="156" t="s">
        <v>6527</v>
      </c>
      <c r="B226" s="66" t="s">
        <v>2881</v>
      </c>
      <c r="C226" s="155" t="s">
        <v>52</v>
      </c>
      <c r="D226">
        <f>IF(ISERROR(VLOOKUP(A226,'Unc. Lookup'!O$2:O$2652,1,FALSE)),0,1)</f>
        <v>0</v>
      </c>
      <c r="E226">
        <f>COUNTIF(Table5[New ID],Table5[[#This Row],[New ID]])</f>
        <v>1</v>
      </c>
      <c r="G226" s="1" t="s">
        <v>3574</v>
      </c>
      <c r="J226">
        <v>1</v>
      </c>
      <c r="L226">
        <v>1</v>
      </c>
    </row>
    <row r="227" spans="1:12" x14ac:dyDescent="0.25">
      <c r="A227" s="156" t="s">
        <v>6532</v>
      </c>
      <c r="B227" s="66" t="s">
        <v>2882</v>
      </c>
      <c r="C227" s="155" t="s">
        <v>52</v>
      </c>
      <c r="D227">
        <f>IF(ISERROR(VLOOKUP(A227,'Unc. Lookup'!O$2:O$2652,1,FALSE)),0,1)</f>
        <v>1</v>
      </c>
      <c r="E227">
        <f>COUNTIF(Table5[New ID],Table5[[#This Row],[New ID]])</f>
        <v>1</v>
      </c>
      <c r="G227" s="1" t="s">
        <v>3568</v>
      </c>
      <c r="J227">
        <v>1</v>
      </c>
      <c r="L227">
        <v>1</v>
      </c>
    </row>
    <row r="228" spans="1:12" x14ac:dyDescent="0.25">
      <c r="A228" s="156" t="s">
        <v>6535</v>
      </c>
      <c r="B228" s="66" t="s">
        <v>2883</v>
      </c>
      <c r="C228" s="155" t="s">
        <v>52</v>
      </c>
      <c r="D228">
        <f>IF(ISERROR(VLOOKUP(A228,'Unc. Lookup'!O$2:O$2652,1,FALSE)),0,1)</f>
        <v>1</v>
      </c>
      <c r="E228">
        <f>COUNTIF(Table5[New ID],Table5[[#This Row],[New ID]])</f>
        <v>1</v>
      </c>
      <c r="G228" s="1" t="s">
        <v>4524</v>
      </c>
      <c r="I228">
        <v>1</v>
      </c>
      <c r="L228">
        <v>1</v>
      </c>
    </row>
    <row r="229" spans="1:12" x14ac:dyDescent="0.25">
      <c r="A229" s="156" t="s">
        <v>1814</v>
      </c>
      <c r="B229" s="66" t="s">
        <v>2884</v>
      </c>
      <c r="C229" s="155" t="s">
        <v>52</v>
      </c>
      <c r="D229">
        <f>IF(ISERROR(VLOOKUP(A229,'Unc. Lookup'!O$2:O$2652,1,FALSE)),0,1)</f>
        <v>1</v>
      </c>
      <c r="E229">
        <f>COUNTIF(Table5[New ID],Table5[[#This Row],[New ID]])</f>
        <v>1</v>
      </c>
      <c r="G229" s="1" t="s">
        <v>4529</v>
      </c>
      <c r="I229">
        <v>1</v>
      </c>
      <c r="L229">
        <v>1</v>
      </c>
    </row>
    <row r="230" spans="1:12" x14ac:dyDescent="0.25">
      <c r="A230" s="156" t="s">
        <v>1822</v>
      </c>
      <c r="B230" s="66" t="s">
        <v>2885</v>
      </c>
      <c r="C230" s="155" t="s">
        <v>52</v>
      </c>
      <c r="D230">
        <f>IF(ISERROR(VLOOKUP(A230,'Unc. Lookup'!O$2:O$2652,1,FALSE)),0,1)</f>
        <v>1</v>
      </c>
      <c r="E230">
        <f>COUNTIF(Table5[New ID],Table5[[#This Row],[New ID]])</f>
        <v>1</v>
      </c>
      <c r="G230" s="1" t="s">
        <v>4534</v>
      </c>
      <c r="I230">
        <v>1</v>
      </c>
      <c r="L230">
        <v>1</v>
      </c>
    </row>
    <row r="231" spans="1:12" x14ac:dyDescent="0.25">
      <c r="A231" s="156" t="s">
        <v>1826</v>
      </c>
      <c r="B231" s="66" t="s">
        <v>2886</v>
      </c>
      <c r="C231" s="155" t="s">
        <v>52</v>
      </c>
      <c r="D231">
        <f>IF(ISERROR(VLOOKUP(A231,'Unc. Lookup'!O$2:O$2652,1,FALSE)),0,1)</f>
        <v>1</v>
      </c>
      <c r="E231">
        <f>COUNTIF(Table5[New ID],Table5[[#This Row],[New ID]])</f>
        <v>1</v>
      </c>
      <c r="G231" s="1" t="s">
        <v>4539</v>
      </c>
      <c r="I231">
        <v>1</v>
      </c>
      <c r="L231">
        <v>1</v>
      </c>
    </row>
    <row r="232" spans="1:12" x14ac:dyDescent="0.25">
      <c r="A232" s="156" t="s">
        <v>1837</v>
      </c>
      <c r="B232" s="66" t="s">
        <v>2887</v>
      </c>
      <c r="C232" s="155" t="s">
        <v>52</v>
      </c>
      <c r="D232">
        <f>IF(ISERROR(VLOOKUP(A232,'Unc. Lookup'!O$2:O$2652,1,FALSE)),0,1)</f>
        <v>1</v>
      </c>
      <c r="E232">
        <f>COUNTIF(Table5[New ID],Table5[[#This Row],[New ID]])</f>
        <v>1</v>
      </c>
      <c r="G232" s="1" t="s">
        <v>4549</v>
      </c>
      <c r="I232">
        <v>1</v>
      </c>
      <c r="L232">
        <v>1</v>
      </c>
    </row>
    <row r="233" spans="1:12" x14ac:dyDescent="0.25">
      <c r="A233" s="156" t="s">
        <v>1842</v>
      </c>
      <c r="B233" s="66" t="s">
        <v>2888</v>
      </c>
      <c r="C233" s="155" t="s">
        <v>52</v>
      </c>
      <c r="D233">
        <f>IF(ISERROR(VLOOKUP(A233,'Unc. Lookup'!O$2:O$2652,1,FALSE)),0,1)</f>
        <v>1</v>
      </c>
      <c r="E233">
        <f>COUNTIF(Table5[New ID],Table5[[#This Row],[New ID]])</f>
        <v>1</v>
      </c>
      <c r="G233" s="1" t="s">
        <v>4544</v>
      </c>
      <c r="I233">
        <v>1</v>
      </c>
      <c r="L233">
        <v>1</v>
      </c>
    </row>
    <row r="234" spans="1:12" x14ac:dyDescent="0.25">
      <c r="A234" s="156" t="s">
        <v>1843</v>
      </c>
      <c r="B234" s="66" t="s">
        <v>2889</v>
      </c>
      <c r="C234" s="155" t="s">
        <v>52</v>
      </c>
      <c r="D234">
        <f>IF(ISERROR(VLOOKUP(A234,'Unc. Lookup'!O$2:O$2652,1,FALSE)),0,1)</f>
        <v>1</v>
      </c>
      <c r="E234">
        <f>COUNTIF(Table5[New ID],Table5[[#This Row],[New ID]])</f>
        <v>1</v>
      </c>
      <c r="G234" s="1" t="s">
        <v>4554</v>
      </c>
      <c r="I234">
        <v>1</v>
      </c>
      <c r="L234">
        <v>1</v>
      </c>
    </row>
    <row r="235" spans="1:12" x14ac:dyDescent="0.25">
      <c r="A235" s="156" t="s">
        <v>1854</v>
      </c>
      <c r="B235" s="66" t="s">
        <v>2890</v>
      </c>
      <c r="C235" s="155" t="s">
        <v>52</v>
      </c>
      <c r="D235">
        <f>IF(ISERROR(VLOOKUP(A235,'Unc. Lookup'!O$2:O$2652,1,FALSE)),0,1)</f>
        <v>1</v>
      </c>
      <c r="E235">
        <f>COUNTIF(Table5[New ID],Table5[[#This Row],[New ID]])</f>
        <v>1</v>
      </c>
      <c r="G235" s="1" t="s">
        <v>4509</v>
      </c>
      <c r="I235">
        <v>1</v>
      </c>
      <c r="L235">
        <v>1</v>
      </c>
    </row>
    <row r="236" spans="1:12" x14ac:dyDescent="0.25">
      <c r="A236" s="156" t="s">
        <v>1859</v>
      </c>
      <c r="B236" s="66" t="s">
        <v>2891</v>
      </c>
      <c r="C236" s="155" t="s">
        <v>52</v>
      </c>
      <c r="D236">
        <f>IF(ISERROR(VLOOKUP(A236,'Unc. Lookup'!O$2:O$2652,1,FALSE)),0,1)</f>
        <v>1</v>
      </c>
      <c r="E236">
        <f>COUNTIF(Table5[New ID],Table5[[#This Row],[New ID]])</f>
        <v>1</v>
      </c>
      <c r="G236" s="1" t="s">
        <v>4520</v>
      </c>
      <c r="I236">
        <v>1</v>
      </c>
      <c r="L236">
        <v>1</v>
      </c>
    </row>
    <row r="237" spans="1:12" x14ac:dyDescent="0.25">
      <c r="A237" s="156" t="s">
        <v>1817</v>
      </c>
      <c r="B237" s="66" t="s">
        <v>2892</v>
      </c>
      <c r="C237" s="155" t="s">
        <v>52</v>
      </c>
      <c r="D237">
        <f>IF(ISERROR(VLOOKUP(A237,'Unc. Lookup'!O$2:O$2652,1,FALSE)),0,1)</f>
        <v>1</v>
      </c>
      <c r="E237">
        <f>COUNTIF(Table5[New ID],Table5[[#This Row],[New ID]])</f>
        <v>1</v>
      </c>
      <c r="G237" s="1" t="s">
        <v>4522</v>
      </c>
      <c r="I237">
        <v>1</v>
      </c>
      <c r="L237">
        <v>1</v>
      </c>
    </row>
    <row r="238" spans="1:12" x14ac:dyDescent="0.25">
      <c r="A238" s="156" t="s">
        <v>5843</v>
      </c>
      <c r="B238" s="66" t="s">
        <v>2893</v>
      </c>
      <c r="C238" s="155" t="s">
        <v>52</v>
      </c>
      <c r="D238">
        <f>IF(ISERROR(VLOOKUP(A238,'Unc. Lookup'!O$2:O$2652,1,FALSE)),0,1)</f>
        <v>0</v>
      </c>
      <c r="E238">
        <f>COUNTIF(Table5[New ID],Table5[[#This Row],[New ID]])</f>
        <v>1</v>
      </c>
      <c r="G238" s="1" t="s">
        <v>4972</v>
      </c>
      <c r="K238">
        <v>1</v>
      </c>
      <c r="L238">
        <v>1</v>
      </c>
    </row>
    <row r="239" spans="1:12" x14ac:dyDescent="0.25">
      <c r="A239" s="156" t="s">
        <v>1825</v>
      </c>
      <c r="B239" s="66" t="s">
        <v>2894</v>
      </c>
      <c r="C239" s="155" t="s">
        <v>52</v>
      </c>
      <c r="D239">
        <f>IF(ISERROR(VLOOKUP(A239,'Unc. Lookup'!O$2:O$2652,1,FALSE)),0,1)</f>
        <v>1</v>
      </c>
      <c r="E239">
        <f>COUNTIF(Table5[New ID],Table5[[#This Row],[New ID]])</f>
        <v>1</v>
      </c>
      <c r="G239" s="1" t="s">
        <v>4525</v>
      </c>
      <c r="I239">
        <v>1</v>
      </c>
      <c r="L239">
        <v>1</v>
      </c>
    </row>
    <row r="240" spans="1:12" x14ac:dyDescent="0.25">
      <c r="A240" s="156" t="s">
        <v>1831</v>
      </c>
      <c r="B240" s="66" t="s">
        <v>2895</v>
      </c>
      <c r="C240" s="155" t="s">
        <v>52</v>
      </c>
      <c r="D240">
        <f>IF(ISERROR(VLOOKUP(A240,'Unc. Lookup'!O$2:O$2652,1,FALSE)),0,1)</f>
        <v>1</v>
      </c>
      <c r="E240">
        <f>COUNTIF(Table5[New ID],Table5[[#This Row],[New ID]])</f>
        <v>1</v>
      </c>
      <c r="G240" s="1" t="s">
        <v>4530</v>
      </c>
      <c r="I240">
        <v>1</v>
      </c>
      <c r="L240">
        <v>1</v>
      </c>
    </row>
    <row r="241" spans="1:12" x14ac:dyDescent="0.25">
      <c r="A241" s="156" t="s">
        <v>5850</v>
      </c>
      <c r="B241" s="66" t="s">
        <v>2896</v>
      </c>
      <c r="C241" s="155" t="s">
        <v>52</v>
      </c>
      <c r="D241">
        <f>IF(ISERROR(VLOOKUP(A241,'Unc. Lookup'!O$2:O$2652,1,FALSE)),0,1)</f>
        <v>0</v>
      </c>
      <c r="E241">
        <f>COUNTIF(Table5[New ID],Table5[[#This Row],[New ID]])</f>
        <v>1</v>
      </c>
      <c r="G241" s="1" t="s">
        <v>4535</v>
      </c>
      <c r="I241">
        <v>1</v>
      </c>
      <c r="L241">
        <v>1</v>
      </c>
    </row>
    <row r="242" spans="1:12" x14ac:dyDescent="0.25">
      <c r="A242" s="156" t="s">
        <v>1844</v>
      </c>
      <c r="B242" s="66" t="s">
        <v>2897</v>
      </c>
      <c r="C242" s="155" t="s">
        <v>52</v>
      </c>
      <c r="D242">
        <f>IF(ISERROR(VLOOKUP(A242,'Unc. Lookup'!O$2:O$2652,1,FALSE)),0,1)</f>
        <v>1</v>
      </c>
      <c r="E242">
        <f>COUNTIF(Table5[New ID],Table5[[#This Row],[New ID]])</f>
        <v>1</v>
      </c>
      <c r="G242" s="1" t="s">
        <v>4540</v>
      </c>
      <c r="I242">
        <v>1</v>
      </c>
      <c r="L242">
        <v>1</v>
      </c>
    </row>
    <row r="243" spans="1:12" x14ac:dyDescent="0.25">
      <c r="A243" s="156" t="s">
        <v>1850</v>
      </c>
      <c r="B243" s="66" t="s">
        <v>2898</v>
      </c>
      <c r="C243" s="155" t="s">
        <v>52</v>
      </c>
      <c r="D243">
        <f>IF(ISERROR(VLOOKUP(A243,'Unc. Lookup'!O$2:O$2652,1,FALSE)),0,1)</f>
        <v>1</v>
      </c>
      <c r="E243">
        <f>COUNTIF(Table5[New ID],Table5[[#This Row],[New ID]])</f>
        <v>1</v>
      </c>
      <c r="G243" s="1" t="s">
        <v>4550</v>
      </c>
      <c r="I243">
        <v>1</v>
      </c>
      <c r="L243">
        <v>1</v>
      </c>
    </row>
    <row r="244" spans="1:12" x14ac:dyDescent="0.25">
      <c r="A244" s="156" t="s">
        <v>1856</v>
      </c>
      <c r="B244" s="66" t="s">
        <v>2899</v>
      </c>
      <c r="C244" s="155" t="s">
        <v>52</v>
      </c>
      <c r="D244">
        <f>IF(ISERROR(VLOOKUP(A244,'Unc. Lookup'!O$2:O$2652,1,FALSE)),0,1)</f>
        <v>1</v>
      </c>
      <c r="E244">
        <f>COUNTIF(Table5[New ID],Table5[[#This Row],[New ID]])</f>
        <v>1</v>
      </c>
      <c r="G244" s="1" t="s">
        <v>4545</v>
      </c>
      <c r="I244">
        <v>1</v>
      </c>
      <c r="L244">
        <v>1</v>
      </c>
    </row>
    <row r="245" spans="1:12" x14ac:dyDescent="0.25">
      <c r="A245" s="156" t="s">
        <v>5174</v>
      </c>
      <c r="B245" s="66" t="s">
        <v>2900</v>
      </c>
      <c r="C245" s="155" t="s">
        <v>52</v>
      </c>
      <c r="D245">
        <f>IF(ISERROR(VLOOKUP(A245,'Unc. Lookup'!O$2:O$2652,1,FALSE)),0,1)</f>
        <v>0</v>
      </c>
      <c r="E245">
        <f>COUNTIF(Table5[New ID],Table5[[#This Row],[New ID]])</f>
        <v>1</v>
      </c>
      <c r="G245" s="1" t="s">
        <v>4555</v>
      </c>
      <c r="I245">
        <v>1</v>
      </c>
      <c r="L245">
        <v>1</v>
      </c>
    </row>
    <row r="246" spans="1:12" x14ac:dyDescent="0.25">
      <c r="A246" s="156" t="s">
        <v>1819</v>
      </c>
      <c r="B246" s="66" t="s">
        <v>2901</v>
      </c>
      <c r="C246" s="155" t="s">
        <v>52</v>
      </c>
      <c r="D246">
        <f>IF(ISERROR(VLOOKUP(A246,'Unc. Lookup'!O$2:O$2652,1,FALSE)),0,1)</f>
        <v>1</v>
      </c>
      <c r="E246">
        <f>COUNTIF(Table5[New ID],Table5[[#This Row],[New ID]])</f>
        <v>1</v>
      </c>
      <c r="G246" s="1" t="s">
        <v>4510</v>
      </c>
      <c r="I246">
        <v>1</v>
      </c>
      <c r="L246">
        <v>1</v>
      </c>
    </row>
    <row r="247" spans="1:12" x14ac:dyDescent="0.25">
      <c r="A247" s="156" t="s">
        <v>1828</v>
      </c>
      <c r="B247" s="66" t="s">
        <v>2902</v>
      </c>
      <c r="C247" s="155" t="s">
        <v>52</v>
      </c>
      <c r="D247">
        <f>IF(ISERROR(VLOOKUP(A247,'Unc. Lookup'!O$2:O$2652,1,FALSE)),0,1)</f>
        <v>1</v>
      </c>
      <c r="E247">
        <f>COUNTIF(Table5[New ID],Table5[[#This Row],[New ID]])</f>
        <v>1</v>
      </c>
      <c r="G247" s="1" t="s">
        <v>4521</v>
      </c>
      <c r="I247">
        <v>1</v>
      </c>
      <c r="L247">
        <v>1</v>
      </c>
    </row>
    <row r="248" spans="1:12" x14ac:dyDescent="0.25">
      <c r="A248" s="156" t="s">
        <v>1836</v>
      </c>
      <c r="B248" s="66" t="s">
        <v>2903</v>
      </c>
      <c r="C248" s="155" t="s">
        <v>52</v>
      </c>
      <c r="D248">
        <f>IF(ISERROR(VLOOKUP(A248,'Unc. Lookup'!O$2:O$2652,1,FALSE)),0,1)</f>
        <v>1</v>
      </c>
      <c r="E248">
        <f>COUNTIF(Table5[New ID],Table5[[#This Row],[New ID]])</f>
        <v>1</v>
      </c>
      <c r="G248" s="1" t="s">
        <v>4523</v>
      </c>
      <c r="I248">
        <v>1</v>
      </c>
      <c r="L248">
        <v>1</v>
      </c>
    </row>
    <row r="249" spans="1:12" x14ac:dyDescent="0.25">
      <c r="A249" s="156" t="s">
        <v>1839</v>
      </c>
      <c r="B249" s="66" t="s">
        <v>2904</v>
      </c>
      <c r="C249" s="155" t="s">
        <v>52</v>
      </c>
      <c r="D249">
        <f>IF(ISERROR(VLOOKUP(A249,'Unc. Lookup'!O$2:O$2652,1,FALSE)),0,1)</f>
        <v>1</v>
      </c>
      <c r="E249">
        <f>COUNTIF(Table5[New ID],Table5[[#This Row],[New ID]])</f>
        <v>1</v>
      </c>
      <c r="G249" s="1" t="s">
        <v>4973</v>
      </c>
      <c r="K249">
        <v>1</v>
      </c>
      <c r="L249">
        <v>1</v>
      </c>
    </row>
    <row r="250" spans="1:12" x14ac:dyDescent="0.25">
      <c r="A250" s="156" t="s">
        <v>1845</v>
      </c>
      <c r="B250" s="66" t="s">
        <v>2905</v>
      </c>
      <c r="C250" s="155" t="s">
        <v>52</v>
      </c>
      <c r="D250">
        <f>IF(ISERROR(VLOOKUP(A250,'Unc. Lookup'!O$2:O$2652,1,FALSE)),0,1)</f>
        <v>1</v>
      </c>
      <c r="E250">
        <f>COUNTIF(Table5[New ID],Table5[[#This Row],[New ID]])</f>
        <v>1</v>
      </c>
      <c r="G250" s="1" t="s">
        <v>4526</v>
      </c>
      <c r="I250">
        <v>1</v>
      </c>
      <c r="L250">
        <v>1</v>
      </c>
    </row>
    <row r="251" spans="1:12" x14ac:dyDescent="0.25">
      <c r="A251" s="156" t="s">
        <v>1853</v>
      </c>
      <c r="B251" s="66" t="s">
        <v>2906</v>
      </c>
      <c r="C251" s="155" t="s">
        <v>52</v>
      </c>
      <c r="D251">
        <f>IF(ISERROR(VLOOKUP(A251,'Unc. Lookup'!O$2:O$2652,1,FALSE)),0,1)</f>
        <v>1</v>
      </c>
      <c r="E251">
        <f>COUNTIF(Table5[New ID],Table5[[#This Row],[New ID]])</f>
        <v>1</v>
      </c>
      <c r="G251" s="1" t="s">
        <v>4977</v>
      </c>
      <c r="K251">
        <v>1</v>
      </c>
      <c r="L251">
        <v>1</v>
      </c>
    </row>
    <row r="252" spans="1:12" x14ac:dyDescent="0.25">
      <c r="A252" s="156" t="s">
        <v>1855</v>
      </c>
      <c r="B252" s="66" t="s">
        <v>2907</v>
      </c>
      <c r="C252" s="155" t="s">
        <v>52</v>
      </c>
      <c r="D252">
        <f>IF(ISERROR(VLOOKUP(A252,'Unc. Lookup'!O$2:O$2652,1,FALSE)),0,1)</f>
        <v>1</v>
      </c>
      <c r="E252">
        <f>COUNTIF(Table5[New ID],Table5[[#This Row],[New ID]])</f>
        <v>1</v>
      </c>
      <c r="G252" s="1" t="s">
        <v>4531</v>
      </c>
      <c r="I252">
        <v>1</v>
      </c>
      <c r="L252">
        <v>1</v>
      </c>
    </row>
    <row r="253" spans="1:12" x14ac:dyDescent="0.25">
      <c r="A253" s="156" t="s">
        <v>1816</v>
      </c>
      <c r="B253" s="66" t="s">
        <v>2908</v>
      </c>
      <c r="C253" s="155" t="s">
        <v>52</v>
      </c>
      <c r="D253">
        <f>IF(ISERROR(VLOOKUP(A253,'Unc. Lookup'!O$2:O$2652,1,FALSE)),0,1)</f>
        <v>1</v>
      </c>
      <c r="E253">
        <f>COUNTIF(Table5[New ID],Table5[[#This Row],[New ID]])</f>
        <v>1</v>
      </c>
      <c r="G253" s="1" t="s">
        <v>4536</v>
      </c>
      <c r="I253">
        <v>1</v>
      </c>
      <c r="L253">
        <v>1</v>
      </c>
    </row>
    <row r="254" spans="1:12" x14ac:dyDescent="0.25">
      <c r="A254" s="156" t="s">
        <v>1821</v>
      </c>
      <c r="B254" s="66" t="s">
        <v>2909</v>
      </c>
      <c r="C254" s="155" t="s">
        <v>52</v>
      </c>
      <c r="D254">
        <f>IF(ISERROR(VLOOKUP(A254,'Unc. Lookup'!O$2:O$2652,1,FALSE)),0,1)</f>
        <v>1</v>
      </c>
      <c r="E254">
        <f>COUNTIF(Table5[New ID],Table5[[#This Row],[New ID]])</f>
        <v>1</v>
      </c>
      <c r="G254" s="1" t="s">
        <v>4541</v>
      </c>
      <c r="I254">
        <v>1</v>
      </c>
      <c r="L254">
        <v>1</v>
      </c>
    </row>
    <row r="255" spans="1:12" x14ac:dyDescent="0.25">
      <c r="A255" s="156" t="s">
        <v>1829</v>
      </c>
      <c r="B255" s="66" t="s">
        <v>2910</v>
      </c>
      <c r="C255" s="155" t="s">
        <v>52</v>
      </c>
      <c r="D255">
        <f>IF(ISERROR(VLOOKUP(A255,'Unc. Lookup'!O$2:O$2652,1,FALSE)),0,1)</f>
        <v>1</v>
      </c>
      <c r="E255">
        <f>COUNTIF(Table5[New ID],Table5[[#This Row],[New ID]])</f>
        <v>1</v>
      </c>
      <c r="G255" s="1" t="s">
        <v>4551</v>
      </c>
      <c r="I255">
        <v>1</v>
      </c>
      <c r="L255">
        <v>1</v>
      </c>
    </row>
    <row r="256" spans="1:12" x14ac:dyDescent="0.25">
      <c r="A256" s="156" t="s">
        <v>1832</v>
      </c>
      <c r="B256" s="66" t="s">
        <v>2911</v>
      </c>
      <c r="C256" s="155" t="s">
        <v>52</v>
      </c>
      <c r="D256">
        <f>IF(ISERROR(VLOOKUP(A256,'Unc. Lookup'!O$2:O$2652,1,FALSE)),0,1)</f>
        <v>1</v>
      </c>
      <c r="E256">
        <f>COUNTIF(Table5[New ID],Table5[[#This Row],[New ID]])</f>
        <v>1</v>
      </c>
      <c r="G256" s="1" t="s">
        <v>4546</v>
      </c>
      <c r="I256">
        <v>1</v>
      </c>
      <c r="L256">
        <v>1</v>
      </c>
    </row>
    <row r="257" spans="1:12" x14ac:dyDescent="0.25">
      <c r="A257" s="156" t="s">
        <v>1840</v>
      </c>
      <c r="B257" s="66" t="s">
        <v>2912</v>
      </c>
      <c r="C257" s="155" t="s">
        <v>52</v>
      </c>
      <c r="D257">
        <f>IF(ISERROR(VLOOKUP(A257,'Unc. Lookup'!O$2:O$2652,1,FALSE)),0,1)</f>
        <v>1</v>
      </c>
      <c r="E257">
        <f>COUNTIF(Table5[New ID],Table5[[#This Row],[New ID]])</f>
        <v>1</v>
      </c>
      <c r="G257" s="1" t="s">
        <v>4556</v>
      </c>
      <c r="I257">
        <v>1</v>
      </c>
      <c r="L257">
        <v>1</v>
      </c>
    </row>
    <row r="258" spans="1:12" x14ac:dyDescent="0.25">
      <c r="A258" s="156" t="s">
        <v>1849</v>
      </c>
      <c r="B258" s="66" t="s">
        <v>2913</v>
      </c>
      <c r="C258" s="155" t="s">
        <v>52</v>
      </c>
      <c r="D258">
        <f>IF(ISERROR(VLOOKUP(A258,'Unc. Lookup'!O$2:O$2652,1,FALSE)),0,1)</f>
        <v>1</v>
      </c>
      <c r="E258">
        <f>COUNTIF(Table5[New ID],Table5[[#This Row],[New ID]])</f>
        <v>1</v>
      </c>
      <c r="G258" s="1" t="s">
        <v>3194</v>
      </c>
      <c r="J258">
        <v>1</v>
      </c>
      <c r="L258">
        <v>1</v>
      </c>
    </row>
    <row r="259" spans="1:12" x14ac:dyDescent="0.25">
      <c r="A259" s="156" t="s">
        <v>1852</v>
      </c>
      <c r="B259" s="66" t="s">
        <v>2914</v>
      </c>
      <c r="C259" s="155" t="s">
        <v>52</v>
      </c>
      <c r="D259">
        <f>IF(ISERROR(VLOOKUP(A259,'Unc. Lookup'!O$2:O$2652,1,FALSE)),0,1)</f>
        <v>1</v>
      </c>
      <c r="E259">
        <f>COUNTIF(Table5[New ID],Table5[[#This Row],[New ID]])</f>
        <v>1</v>
      </c>
      <c r="G259" s="1" t="s">
        <v>3199</v>
      </c>
      <c r="J259">
        <v>1</v>
      </c>
      <c r="L259">
        <v>1</v>
      </c>
    </row>
    <row r="260" spans="1:12" x14ac:dyDescent="0.25">
      <c r="A260" s="156" t="s">
        <v>1858</v>
      </c>
      <c r="B260" s="66" t="s">
        <v>2915</v>
      </c>
      <c r="C260" s="155" t="s">
        <v>52</v>
      </c>
      <c r="D260">
        <f>IF(ISERROR(VLOOKUP(A260,'Unc. Lookup'!O$2:O$2652,1,FALSE)),0,1)</f>
        <v>1</v>
      </c>
      <c r="E260">
        <f>COUNTIF(Table5[New ID],Table5[[#This Row],[New ID]])</f>
        <v>1</v>
      </c>
      <c r="G260" s="1" t="s">
        <v>3204</v>
      </c>
      <c r="J260">
        <v>1</v>
      </c>
      <c r="L260">
        <v>1</v>
      </c>
    </row>
    <row r="261" spans="1:12" x14ac:dyDescent="0.25">
      <c r="A261" s="156" t="s">
        <v>5175</v>
      </c>
      <c r="B261" s="66" t="s">
        <v>2916</v>
      </c>
      <c r="C261" s="155" t="s">
        <v>52</v>
      </c>
      <c r="D261">
        <f>IF(ISERROR(VLOOKUP(A261,'Unc. Lookup'!O$2:O$2652,1,FALSE)),0,1)</f>
        <v>0</v>
      </c>
      <c r="E261">
        <f>COUNTIF(Table5[New ID],Table5[[#This Row],[New ID]])</f>
        <v>1</v>
      </c>
      <c r="G261" s="1" t="s">
        <v>3209</v>
      </c>
      <c r="J261">
        <v>1</v>
      </c>
      <c r="L261">
        <v>1</v>
      </c>
    </row>
    <row r="262" spans="1:12" x14ac:dyDescent="0.25">
      <c r="A262" s="156" t="s">
        <v>1818</v>
      </c>
      <c r="B262" s="66" t="s">
        <v>2917</v>
      </c>
      <c r="C262" s="155" t="s">
        <v>52</v>
      </c>
      <c r="D262">
        <f>IF(ISERROR(VLOOKUP(A262,'Unc. Lookup'!O$2:O$2652,1,FALSE)),0,1)</f>
        <v>1</v>
      </c>
      <c r="E262">
        <f>COUNTIF(Table5[New ID],Table5[[#This Row],[New ID]])</f>
        <v>1</v>
      </c>
      <c r="G262" s="1" t="s">
        <v>3219</v>
      </c>
      <c r="J262">
        <v>1</v>
      </c>
      <c r="L262">
        <v>1</v>
      </c>
    </row>
    <row r="263" spans="1:12" x14ac:dyDescent="0.25">
      <c r="A263" s="156" t="s">
        <v>1824</v>
      </c>
      <c r="B263" s="66" t="s">
        <v>2918</v>
      </c>
      <c r="C263" s="155" t="s">
        <v>52</v>
      </c>
      <c r="D263">
        <f>IF(ISERROR(VLOOKUP(A263,'Unc. Lookup'!O$2:O$2652,1,FALSE)),0,1)</f>
        <v>1</v>
      </c>
      <c r="E263">
        <f>COUNTIF(Table5[New ID],Table5[[#This Row],[New ID]])</f>
        <v>1</v>
      </c>
      <c r="G263" s="1" t="s">
        <v>3224</v>
      </c>
      <c r="J263">
        <v>1</v>
      </c>
      <c r="L263">
        <v>1</v>
      </c>
    </row>
    <row r="264" spans="1:12" x14ac:dyDescent="0.25">
      <c r="A264" s="156" t="s">
        <v>1833</v>
      </c>
      <c r="B264" s="66" t="s">
        <v>2919</v>
      </c>
      <c r="C264" s="155" t="s">
        <v>52</v>
      </c>
      <c r="D264">
        <f>IF(ISERROR(VLOOKUP(A264,'Unc. Lookup'!O$2:O$2652,1,FALSE)),0,1)</f>
        <v>1</v>
      </c>
      <c r="E264">
        <f>COUNTIF(Table5[New ID],Table5[[#This Row],[New ID]])</f>
        <v>1</v>
      </c>
      <c r="G264" s="1" t="s">
        <v>3214</v>
      </c>
      <c r="J264">
        <v>1</v>
      </c>
      <c r="L264">
        <v>1</v>
      </c>
    </row>
    <row r="265" spans="1:12" x14ac:dyDescent="0.25">
      <c r="A265" s="156" t="s">
        <v>1841</v>
      </c>
      <c r="B265" s="66" t="s">
        <v>2920</v>
      </c>
      <c r="C265" s="155" t="s">
        <v>52</v>
      </c>
      <c r="D265">
        <f>IF(ISERROR(VLOOKUP(A265,'Unc. Lookup'!O$2:O$2652,1,FALSE)),0,1)</f>
        <v>1</v>
      </c>
      <c r="E265">
        <f>COUNTIF(Table5[New ID],Table5[[#This Row],[New ID]])</f>
        <v>1</v>
      </c>
      <c r="G265" s="1" t="s">
        <v>4559</v>
      </c>
      <c r="I265">
        <v>1</v>
      </c>
      <c r="L265">
        <v>1</v>
      </c>
    </row>
    <row r="266" spans="1:12" x14ac:dyDescent="0.25">
      <c r="A266" s="156" t="s">
        <v>1846</v>
      </c>
      <c r="B266" s="66" t="s">
        <v>2921</v>
      </c>
      <c r="C266" s="155" t="s">
        <v>52</v>
      </c>
      <c r="D266">
        <f>IF(ISERROR(VLOOKUP(A266,'Unc. Lookup'!O$2:O$2652,1,FALSE)),0,1)</f>
        <v>1</v>
      </c>
      <c r="E266">
        <f>COUNTIF(Table5[New ID],Table5[[#This Row],[New ID]])</f>
        <v>1</v>
      </c>
      <c r="G266" s="1" t="s">
        <v>4564</v>
      </c>
      <c r="I266">
        <v>1</v>
      </c>
      <c r="L266">
        <v>1</v>
      </c>
    </row>
    <row r="267" spans="1:12" x14ac:dyDescent="0.25">
      <c r="A267" s="156" t="s">
        <v>5176</v>
      </c>
      <c r="B267" s="66" t="s">
        <v>2922</v>
      </c>
      <c r="C267" s="155" t="s">
        <v>52</v>
      </c>
      <c r="D267">
        <f>IF(ISERROR(VLOOKUP(A267,'Unc. Lookup'!O$2:O$2652,1,FALSE)),0,1)</f>
        <v>0</v>
      </c>
      <c r="E267">
        <f>COUNTIF(Table5[New ID],Table5[[#This Row],[New ID]])</f>
        <v>1</v>
      </c>
      <c r="G267" s="1" t="s">
        <v>4569</v>
      </c>
      <c r="I267">
        <v>1</v>
      </c>
      <c r="L267">
        <v>1</v>
      </c>
    </row>
    <row r="268" spans="1:12" x14ac:dyDescent="0.25">
      <c r="A268" s="156" t="s">
        <v>1857</v>
      </c>
      <c r="B268" s="66" t="s">
        <v>2923</v>
      </c>
      <c r="C268" s="155" t="s">
        <v>52</v>
      </c>
      <c r="D268">
        <f>IF(ISERROR(VLOOKUP(A268,'Unc. Lookup'!O$2:O$2652,1,FALSE)),0,1)</f>
        <v>1</v>
      </c>
      <c r="E268">
        <f>COUNTIF(Table5[New ID],Table5[[#This Row],[New ID]])</f>
        <v>1</v>
      </c>
      <c r="G268" s="1" t="s">
        <v>4574</v>
      </c>
      <c r="I268">
        <v>1</v>
      </c>
      <c r="L268">
        <v>1</v>
      </c>
    </row>
    <row r="269" spans="1:12" x14ac:dyDescent="0.25">
      <c r="A269" s="156" t="s">
        <v>1815</v>
      </c>
      <c r="B269" s="66" t="s">
        <v>2924</v>
      </c>
      <c r="C269" s="155" t="s">
        <v>52</v>
      </c>
      <c r="D269">
        <f>IF(ISERROR(VLOOKUP(A269,'Unc. Lookup'!O$2:O$2652,1,FALSE)),0,1)</f>
        <v>1</v>
      </c>
      <c r="E269">
        <f>COUNTIF(Table5[New ID],Table5[[#This Row],[New ID]])</f>
        <v>1</v>
      </c>
      <c r="G269" s="1" t="s">
        <v>4584</v>
      </c>
      <c r="I269">
        <v>1</v>
      </c>
      <c r="L269">
        <v>1</v>
      </c>
    </row>
    <row r="270" spans="1:12" x14ac:dyDescent="0.25">
      <c r="A270" s="156" t="s">
        <v>1823</v>
      </c>
      <c r="B270" s="66" t="s">
        <v>2925</v>
      </c>
      <c r="C270" s="155" t="s">
        <v>52</v>
      </c>
      <c r="D270">
        <f>IF(ISERROR(VLOOKUP(A270,'Unc. Lookup'!O$2:O$2652,1,FALSE)),0,1)</f>
        <v>1</v>
      </c>
      <c r="E270">
        <f>COUNTIF(Table5[New ID],Table5[[#This Row],[New ID]])</f>
        <v>1</v>
      </c>
      <c r="G270" s="1" t="s">
        <v>4579</v>
      </c>
      <c r="I270">
        <v>1</v>
      </c>
      <c r="L270">
        <v>1</v>
      </c>
    </row>
    <row r="271" spans="1:12" x14ac:dyDescent="0.25">
      <c r="A271" s="156" t="s">
        <v>1827</v>
      </c>
      <c r="B271" s="66" t="s">
        <v>2926</v>
      </c>
      <c r="C271" s="155" t="s">
        <v>52</v>
      </c>
      <c r="D271">
        <f>IF(ISERROR(VLOOKUP(A271,'Unc. Lookup'!O$2:O$2652,1,FALSE)),0,1)</f>
        <v>1</v>
      </c>
      <c r="E271">
        <f>COUNTIF(Table5[New ID],Table5[[#This Row],[New ID]])</f>
        <v>1</v>
      </c>
      <c r="G271" s="1" t="s">
        <v>4589</v>
      </c>
      <c r="I271">
        <v>1</v>
      </c>
      <c r="L271">
        <v>1</v>
      </c>
    </row>
    <row r="272" spans="1:12" x14ac:dyDescent="0.25">
      <c r="A272" s="156" t="s">
        <v>1834</v>
      </c>
      <c r="B272" s="66" t="s">
        <v>2927</v>
      </c>
      <c r="C272" s="155" t="s">
        <v>52</v>
      </c>
      <c r="D272">
        <f>IF(ISERROR(VLOOKUP(A272,'Unc. Lookup'!O$2:O$2652,1,FALSE)),0,1)</f>
        <v>1</v>
      </c>
      <c r="E272">
        <f>COUNTIF(Table5[New ID],Table5[[#This Row],[New ID]])</f>
        <v>1</v>
      </c>
      <c r="G272" s="1" t="s">
        <v>3229</v>
      </c>
      <c r="J272">
        <v>1</v>
      </c>
      <c r="L272">
        <v>1</v>
      </c>
    </row>
    <row r="273" spans="1:12" x14ac:dyDescent="0.25">
      <c r="A273" s="156" t="s">
        <v>5177</v>
      </c>
      <c r="B273" s="66" t="s">
        <v>2928</v>
      </c>
      <c r="C273" s="155" t="s">
        <v>52</v>
      </c>
      <c r="D273">
        <f>IF(ISERROR(VLOOKUP(A273,'Unc. Lookup'!O$2:O$2652,1,FALSE)),0,1)</f>
        <v>0</v>
      </c>
      <c r="E273">
        <f>COUNTIF(Table5[New ID],Table5[[#This Row],[New ID]])</f>
        <v>1</v>
      </c>
      <c r="G273" s="1" t="s">
        <v>3234</v>
      </c>
      <c r="J273">
        <v>1</v>
      </c>
      <c r="L273">
        <v>1</v>
      </c>
    </row>
    <row r="274" spans="1:12" x14ac:dyDescent="0.25">
      <c r="A274" s="156" t="s">
        <v>1847</v>
      </c>
      <c r="B274" s="66" t="s">
        <v>2929</v>
      </c>
      <c r="C274" s="155" t="s">
        <v>52</v>
      </c>
      <c r="D274">
        <f>IF(ISERROR(VLOOKUP(A274,'Unc. Lookup'!O$2:O$2652,1,FALSE)),0,1)</f>
        <v>1</v>
      </c>
      <c r="E274">
        <f>COUNTIF(Table5[New ID],Table5[[#This Row],[New ID]])</f>
        <v>1</v>
      </c>
      <c r="G274" s="1" t="s">
        <v>3239</v>
      </c>
      <c r="J274">
        <v>1</v>
      </c>
      <c r="L274">
        <v>1</v>
      </c>
    </row>
    <row r="275" spans="1:12" x14ac:dyDescent="0.25">
      <c r="A275" s="156" t="s">
        <v>1851</v>
      </c>
      <c r="B275" s="66" t="s">
        <v>2930</v>
      </c>
      <c r="C275" s="155" t="s">
        <v>52</v>
      </c>
      <c r="D275">
        <f>IF(ISERROR(VLOOKUP(A275,'Unc. Lookup'!O$2:O$2652,1,FALSE)),0,1)</f>
        <v>1</v>
      </c>
      <c r="E275">
        <f>COUNTIF(Table5[New ID],Table5[[#This Row],[New ID]])</f>
        <v>1</v>
      </c>
      <c r="G275" s="1" t="s">
        <v>3244</v>
      </c>
      <c r="J275">
        <v>1</v>
      </c>
      <c r="L275">
        <v>1</v>
      </c>
    </row>
    <row r="276" spans="1:12" x14ac:dyDescent="0.25">
      <c r="A276" s="156" t="s">
        <v>5178</v>
      </c>
      <c r="B276" s="66" t="s">
        <v>2931</v>
      </c>
      <c r="C276" s="155" t="s">
        <v>52</v>
      </c>
      <c r="D276">
        <f>IF(ISERROR(VLOOKUP(A276,'Unc. Lookup'!O$2:O$2652,1,FALSE)),0,1)</f>
        <v>0</v>
      </c>
      <c r="E276">
        <f>COUNTIF(Table5[New ID],Table5[[#This Row],[New ID]])</f>
        <v>1</v>
      </c>
      <c r="G276" s="1" t="s">
        <v>3254</v>
      </c>
      <c r="J276">
        <v>1</v>
      </c>
      <c r="L276">
        <v>1</v>
      </c>
    </row>
    <row r="277" spans="1:12" x14ac:dyDescent="0.25">
      <c r="A277" s="156" t="s">
        <v>1820</v>
      </c>
      <c r="B277" s="66" t="s">
        <v>2932</v>
      </c>
      <c r="C277" s="155" t="s">
        <v>52</v>
      </c>
      <c r="D277">
        <f>IF(ISERROR(VLOOKUP(A277,'Unc. Lookup'!O$2:O$2652,1,FALSE)),0,1)</f>
        <v>1</v>
      </c>
      <c r="E277">
        <f>COUNTIF(Table5[New ID],Table5[[#This Row],[New ID]])</f>
        <v>1</v>
      </c>
      <c r="G277" s="1" t="s">
        <v>3249</v>
      </c>
      <c r="J277">
        <v>1</v>
      </c>
      <c r="L277">
        <v>1</v>
      </c>
    </row>
    <row r="278" spans="1:12" x14ac:dyDescent="0.25">
      <c r="A278" s="156" t="s">
        <v>1830</v>
      </c>
      <c r="B278" s="66" t="s">
        <v>2933</v>
      </c>
      <c r="C278" s="155" t="s">
        <v>52</v>
      </c>
      <c r="D278">
        <f>IF(ISERROR(VLOOKUP(A278,'Unc. Lookup'!O$2:O$2652,1,FALSE)),0,1)</f>
        <v>1</v>
      </c>
      <c r="E278">
        <f>COUNTIF(Table5[New ID],Table5[[#This Row],[New ID]])</f>
        <v>1</v>
      </c>
      <c r="G278" s="1" t="s">
        <v>4511</v>
      </c>
      <c r="I278">
        <v>1</v>
      </c>
      <c r="L278">
        <v>1</v>
      </c>
    </row>
    <row r="279" spans="1:12" x14ac:dyDescent="0.25">
      <c r="A279" s="156" t="s">
        <v>1835</v>
      </c>
      <c r="B279" s="66" t="s">
        <v>2934</v>
      </c>
      <c r="C279" s="155" t="s">
        <v>52</v>
      </c>
      <c r="D279">
        <f>IF(ISERROR(VLOOKUP(A279,'Unc. Lookup'!O$2:O$2652,1,FALSE)),0,1)</f>
        <v>1</v>
      </c>
      <c r="E279">
        <f>COUNTIF(Table5[New ID],Table5[[#This Row],[New ID]])</f>
        <v>1</v>
      </c>
      <c r="G279" s="1" t="s">
        <v>3124</v>
      </c>
      <c r="J279">
        <v>1</v>
      </c>
      <c r="L279">
        <v>1</v>
      </c>
    </row>
    <row r="280" spans="1:12" x14ac:dyDescent="0.25">
      <c r="A280" s="156" t="s">
        <v>1838</v>
      </c>
      <c r="B280" s="66" t="s">
        <v>2935</v>
      </c>
      <c r="C280" s="155" t="s">
        <v>52</v>
      </c>
      <c r="D280">
        <f>IF(ISERROR(VLOOKUP(A280,'Unc. Lookup'!O$2:O$2652,1,FALSE)),0,1)</f>
        <v>1</v>
      </c>
      <c r="E280">
        <f>COUNTIF(Table5[New ID],Table5[[#This Row],[New ID]])</f>
        <v>1</v>
      </c>
      <c r="G280" s="1" t="s">
        <v>3134</v>
      </c>
      <c r="I280">
        <v>1</v>
      </c>
      <c r="J280">
        <v>1</v>
      </c>
      <c r="L280">
        <v>2</v>
      </c>
    </row>
    <row r="281" spans="1:12" x14ac:dyDescent="0.25">
      <c r="A281" s="156" t="s">
        <v>1848</v>
      </c>
      <c r="B281" s="66" t="s">
        <v>2936</v>
      </c>
      <c r="C281" s="155" t="s">
        <v>52</v>
      </c>
      <c r="D281">
        <f>IF(ISERROR(VLOOKUP(A281,'Unc. Lookup'!O$2:O$2652,1,FALSE)),0,1)</f>
        <v>1</v>
      </c>
      <c r="E281">
        <f>COUNTIF(Table5[New ID],Table5[[#This Row],[New ID]])</f>
        <v>1</v>
      </c>
      <c r="G281" s="1" t="s">
        <v>3144</v>
      </c>
      <c r="I281">
        <v>1</v>
      </c>
      <c r="J281">
        <v>1</v>
      </c>
      <c r="L281">
        <v>2</v>
      </c>
    </row>
    <row r="282" spans="1:12" x14ac:dyDescent="0.25">
      <c r="A282" s="156" t="s">
        <v>5179</v>
      </c>
      <c r="B282" s="66" t="s">
        <v>2937</v>
      </c>
      <c r="C282" s="155" t="s">
        <v>52</v>
      </c>
      <c r="D282">
        <f>IF(ISERROR(VLOOKUP(A282,'Unc. Lookup'!O$2:O$2652,1,FALSE)),0,1)</f>
        <v>0</v>
      </c>
      <c r="E282">
        <f>COUNTIF(Table5[New ID],Table5[[#This Row],[New ID]])</f>
        <v>1</v>
      </c>
      <c r="G282" s="1" t="s">
        <v>3154</v>
      </c>
      <c r="J282">
        <v>1</v>
      </c>
      <c r="L282">
        <v>1</v>
      </c>
    </row>
    <row r="283" spans="1:12" x14ac:dyDescent="0.25">
      <c r="A283" s="156" t="s">
        <v>1860</v>
      </c>
      <c r="B283" s="66" t="s">
        <v>2938</v>
      </c>
      <c r="C283" s="155" t="s">
        <v>52</v>
      </c>
      <c r="D283">
        <f>IF(ISERROR(VLOOKUP(A283,'Unc. Lookup'!O$2:O$2652,1,FALSE)),0,1)</f>
        <v>1</v>
      </c>
      <c r="E283">
        <f>COUNTIF(Table5[New ID],Table5[[#This Row],[New ID]])</f>
        <v>1</v>
      </c>
      <c r="G283" s="1" t="s">
        <v>3174</v>
      </c>
      <c r="J283">
        <v>1</v>
      </c>
      <c r="L283">
        <v>1</v>
      </c>
    </row>
    <row r="284" spans="1:12" x14ac:dyDescent="0.25">
      <c r="A284" s="156" t="s">
        <v>1861</v>
      </c>
      <c r="B284" s="66" t="s">
        <v>2939</v>
      </c>
      <c r="C284" s="155" t="s">
        <v>52</v>
      </c>
      <c r="D284">
        <f>IF(ISERROR(VLOOKUP(A284,'Unc. Lookup'!O$2:O$2652,1,FALSE)),0,1)</f>
        <v>1</v>
      </c>
      <c r="E284">
        <f>COUNTIF(Table5[New ID],Table5[[#This Row],[New ID]])</f>
        <v>1</v>
      </c>
      <c r="G284" s="1" t="s">
        <v>3184</v>
      </c>
      <c r="J284">
        <v>1</v>
      </c>
      <c r="L284">
        <v>1</v>
      </c>
    </row>
    <row r="285" spans="1:12" x14ac:dyDescent="0.25">
      <c r="A285" s="156" t="s">
        <v>1870</v>
      </c>
      <c r="B285" s="66" t="s">
        <v>2940</v>
      </c>
      <c r="C285" s="155" t="s">
        <v>52</v>
      </c>
      <c r="D285">
        <f>IF(ISERROR(VLOOKUP(A285,'Unc. Lookup'!O$2:O$2652,1,FALSE)),0,1)</f>
        <v>1</v>
      </c>
      <c r="E285">
        <f>COUNTIF(Table5[New ID],Table5[[#This Row],[New ID]])</f>
        <v>1</v>
      </c>
      <c r="G285" s="1" t="s">
        <v>3164</v>
      </c>
      <c r="J285">
        <v>1</v>
      </c>
      <c r="L285">
        <v>1</v>
      </c>
    </row>
    <row r="286" spans="1:12" x14ac:dyDescent="0.25">
      <c r="A286" s="156" t="s">
        <v>1874</v>
      </c>
      <c r="B286" s="66" t="s">
        <v>2941</v>
      </c>
      <c r="C286" s="155" t="s">
        <v>52</v>
      </c>
      <c r="D286">
        <f>IF(ISERROR(VLOOKUP(A286,'Unc. Lookup'!O$2:O$2652,1,FALSE)),0,1)</f>
        <v>1</v>
      </c>
      <c r="E286">
        <f>COUNTIF(Table5[New ID],Table5[[#This Row],[New ID]])</f>
        <v>1</v>
      </c>
      <c r="G286" s="1" t="s">
        <v>4974</v>
      </c>
      <c r="K286">
        <v>1</v>
      </c>
      <c r="L286">
        <v>1</v>
      </c>
    </row>
    <row r="287" spans="1:12" x14ac:dyDescent="0.25">
      <c r="A287" s="156" t="s">
        <v>1879</v>
      </c>
      <c r="B287" s="66" t="s">
        <v>2942</v>
      </c>
      <c r="C287" s="155" t="s">
        <v>52</v>
      </c>
      <c r="D287">
        <f>IF(ISERROR(VLOOKUP(A287,'Unc. Lookup'!O$2:O$2652,1,FALSE)),0,1)</f>
        <v>1</v>
      </c>
      <c r="E287">
        <f>COUNTIF(Table5[New ID],Table5[[#This Row],[New ID]])</f>
        <v>1</v>
      </c>
      <c r="G287" s="1" t="s">
        <v>4527</v>
      </c>
      <c r="I287">
        <v>1</v>
      </c>
      <c r="L287">
        <v>1</v>
      </c>
    </row>
    <row r="288" spans="1:12" x14ac:dyDescent="0.25">
      <c r="A288" s="156" t="s">
        <v>1885</v>
      </c>
      <c r="B288" s="66" t="s">
        <v>2943</v>
      </c>
      <c r="C288" s="155" t="s">
        <v>52</v>
      </c>
      <c r="D288">
        <f>IF(ISERROR(VLOOKUP(A288,'Unc. Lookup'!O$2:O$2652,1,FALSE)),0,1)</f>
        <v>1</v>
      </c>
      <c r="E288">
        <f>COUNTIF(Table5[New ID],Table5[[#This Row],[New ID]])</f>
        <v>1</v>
      </c>
      <c r="G288" s="1" t="s">
        <v>4978</v>
      </c>
      <c r="K288">
        <v>1</v>
      </c>
      <c r="L288">
        <v>1</v>
      </c>
    </row>
    <row r="289" spans="1:12" x14ac:dyDescent="0.25">
      <c r="A289" s="156" t="s">
        <v>1862</v>
      </c>
      <c r="B289" s="66" t="s">
        <v>2944</v>
      </c>
      <c r="C289" s="155" t="s">
        <v>52</v>
      </c>
      <c r="D289">
        <f>IF(ISERROR(VLOOKUP(A289,'Unc. Lookup'!O$2:O$2652,1,FALSE)),0,1)</f>
        <v>1</v>
      </c>
      <c r="E289">
        <f>COUNTIF(Table5[New ID],Table5[[#This Row],[New ID]])</f>
        <v>1</v>
      </c>
      <c r="G289" s="1" t="s">
        <v>4532</v>
      </c>
      <c r="I289">
        <v>1</v>
      </c>
      <c r="L289">
        <v>1</v>
      </c>
    </row>
    <row r="290" spans="1:12" x14ac:dyDescent="0.25">
      <c r="A290" s="156" t="s">
        <v>5852</v>
      </c>
      <c r="B290" s="66" t="s">
        <v>2945</v>
      </c>
      <c r="C290" s="155" t="s">
        <v>52</v>
      </c>
      <c r="D290">
        <f>IF(ISERROR(VLOOKUP(A290,'Unc. Lookup'!O$2:O$2652,1,FALSE)),0,1)</f>
        <v>0</v>
      </c>
      <c r="E290">
        <f>COUNTIF(Table5[New ID],Table5[[#This Row],[New ID]])</f>
        <v>1</v>
      </c>
      <c r="G290" s="1" t="s">
        <v>4537</v>
      </c>
      <c r="I290">
        <v>1</v>
      </c>
      <c r="L290">
        <v>1</v>
      </c>
    </row>
    <row r="291" spans="1:12" x14ac:dyDescent="0.25">
      <c r="A291" s="156" t="s">
        <v>1876</v>
      </c>
      <c r="B291" s="66" t="s">
        <v>2946</v>
      </c>
      <c r="C291" s="155" t="s">
        <v>52</v>
      </c>
      <c r="D291">
        <f>IF(ISERROR(VLOOKUP(A291,'Unc. Lookup'!O$2:O$2652,1,FALSE)),0,1)</f>
        <v>1</v>
      </c>
      <c r="E291">
        <f>COUNTIF(Table5[New ID],Table5[[#This Row],[New ID]])</f>
        <v>1</v>
      </c>
      <c r="G291" s="1" t="s">
        <v>4542</v>
      </c>
      <c r="I291">
        <v>1</v>
      </c>
      <c r="L291">
        <v>1</v>
      </c>
    </row>
    <row r="292" spans="1:12" x14ac:dyDescent="0.25">
      <c r="A292" s="156" t="s">
        <v>1881</v>
      </c>
      <c r="B292" s="66" t="s">
        <v>2947</v>
      </c>
      <c r="C292" s="155" t="s">
        <v>52</v>
      </c>
      <c r="D292">
        <f>IF(ISERROR(VLOOKUP(A292,'Unc. Lookup'!O$2:O$2652,1,FALSE)),0,1)</f>
        <v>1</v>
      </c>
      <c r="E292">
        <f>COUNTIF(Table5[New ID],Table5[[#This Row],[New ID]])</f>
        <v>1</v>
      </c>
      <c r="G292" s="1" t="s">
        <v>4552</v>
      </c>
      <c r="I292">
        <v>1</v>
      </c>
      <c r="L292">
        <v>1</v>
      </c>
    </row>
    <row r="293" spans="1:12" x14ac:dyDescent="0.25">
      <c r="A293" s="156" t="s">
        <v>1889</v>
      </c>
      <c r="B293" s="66" t="s">
        <v>2948</v>
      </c>
      <c r="C293" s="155" t="s">
        <v>52</v>
      </c>
      <c r="D293">
        <f>IF(ISERROR(VLOOKUP(A293,'Unc. Lookup'!O$2:O$2652,1,FALSE)),0,1)</f>
        <v>1</v>
      </c>
      <c r="E293">
        <f>COUNTIF(Table5[New ID],Table5[[#This Row],[New ID]])</f>
        <v>1</v>
      </c>
      <c r="G293" s="1" t="s">
        <v>4547</v>
      </c>
      <c r="I293">
        <v>1</v>
      </c>
      <c r="L293">
        <v>1</v>
      </c>
    </row>
    <row r="294" spans="1:12" x14ac:dyDescent="0.25">
      <c r="A294" s="156" t="s">
        <v>1863</v>
      </c>
      <c r="B294" s="66" t="s">
        <v>2949</v>
      </c>
      <c r="C294" s="155" t="s">
        <v>52</v>
      </c>
      <c r="D294">
        <f>IF(ISERROR(VLOOKUP(A294,'Unc. Lookup'!O$2:O$2652,1,FALSE)),0,1)</f>
        <v>1</v>
      </c>
      <c r="E294">
        <f>COUNTIF(Table5[New ID],Table5[[#This Row],[New ID]])</f>
        <v>1</v>
      </c>
      <c r="G294" s="1" t="s">
        <v>4557</v>
      </c>
      <c r="I294">
        <v>1</v>
      </c>
      <c r="L294">
        <v>1</v>
      </c>
    </row>
    <row r="295" spans="1:12" x14ac:dyDescent="0.25">
      <c r="A295" s="156" t="s">
        <v>1873</v>
      </c>
      <c r="B295" s="66" t="s">
        <v>2950</v>
      </c>
      <c r="C295" s="155" t="s">
        <v>52</v>
      </c>
      <c r="D295">
        <f>IF(ISERROR(VLOOKUP(A295,'Unc. Lookup'!O$2:O$2652,1,FALSE)),0,1)</f>
        <v>1</v>
      </c>
      <c r="E295">
        <f>COUNTIF(Table5[New ID],Table5[[#This Row],[New ID]])</f>
        <v>1</v>
      </c>
      <c r="G295" s="1" t="s">
        <v>3195</v>
      </c>
      <c r="J295">
        <v>1</v>
      </c>
      <c r="L295">
        <v>1</v>
      </c>
    </row>
    <row r="296" spans="1:12" x14ac:dyDescent="0.25">
      <c r="A296" s="156" t="s">
        <v>5180</v>
      </c>
      <c r="B296" s="66" t="s">
        <v>2951</v>
      </c>
      <c r="C296" s="155" t="s">
        <v>52</v>
      </c>
      <c r="D296">
        <f>IF(ISERROR(VLOOKUP(A296,'Unc. Lookup'!O$2:O$2652,1,FALSE)),0,1)</f>
        <v>0</v>
      </c>
      <c r="E296">
        <f>COUNTIF(Table5[New ID],Table5[[#This Row],[New ID]])</f>
        <v>1</v>
      </c>
      <c r="G296" s="1" t="s">
        <v>3200</v>
      </c>
      <c r="J296">
        <v>1</v>
      </c>
      <c r="L296">
        <v>1</v>
      </c>
    </row>
    <row r="297" spans="1:12" x14ac:dyDescent="0.25">
      <c r="A297" s="156" t="s">
        <v>5181</v>
      </c>
      <c r="B297" s="66" t="s">
        <v>2952</v>
      </c>
      <c r="C297" s="155" t="s">
        <v>52</v>
      </c>
      <c r="D297">
        <f>IF(ISERROR(VLOOKUP(A297,'Unc. Lookup'!O$2:O$2652,1,FALSE)),0,1)</f>
        <v>0</v>
      </c>
      <c r="E297">
        <f>COUNTIF(Table5[New ID],Table5[[#This Row],[New ID]])</f>
        <v>1</v>
      </c>
      <c r="G297" s="1" t="s">
        <v>3205</v>
      </c>
      <c r="J297">
        <v>1</v>
      </c>
      <c r="L297">
        <v>1</v>
      </c>
    </row>
    <row r="298" spans="1:12" x14ac:dyDescent="0.25">
      <c r="A298" s="156" t="s">
        <v>5182</v>
      </c>
      <c r="B298" s="66" t="s">
        <v>2953</v>
      </c>
      <c r="C298" s="155" t="s">
        <v>52</v>
      </c>
      <c r="D298">
        <f>IF(ISERROR(VLOOKUP(A298,'Unc. Lookup'!O$2:O$2652,1,FALSE)),0,1)</f>
        <v>0</v>
      </c>
      <c r="E298">
        <f>COUNTIF(Table5[New ID],Table5[[#This Row],[New ID]])</f>
        <v>1</v>
      </c>
      <c r="G298" s="1" t="s">
        <v>3210</v>
      </c>
      <c r="J298">
        <v>1</v>
      </c>
      <c r="L298">
        <v>1</v>
      </c>
    </row>
    <row r="299" spans="1:12" x14ac:dyDescent="0.25">
      <c r="A299" s="156" t="s">
        <v>1865</v>
      </c>
      <c r="B299" s="66" t="s">
        <v>2954</v>
      </c>
      <c r="C299" s="155" t="s">
        <v>52</v>
      </c>
      <c r="D299">
        <f>IF(ISERROR(VLOOKUP(A299,'Unc. Lookup'!O$2:O$2652,1,FALSE)),0,1)</f>
        <v>1</v>
      </c>
      <c r="E299">
        <f>COUNTIF(Table5[New ID],Table5[[#This Row],[New ID]])</f>
        <v>1</v>
      </c>
      <c r="G299" s="1" t="s">
        <v>3220</v>
      </c>
      <c r="J299">
        <v>1</v>
      </c>
      <c r="L299">
        <v>1</v>
      </c>
    </row>
    <row r="300" spans="1:12" x14ac:dyDescent="0.25">
      <c r="A300" s="156" t="s">
        <v>1872</v>
      </c>
      <c r="B300" s="66" t="s">
        <v>2955</v>
      </c>
      <c r="C300" s="155" t="s">
        <v>52</v>
      </c>
      <c r="D300">
        <f>IF(ISERROR(VLOOKUP(A300,'Unc. Lookup'!O$2:O$2652,1,FALSE)),0,1)</f>
        <v>1</v>
      </c>
      <c r="E300">
        <f>COUNTIF(Table5[New ID],Table5[[#This Row],[New ID]])</f>
        <v>1</v>
      </c>
      <c r="G300" s="1" t="s">
        <v>3225</v>
      </c>
      <c r="J300">
        <v>1</v>
      </c>
      <c r="L300">
        <v>1</v>
      </c>
    </row>
    <row r="301" spans="1:12" x14ac:dyDescent="0.25">
      <c r="A301" s="156" t="s">
        <v>1878</v>
      </c>
      <c r="B301" s="66" t="s">
        <v>2956</v>
      </c>
      <c r="C301" s="155" t="s">
        <v>52</v>
      </c>
      <c r="D301">
        <f>IF(ISERROR(VLOOKUP(A301,'Unc. Lookup'!O$2:O$2652,1,FALSE)),0,1)</f>
        <v>1</v>
      </c>
      <c r="E301">
        <f>COUNTIF(Table5[New ID],Table5[[#This Row],[New ID]])</f>
        <v>1</v>
      </c>
      <c r="G301" s="1" t="s">
        <v>3215</v>
      </c>
      <c r="J301">
        <v>1</v>
      </c>
      <c r="L301">
        <v>1</v>
      </c>
    </row>
    <row r="302" spans="1:12" x14ac:dyDescent="0.25">
      <c r="A302" s="156" t="s">
        <v>1884</v>
      </c>
      <c r="B302" s="66" t="s">
        <v>2957</v>
      </c>
      <c r="C302" s="155" t="s">
        <v>52</v>
      </c>
      <c r="D302">
        <f>IF(ISERROR(VLOOKUP(A302,'Unc. Lookup'!O$2:O$2652,1,FALSE)),0,1)</f>
        <v>1</v>
      </c>
      <c r="E302">
        <f>COUNTIF(Table5[New ID],Table5[[#This Row],[New ID]])</f>
        <v>1</v>
      </c>
      <c r="G302" s="1" t="s">
        <v>4560</v>
      </c>
      <c r="I302">
        <v>1</v>
      </c>
      <c r="L302">
        <v>1</v>
      </c>
    </row>
    <row r="303" spans="1:12" x14ac:dyDescent="0.25">
      <c r="A303" s="156" t="s">
        <v>1887</v>
      </c>
      <c r="B303" s="66" t="s">
        <v>2958</v>
      </c>
      <c r="C303" s="155" t="s">
        <v>52</v>
      </c>
      <c r="D303">
        <f>IF(ISERROR(VLOOKUP(A303,'Unc. Lookup'!O$2:O$2652,1,FALSE)),0,1)</f>
        <v>1</v>
      </c>
      <c r="E303">
        <f>COUNTIF(Table5[New ID],Table5[[#This Row],[New ID]])</f>
        <v>1</v>
      </c>
      <c r="G303" s="1" t="s">
        <v>4982</v>
      </c>
      <c r="K303">
        <v>1</v>
      </c>
      <c r="L303">
        <v>1</v>
      </c>
    </row>
    <row r="304" spans="1:12" x14ac:dyDescent="0.25">
      <c r="A304" s="156" t="s">
        <v>1864</v>
      </c>
      <c r="B304" s="66" t="s">
        <v>2959</v>
      </c>
      <c r="C304" s="155" t="s">
        <v>52</v>
      </c>
      <c r="D304">
        <f>IF(ISERROR(VLOOKUP(A304,'Unc. Lookup'!O$2:O$2652,1,FALSE)),0,1)</f>
        <v>1</v>
      </c>
      <c r="E304">
        <f>COUNTIF(Table5[New ID],Table5[[#This Row],[New ID]])</f>
        <v>1</v>
      </c>
      <c r="G304" s="1" t="s">
        <v>4565</v>
      </c>
      <c r="I304">
        <v>1</v>
      </c>
      <c r="L304">
        <v>1</v>
      </c>
    </row>
    <row r="305" spans="1:12" x14ac:dyDescent="0.25">
      <c r="A305" s="156" t="s">
        <v>1871</v>
      </c>
      <c r="B305" s="66" t="s">
        <v>2960</v>
      </c>
      <c r="C305" s="155" t="s">
        <v>52</v>
      </c>
      <c r="D305">
        <f>IF(ISERROR(VLOOKUP(A305,'Unc. Lookup'!O$2:O$2652,1,FALSE)),0,1)</f>
        <v>1</v>
      </c>
      <c r="E305">
        <f>COUNTIF(Table5[New ID],Table5[[#This Row],[New ID]])</f>
        <v>1</v>
      </c>
      <c r="G305" s="1" t="s">
        <v>4570</v>
      </c>
      <c r="I305">
        <v>1</v>
      </c>
      <c r="L305">
        <v>1</v>
      </c>
    </row>
    <row r="306" spans="1:12" x14ac:dyDescent="0.25">
      <c r="A306" s="156" t="s">
        <v>5183</v>
      </c>
      <c r="B306" s="66" t="s">
        <v>2961</v>
      </c>
      <c r="C306" s="155" t="s">
        <v>52</v>
      </c>
      <c r="D306">
        <f>IF(ISERROR(VLOOKUP(A306,'Unc. Lookup'!O$2:O$2652,1,FALSE)),0,1)</f>
        <v>0</v>
      </c>
      <c r="E306">
        <f>COUNTIF(Table5[New ID],Table5[[#This Row],[New ID]])</f>
        <v>1</v>
      </c>
      <c r="G306" s="1" t="s">
        <v>4575</v>
      </c>
      <c r="I306">
        <v>1</v>
      </c>
      <c r="L306">
        <v>1</v>
      </c>
    </row>
    <row r="307" spans="1:12" x14ac:dyDescent="0.25">
      <c r="A307" s="156" t="s">
        <v>1882</v>
      </c>
      <c r="B307" s="66" t="s">
        <v>2962</v>
      </c>
      <c r="C307" s="155" t="s">
        <v>52</v>
      </c>
      <c r="D307">
        <f>IF(ISERROR(VLOOKUP(A307,'Unc. Lookup'!O$2:O$2652,1,FALSE)),0,1)</f>
        <v>1</v>
      </c>
      <c r="E307">
        <f>COUNTIF(Table5[New ID],Table5[[#This Row],[New ID]])</f>
        <v>1</v>
      </c>
      <c r="G307" s="1" t="s">
        <v>4585</v>
      </c>
      <c r="I307">
        <v>1</v>
      </c>
      <c r="L307">
        <v>1</v>
      </c>
    </row>
    <row r="308" spans="1:12" x14ac:dyDescent="0.25">
      <c r="A308" s="156" t="s">
        <v>1888</v>
      </c>
      <c r="B308" s="66" t="s">
        <v>2963</v>
      </c>
      <c r="C308" s="155" t="s">
        <v>52</v>
      </c>
      <c r="D308">
        <f>IF(ISERROR(VLOOKUP(A308,'Unc. Lookup'!O$2:O$2652,1,FALSE)),0,1)</f>
        <v>1</v>
      </c>
      <c r="E308">
        <f>COUNTIF(Table5[New ID],Table5[[#This Row],[New ID]])</f>
        <v>1</v>
      </c>
      <c r="G308" s="1" t="s">
        <v>4580</v>
      </c>
      <c r="I308">
        <v>1</v>
      </c>
      <c r="L308">
        <v>1</v>
      </c>
    </row>
    <row r="309" spans="1:12" x14ac:dyDescent="0.25">
      <c r="A309" s="156" t="s">
        <v>1866</v>
      </c>
      <c r="B309" s="66" t="s">
        <v>2964</v>
      </c>
      <c r="C309" s="155" t="s">
        <v>52</v>
      </c>
      <c r="D309">
        <f>IF(ISERROR(VLOOKUP(A309,'Unc. Lookup'!O$2:O$2652,1,FALSE)),0,1)</f>
        <v>1</v>
      </c>
      <c r="E309">
        <f>COUNTIF(Table5[New ID],Table5[[#This Row],[New ID]])</f>
        <v>1</v>
      </c>
      <c r="G309" s="1" t="s">
        <v>4590</v>
      </c>
      <c r="I309">
        <v>1</v>
      </c>
      <c r="L309">
        <v>1</v>
      </c>
    </row>
    <row r="310" spans="1:12" x14ac:dyDescent="0.25">
      <c r="A310" s="156" t="s">
        <v>1869</v>
      </c>
      <c r="B310" s="66" t="s">
        <v>2965</v>
      </c>
      <c r="C310" s="155" t="s">
        <v>52</v>
      </c>
      <c r="D310">
        <f>IF(ISERROR(VLOOKUP(A310,'Unc. Lookup'!O$2:O$2652,1,FALSE)),0,1)</f>
        <v>1</v>
      </c>
      <c r="E310">
        <f>COUNTIF(Table5[New ID],Table5[[#This Row],[New ID]])</f>
        <v>1</v>
      </c>
      <c r="G310" s="1" t="s">
        <v>3230</v>
      </c>
      <c r="J310">
        <v>1</v>
      </c>
      <c r="L310">
        <v>1</v>
      </c>
    </row>
    <row r="311" spans="1:12" x14ac:dyDescent="0.25">
      <c r="A311" s="156" t="s">
        <v>1877</v>
      </c>
      <c r="B311" s="66" t="s">
        <v>2966</v>
      </c>
      <c r="C311" s="155" t="s">
        <v>52</v>
      </c>
      <c r="D311">
        <f>IF(ISERROR(VLOOKUP(A311,'Unc. Lookup'!O$2:O$2652,1,FALSE)),0,1)</f>
        <v>1</v>
      </c>
      <c r="E311">
        <f>COUNTIF(Table5[New ID],Table5[[#This Row],[New ID]])</f>
        <v>1</v>
      </c>
      <c r="G311" s="1" t="s">
        <v>3235</v>
      </c>
      <c r="J311">
        <v>1</v>
      </c>
      <c r="L311">
        <v>1</v>
      </c>
    </row>
    <row r="312" spans="1:12" x14ac:dyDescent="0.25">
      <c r="A312" s="156" t="s">
        <v>1883</v>
      </c>
      <c r="B312" s="66" t="s">
        <v>2967</v>
      </c>
      <c r="C312" s="155" t="s">
        <v>52</v>
      </c>
      <c r="D312">
        <f>IF(ISERROR(VLOOKUP(A312,'Unc. Lookup'!O$2:O$2652,1,FALSE)),0,1)</f>
        <v>1</v>
      </c>
      <c r="E312">
        <f>COUNTIF(Table5[New ID],Table5[[#This Row],[New ID]])</f>
        <v>1</v>
      </c>
      <c r="G312" s="1" t="s">
        <v>3240</v>
      </c>
      <c r="J312">
        <v>1</v>
      </c>
      <c r="L312">
        <v>1</v>
      </c>
    </row>
    <row r="313" spans="1:12" x14ac:dyDescent="0.25">
      <c r="A313" s="156" t="s">
        <v>1886</v>
      </c>
      <c r="B313" s="66" t="s">
        <v>2968</v>
      </c>
      <c r="C313" s="155" t="s">
        <v>52</v>
      </c>
      <c r="D313">
        <f>IF(ISERROR(VLOOKUP(A313,'Unc. Lookup'!O$2:O$2652,1,FALSE)),0,1)</f>
        <v>1</v>
      </c>
      <c r="E313">
        <f>COUNTIF(Table5[New ID],Table5[[#This Row],[New ID]])</f>
        <v>1</v>
      </c>
      <c r="G313" s="1" t="s">
        <v>3245</v>
      </c>
      <c r="J313">
        <v>1</v>
      </c>
      <c r="L313">
        <v>1</v>
      </c>
    </row>
    <row r="314" spans="1:12" x14ac:dyDescent="0.25">
      <c r="A314" s="156" t="s">
        <v>1867</v>
      </c>
      <c r="B314" s="66" t="s">
        <v>2969</v>
      </c>
      <c r="C314" s="155" t="s">
        <v>52</v>
      </c>
      <c r="D314">
        <f>IF(ISERROR(VLOOKUP(A314,'Unc. Lookup'!O$2:O$2652,1,FALSE)),0,1)</f>
        <v>1</v>
      </c>
      <c r="E314">
        <f>COUNTIF(Table5[New ID],Table5[[#This Row],[New ID]])</f>
        <v>1</v>
      </c>
      <c r="G314" s="1" t="s">
        <v>3255</v>
      </c>
      <c r="J314">
        <v>1</v>
      </c>
      <c r="L314">
        <v>1</v>
      </c>
    </row>
    <row r="315" spans="1:12" x14ac:dyDescent="0.25">
      <c r="A315" s="156" t="s">
        <v>1868</v>
      </c>
      <c r="B315" s="66" t="s">
        <v>2970</v>
      </c>
      <c r="C315" s="155" t="s">
        <v>52</v>
      </c>
      <c r="D315">
        <f>IF(ISERROR(VLOOKUP(A315,'Unc. Lookup'!O$2:O$2652,1,FALSE)),0,1)</f>
        <v>1</v>
      </c>
      <c r="E315">
        <f>COUNTIF(Table5[New ID],Table5[[#This Row],[New ID]])</f>
        <v>1</v>
      </c>
      <c r="G315" s="1" t="s">
        <v>3250</v>
      </c>
      <c r="J315">
        <v>1</v>
      </c>
      <c r="L315">
        <v>1</v>
      </c>
    </row>
    <row r="316" spans="1:12" x14ac:dyDescent="0.25">
      <c r="A316" s="156" t="s">
        <v>1875</v>
      </c>
      <c r="B316" s="66" t="s">
        <v>2971</v>
      </c>
      <c r="C316" s="155" t="s">
        <v>52</v>
      </c>
      <c r="D316">
        <f>IF(ISERROR(VLOOKUP(A316,'Unc. Lookup'!O$2:O$2652,1,FALSE)),0,1)</f>
        <v>1</v>
      </c>
      <c r="E316">
        <f>COUNTIF(Table5[New ID],Table5[[#This Row],[New ID]])</f>
        <v>1</v>
      </c>
      <c r="G316" s="1" t="s">
        <v>4594</v>
      </c>
      <c r="I316">
        <v>1</v>
      </c>
      <c r="L316">
        <v>1</v>
      </c>
    </row>
    <row r="317" spans="1:12" x14ac:dyDescent="0.25">
      <c r="A317" s="156" t="s">
        <v>1880</v>
      </c>
      <c r="B317" s="66" t="s">
        <v>2972</v>
      </c>
      <c r="C317" s="155" t="s">
        <v>52</v>
      </c>
      <c r="D317">
        <f>IF(ISERROR(VLOOKUP(A317,'Unc. Lookup'!O$2:O$2652,1,FALSE)),0,1)</f>
        <v>1</v>
      </c>
      <c r="E317">
        <f>COUNTIF(Table5[New ID],Table5[[#This Row],[New ID]])</f>
        <v>1</v>
      </c>
      <c r="G317" s="1" t="s">
        <v>4599</v>
      </c>
      <c r="I317">
        <v>1</v>
      </c>
      <c r="L317">
        <v>1</v>
      </c>
    </row>
    <row r="318" spans="1:12" x14ac:dyDescent="0.25">
      <c r="A318" s="156" t="s">
        <v>5184</v>
      </c>
      <c r="B318" s="66" t="s">
        <v>2973</v>
      </c>
      <c r="C318" s="155" t="s">
        <v>52</v>
      </c>
      <c r="D318">
        <f>IF(ISERROR(VLOOKUP(A318,'Unc. Lookup'!O$2:O$2652,1,FALSE)),0,1)</f>
        <v>0</v>
      </c>
      <c r="E318">
        <f>COUNTIF(Table5[New ID],Table5[[#This Row],[New ID]])</f>
        <v>1</v>
      </c>
      <c r="G318" s="1" t="s">
        <v>4604</v>
      </c>
      <c r="I318">
        <v>1</v>
      </c>
      <c r="L318">
        <v>1</v>
      </c>
    </row>
    <row r="319" spans="1:12" x14ac:dyDescent="0.25">
      <c r="A319" s="156" t="s">
        <v>1892</v>
      </c>
      <c r="B319" s="66" t="s">
        <v>2974</v>
      </c>
      <c r="C319" s="155" t="s">
        <v>52</v>
      </c>
      <c r="D319">
        <f>IF(ISERROR(VLOOKUP(A319,'Unc. Lookup'!O$2:O$2652,1,FALSE)),0,1)</f>
        <v>1</v>
      </c>
      <c r="E319">
        <f>COUNTIF(Table5[New ID],Table5[[#This Row],[New ID]])</f>
        <v>1</v>
      </c>
      <c r="G319" s="1" t="s">
        <v>4609</v>
      </c>
      <c r="I319">
        <v>1</v>
      </c>
      <c r="L319">
        <v>1</v>
      </c>
    </row>
    <row r="320" spans="1:12" x14ac:dyDescent="0.25">
      <c r="A320" s="156" t="s">
        <v>1897</v>
      </c>
      <c r="B320" s="66" t="s">
        <v>2975</v>
      </c>
      <c r="C320" s="155" t="s">
        <v>52</v>
      </c>
      <c r="D320">
        <f>IF(ISERROR(VLOOKUP(A320,'Unc. Lookup'!O$2:O$2652,1,FALSE)),0,1)</f>
        <v>1</v>
      </c>
      <c r="E320">
        <f>COUNTIF(Table5[New ID],Table5[[#This Row],[New ID]])</f>
        <v>1</v>
      </c>
      <c r="G320" s="1" t="s">
        <v>4619</v>
      </c>
      <c r="I320">
        <v>1</v>
      </c>
      <c r="L320">
        <v>1</v>
      </c>
    </row>
    <row r="321" spans="1:12" x14ac:dyDescent="0.25">
      <c r="A321" s="156" t="s">
        <v>1901</v>
      </c>
      <c r="B321" s="66" t="s">
        <v>2976</v>
      </c>
      <c r="C321" s="155" t="s">
        <v>52</v>
      </c>
      <c r="D321">
        <f>IF(ISERROR(VLOOKUP(A321,'Unc. Lookup'!O$2:O$2652,1,FALSE)),0,1)</f>
        <v>1</v>
      </c>
      <c r="E321">
        <f>COUNTIF(Table5[New ID],Table5[[#This Row],[New ID]])</f>
        <v>1</v>
      </c>
      <c r="G321" s="1" t="s">
        <v>4614</v>
      </c>
      <c r="I321">
        <v>1</v>
      </c>
      <c r="L321">
        <v>1</v>
      </c>
    </row>
    <row r="322" spans="1:12" x14ac:dyDescent="0.25">
      <c r="A322" s="156" t="s">
        <v>1907</v>
      </c>
      <c r="B322" s="66" t="s">
        <v>2977</v>
      </c>
      <c r="C322" s="155" t="s">
        <v>52</v>
      </c>
      <c r="D322">
        <f>IF(ISERROR(VLOOKUP(A322,'Unc. Lookup'!O$2:O$2652,1,FALSE)),0,1)</f>
        <v>1</v>
      </c>
      <c r="E322">
        <f>COUNTIF(Table5[New ID],Table5[[#This Row],[New ID]])</f>
        <v>1</v>
      </c>
      <c r="G322" s="1" t="s">
        <v>4624</v>
      </c>
      <c r="I322">
        <v>1</v>
      </c>
      <c r="L322">
        <v>1</v>
      </c>
    </row>
    <row r="323" spans="1:12" x14ac:dyDescent="0.25">
      <c r="A323" s="156" t="s">
        <v>1911</v>
      </c>
      <c r="B323" s="66" t="s">
        <v>2978</v>
      </c>
      <c r="C323" s="155" t="s">
        <v>52</v>
      </c>
      <c r="D323">
        <f>IF(ISERROR(VLOOKUP(A323,'Unc. Lookup'!O$2:O$2652,1,FALSE)),0,1)</f>
        <v>1</v>
      </c>
      <c r="E323">
        <f>COUNTIF(Table5[New ID],Table5[[#This Row],[New ID]])</f>
        <v>1</v>
      </c>
      <c r="G323" s="1" t="s">
        <v>4512</v>
      </c>
      <c r="I323">
        <v>1</v>
      </c>
      <c r="L323">
        <v>1</v>
      </c>
    </row>
    <row r="324" spans="1:12" x14ac:dyDescent="0.25">
      <c r="A324" s="156" t="s">
        <v>1890</v>
      </c>
      <c r="B324" s="66" t="s">
        <v>2979</v>
      </c>
      <c r="C324" s="155" t="s">
        <v>52</v>
      </c>
      <c r="D324">
        <f>IF(ISERROR(VLOOKUP(A324,'Unc. Lookup'!O$2:O$2652,1,FALSE)),0,1)</f>
        <v>1</v>
      </c>
      <c r="E324">
        <f>COUNTIF(Table5[New ID],Table5[[#This Row],[New ID]])</f>
        <v>1</v>
      </c>
      <c r="G324" s="1" t="s">
        <v>3125</v>
      </c>
      <c r="J324">
        <v>1</v>
      </c>
      <c r="L324">
        <v>1</v>
      </c>
    </row>
    <row r="325" spans="1:12" x14ac:dyDescent="0.25">
      <c r="A325" s="156" t="s">
        <v>5853</v>
      </c>
      <c r="B325" s="66" t="s">
        <v>2980</v>
      </c>
      <c r="C325" s="155" t="s">
        <v>52</v>
      </c>
      <c r="D325">
        <f>IF(ISERROR(VLOOKUP(A325,'Unc. Lookup'!O$2:O$2652,1,FALSE)),0,1)</f>
        <v>0</v>
      </c>
      <c r="E325">
        <f>COUNTIF(Table5[New ID],Table5[[#This Row],[New ID]])</f>
        <v>1</v>
      </c>
      <c r="G325" s="1" t="s">
        <v>3135</v>
      </c>
      <c r="I325">
        <v>1</v>
      </c>
      <c r="J325">
        <v>1</v>
      </c>
      <c r="L325">
        <v>2</v>
      </c>
    </row>
    <row r="326" spans="1:12" x14ac:dyDescent="0.25">
      <c r="A326" s="156" t="s">
        <v>1900</v>
      </c>
      <c r="B326" s="66" t="s">
        <v>2981</v>
      </c>
      <c r="C326" s="155" t="s">
        <v>52</v>
      </c>
      <c r="D326">
        <f>IF(ISERROR(VLOOKUP(A326,'Unc. Lookup'!O$2:O$2652,1,FALSE)),0,1)</f>
        <v>1</v>
      </c>
      <c r="E326">
        <f>COUNTIF(Table5[New ID],Table5[[#This Row],[New ID]])</f>
        <v>1</v>
      </c>
      <c r="G326" s="1" t="s">
        <v>3145</v>
      </c>
      <c r="I326">
        <v>1</v>
      </c>
      <c r="J326">
        <v>1</v>
      </c>
      <c r="L326">
        <v>2</v>
      </c>
    </row>
    <row r="327" spans="1:12" x14ac:dyDescent="0.25">
      <c r="A327" s="156" t="s">
        <v>1908</v>
      </c>
      <c r="B327" s="66" t="s">
        <v>2982</v>
      </c>
      <c r="C327" s="155" t="s">
        <v>52</v>
      </c>
      <c r="D327">
        <f>IF(ISERROR(VLOOKUP(A327,'Unc. Lookup'!O$2:O$2652,1,FALSE)),0,1)</f>
        <v>1</v>
      </c>
      <c r="E327">
        <f>COUNTIF(Table5[New ID],Table5[[#This Row],[New ID]])</f>
        <v>1</v>
      </c>
      <c r="G327" s="1" t="s">
        <v>3155</v>
      </c>
      <c r="J327">
        <v>1</v>
      </c>
      <c r="L327">
        <v>1</v>
      </c>
    </row>
    <row r="328" spans="1:12" x14ac:dyDescent="0.25">
      <c r="A328" s="156" t="s">
        <v>5846</v>
      </c>
      <c r="B328" s="66" t="s">
        <v>2983</v>
      </c>
      <c r="C328" s="155" t="s">
        <v>52</v>
      </c>
      <c r="D328">
        <f>IF(ISERROR(VLOOKUP(A328,'Unc. Lookup'!O$2:O$2652,1,FALSE)),0,1)</f>
        <v>0</v>
      </c>
      <c r="E328">
        <f>COUNTIF(Table5[New ID],Table5[[#This Row],[New ID]])</f>
        <v>1</v>
      </c>
      <c r="G328" s="1" t="s">
        <v>3175</v>
      </c>
      <c r="J328">
        <v>1</v>
      </c>
      <c r="L328">
        <v>1</v>
      </c>
    </row>
    <row r="329" spans="1:12" x14ac:dyDescent="0.25">
      <c r="A329" s="156" t="s">
        <v>1891</v>
      </c>
      <c r="B329" s="66" t="s">
        <v>2984</v>
      </c>
      <c r="C329" s="155" t="s">
        <v>52</v>
      </c>
      <c r="D329">
        <f>IF(ISERROR(VLOOKUP(A329,'Unc. Lookup'!O$2:O$2652,1,FALSE)),0,1)</f>
        <v>1</v>
      </c>
      <c r="E329">
        <f>COUNTIF(Table5[New ID],Table5[[#This Row],[New ID]])</f>
        <v>1</v>
      </c>
      <c r="G329" s="1" t="s">
        <v>3185</v>
      </c>
      <c r="J329">
        <v>1</v>
      </c>
      <c r="L329">
        <v>1</v>
      </c>
    </row>
    <row r="330" spans="1:12" x14ac:dyDescent="0.25">
      <c r="A330" s="156" t="s">
        <v>1896</v>
      </c>
      <c r="B330" s="66" t="s">
        <v>2985</v>
      </c>
      <c r="C330" s="155" t="s">
        <v>52</v>
      </c>
      <c r="D330">
        <f>IF(ISERROR(VLOOKUP(A330,'Unc. Lookup'!O$2:O$2652,1,FALSE)),0,1)</f>
        <v>1</v>
      </c>
      <c r="E330">
        <f>COUNTIF(Table5[New ID],Table5[[#This Row],[New ID]])</f>
        <v>1</v>
      </c>
      <c r="G330" s="1" t="s">
        <v>3165</v>
      </c>
      <c r="J330">
        <v>1</v>
      </c>
      <c r="L330">
        <v>1</v>
      </c>
    </row>
    <row r="331" spans="1:12" x14ac:dyDescent="0.25">
      <c r="A331" s="156" t="s">
        <v>1904</v>
      </c>
      <c r="B331" s="66" t="s">
        <v>2986</v>
      </c>
      <c r="C331" s="155" t="s">
        <v>52</v>
      </c>
      <c r="D331">
        <f>IF(ISERROR(VLOOKUP(A331,'Unc. Lookup'!O$2:O$2652,1,FALSE)),0,1)</f>
        <v>1</v>
      </c>
      <c r="E331">
        <f>COUNTIF(Table5[New ID],Table5[[#This Row],[New ID]])</f>
        <v>1</v>
      </c>
      <c r="G331" s="1" t="s">
        <v>4975</v>
      </c>
      <c r="K331">
        <v>1</v>
      </c>
      <c r="L331">
        <v>1</v>
      </c>
    </row>
    <row r="332" spans="1:12" x14ac:dyDescent="0.25">
      <c r="A332" s="156" t="s">
        <v>1909</v>
      </c>
      <c r="B332" s="66" t="s">
        <v>2987</v>
      </c>
      <c r="C332" s="155" t="s">
        <v>52</v>
      </c>
      <c r="D332">
        <f>IF(ISERROR(VLOOKUP(A332,'Unc. Lookup'!O$2:O$2652,1,FALSE)),0,1)</f>
        <v>1</v>
      </c>
      <c r="E332">
        <f>COUNTIF(Table5[New ID],Table5[[#This Row],[New ID]])</f>
        <v>1</v>
      </c>
      <c r="G332" s="1" t="s">
        <v>4528</v>
      </c>
      <c r="I332">
        <v>1</v>
      </c>
      <c r="L332">
        <v>1</v>
      </c>
    </row>
    <row r="333" spans="1:12" x14ac:dyDescent="0.25">
      <c r="A333" s="156" t="s">
        <v>1914</v>
      </c>
      <c r="B333" s="66" t="s">
        <v>2988</v>
      </c>
      <c r="C333" s="155" t="s">
        <v>52</v>
      </c>
      <c r="D333">
        <f>IF(ISERROR(VLOOKUP(A333,'Unc. Lookup'!O$2:O$2652,1,FALSE)),0,1)</f>
        <v>1</v>
      </c>
      <c r="E333">
        <f>COUNTIF(Table5[New ID],Table5[[#This Row],[New ID]])</f>
        <v>1</v>
      </c>
      <c r="G333" s="1" t="s">
        <v>4979</v>
      </c>
      <c r="K333">
        <v>1</v>
      </c>
      <c r="L333">
        <v>1</v>
      </c>
    </row>
    <row r="334" spans="1:12" x14ac:dyDescent="0.25">
      <c r="A334" s="156" t="s">
        <v>5185</v>
      </c>
      <c r="B334" s="66" t="s">
        <v>2989</v>
      </c>
      <c r="C334" s="155" t="s">
        <v>52</v>
      </c>
      <c r="D334">
        <f>IF(ISERROR(VLOOKUP(A334,'Unc. Lookup'!O$2:O$2652,1,FALSE)),0,1)</f>
        <v>0</v>
      </c>
      <c r="E334">
        <f>COUNTIF(Table5[New ID],Table5[[#This Row],[New ID]])</f>
        <v>1</v>
      </c>
      <c r="G334" s="1" t="s">
        <v>4533</v>
      </c>
      <c r="I334">
        <v>1</v>
      </c>
      <c r="L334">
        <v>1</v>
      </c>
    </row>
    <row r="335" spans="1:12" x14ac:dyDescent="0.25">
      <c r="A335" s="156" t="s">
        <v>1895</v>
      </c>
      <c r="B335" s="66" t="s">
        <v>2990</v>
      </c>
      <c r="C335" s="155" t="s">
        <v>52</v>
      </c>
      <c r="D335">
        <f>IF(ISERROR(VLOOKUP(A335,'Unc. Lookup'!O$2:O$2652,1,FALSE)),0,1)</f>
        <v>1</v>
      </c>
      <c r="E335">
        <f>COUNTIF(Table5[New ID],Table5[[#This Row],[New ID]])</f>
        <v>1</v>
      </c>
      <c r="G335" s="1" t="s">
        <v>4538</v>
      </c>
      <c r="I335">
        <v>1</v>
      </c>
      <c r="L335">
        <v>1</v>
      </c>
    </row>
    <row r="336" spans="1:12" x14ac:dyDescent="0.25">
      <c r="A336" s="156" t="s">
        <v>1899</v>
      </c>
      <c r="B336" s="66" t="s">
        <v>2991</v>
      </c>
      <c r="C336" s="155" t="s">
        <v>52</v>
      </c>
      <c r="D336">
        <f>IF(ISERROR(VLOOKUP(A336,'Unc. Lookup'!O$2:O$2652,1,FALSE)),0,1)</f>
        <v>1</v>
      </c>
      <c r="E336">
        <f>COUNTIF(Table5[New ID],Table5[[#This Row],[New ID]])</f>
        <v>1</v>
      </c>
      <c r="G336" s="1" t="s">
        <v>4543</v>
      </c>
      <c r="I336">
        <v>1</v>
      </c>
      <c r="L336">
        <v>1</v>
      </c>
    </row>
    <row r="337" spans="1:12" x14ac:dyDescent="0.25">
      <c r="A337" s="156" t="s">
        <v>1905</v>
      </c>
      <c r="B337" s="66" t="s">
        <v>2992</v>
      </c>
      <c r="C337" s="155" t="s">
        <v>52</v>
      </c>
      <c r="D337">
        <f>IF(ISERROR(VLOOKUP(A337,'Unc. Lookup'!O$2:O$2652,1,FALSE)),0,1)</f>
        <v>1</v>
      </c>
      <c r="E337">
        <f>COUNTIF(Table5[New ID],Table5[[#This Row],[New ID]])</f>
        <v>1</v>
      </c>
      <c r="G337" s="1" t="s">
        <v>4553</v>
      </c>
      <c r="I337">
        <v>1</v>
      </c>
      <c r="L337">
        <v>1</v>
      </c>
    </row>
    <row r="338" spans="1:12" x14ac:dyDescent="0.25">
      <c r="A338" s="156" t="s">
        <v>5186</v>
      </c>
      <c r="B338" s="66" t="s">
        <v>2993</v>
      </c>
      <c r="C338" s="155" t="s">
        <v>52</v>
      </c>
      <c r="D338">
        <f>IF(ISERROR(VLOOKUP(A338,'Unc. Lookup'!O$2:O$2652,1,FALSE)),0,1)</f>
        <v>0</v>
      </c>
      <c r="E338">
        <f>COUNTIF(Table5[New ID],Table5[[#This Row],[New ID]])</f>
        <v>1</v>
      </c>
      <c r="G338" s="1" t="s">
        <v>4548</v>
      </c>
      <c r="I338">
        <v>1</v>
      </c>
      <c r="L338">
        <v>1</v>
      </c>
    </row>
    <row r="339" spans="1:12" x14ac:dyDescent="0.25">
      <c r="A339" s="156" t="s">
        <v>5187</v>
      </c>
      <c r="B339" s="66" t="s">
        <v>2994</v>
      </c>
      <c r="C339" s="155" t="s">
        <v>52</v>
      </c>
      <c r="D339">
        <f>IF(ISERROR(VLOOKUP(A339,'Unc. Lookup'!O$2:O$2652,1,FALSE)),0,1)</f>
        <v>0</v>
      </c>
      <c r="E339">
        <f>COUNTIF(Table5[New ID],Table5[[#This Row],[New ID]])</f>
        <v>1</v>
      </c>
      <c r="G339" s="1" t="s">
        <v>4558</v>
      </c>
      <c r="I339">
        <v>1</v>
      </c>
      <c r="L339">
        <v>1</v>
      </c>
    </row>
    <row r="340" spans="1:12" x14ac:dyDescent="0.25">
      <c r="A340" s="156" t="s">
        <v>1898</v>
      </c>
      <c r="B340" s="66" t="s">
        <v>2995</v>
      </c>
      <c r="C340" s="155" t="s">
        <v>52</v>
      </c>
      <c r="D340">
        <f>IF(ISERROR(VLOOKUP(A340,'Unc. Lookup'!O$2:O$2652,1,FALSE)),0,1)</f>
        <v>1</v>
      </c>
      <c r="E340">
        <f>COUNTIF(Table5[New ID],Table5[[#This Row],[New ID]])</f>
        <v>1</v>
      </c>
      <c r="G340" s="1" t="s">
        <v>3196</v>
      </c>
      <c r="J340">
        <v>1</v>
      </c>
      <c r="L340">
        <v>1</v>
      </c>
    </row>
    <row r="341" spans="1:12" x14ac:dyDescent="0.25">
      <c r="A341" s="156" t="s">
        <v>1902</v>
      </c>
      <c r="B341" s="66" t="s">
        <v>2996</v>
      </c>
      <c r="C341" s="155" t="s">
        <v>52</v>
      </c>
      <c r="D341">
        <f>IF(ISERROR(VLOOKUP(A341,'Unc. Lookup'!O$2:O$2652,1,FALSE)),0,1)</f>
        <v>1</v>
      </c>
      <c r="E341">
        <f>COUNTIF(Table5[New ID],Table5[[#This Row],[New ID]])</f>
        <v>1</v>
      </c>
      <c r="G341" s="1" t="s">
        <v>3201</v>
      </c>
      <c r="J341">
        <v>1</v>
      </c>
      <c r="L341">
        <v>1</v>
      </c>
    </row>
    <row r="342" spans="1:12" x14ac:dyDescent="0.25">
      <c r="A342" s="156" t="s">
        <v>5188</v>
      </c>
      <c r="B342" s="66" t="s">
        <v>2997</v>
      </c>
      <c r="C342" s="155" t="s">
        <v>52</v>
      </c>
      <c r="D342">
        <f>IF(ISERROR(VLOOKUP(A342,'Unc. Lookup'!O$2:O$2652,1,FALSE)),0,1)</f>
        <v>0</v>
      </c>
      <c r="E342">
        <f>COUNTIF(Table5[New ID],Table5[[#This Row],[New ID]])</f>
        <v>1</v>
      </c>
      <c r="G342" s="1" t="s">
        <v>3206</v>
      </c>
      <c r="J342">
        <v>1</v>
      </c>
      <c r="L342">
        <v>1</v>
      </c>
    </row>
    <row r="343" spans="1:12" x14ac:dyDescent="0.25">
      <c r="A343" s="156" t="s">
        <v>1912</v>
      </c>
      <c r="B343" s="66" t="s">
        <v>2998</v>
      </c>
      <c r="C343" s="155" t="s">
        <v>52</v>
      </c>
      <c r="D343">
        <f>IF(ISERROR(VLOOKUP(A343,'Unc. Lookup'!O$2:O$2652,1,FALSE)),0,1)</f>
        <v>1</v>
      </c>
      <c r="E343">
        <f>COUNTIF(Table5[New ID],Table5[[#This Row],[New ID]])</f>
        <v>1</v>
      </c>
      <c r="G343" s="1" t="s">
        <v>3211</v>
      </c>
      <c r="J343">
        <v>1</v>
      </c>
      <c r="L343">
        <v>1</v>
      </c>
    </row>
    <row r="344" spans="1:12" x14ac:dyDescent="0.25">
      <c r="A344" s="156" t="s">
        <v>1894</v>
      </c>
      <c r="B344" s="66" t="s">
        <v>2999</v>
      </c>
      <c r="C344" s="155" t="s">
        <v>52</v>
      </c>
      <c r="D344">
        <f>IF(ISERROR(VLOOKUP(A344,'Unc. Lookup'!O$2:O$2652,1,FALSE)),0,1)</f>
        <v>1</v>
      </c>
      <c r="E344">
        <f>COUNTIF(Table5[New ID],Table5[[#This Row],[New ID]])</f>
        <v>1</v>
      </c>
      <c r="G344" s="1" t="s">
        <v>3221</v>
      </c>
      <c r="J344">
        <v>1</v>
      </c>
      <c r="L344">
        <v>1</v>
      </c>
    </row>
    <row r="345" spans="1:12" x14ac:dyDescent="0.25">
      <c r="A345" s="156" t="s">
        <v>5189</v>
      </c>
      <c r="B345" s="66" t="s">
        <v>3000</v>
      </c>
      <c r="C345" s="155" t="s">
        <v>52</v>
      </c>
      <c r="D345">
        <f>IF(ISERROR(VLOOKUP(A345,'Unc. Lookup'!O$2:O$2652,1,FALSE)),0,1)</f>
        <v>0</v>
      </c>
      <c r="E345">
        <f>COUNTIF(Table5[New ID],Table5[[#This Row],[New ID]])</f>
        <v>1</v>
      </c>
      <c r="G345" s="1" t="s">
        <v>3226</v>
      </c>
      <c r="J345">
        <v>1</v>
      </c>
      <c r="L345">
        <v>1</v>
      </c>
    </row>
    <row r="346" spans="1:12" x14ac:dyDescent="0.25">
      <c r="A346" s="156" t="s">
        <v>1903</v>
      </c>
      <c r="B346" s="66" t="s">
        <v>3001</v>
      </c>
      <c r="C346" s="155" t="s">
        <v>52</v>
      </c>
      <c r="D346">
        <f>IF(ISERROR(VLOOKUP(A346,'Unc. Lookup'!O$2:O$2652,1,FALSE)),0,1)</f>
        <v>1</v>
      </c>
      <c r="E346">
        <f>COUNTIF(Table5[New ID],Table5[[#This Row],[New ID]])</f>
        <v>1</v>
      </c>
      <c r="G346" s="1" t="s">
        <v>3216</v>
      </c>
      <c r="J346">
        <v>1</v>
      </c>
      <c r="L346">
        <v>1</v>
      </c>
    </row>
    <row r="347" spans="1:12" x14ac:dyDescent="0.25">
      <c r="A347" s="156" t="s">
        <v>1906</v>
      </c>
      <c r="B347" s="66" t="s">
        <v>3002</v>
      </c>
      <c r="C347" s="155" t="s">
        <v>52</v>
      </c>
      <c r="D347">
        <f>IF(ISERROR(VLOOKUP(A347,'Unc. Lookup'!O$2:O$2652,1,FALSE)),0,1)</f>
        <v>1</v>
      </c>
      <c r="E347">
        <f>COUNTIF(Table5[New ID],Table5[[#This Row],[New ID]])</f>
        <v>1</v>
      </c>
      <c r="G347" s="1" t="s">
        <v>4561</v>
      </c>
      <c r="I347">
        <v>1</v>
      </c>
      <c r="L347">
        <v>1</v>
      </c>
    </row>
    <row r="348" spans="1:12" x14ac:dyDescent="0.25">
      <c r="A348" s="156" t="s">
        <v>1913</v>
      </c>
      <c r="B348" s="66" t="s">
        <v>3003</v>
      </c>
      <c r="C348" s="155" t="s">
        <v>52</v>
      </c>
      <c r="D348">
        <f>IF(ISERROR(VLOOKUP(A348,'Unc. Lookup'!O$2:O$2652,1,FALSE)),0,1)</f>
        <v>1</v>
      </c>
      <c r="E348">
        <f>COUNTIF(Table5[New ID],Table5[[#This Row],[New ID]])</f>
        <v>1</v>
      </c>
      <c r="G348" s="1" t="s">
        <v>4983</v>
      </c>
      <c r="K348">
        <v>1</v>
      </c>
      <c r="L348">
        <v>1</v>
      </c>
    </row>
    <row r="349" spans="1:12" x14ac:dyDescent="0.25">
      <c r="A349" s="156" t="s">
        <v>1893</v>
      </c>
      <c r="B349" s="66" t="s">
        <v>3004</v>
      </c>
      <c r="C349" s="155" t="s">
        <v>52</v>
      </c>
      <c r="D349">
        <f>IF(ISERROR(VLOOKUP(A349,'Unc. Lookup'!O$2:O$2652,1,FALSE)),0,1)</f>
        <v>1</v>
      </c>
      <c r="E349">
        <f>COUNTIF(Table5[New ID],Table5[[#This Row],[New ID]])</f>
        <v>1</v>
      </c>
      <c r="G349" s="1" t="s">
        <v>4566</v>
      </c>
      <c r="I349">
        <v>1</v>
      </c>
      <c r="L349">
        <v>1</v>
      </c>
    </row>
    <row r="350" spans="1:12" x14ac:dyDescent="0.25">
      <c r="A350" s="156" t="s">
        <v>5190</v>
      </c>
      <c r="B350" s="66" t="s">
        <v>3005</v>
      </c>
      <c r="C350" s="155" t="s">
        <v>52</v>
      </c>
      <c r="D350">
        <f>IF(ISERROR(VLOOKUP(A350,'Unc. Lookup'!O$2:O$2652,1,FALSE)),0,1)</f>
        <v>0</v>
      </c>
      <c r="E350">
        <f>COUNTIF(Table5[New ID],Table5[[#This Row],[New ID]])</f>
        <v>1</v>
      </c>
      <c r="G350" s="1" t="s">
        <v>4571</v>
      </c>
      <c r="I350">
        <v>1</v>
      </c>
      <c r="L350">
        <v>1</v>
      </c>
    </row>
    <row r="351" spans="1:12" x14ac:dyDescent="0.25">
      <c r="A351" s="156" t="s">
        <v>5191</v>
      </c>
      <c r="B351" s="66" t="s">
        <v>3006</v>
      </c>
      <c r="C351" s="155" t="s">
        <v>52</v>
      </c>
      <c r="D351">
        <f>IF(ISERROR(VLOOKUP(A351,'Unc. Lookup'!O$2:O$2652,1,FALSE)),0,1)</f>
        <v>0</v>
      </c>
      <c r="E351">
        <f>COUNTIF(Table5[New ID],Table5[[#This Row],[New ID]])</f>
        <v>1</v>
      </c>
      <c r="G351" s="1" t="s">
        <v>4576</v>
      </c>
      <c r="I351">
        <v>1</v>
      </c>
      <c r="L351">
        <v>1</v>
      </c>
    </row>
    <row r="352" spans="1:12" x14ac:dyDescent="0.25">
      <c r="A352" s="156" t="s">
        <v>5192</v>
      </c>
      <c r="B352" s="66" t="s">
        <v>3007</v>
      </c>
      <c r="C352" s="155" t="s">
        <v>52</v>
      </c>
      <c r="D352">
        <f>IF(ISERROR(VLOOKUP(A352,'Unc. Lookup'!O$2:O$2652,1,FALSE)),0,1)</f>
        <v>0</v>
      </c>
      <c r="E352">
        <f>COUNTIF(Table5[New ID],Table5[[#This Row],[New ID]])</f>
        <v>1</v>
      </c>
      <c r="G352" s="1" t="s">
        <v>4586</v>
      </c>
      <c r="I352">
        <v>1</v>
      </c>
      <c r="L352">
        <v>1</v>
      </c>
    </row>
    <row r="353" spans="1:12" x14ac:dyDescent="0.25">
      <c r="A353" s="156" t="s">
        <v>1910</v>
      </c>
      <c r="B353" s="66" t="s">
        <v>3008</v>
      </c>
      <c r="C353" s="155" t="s">
        <v>52</v>
      </c>
      <c r="D353">
        <f>IF(ISERROR(VLOOKUP(A353,'Unc. Lookup'!O$2:O$2652,1,FALSE)),0,1)</f>
        <v>1</v>
      </c>
      <c r="E353">
        <f>COUNTIF(Table5[New ID],Table5[[#This Row],[New ID]])</f>
        <v>1</v>
      </c>
      <c r="G353" s="1" t="s">
        <v>4581</v>
      </c>
      <c r="I353">
        <v>1</v>
      </c>
      <c r="L353">
        <v>1</v>
      </c>
    </row>
    <row r="354" spans="1:12" x14ac:dyDescent="0.25">
      <c r="A354" s="156" t="s">
        <v>5847</v>
      </c>
      <c r="B354" s="66" t="s">
        <v>3009</v>
      </c>
      <c r="C354" s="155" t="s">
        <v>52</v>
      </c>
      <c r="D354">
        <f>IF(ISERROR(VLOOKUP(A354,'Unc. Lookup'!O$2:O$2652,1,FALSE)),0,1)</f>
        <v>0</v>
      </c>
      <c r="E354">
        <f>COUNTIF(Table5[New ID],Table5[[#This Row],[New ID]])</f>
        <v>1</v>
      </c>
      <c r="G354" s="1" t="s">
        <v>4591</v>
      </c>
      <c r="I354">
        <v>1</v>
      </c>
      <c r="L354">
        <v>1</v>
      </c>
    </row>
    <row r="355" spans="1:12" x14ac:dyDescent="0.25">
      <c r="A355" s="156" t="s">
        <v>1924</v>
      </c>
      <c r="B355" s="66" t="s">
        <v>3010</v>
      </c>
      <c r="C355" s="155" t="s">
        <v>52</v>
      </c>
      <c r="D355">
        <f>IF(ISERROR(VLOOKUP(A355,'Unc. Lookup'!O$2:O$2652,1,FALSE)),0,1)</f>
        <v>1</v>
      </c>
      <c r="E355">
        <f>COUNTIF(Table5[New ID],Table5[[#This Row],[New ID]])</f>
        <v>1</v>
      </c>
      <c r="G355" s="1" t="s">
        <v>3231</v>
      </c>
      <c r="J355">
        <v>1</v>
      </c>
      <c r="L355">
        <v>1</v>
      </c>
    </row>
    <row r="356" spans="1:12" x14ac:dyDescent="0.25">
      <c r="A356" s="156" t="s">
        <v>1929</v>
      </c>
      <c r="B356" s="66" t="s">
        <v>3011</v>
      </c>
      <c r="C356" s="155" t="s">
        <v>52</v>
      </c>
      <c r="D356">
        <f>IF(ISERROR(VLOOKUP(A356,'Unc. Lookup'!O$2:O$2652,1,FALSE)),0,1)</f>
        <v>1</v>
      </c>
      <c r="E356">
        <f>COUNTIF(Table5[New ID],Table5[[#This Row],[New ID]])</f>
        <v>1</v>
      </c>
      <c r="G356" s="1" t="s">
        <v>3236</v>
      </c>
      <c r="J356">
        <v>1</v>
      </c>
      <c r="L356">
        <v>1</v>
      </c>
    </row>
    <row r="357" spans="1:12" x14ac:dyDescent="0.25">
      <c r="A357" s="156" t="s">
        <v>1931</v>
      </c>
      <c r="B357" s="66" t="s">
        <v>3012</v>
      </c>
      <c r="C357" s="155" t="s">
        <v>52</v>
      </c>
      <c r="D357">
        <f>IF(ISERROR(VLOOKUP(A357,'Unc. Lookup'!O$2:O$2652,1,FALSE)),0,1)</f>
        <v>1</v>
      </c>
      <c r="E357">
        <f>COUNTIF(Table5[New ID],Table5[[#This Row],[New ID]])</f>
        <v>1</v>
      </c>
      <c r="G357" s="1" t="s">
        <v>3241</v>
      </c>
      <c r="J357">
        <v>1</v>
      </c>
      <c r="L357">
        <v>1</v>
      </c>
    </row>
    <row r="358" spans="1:12" x14ac:dyDescent="0.25">
      <c r="A358" s="156" t="s">
        <v>5851</v>
      </c>
      <c r="B358" s="66" t="s">
        <v>3013</v>
      </c>
      <c r="C358" s="155" t="s">
        <v>52</v>
      </c>
      <c r="D358">
        <f>IF(ISERROR(VLOOKUP(A358,'Unc. Lookup'!O$2:O$2652,1,FALSE)),0,1)</f>
        <v>0</v>
      </c>
      <c r="E358">
        <f>COUNTIF(Table5[New ID],Table5[[#This Row],[New ID]])</f>
        <v>1</v>
      </c>
      <c r="G358" s="1" t="s">
        <v>3246</v>
      </c>
      <c r="J358">
        <v>1</v>
      </c>
      <c r="L358">
        <v>1</v>
      </c>
    </row>
    <row r="359" spans="1:12" x14ac:dyDescent="0.25">
      <c r="A359" s="156" t="s">
        <v>1918</v>
      </c>
      <c r="B359" s="66" t="s">
        <v>3014</v>
      </c>
      <c r="C359" s="155" t="s">
        <v>52</v>
      </c>
      <c r="D359">
        <f>IF(ISERROR(VLOOKUP(A359,'Unc. Lookup'!O$2:O$2652,1,FALSE)),0,1)</f>
        <v>1</v>
      </c>
      <c r="E359">
        <f>COUNTIF(Table5[New ID],Table5[[#This Row],[New ID]])</f>
        <v>1</v>
      </c>
      <c r="G359" s="1" t="s">
        <v>3256</v>
      </c>
      <c r="J359">
        <v>1</v>
      </c>
      <c r="L359">
        <v>1</v>
      </c>
    </row>
    <row r="360" spans="1:12" x14ac:dyDescent="0.25">
      <c r="A360" s="156" t="s">
        <v>1922</v>
      </c>
      <c r="B360" s="66" t="s">
        <v>3015</v>
      </c>
      <c r="C360" s="155" t="s">
        <v>52</v>
      </c>
      <c r="D360">
        <f>IF(ISERROR(VLOOKUP(A360,'Unc. Lookup'!O$2:O$2652,1,FALSE)),0,1)</f>
        <v>1</v>
      </c>
      <c r="E360">
        <f>COUNTIF(Table5[New ID],Table5[[#This Row],[New ID]])</f>
        <v>1</v>
      </c>
      <c r="G360" s="1" t="s">
        <v>3251</v>
      </c>
      <c r="J360">
        <v>1</v>
      </c>
      <c r="L360">
        <v>1</v>
      </c>
    </row>
    <row r="361" spans="1:12" x14ac:dyDescent="0.25">
      <c r="A361" s="156" t="s">
        <v>1926</v>
      </c>
      <c r="B361" s="66" t="s">
        <v>3016</v>
      </c>
      <c r="C361" s="155" t="s">
        <v>52</v>
      </c>
      <c r="D361">
        <f>IF(ISERROR(VLOOKUP(A361,'Unc. Lookup'!O$2:O$2652,1,FALSE)),0,1)</f>
        <v>1</v>
      </c>
      <c r="E361">
        <f>COUNTIF(Table5[New ID],Table5[[#This Row],[New ID]])</f>
        <v>1</v>
      </c>
      <c r="G361" s="1" t="s">
        <v>4595</v>
      </c>
      <c r="I361">
        <v>1</v>
      </c>
      <c r="L361">
        <v>1</v>
      </c>
    </row>
    <row r="362" spans="1:12" x14ac:dyDescent="0.25">
      <c r="A362" s="156" t="s">
        <v>1934</v>
      </c>
      <c r="B362" s="66" t="s">
        <v>3017</v>
      </c>
      <c r="C362" s="155" t="s">
        <v>52</v>
      </c>
      <c r="D362">
        <f>IF(ISERROR(VLOOKUP(A362,'Unc. Lookup'!O$2:O$2652,1,FALSE)),0,1)</f>
        <v>1</v>
      </c>
      <c r="E362">
        <f>COUNTIF(Table5[New ID],Table5[[#This Row],[New ID]])</f>
        <v>1</v>
      </c>
      <c r="G362" s="1" t="s">
        <v>4987</v>
      </c>
      <c r="K362">
        <v>1</v>
      </c>
      <c r="L362">
        <v>1</v>
      </c>
    </row>
    <row r="363" spans="1:12" x14ac:dyDescent="0.25">
      <c r="A363" s="156" t="s">
        <v>1935</v>
      </c>
      <c r="B363" s="66" t="s">
        <v>3018</v>
      </c>
      <c r="C363" s="155" t="s">
        <v>52</v>
      </c>
      <c r="D363">
        <f>IF(ISERROR(VLOOKUP(A363,'Unc. Lookup'!O$2:O$2652,1,FALSE)),0,1)</f>
        <v>1</v>
      </c>
      <c r="E363">
        <f>COUNTIF(Table5[New ID],Table5[[#This Row],[New ID]])</f>
        <v>1</v>
      </c>
      <c r="G363" s="1" t="s">
        <v>4600</v>
      </c>
      <c r="I363">
        <v>1</v>
      </c>
      <c r="L363">
        <v>1</v>
      </c>
    </row>
    <row r="364" spans="1:12" x14ac:dyDescent="0.25">
      <c r="A364" s="156" t="s">
        <v>5193</v>
      </c>
      <c r="B364" s="66" t="s">
        <v>3019</v>
      </c>
      <c r="C364" s="155" t="s">
        <v>52</v>
      </c>
      <c r="D364">
        <f>IF(ISERROR(VLOOKUP(A364,'Unc. Lookup'!O$2:O$2652,1,FALSE)),0,1)</f>
        <v>0</v>
      </c>
      <c r="E364">
        <f>COUNTIF(Table5[New ID],Table5[[#This Row],[New ID]])</f>
        <v>1</v>
      </c>
      <c r="G364" s="1" t="s">
        <v>4605</v>
      </c>
      <c r="I364">
        <v>1</v>
      </c>
      <c r="L364">
        <v>1</v>
      </c>
    </row>
    <row r="365" spans="1:12" x14ac:dyDescent="0.25">
      <c r="A365" s="156" t="s">
        <v>5194</v>
      </c>
      <c r="B365" s="66" t="s">
        <v>3020</v>
      </c>
      <c r="C365" s="155" t="s">
        <v>52</v>
      </c>
      <c r="D365">
        <f>IF(ISERROR(VLOOKUP(A365,'Unc. Lookup'!O$2:O$2652,1,FALSE)),0,1)</f>
        <v>0</v>
      </c>
      <c r="E365">
        <f>COUNTIF(Table5[New ID],Table5[[#This Row],[New ID]])</f>
        <v>1</v>
      </c>
      <c r="G365" s="1" t="s">
        <v>4610</v>
      </c>
      <c r="I365">
        <v>1</v>
      </c>
      <c r="L365">
        <v>1</v>
      </c>
    </row>
    <row r="366" spans="1:12" x14ac:dyDescent="0.25">
      <c r="A366" s="156" t="s">
        <v>5195</v>
      </c>
      <c r="B366" s="66" t="s">
        <v>3021</v>
      </c>
      <c r="C366" s="155" t="s">
        <v>52</v>
      </c>
      <c r="D366">
        <f>IF(ISERROR(VLOOKUP(A366,'Unc. Lookup'!O$2:O$2652,1,FALSE)),0,1)</f>
        <v>0</v>
      </c>
      <c r="E366">
        <f>COUNTIF(Table5[New ID],Table5[[#This Row],[New ID]])</f>
        <v>1</v>
      </c>
      <c r="G366" s="1" t="s">
        <v>4620</v>
      </c>
      <c r="I366">
        <v>1</v>
      </c>
      <c r="L366">
        <v>1</v>
      </c>
    </row>
    <row r="367" spans="1:12" x14ac:dyDescent="0.25">
      <c r="A367" s="156" t="s">
        <v>5196</v>
      </c>
      <c r="B367" s="66" t="s">
        <v>3022</v>
      </c>
      <c r="C367" s="155" t="s">
        <v>52</v>
      </c>
      <c r="D367">
        <f>IF(ISERROR(VLOOKUP(A367,'Unc. Lookup'!O$2:O$2652,1,FALSE)),0,1)</f>
        <v>0</v>
      </c>
      <c r="E367">
        <f>COUNTIF(Table5[New ID],Table5[[#This Row],[New ID]])</f>
        <v>1</v>
      </c>
      <c r="G367" s="1" t="s">
        <v>4615</v>
      </c>
      <c r="I367">
        <v>1</v>
      </c>
      <c r="L367">
        <v>1</v>
      </c>
    </row>
    <row r="368" spans="1:12" x14ac:dyDescent="0.25">
      <c r="A368" s="156" t="s">
        <v>1938</v>
      </c>
      <c r="B368" s="66" t="s">
        <v>3023</v>
      </c>
      <c r="C368" s="155" t="s">
        <v>52</v>
      </c>
      <c r="D368">
        <f>IF(ISERROR(VLOOKUP(A368,'Unc. Lookup'!O$2:O$2652,1,FALSE)),0,1)</f>
        <v>1</v>
      </c>
      <c r="E368">
        <f>COUNTIF(Table5[New ID],Table5[[#This Row],[New ID]])</f>
        <v>1</v>
      </c>
      <c r="G368" s="1" t="s">
        <v>4625</v>
      </c>
      <c r="I368">
        <v>1</v>
      </c>
      <c r="L368">
        <v>1</v>
      </c>
    </row>
    <row r="369" spans="1:12" x14ac:dyDescent="0.25">
      <c r="A369" s="156" t="s">
        <v>1916</v>
      </c>
      <c r="B369" s="66" t="s">
        <v>3024</v>
      </c>
      <c r="C369" s="155" t="s">
        <v>52</v>
      </c>
      <c r="D369">
        <f>IF(ISERROR(VLOOKUP(A369,'Unc. Lookup'!O$2:O$2652,1,FALSE)),0,1)</f>
        <v>1</v>
      </c>
      <c r="E369">
        <f>COUNTIF(Table5[New ID],Table5[[#This Row],[New ID]])</f>
        <v>1</v>
      </c>
      <c r="G369" s="1" t="s">
        <v>3260</v>
      </c>
      <c r="J369">
        <v>1</v>
      </c>
      <c r="L369">
        <v>1</v>
      </c>
    </row>
    <row r="370" spans="1:12" x14ac:dyDescent="0.25">
      <c r="A370" s="156" t="s">
        <v>1921</v>
      </c>
      <c r="B370" s="66" t="s">
        <v>3025</v>
      </c>
      <c r="C370" s="155" t="s">
        <v>52</v>
      </c>
      <c r="D370">
        <f>IF(ISERROR(VLOOKUP(A370,'Unc. Lookup'!O$2:O$2652,1,FALSE)),0,1)</f>
        <v>1</v>
      </c>
      <c r="E370">
        <f>COUNTIF(Table5[New ID],Table5[[#This Row],[New ID]])</f>
        <v>1</v>
      </c>
      <c r="G370" s="1" t="s">
        <v>3265</v>
      </c>
      <c r="J370">
        <v>1</v>
      </c>
      <c r="L370">
        <v>1</v>
      </c>
    </row>
    <row r="371" spans="1:12" x14ac:dyDescent="0.25">
      <c r="A371" s="156" t="s">
        <v>5197</v>
      </c>
      <c r="B371" s="66" t="s">
        <v>3026</v>
      </c>
      <c r="C371" s="155" t="s">
        <v>52</v>
      </c>
      <c r="D371">
        <f>IF(ISERROR(VLOOKUP(A371,'Unc. Lookup'!O$2:O$2652,1,FALSE)),0,1)</f>
        <v>0</v>
      </c>
      <c r="E371">
        <f>COUNTIF(Table5[New ID],Table5[[#This Row],[New ID]])</f>
        <v>1</v>
      </c>
      <c r="G371" s="1" t="s">
        <v>3270</v>
      </c>
      <c r="J371">
        <v>1</v>
      </c>
      <c r="L371">
        <v>1</v>
      </c>
    </row>
    <row r="372" spans="1:12" x14ac:dyDescent="0.25">
      <c r="A372" s="156" t="s">
        <v>1932</v>
      </c>
      <c r="B372" s="66" t="s">
        <v>3027</v>
      </c>
      <c r="C372" s="155" t="s">
        <v>52</v>
      </c>
      <c r="D372">
        <f>IF(ISERROR(VLOOKUP(A372,'Unc. Lookup'!O$2:O$2652,1,FALSE)),0,1)</f>
        <v>1</v>
      </c>
      <c r="E372">
        <f>COUNTIF(Table5[New ID],Table5[[#This Row],[New ID]])</f>
        <v>1</v>
      </c>
      <c r="G372" s="1" t="s">
        <v>3275</v>
      </c>
      <c r="J372">
        <v>1</v>
      </c>
      <c r="L372">
        <v>1</v>
      </c>
    </row>
    <row r="373" spans="1:12" x14ac:dyDescent="0.25">
      <c r="A373" s="156" t="s">
        <v>1939</v>
      </c>
      <c r="B373" s="66" t="s">
        <v>3028</v>
      </c>
      <c r="C373" s="155" t="s">
        <v>52</v>
      </c>
      <c r="D373">
        <f>IF(ISERROR(VLOOKUP(A373,'Unc. Lookup'!O$2:O$2652,1,FALSE)),0,1)</f>
        <v>1</v>
      </c>
      <c r="E373">
        <f>COUNTIF(Table5[New ID],Table5[[#This Row],[New ID]])</f>
        <v>1</v>
      </c>
      <c r="G373" s="1" t="s">
        <v>3285</v>
      </c>
      <c r="J373">
        <v>1</v>
      </c>
      <c r="L373">
        <v>1</v>
      </c>
    </row>
    <row r="374" spans="1:12" x14ac:dyDescent="0.25">
      <c r="A374" s="156" t="s">
        <v>1915</v>
      </c>
      <c r="B374" s="66" t="s">
        <v>3029</v>
      </c>
      <c r="C374" s="155" t="s">
        <v>52</v>
      </c>
      <c r="D374">
        <f>IF(ISERROR(VLOOKUP(A374,'Unc. Lookup'!O$2:O$2652,1,FALSE)),0,1)</f>
        <v>1</v>
      </c>
      <c r="E374">
        <f>COUNTIF(Table5[New ID],Table5[[#This Row],[New ID]])</f>
        <v>1</v>
      </c>
      <c r="G374" s="1" t="s">
        <v>3290</v>
      </c>
      <c r="J374">
        <v>1</v>
      </c>
      <c r="L374">
        <v>1</v>
      </c>
    </row>
    <row r="375" spans="1:12" x14ac:dyDescent="0.25">
      <c r="A375" s="156" t="s">
        <v>1923</v>
      </c>
      <c r="B375" s="66" t="s">
        <v>3030</v>
      </c>
      <c r="C375" s="155" t="s">
        <v>52</v>
      </c>
      <c r="D375">
        <f>IF(ISERROR(VLOOKUP(A375,'Unc. Lookup'!O$2:O$2652,1,FALSE)),0,1)</f>
        <v>1</v>
      </c>
      <c r="E375">
        <f>COUNTIF(Table5[New ID],Table5[[#This Row],[New ID]])</f>
        <v>1</v>
      </c>
      <c r="G375" s="1" t="s">
        <v>3280</v>
      </c>
      <c r="J375">
        <v>1</v>
      </c>
      <c r="L375">
        <v>1</v>
      </c>
    </row>
    <row r="376" spans="1:12" x14ac:dyDescent="0.25">
      <c r="A376" s="156" t="s">
        <v>1927</v>
      </c>
      <c r="B376" s="66" t="s">
        <v>3031</v>
      </c>
      <c r="C376" s="155" t="s">
        <v>52</v>
      </c>
      <c r="D376">
        <f>IF(ISERROR(VLOOKUP(A376,'Unc. Lookup'!O$2:O$2652,1,FALSE)),0,1)</f>
        <v>1</v>
      </c>
      <c r="E376">
        <f>COUNTIF(Table5[New ID],Table5[[#This Row],[New ID]])</f>
        <v>1</v>
      </c>
      <c r="G376" s="1" t="s">
        <v>4629</v>
      </c>
      <c r="I376">
        <v>1</v>
      </c>
      <c r="L376">
        <v>1</v>
      </c>
    </row>
    <row r="377" spans="1:12" x14ac:dyDescent="0.25">
      <c r="A377" s="156" t="s">
        <v>1930</v>
      </c>
      <c r="B377" s="66" t="s">
        <v>3032</v>
      </c>
      <c r="C377" s="155" t="s">
        <v>52</v>
      </c>
      <c r="D377">
        <f>IF(ISERROR(VLOOKUP(A377,'Unc. Lookup'!O$2:O$2652,1,FALSE)),0,1)</f>
        <v>1</v>
      </c>
      <c r="E377">
        <f>COUNTIF(Table5[New ID],Table5[[#This Row],[New ID]])</f>
        <v>1</v>
      </c>
      <c r="G377" s="1" t="s">
        <v>4634</v>
      </c>
      <c r="I377">
        <v>1</v>
      </c>
      <c r="L377">
        <v>1</v>
      </c>
    </row>
    <row r="378" spans="1:12" x14ac:dyDescent="0.25">
      <c r="A378" s="156" t="s">
        <v>5198</v>
      </c>
      <c r="B378" s="66" t="s">
        <v>3033</v>
      </c>
      <c r="C378" s="155" t="s">
        <v>52</v>
      </c>
      <c r="D378">
        <f>IF(ISERROR(VLOOKUP(A378,'Unc. Lookup'!O$2:O$2652,1,FALSE)),0,1)</f>
        <v>0</v>
      </c>
      <c r="E378">
        <f>COUNTIF(Table5[New ID],Table5[[#This Row],[New ID]])</f>
        <v>1</v>
      </c>
      <c r="G378" s="1" t="s">
        <v>4639</v>
      </c>
      <c r="I378">
        <v>1</v>
      </c>
      <c r="L378">
        <v>1</v>
      </c>
    </row>
    <row r="379" spans="1:12" x14ac:dyDescent="0.25">
      <c r="A379" s="156" t="s">
        <v>1917</v>
      </c>
      <c r="B379" s="66" t="s">
        <v>3034</v>
      </c>
      <c r="C379" s="155" t="s">
        <v>52</v>
      </c>
      <c r="D379">
        <f>IF(ISERROR(VLOOKUP(A379,'Unc. Lookup'!O$2:O$2652,1,FALSE)),0,1)</f>
        <v>1</v>
      </c>
      <c r="E379">
        <f>COUNTIF(Table5[New ID],Table5[[#This Row],[New ID]])</f>
        <v>1</v>
      </c>
      <c r="G379" s="1" t="s">
        <v>4644</v>
      </c>
      <c r="I379">
        <v>1</v>
      </c>
      <c r="L379">
        <v>1</v>
      </c>
    </row>
    <row r="380" spans="1:12" x14ac:dyDescent="0.25">
      <c r="A380" s="156" t="s">
        <v>1919</v>
      </c>
      <c r="B380" s="66" t="s">
        <v>3035</v>
      </c>
      <c r="C380" s="155" t="s">
        <v>52</v>
      </c>
      <c r="D380">
        <f>IF(ISERROR(VLOOKUP(A380,'Unc. Lookup'!O$2:O$2652,1,FALSE)),0,1)</f>
        <v>1</v>
      </c>
      <c r="E380">
        <f>COUNTIF(Table5[New ID],Table5[[#This Row],[New ID]])</f>
        <v>1</v>
      </c>
      <c r="G380" s="1" t="s">
        <v>4654</v>
      </c>
      <c r="I380">
        <v>1</v>
      </c>
      <c r="L380">
        <v>1</v>
      </c>
    </row>
    <row r="381" spans="1:12" x14ac:dyDescent="0.25">
      <c r="A381" s="156" t="s">
        <v>1928</v>
      </c>
      <c r="B381" s="66" t="s">
        <v>3036</v>
      </c>
      <c r="C381" s="155" t="s">
        <v>52</v>
      </c>
      <c r="D381">
        <f>IF(ISERROR(VLOOKUP(A381,'Unc. Lookup'!O$2:O$2652,1,FALSE)),0,1)</f>
        <v>1</v>
      </c>
      <c r="E381">
        <f>COUNTIF(Table5[New ID],Table5[[#This Row],[New ID]])</f>
        <v>1</v>
      </c>
      <c r="G381" s="1" t="s">
        <v>4649</v>
      </c>
      <c r="I381">
        <v>1</v>
      </c>
      <c r="L381">
        <v>1</v>
      </c>
    </row>
    <row r="382" spans="1:12" x14ac:dyDescent="0.25">
      <c r="A382" s="156" t="s">
        <v>1933</v>
      </c>
      <c r="B382" s="66" t="s">
        <v>3037</v>
      </c>
      <c r="C382" s="155" t="s">
        <v>52</v>
      </c>
      <c r="D382">
        <f>IF(ISERROR(VLOOKUP(A382,'Unc. Lookup'!O$2:O$2652,1,FALSE)),0,1)</f>
        <v>1</v>
      </c>
      <c r="E382">
        <f>COUNTIF(Table5[New ID],Table5[[#This Row],[New ID]])</f>
        <v>1</v>
      </c>
      <c r="G382" s="1" t="s">
        <v>4513</v>
      </c>
      <c r="I382">
        <v>1</v>
      </c>
      <c r="L382">
        <v>1</v>
      </c>
    </row>
    <row r="383" spans="1:12" x14ac:dyDescent="0.25">
      <c r="A383" s="156" t="s">
        <v>1936</v>
      </c>
      <c r="B383" s="66" t="s">
        <v>3038</v>
      </c>
      <c r="C383" s="155" t="s">
        <v>52</v>
      </c>
      <c r="D383">
        <f>IF(ISERROR(VLOOKUP(A383,'Unc. Lookup'!O$2:O$2652,1,FALSE)),0,1)</f>
        <v>1</v>
      </c>
      <c r="E383">
        <f>COUNTIF(Table5[New ID],Table5[[#This Row],[New ID]])</f>
        <v>1</v>
      </c>
      <c r="G383" s="1" t="s">
        <v>3126</v>
      </c>
      <c r="J383">
        <v>1</v>
      </c>
      <c r="L383">
        <v>1</v>
      </c>
    </row>
    <row r="384" spans="1:12" x14ac:dyDescent="0.25">
      <c r="A384" s="156" t="s">
        <v>5199</v>
      </c>
      <c r="B384" s="66" t="s">
        <v>3039</v>
      </c>
      <c r="C384" s="155" t="s">
        <v>52</v>
      </c>
      <c r="D384">
        <f>IF(ISERROR(VLOOKUP(A384,'Unc. Lookup'!O$2:O$2652,1,FALSE)),0,1)</f>
        <v>0</v>
      </c>
      <c r="E384">
        <f>COUNTIF(Table5[New ID],Table5[[#This Row],[New ID]])</f>
        <v>1</v>
      </c>
      <c r="G384" s="1" t="s">
        <v>3136</v>
      </c>
      <c r="I384">
        <v>1</v>
      </c>
      <c r="J384">
        <v>1</v>
      </c>
      <c r="L384">
        <v>2</v>
      </c>
    </row>
    <row r="385" spans="1:12" x14ac:dyDescent="0.25">
      <c r="A385" s="156" t="s">
        <v>1920</v>
      </c>
      <c r="B385" s="66" t="s">
        <v>3040</v>
      </c>
      <c r="C385" s="155" t="s">
        <v>52</v>
      </c>
      <c r="D385">
        <f>IF(ISERROR(VLOOKUP(A385,'Unc. Lookup'!O$2:O$2652,1,FALSE)),0,1)</f>
        <v>1</v>
      </c>
      <c r="E385">
        <f>COUNTIF(Table5[New ID],Table5[[#This Row],[New ID]])</f>
        <v>1</v>
      </c>
      <c r="G385" s="1" t="s">
        <v>3146</v>
      </c>
      <c r="I385">
        <v>1</v>
      </c>
      <c r="J385">
        <v>1</v>
      </c>
      <c r="L385">
        <v>2</v>
      </c>
    </row>
    <row r="386" spans="1:12" x14ac:dyDescent="0.25">
      <c r="A386" s="156" t="s">
        <v>1925</v>
      </c>
      <c r="B386" s="66" t="s">
        <v>3041</v>
      </c>
      <c r="C386" s="155" t="s">
        <v>52</v>
      </c>
      <c r="D386">
        <f>IF(ISERROR(VLOOKUP(A386,'Unc. Lookup'!O$2:O$2652,1,FALSE)),0,1)</f>
        <v>1</v>
      </c>
      <c r="E386">
        <f>COUNTIF(Table5[New ID],Table5[[#This Row],[New ID]])</f>
        <v>1</v>
      </c>
      <c r="G386" s="1" t="s">
        <v>3156</v>
      </c>
      <c r="J386">
        <v>1</v>
      </c>
      <c r="L386">
        <v>1</v>
      </c>
    </row>
    <row r="387" spans="1:12" x14ac:dyDescent="0.25">
      <c r="A387" s="156" t="s">
        <v>5200</v>
      </c>
      <c r="B387" s="66" t="s">
        <v>3042</v>
      </c>
      <c r="C387" s="155" t="s">
        <v>52</v>
      </c>
      <c r="D387">
        <f>IF(ISERROR(VLOOKUP(A387,'Unc. Lookup'!O$2:O$2652,1,FALSE)),0,1)</f>
        <v>0</v>
      </c>
      <c r="E387">
        <f>COUNTIF(Table5[New ID],Table5[[#This Row],[New ID]])</f>
        <v>1</v>
      </c>
      <c r="G387" s="1" t="s">
        <v>3176</v>
      </c>
      <c r="J387">
        <v>1</v>
      </c>
      <c r="L387">
        <v>1</v>
      </c>
    </row>
    <row r="388" spans="1:12" x14ac:dyDescent="0.25">
      <c r="A388" s="156" t="s">
        <v>1937</v>
      </c>
      <c r="B388" s="66" t="s">
        <v>3043</v>
      </c>
      <c r="C388" s="155" t="s">
        <v>52</v>
      </c>
      <c r="D388">
        <f>IF(ISERROR(VLOOKUP(A388,'Unc. Lookup'!O$2:O$2652,1,FALSE)),0,1)</f>
        <v>1</v>
      </c>
      <c r="E388">
        <f>COUNTIF(Table5[New ID],Table5[[#This Row],[New ID]])</f>
        <v>1</v>
      </c>
      <c r="G388" s="1" t="s">
        <v>3186</v>
      </c>
      <c r="J388">
        <v>1</v>
      </c>
      <c r="L388">
        <v>1</v>
      </c>
    </row>
    <row r="389" spans="1:12" x14ac:dyDescent="0.25">
      <c r="A389" s="156" t="s">
        <v>1943</v>
      </c>
      <c r="B389" s="66" t="s">
        <v>3044</v>
      </c>
      <c r="C389" s="155" t="s">
        <v>52</v>
      </c>
      <c r="D389">
        <f>IF(ISERROR(VLOOKUP(A389,'Unc. Lookup'!O$2:O$2652,1,FALSE)),0,1)</f>
        <v>1</v>
      </c>
      <c r="E389">
        <f>COUNTIF(Table5[New ID],Table5[[#This Row],[New ID]])</f>
        <v>1</v>
      </c>
      <c r="G389" s="1" t="s">
        <v>3166</v>
      </c>
      <c r="J389">
        <v>1</v>
      </c>
      <c r="L389">
        <v>1</v>
      </c>
    </row>
    <row r="390" spans="1:12" x14ac:dyDescent="0.25">
      <c r="A390" s="156" t="s">
        <v>1948</v>
      </c>
      <c r="B390" s="66" t="s">
        <v>3045</v>
      </c>
      <c r="C390" s="155" t="s">
        <v>52</v>
      </c>
      <c r="D390">
        <f>IF(ISERROR(VLOOKUP(A390,'Unc. Lookup'!O$2:O$2652,1,FALSE)),0,1)</f>
        <v>1</v>
      </c>
      <c r="E390">
        <f>COUNTIF(Table5[New ID],Table5[[#This Row],[New ID]])</f>
        <v>1</v>
      </c>
      <c r="G390" s="1" t="s">
        <v>4976</v>
      </c>
      <c r="K390">
        <v>1</v>
      </c>
      <c r="L390">
        <v>1</v>
      </c>
    </row>
    <row r="391" spans="1:12" x14ac:dyDescent="0.25">
      <c r="A391" s="156" t="s">
        <v>1952</v>
      </c>
      <c r="B391" s="66" t="s">
        <v>3046</v>
      </c>
      <c r="C391" s="155" t="s">
        <v>52</v>
      </c>
      <c r="D391">
        <f>IF(ISERROR(VLOOKUP(A391,'Unc. Lookup'!O$2:O$2652,1,FALSE)),0,1)</f>
        <v>1</v>
      </c>
      <c r="E391">
        <f>COUNTIF(Table5[New ID],Table5[[#This Row],[New ID]])</f>
        <v>1</v>
      </c>
      <c r="G391" s="1" t="s">
        <v>4980</v>
      </c>
      <c r="K391">
        <v>1</v>
      </c>
      <c r="L391">
        <v>1</v>
      </c>
    </row>
    <row r="392" spans="1:12" x14ac:dyDescent="0.25">
      <c r="A392" s="156" t="s">
        <v>1956</v>
      </c>
      <c r="B392" s="66" t="s">
        <v>3047</v>
      </c>
      <c r="C392" s="155" t="s">
        <v>52</v>
      </c>
      <c r="D392">
        <f>IF(ISERROR(VLOOKUP(A392,'Unc. Lookup'!O$2:O$2652,1,FALSE)),0,1)</f>
        <v>1</v>
      </c>
      <c r="E392">
        <f>COUNTIF(Table5[New ID],Table5[[#This Row],[New ID]])</f>
        <v>1</v>
      </c>
      <c r="G392" s="1" t="s">
        <v>3197</v>
      </c>
      <c r="J392">
        <v>1</v>
      </c>
      <c r="L392">
        <v>1</v>
      </c>
    </row>
    <row r="393" spans="1:12" x14ac:dyDescent="0.25">
      <c r="A393" s="156" t="s">
        <v>1961</v>
      </c>
      <c r="B393" s="66" t="s">
        <v>3048</v>
      </c>
      <c r="C393" s="155" t="s">
        <v>52</v>
      </c>
      <c r="D393">
        <f>IF(ISERROR(VLOOKUP(A393,'Unc. Lookup'!O$2:O$2652,1,FALSE)),0,1)</f>
        <v>1</v>
      </c>
      <c r="E393">
        <f>COUNTIF(Table5[New ID],Table5[[#This Row],[New ID]])</f>
        <v>1</v>
      </c>
      <c r="G393" s="1" t="s">
        <v>3202</v>
      </c>
      <c r="J393">
        <v>1</v>
      </c>
      <c r="L393">
        <v>1</v>
      </c>
    </row>
    <row r="394" spans="1:12" x14ac:dyDescent="0.25">
      <c r="A394" s="156" t="s">
        <v>1940</v>
      </c>
      <c r="B394" s="66" t="s">
        <v>3049</v>
      </c>
      <c r="C394" s="155" t="s">
        <v>52</v>
      </c>
      <c r="D394">
        <f>IF(ISERROR(VLOOKUP(A394,'Unc. Lookup'!O$2:O$2652,1,FALSE)),0,1)</f>
        <v>1</v>
      </c>
      <c r="E394">
        <f>COUNTIF(Table5[New ID],Table5[[#This Row],[New ID]])</f>
        <v>1</v>
      </c>
      <c r="G394" s="1" t="s">
        <v>3207</v>
      </c>
      <c r="J394">
        <v>1</v>
      </c>
      <c r="L394">
        <v>1</v>
      </c>
    </row>
    <row r="395" spans="1:12" x14ac:dyDescent="0.25">
      <c r="A395" s="156" t="s">
        <v>1947</v>
      </c>
      <c r="B395" s="66" t="s">
        <v>3050</v>
      </c>
      <c r="C395" s="155" t="s">
        <v>52</v>
      </c>
      <c r="D395">
        <f>IF(ISERROR(VLOOKUP(A395,'Unc. Lookup'!O$2:O$2652,1,FALSE)),0,1)</f>
        <v>1</v>
      </c>
      <c r="E395">
        <f>COUNTIF(Table5[New ID],Table5[[#This Row],[New ID]])</f>
        <v>1</v>
      </c>
      <c r="G395" s="1" t="s">
        <v>3212</v>
      </c>
      <c r="J395">
        <v>1</v>
      </c>
      <c r="L395">
        <v>1</v>
      </c>
    </row>
    <row r="396" spans="1:12" x14ac:dyDescent="0.25">
      <c r="A396" s="156" t="s">
        <v>5854</v>
      </c>
      <c r="B396" s="66" t="s">
        <v>3051</v>
      </c>
      <c r="C396" s="155" t="s">
        <v>52</v>
      </c>
      <c r="D396">
        <f>IF(ISERROR(VLOOKUP(A396,'Unc. Lookup'!O$2:O$2652,1,FALSE)),0,1)</f>
        <v>0</v>
      </c>
      <c r="E396">
        <f>COUNTIF(Table5[New ID],Table5[[#This Row],[New ID]])</f>
        <v>1</v>
      </c>
      <c r="G396" s="1" t="s">
        <v>3222</v>
      </c>
      <c r="J396">
        <v>1</v>
      </c>
      <c r="L396">
        <v>1</v>
      </c>
    </row>
    <row r="397" spans="1:12" x14ac:dyDescent="0.25">
      <c r="A397" s="156" t="s">
        <v>1953</v>
      </c>
      <c r="B397" s="66" t="s">
        <v>3052</v>
      </c>
      <c r="C397" s="155" t="s">
        <v>52</v>
      </c>
      <c r="D397">
        <f>IF(ISERROR(VLOOKUP(A397,'Unc. Lookup'!O$2:O$2652,1,FALSE)),0,1)</f>
        <v>1</v>
      </c>
      <c r="E397">
        <f>COUNTIF(Table5[New ID],Table5[[#This Row],[New ID]])</f>
        <v>1</v>
      </c>
      <c r="G397" s="1" t="s">
        <v>3227</v>
      </c>
      <c r="J397">
        <v>1</v>
      </c>
      <c r="L397">
        <v>1</v>
      </c>
    </row>
    <row r="398" spans="1:12" x14ac:dyDescent="0.25">
      <c r="A398" s="156" t="s">
        <v>5849</v>
      </c>
      <c r="B398" s="66" t="s">
        <v>3053</v>
      </c>
      <c r="C398" s="155" t="s">
        <v>52</v>
      </c>
      <c r="D398">
        <f>IF(ISERROR(VLOOKUP(A398,'Unc. Lookup'!O$2:O$2652,1,FALSE)),0,1)</f>
        <v>0</v>
      </c>
      <c r="E398">
        <f>COUNTIF(Table5[New ID],Table5[[#This Row],[New ID]])</f>
        <v>1</v>
      </c>
      <c r="G398" s="1" t="s">
        <v>3217</v>
      </c>
      <c r="J398">
        <v>1</v>
      </c>
      <c r="L398">
        <v>1</v>
      </c>
    </row>
    <row r="399" spans="1:12" x14ac:dyDescent="0.25">
      <c r="A399" s="156" t="s">
        <v>1942</v>
      </c>
      <c r="B399" s="66" t="s">
        <v>3054</v>
      </c>
      <c r="C399" s="155" t="s">
        <v>52</v>
      </c>
      <c r="D399">
        <f>IF(ISERROR(VLOOKUP(A399,'Unc. Lookup'!O$2:O$2652,1,FALSE)),0,1)</f>
        <v>1</v>
      </c>
      <c r="E399">
        <f>COUNTIF(Table5[New ID],Table5[[#This Row],[New ID]])</f>
        <v>1</v>
      </c>
      <c r="G399" s="1" t="s">
        <v>4562</v>
      </c>
      <c r="I399">
        <v>1</v>
      </c>
      <c r="L399">
        <v>1</v>
      </c>
    </row>
    <row r="400" spans="1:12" x14ac:dyDescent="0.25">
      <c r="A400" s="156" t="s">
        <v>1949</v>
      </c>
      <c r="B400" s="66" t="s">
        <v>3055</v>
      </c>
      <c r="C400" s="155" t="s">
        <v>52</v>
      </c>
      <c r="D400">
        <f>IF(ISERROR(VLOOKUP(A400,'Unc. Lookup'!O$2:O$2652,1,FALSE)),0,1)</f>
        <v>1</v>
      </c>
      <c r="E400">
        <f>COUNTIF(Table5[New ID],Table5[[#This Row],[New ID]])</f>
        <v>1</v>
      </c>
      <c r="G400" s="1" t="s">
        <v>4984</v>
      </c>
      <c r="K400">
        <v>1</v>
      </c>
      <c r="L400">
        <v>1</v>
      </c>
    </row>
    <row r="401" spans="1:12" x14ac:dyDescent="0.25">
      <c r="A401" s="156" t="s">
        <v>1951</v>
      </c>
      <c r="B401" s="66" t="s">
        <v>3056</v>
      </c>
      <c r="C401" s="155" t="s">
        <v>52</v>
      </c>
      <c r="D401">
        <f>IF(ISERROR(VLOOKUP(A401,'Unc. Lookup'!O$2:O$2652,1,FALSE)),0,1)</f>
        <v>1</v>
      </c>
      <c r="E401">
        <f>COUNTIF(Table5[New ID],Table5[[#This Row],[New ID]])</f>
        <v>1</v>
      </c>
      <c r="G401" s="1" t="s">
        <v>4567</v>
      </c>
      <c r="I401">
        <v>1</v>
      </c>
      <c r="L401">
        <v>1</v>
      </c>
    </row>
    <row r="402" spans="1:12" x14ac:dyDescent="0.25">
      <c r="A402" s="156" t="s">
        <v>1955</v>
      </c>
      <c r="B402" s="66" t="s">
        <v>3057</v>
      </c>
      <c r="C402" s="155" t="s">
        <v>52</v>
      </c>
      <c r="D402">
        <f>IF(ISERROR(VLOOKUP(A402,'Unc. Lookup'!O$2:O$2652,1,FALSE)),0,1)</f>
        <v>1</v>
      </c>
      <c r="E402">
        <f>COUNTIF(Table5[New ID],Table5[[#This Row],[New ID]])</f>
        <v>1</v>
      </c>
      <c r="G402" s="1" t="s">
        <v>4572</v>
      </c>
      <c r="I402">
        <v>1</v>
      </c>
      <c r="L402">
        <v>1</v>
      </c>
    </row>
    <row r="403" spans="1:12" x14ac:dyDescent="0.25">
      <c r="A403" s="156" t="s">
        <v>1963</v>
      </c>
      <c r="B403" s="66" t="s">
        <v>3058</v>
      </c>
      <c r="C403" s="155" t="s">
        <v>52</v>
      </c>
      <c r="D403">
        <f>IF(ISERROR(VLOOKUP(A403,'Unc. Lookup'!O$2:O$2652,1,FALSE)),0,1)</f>
        <v>1</v>
      </c>
      <c r="E403">
        <f>COUNTIF(Table5[New ID],Table5[[#This Row],[New ID]])</f>
        <v>1</v>
      </c>
      <c r="G403" s="1" t="s">
        <v>4577</v>
      </c>
      <c r="I403">
        <v>1</v>
      </c>
      <c r="L403">
        <v>1</v>
      </c>
    </row>
    <row r="404" spans="1:12" x14ac:dyDescent="0.25">
      <c r="A404" s="156" t="s">
        <v>1945</v>
      </c>
      <c r="B404" s="66" t="s">
        <v>3059</v>
      </c>
      <c r="C404" s="155" t="s">
        <v>52</v>
      </c>
      <c r="D404">
        <f>IF(ISERROR(VLOOKUP(A404,'Unc. Lookup'!O$2:O$2652,1,FALSE)),0,1)</f>
        <v>1</v>
      </c>
      <c r="E404">
        <f>COUNTIF(Table5[New ID],Table5[[#This Row],[New ID]])</f>
        <v>1</v>
      </c>
      <c r="G404" s="1" t="s">
        <v>4587</v>
      </c>
      <c r="I404">
        <v>1</v>
      </c>
      <c r="L404">
        <v>1</v>
      </c>
    </row>
    <row r="405" spans="1:12" x14ac:dyDescent="0.25">
      <c r="A405" s="156" t="s">
        <v>5201</v>
      </c>
      <c r="B405" s="66" t="s">
        <v>3060</v>
      </c>
      <c r="C405" s="155" t="s">
        <v>52</v>
      </c>
      <c r="D405">
        <f>IF(ISERROR(VLOOKUP(A405,'Unc. Lookup'!O$2:O$2652,1,FALSE)),0,1)</f>
        <v>0</v>
      </c>
      <c r="E405">
        <f>COUNTIF(Table5[New ID],Table5[[#This Row],[New ID]])</f>
        <v>1</v>
      </c>
      <c r="G405" s="1" t="s">
        <v>4582</v>
      </c>
      <c r="I405">
        <v>1</v>
      </c>
      <c r="L405">
        <v>1</v>
      </c>
    </row>
    <row r="406" spans="1:12" x14ac:dyDescent="0.25">
      <c r="A406" s="156" t="s">
        <v>5202</v>
      </c>
      <c r="B406" s="66" t="s">
        <v>3061</v>
      </c>
      <c r="C406" s="155" t="s">
        <v>52</v>
      </c>
      <c r="D406">
        <f>IF(ISERROR(VLOOKUP(A406,'Unc. Lookup'!O$2:O$2652,1,FALSE)),0,1)</f>
        <v>0</v>
      </c>
      <c r="E406">
        <f>COUNTIF(Table5[New ID],Table5[[#This Row],[New ID]])</f>
        <v>1</v>
      </c>
      <c r="G406" s="1" t="s">
        <v>4592</v>
      </c>
      <c r="I406">
        <v>1</v>
      </c>
      <c r="L406">
        <v>1</v>
      </c>
    </row>
    <row r="407" spans="1:12" x14ac:dyDescent="0.25">
      <c r="A407" s="156" t="s">
        <v>1957</v>
      </c>
      <c r="B407" s="66" t="s">
        <v>3062</v>
      </c>
      <c r="C407" s="155" t="s">
        <v>52</v>
      </c>
      <c r="D407">
        <f>IF(ISERROR(VLOOKUP(A407,'Unc. Lookup'!O$2:O$2652,1,FALSE)),0,1)</f>
        <v>1</v>
      </c>
      <c r="E407">
        <f>COUNTIF(Table5[New ID],Table5[[#This Row],[New ID]])</f>
        <v>1</v>
      </c>
      <c r="G407" s="1" t="s">
        <v>3232</v>
      </c>
      <c r="J407">
        <v>1</v>
      </c>
      <c r="L407">
        <v>1</v>
      </c>
    </row>
    <row r="408" spans="1:12" x14ac:dyDescent="0.25">
      <c r="A408" s="156" t="s">
        <v>1960</v>
      </c>
      <c r="B408" s="66" t="s">
        <v>3063</v>
      </c>
      <c r="C408" s="155" t="s">
        <v>52</v>
      </c>
      <c r="D408">
        <f>IF(ISERROR(VLOOKUP(A408,'Unc. Lookup'!O$2:O$2652,1,FALSE)),0,1)</f>
        <v>1</v>
      </c>
      <c r="E408">
        <f>COUNTIF(Table5[New ID],Table5[[#This Row],[New ID]])</f>
        <v>1</v>
      </c>
      <c r="G408" s="1" t="s">
        <v>3237</v>
      </c>
      <c r="J408">
        <v>1</v>
      </c>
      <c r="L408">
        <v>1</v>
      </c>
    </row>
    <row r="409" spans="1:12" x14ac:dyDescent="0.25">
      <c r="A409" s="156" t="s">
        <v>1944</v>
      </c>
      <c r="B409" s="66" t="s">
        <v>3064</v>
      </c>
      <c r="C409" s="155" t="s">
        <v>52</v>
      </c>
      <c r="D409">
        <f>IF(ISERROR(VLOOKUP(A409,'Unc. Lookup'!O$2:O$2652,1,FALSE)),0,1)</f>
        <v>1</v>
      </c>
      <c r="E409">
        <f>COUNTIF(Table5[New ID],Table5[[#This Row],[New ID]])</f>
        <v>1</v>
      </c>
      <c r="G409" s="1" t="s">
        <v>3242</v>
      </c>
      <c r="J409">
        <v>1</v>
      </c>
      <c r="L409">
        <v>1</v>
      </c>
    </row>
    <row r="410" spans="1:12" x14ac:dyDescent="0.25">
      <c r="A410" s="156" t="s">
        <v>1950</v>
      </c>
      <c r="B410" s="66" t="s">
        <v>3065</v>
      </c>
      <c r="C410" s="155" t="s">
        <v>52</v>
      </c>
      <c r="D410">
        <f>IF(ISERROR(VLOOKUP(A410,'Unc. Lookup'!O$2:O$2652,1,FALSE)),0,1)</f>
        <v>1</v>
      </c>
      <c r="E410">
        <f>COUNTIF(Table5[New ID],Table5[[#This Row],[New ID]])</f>
        <v>1</v>
      </c>
      <c r="G410" s="1" t="s">
        <v>3247</v>
      </c>
      <c r="J410">
        <v>1</v>
      </c>
      <c r="L410">
        <v>1</v>
      </c>
    </row>
    <row r="411" spans="1:12" x14ac:dyDescent="0.25">
      <c r="A411" s="156" t="s">
        <v>5203</v>
      </c>
      <c r="B411" s="66" t="s">
        <v>3066</v>
      </c>
      <c r="C411" s="155" t="s">
        <v>52</v>
      </c>
      <c r="D411">
        <f>IF(ISERROR(VLOOKUP(A411,'Unc. Lookup'!O$2:O$2652,1,FALSE)),0,1)</f>
        <v>0</v>
      </c>
      <c r="E411">
        <f>COUNTIF(Table5[New ID],Table5[[#This Row],[New ID]])</f>
        <v>1</v>
      </c>
      <c r="G411" s="1" t="s">
        <v>3257</v>
      </c>
      <c r="J411">
        <v>1</v>
      </c>
      <c r="L411">
        <v>1</v>
      </c>
    </row>
    <row r="412" spans="1:12" x14ac:dyDescent="0.25">
      <c r="A412" s="156" t="s">
        <v>1954</v>
      </c>
      <c r="B412" s="66" t="s">
        <v>3067</v>
      </c>
      <c r="C412" s="155" t="s">
        <v>52</v>
      </c>
      <c r="D412">
        <f>IF(ISERROR(VLOOKUP(A412,'Unc. Lookup'!O$2:O$2652,1,FALSE)),0,1)</f>
        <v>1</v>
      </c>
      <c r="E412">
        <f>COUNTIF(Table5[New ID],Table5[[#This Row],[New ID]])</f>
        <v>1</v>
      </c>
      <c r="G412" s="1" t="s">
        <v>3252</v>
      </c>
      <c r="J412">
        <v>1</v>
      </c>
      <c r="L412">
        <v>1</v>
      </c>
    </row>
    <row r="413" spans="1:12" x14ac:dyDescent="0.25">
      <c r="A413" s="156" t="s">
        <v>1962</v>
      </c>
      <c r="B413" s="66" t="s">
        <v>3068</v>
      </c>
      <c r="C413" s="155" t="s">
        <v>52</v>
      </c>
      <c r="D413">
        <f>IF(ISERROR(VLOOKUP(A413,'Unc. Lookup'!O$2:O$2652,1,FALSE)),0,1)</f>
        <v>1</v>
      </c>
      <c r="E413">
        <f>COUNTIF(Table5[New ID],Table5[[#This Row],[New ID]])</f>
        <v>1</v>
      </c>
      <c r="G413" s="1" t="s">
        <v>4596</v>
      </c>
      <c r="I413">
        <v>1</v>
      </c>
      <c r="L413">
        <v>1</v>
      </c>
    </row>
    <row r="414" spans="1:12" x14ac:dyDescent="0.25">
      <c r="A414" s="156" t="s">
        <v>1941</v>
      </c>
      <c r="B414" s="66" t="s">
        <v>3069</v>
      </c>
      <c r="C414" s="155" t="s">
        <v>52</v>
      </c>
      <c r="D414">
        <f>IF(ISERROR(VLOOKUP(A414,'Unc. Lookup'!O$2:O$2652,1,FALSE)),0,1)</f>
        <v>1</v>
      </c>
      <c r="E414">
        <f>COUNTIF(Table5[New ID],Table5[[#This Row],[New ID]])</f>
        <v>1</v>
      </c>
      <c r="G414" s="1" t="s">
        <v>4988</v>
      </c>
      <c r="K414">
        <v>1</v>
      </c>
      <c r="L414">
        <v>1</v>
      </c>
    </row>
    <row r="415" spans="1:12" x14ac:dyDescent="0.25">
      <c r="A415" s="156" t="s">
        <v>1946</v>
      </c>
      <c r="B415" s="66" t="s">
        <v>3070</v>
      </c>
      <c r="C415" s="155" t="s">
        <v>52</v>
      </c>
      <c r="D415">
        <f>IF(ISERROR(VLOOKUP(A415,'Unc. Lookup'!O$2:O$2652,1,FALSE)),0,1)</f>
        <v>1</v>
      </c>
      <c r="E415">
        <f>COUNTIF(Table5[New ID],Table5[[#This Row],[New ID]])</f>
        <v>1</v>
      </c>
      <c r="G415" s="1" t="s">
        <v>4601</v>
      </c>
      <c r="I415">
        <v>1</v>
      </c>
      <c r="L415">
        <v>1</v>
      </c>
    </row>
    <row r="416" spans="1:12" x14ac:dyDescent="0.25">
      <c r="A416" s="156" t="s">
        <v>5204</v>
      </c>
      <c r="B416" s="66" t="s">
        <v>3071</v>
      </c>
      <c r="C416" s="155" t="s">
        <v>52</v>
      </c>
      <c r="D416">
        <f>IF(ISERROR(VLOOKUP(A416,'Unc. Lookup'!O$2:O$2652,1,FALSE)),0,1)</f>
        <v>0</v>
      </c>
      <c r="E416">
        <f>COUNTIF(Table5[New ID],Table5[[#This Row],[New ID]])</f>
        <v>1</v>
      </c>
      <c r="G416" s="1" t="s">
        <v>4606</v>
      </c>
      <c r="I416">
        <v>1</v>
      </c>
      <c r="L416">
        <v>1</v>
      </c>
    </row>
    <row r="417" spans="1:12" x14ac:dyDescent="0.25">
      <c r="A417" s="156" t="s">
        <v>1958</v>
      </c>
      <c r="B417" s="66" t="s">
        <v>3072</v>
      </c>
      <c r="C417" s="155" t="s">
        <v>52</v>
      </c>
      <c r="D417">
        <f>IF(ISERROR(VLOOKUP(A417,'Unc. Lookup'!O$2:O$2652,1,FALSE)),0,1)</f>
        <v>1</v>
      </c>
      <c r="E417">
        <f>COUNTIF(Table5[New ID],Table5[[#This Row],[New ID]])</f>
        <v>1</v>
      </c>
      <c r="G417" s="1" t="s">
        <v>4611</v>
      </c>
      <c r="I417">
        <v>1</v>
      </c>
      <c r="L417">
        <v>1</v>
      </c>
    </row>
    <row r="418" spans="1:12" x14ac:dyDescent="0.25">
      <c r="A418" s="156" t="s">
        <v>1959</v>
      </c>
      <c r="B418" s="66" t="s">
        <v>3073</v>
      </c>
      <c r="C418" s="155" t="s">
        <v>52</v>
      </c>
      <c r="D418">
        <f>IF(ISERROR(VLOOKUP(A418,'Unc. Lookup'!O$2:O$2652,1,FALSE)),0,1)</f>
        <v>1</v>
      </c>
      <c r="E418">
        <f>COUNTIF(Table5[New ID],Table5[[#This Row],[New ID]])</f>
        <v>1</v>
      </c>
      <c r="G418" s="1" t="s">
        <v>4621</v>
      </c>
      <c r="I418">
        <v>1</v>
      </c>
      <c r="L418">
        <v>1</v>
      </c>
    </row>
    <row r="419" spans="1:12" x14ac:dyDescent="0.25">
      <c r="A419" s="156" t="s">
        <v>5848</v>
      </c>
      <c r="B419" s="66" t="s">
        <v>3074</v>
      </c>
      <c r="C419" s="155" t="s">
        <v>52</v>
      </c>
      <c r="D419">
        <f>IF(ISERROR(VLOOKUP(A419,'Unc. Lookup'!O$2:O$2652,1,FALSE)),0,1)</f>
        <v>0</v>
      </c>
      <c r="E419">
        <f>COUNTIF(Table5[New ID],Table5[[#This Row],[New ID]])</f>
        <v>1</v>
      </c>
      <c r="G419" s="1" t="s">
        <v>4616</v>
      </c>
      <c r="I419">
        <v>1</v>
      </c>
      <c r="L419">
        <v>1</v>
      </c>
    </row>
    <row r="420" spans="1:12" x14ac:dyDescent="0.25">
      <c r="A420" s="156" t="s">
        <v>1968</v>
      </c>
      <c r="B420" s="66" t="s">
        <v>3075</v>
      </c>
      <c r="C420" s="155" t="s">
        <v>52</v>
      </c>
      <c r="D420">
        <f>IF(ISERROR(VLOOKUP(A420,'Unc. Lookup'!O$2:O$2652,1,FALSE)),0,1)</f>
        <v>1</v>
      </c>
      <c r="E420">
        <f>COUNTIF(Table5[New ID],Table5[[#This Row],[New ID]])</f>
        <v>1</v>
      </c>
      <c r="G420" s="1" t="s">
        <v>4626</v>
      </c>
      <c r="I420">
        <v>1</v>
      </c>
      <c r="L420">
        <v>1</v>
      </c>
    </row>
    <row r="421" spans="1:12" x14ac:dyDescent="0.25">
      <c r="A421" s="156" t="s">
        <v>5845</v>
      </c>
      <c r="B421" s="66" t="s">
        <v>3076</v>
      </c>
      <c r="C421" s="155" t="s">
        <v>52</v>
      </c>
      <c r="D421">
        <f>IF(ISERROR(VLOOKUP(A421,'Unc. Lookup'!O$2:O$2652,1,FALSE)),0,1)</f>
        <v>0</v>
      </c>
      <c r="E421">
        <f>COUNTIF(Table5[New ID],Table5[[#This Row],[New ID]])</f>
        <v>1</v>
      </c>
      <c r="G421" s="1" t="s">
        <v>3261</v>
      </c>
      <c r="J421">
        <v>1</v>
      </c>
      <c r="L421">
        <v>1</v>
      </c>
    </row>
    <row r="422" spans="1:12" x14ac:dyDescent="0.25">
      <c r="A422" s="156" t="s">
        <v>1975</v>
      </c>
      <c r="B422" s="66" t="s">
        <v>3077</v>
      </c>
      <c r="C422" s="155" t="s">
        <v>52</v>
      </c>
      <c r="D422">
        <f>IF(ISERROR(VLOOKUP(A422,'Unc. Lookup'!O$2:O$2652,1,FALSE)),0,1)</f>
        <v>1</v>
      </c>
      <c r="E422">
        <f>COUNTIF(Table5[New ID],Table5[[#This Row],[New ID]])</f>
        <v>1</v>
      </c>
      <c r="G422" s="1" t="s">
        <v>3266</v>
      </c>
      <c r="J422">
        <v>1</v>
      </c>
      <c r="L422">
        <v>1</v>
      </c>
    </row>
    <row r="423" spans="1:12" x14ac:dyDescent="0.25">
      <c r="A423" s="156" t="s">
        <v>5844</v>
      </c>
      <c r="B423" s="66" t="s">
        <v>3078</v>
      </c>
      <c r="C423" s="155" t="s">
        <v>52</v>
      </c>
      <c r="D423">
        <f>IF(ISERROR(VLOOKUP(A423,'Unc. Lookup'!O$2:O$2652,1,FALSE)),0,1)</f>
        <v>0</v>
      </c>
      <c r="E423">
        <f>COUNTIF(Table5[New ID],Table5[[#This Row],[New ID]])</f>
        <v>1</v>
      </c>
      <c r="G423" s="1" t="s">
        <v>3271</v>
      </c>
      <c r="J423">
        <v>1</v>
      </c>
      <c r="L423">
        <v>1</v>
      </c>
    </row>
    <row r="424" spans="1:12" x14ac:dyDescent="0.25">
      <c r="A424" s="156" t="s">
        <v>1965</v>
      </c>
      <c r="B424" s="66" t="s">
        <v>3079</v>
      </c>
      <c r="C424" s="155" t="s">
        <v>52</v>
      </c>
      <c r="D424">
        <f>IF(ISERROR(VLOOKUP(A424,'Unc. Lookup'!O$2:O$2652,1,FALSE)),0,1)</f>
        <v>1</v>
      </c>
      <c r="E424">
        <f>COUNTIF(Table5[New ID],Table5[[#This Row],[New ID]])</f>
        <v>1</v>
      </c>
      <c r="G424" s="1" t="s">
        <v>3276</v>
      </c>
      <c r="J424">
        <v>1</v>
      </c>
      <c r="L424">
        <v>1</v>
      </c>
    </row>
    <row r="425" spans="1:12" x14ac:dyDescent="0.25">
      <c r="A425" s="156" t="s">
        <v>5205</v>
      </c>
      <c r="B425" s="66" t="s">
        <v>3080</v>
      </c>
      <c r="C425" s="155" t="s">
        <v>52</v>
      </c>
      <c r="D425">
        <f>IF(ISERROR(VLOOKUP(A425,'Unc. Lookup'!O$2:O$2652,1,FALSE)),0,1)</f>
        <v>0</v>
      </c>
      <c r="E425">
        <f>COUNTIF(Table5[New ID],Table5[[#This Row],[New ID]])</f>
        <v>1</v>
      </c>
      <c r="G425" s="1" t="s">
        <v>3286</v>
      </c>
      <c r="J425">
        <v>1</v>
      </c>
      <c r="L425">
        <v>1</v>
      </c>
    </row>
    <row r="426" spans="1:12" x14ac:dyDescent="0.25">
      <c r="A426" s="156" t="s">
        <v>1971</v>
      </c>
      <c r="B426" s="66" t="s">
        <v>3081</v>
      </c>
      <c r="C426" s="155" t="s">
        <v>52</v>
      </c>
      <c r="D426">
        <f>IF(ISERROR(VLOOKUP(A426,'Unc. Lookup'!O$2:O$2652,1,FALSE)),0,1)</f>
        <v>1</v>
      </c>
      <c r="E426">
        <f>COUNTIF(Table5[New ID],Table5[[#This Row],[New ID]])</f>
        <v>1</v>
      </c>
      <c r="G426" s="1" t="s">
        <v>3291</v>
      </c>
      <c r="J426">
        <v>1</v>
      </c>
      <c r="L426">
        <v>1</v>
      </c>
    </row>
    <row r="427" spans="1:12" x14ac:dyDescent="0.25">
      <c r="A427" s="156" t="s">
        <v>1974</v>
      </c>
      <c r="B427" s="66" t="s">
        <v>3082</v>
      </c>
      <c r="C427" s="155" t="s">
        <v>52</v>
      </c>
      <c r="D427">
        <f>IF(ISERROR(VLOOKUP(A427,'Unc. Lookup'!O$2:O$2652,1,FALSE)),0,1)</f>
        <v>1</v>
      </c>
      <c r="E427">
        <f>COUNTIF(Table5[New ID],Table5[[#This Row],[New ID]])</f>
        <v>1</v>
      </c>
      <c r="G427" s="1" t="s">
        <v>3281</v>
      </c>
      <c r="J427">
        <v>1</v>
      </c>
      <c r="L427">
        <v>1</v>
      </c>
    </row>
    <row r="428" spans="1:12" x14ac:dyDescent="0.25">
      <c r="A428" s="156" t="s">
        <v>1978</v>
      </c>
      <c r="B428" s="66" t="s">
        <v>3083</v>
      </c>
      <c r="C428" s="155" t="s">
        <v>52</v>
      </c>
      <c r="D428">
        <f>IF(ISERROR(VLOOKUP(A428,'Unc. Lookup'!O$2:O$2652,1,FALSE)),0,1)</f>
        <v>1</v>
      </c>
      <c r="E428">
        <f>COUNTIF(Table5[New ID],Table5[[#This Row],[New ID]])</f>
        <v>1</v>
      </c>
      <c r="G428" s="1" t="s">
        <v>4630</v>
      </c>
      <c r="I428">
        <v>1</v>
      </c>
      <c r="L428">
        <v>1</v>
      </c>
    </row>
    <row r="429" spans="1:12" x14ac:dyDescent="0.25">
      <c r="A429" s="156" t="s">
        <v>1964</v>
      </c>
      <c r="B429" s="66" t="s">
        <v>3084</v>
      </c>
      <c r="C429" s="155" t="s">
        <v>52</v>
      </c>
      <c r="D429">
        <f>IF(ISERROR(VLOOKUP(A429,'Unc. Lookup'!O$2:O$2652,1,FALSE)),0,1)</f>
        <v>1</v>
      </c>
      <c r="E429">
        <f>COUNTIF(Table5[New ID],Table5[[#This Row],[New ID]])</f>
        <v>1</v>
      </c>
      <c r="G429" s="1" t="s">
        <v>4992</v>
      </c>
      <c r="K429">
        <v>1</v>
      </c>
      <c r="L429">
        <v>1</v>
      </c>
    </row>
    <row r="430" spans="1:12" x14ac:dyDescent="0.25">
      <c r="A430" s="156" t="s">
        <v>1969</v>
      </c>
      <c r="B430" s="66" t="s">
        <v>3085</v>
      </c>
      <c r="C430" s="155" t="s">
        <v>52</v>
      </c>
      <c r="D430">
        <f>IF(ISERROR(VLOOKUP(A430,'Unc. Lookup'!O$2:O$2652,1,FALSE)),0,1)</f>
        <v>1</v>
      </c>
      <c r="E430">
        <f>COUNTIF(Table5[New ID],Table5[[#This Row],[New ID]])</f>
        <v>1</v>
      </c>
      <c r="G430" s="1" t="s">
        <v>4635</v>
      </c>
      <c r="I430">
        <v>1</v>
      </c>
      <c r="L430">
        <v>1</v>
      </c>
    </row>
    <row r="431" spans="1:12" x14ac:dyDescent="0.25">
      <c r="A431" s="156" t="s">
        <v>5206</v>
      </c>
      <c r="B431" s="66" t="s">
        <v>3086</v>
      </c>
      <c r="C431" s="155" t="s">
        <v>52</v>
      </c>
      <c r="D431">
        <f>IF(ISERROR(VLOOKUP(A431,'Unc. Lookup'!O$2:O$2652,1,FALSE)),0,1)</f>
        <v>0</v>
      </c>
      <c r="E431">
        <f>COUNTIF(Table5[New ID],Table5[[#This Row],[New ID]])</f>
        <v>1</v>
      </c>
      <c r="G431" s="1" t="s">
        <v>4640</v>
      </c>
      <c r="I431">
        <v>1</v>
      </c>
      <c r="L431">
        <v>1</v>
      </c>
    </row>
    <row r="432" spans="1:12" x14ac:dyDescent="0.25">
      <c r="A432" s="156" t="s">
        <v>1973</v>
      </c>
      <c r="B432" s="66" t="s">
        <v>3087</v>
      </c>
      <c r="C432" s="155" t="s">
        <v>52</v>
      </c>
      <c r="D432">
        <f>IF(ISERROR(VLOOKUP(A432,'Unc. Lookup'!O$2:O$2652,1,FALSE)),0,1)</f>
        <v>1</v>
      </c>
      <c r="E432">
        <f>COUNTIF(Table5[New ID],Table5[[#This Row],[New ID]])</f>
        <v>1</v>
      </c>
      <c r="G432" s="1" t="s">
        <v>4645</v>
      </c>
      <c r="I432">
        <v>1</v>
      </c>
      <c r="L432">
        <v>1</v>
      </c>
    </row>
    <row r="433" spans="1:12" x14ac:dyDescent="0.25">
      <c r="A433" s="156" t="s">
        <v>1976</v>
      </c>
      <c r="B433" s="66" t="s">
        <v>3088</v>
      </c>
      <c r="C433" s="155" t="s">
        <v>52</v>
      </c>
      <c r="D433">
        <f>IF(ISERROR(VLOOKUP(A433,'Unc. Lookup'!O$2:O$2652,1,FALSE)),0,1)</f>
        <v>1</v>
      </c>
      <c r="E433">
        <f>COUNTIF(Table5[New ID],Table5[[#This Row],[New ID]])</f>
        <v>1</v>
      </c>
      <c r="G433" s="1" t="s">
        <v>4655</v>
      </c>
      <c r="I433">
        <v>1</v>
      </c>
      <c r="L433">
        <v>1</v>
      </c>
    </row>
    <row r="434" spans="1:12" x14ac:dyDescent="0.25">
      <c r="A434" s="156" t="s">
        <v>1966</v>
      </c>
      <c r="B434" s="66" t="s">
        <v>3089</v>
      </c>
      <c r="C434" s="155" t="s">
        <v>52</v>
      </c>
      <c r="D434">
        <f>IF(ISERROR(VLOOKUP(A434,'Unc. Lookup'!O$2:O$2652,1,FALSE)),0,1)</f>
        <v>1</v>
      </c>
      <c r="E434">
        <f>COUNTIF(Table5[New ID],Table5[[#This Row],[New ID]])</f>
        <v>1</v>
      </c>
      <c r="G434" s="1" t="s">
        <v>4650</v>
      </c>
      <c r="I434">
        <v>1</v>
      </c>
      <c r="L434">
        <v>1</v>
      </c>
    </row>
    <row r="435" spans="1:12" x14ac:dyDescent="0.25">
      <c r="A435" s="156" t="s">
        <v>1967</v>
      </c>
      <c r="B435" s="66" t="s">
        <v>3090</v>
      </c>
      <c r="C435" s="155" t="s">
        <v>52</v>
      </c>
      <c r="D435">
        <f>IF(ISERROR(VLOOKUP(A435,'Unc. Lookup'!O$2:O$2652,1,FALSE)),0,1)</f>
        <v>1</v>
      </c>
      <c r="E435">
        <f>COUNTIF(Table5[New ID],Table5[[#This Row],[New ID]])</f>
        <v>1</v>
      </c>
      <c r="G435" s="1" t="s">
        <v>3295</v>
      </c>
      <c r="J435">
        <v>1</v>
      </c>
      <c r="L435">
        <v>1</v>
      </c>
    </row>
    <row r="436" spans="1:12" x14ac:dyDescent="0.25">
      <c r="A436" s="156" t="s">
        <v>1970</v>
      </c>
      <c r="B436" s="66" t="s">
        <v>3091</v>
      </c>
      <c r="C436" s="155" t="s">
        <v>52</v>
      </c>
      <c r="D436">
        <f>IF(ISERROR(VLOOKUP(A436,'Unc. Lookup'!O$2:O$2652,1,FALSE)),0,1)</f>
        <v>1</v>
      </c>
      <c r="E436">
        <f>COUNTIF(Table5[New ID],Table5[[#This Row],[New ID]])</f>
        <v>1</v>
      </c>
      <c r="G436" s="1" t="s">
        <v>3300</v>
      </c>
      <c r="J436">
        <v>1</v>
      </c>
      <c r="L436">
        <v>1</v>
      </c>
    </row>
    <row r="437" spans="1:12" x14ac:dyDescent="0.25">
      <c r="A437" s="156" t="s">
        <v>1972</v>
      </c>
      <c r="B437" s="66" t="s">
        <v>3092</v>
      </c>
      <c r="C437" s="155" t="s">
        <v>52</v>
      </c>
      <c r="D437">
        <f>IF(ISERROR(VLOOKUP(A437,'Unc. Lookup'!O$2:O$2652,1,FALSE)),0,1)</f>
        <v>1</v>
      </c>
      <c r="E437">
        <f>COUNTIF(Table5[New ID],Table5[[#This Row],[New ID]])</f>
        <v>1</v>
      </c>
      <c r="G437" s="1" t="s">
        <v>3305</v>
      </c>
      <c r="J437">
        <v>1</v>
      </c>
      <c r="L437">
        <v>1</v>
      </c>
    </row>
    <row r="438" spans="1:12" x14ac:dyDescent="0.25">
      <c r="A438" s="156" t="s">
        <v>1977</v>
      </c>
      <c r="B438" s="66" t="s">
        <v>3093</v>
      </c>
      <c r="C438" s="155" t="s">
        <v>52</v>
      </c>
      <c r="D438">
        <f>IF(ISERROR(VLOOKUP(A438,'Unc. Lookup'!O$2:O$2652,1,FALSE)),0,1)</f>
        <v>1</v>
      </c>
      <c r="E438">
        <f>COUNTIF(Table5[New ID],Table5[[#This Row],[New ID]])</f>
        <v>1</v>
      </c>
      <c r="G438" s="1" t="s">
        <v>3315</v>
      </c>
      <c r="J438">
        <v>1</v>
      </c>
      <c r="L438">
        <v>1</v>
      </c>
    </row>
    <row r="439" spans="1:12" x14ac:dyDescent="0.25">
      <c r="A439" s="156" t="s">
        <v>631</v>
      </c>
      <c r="B439" s="66" t="s">
        <v>3094</v>
      </c>
      <c r="C439" s="155" t="s">
        <v>52</v>
      </c>
      <c r="D439">
        <f>IF(ISERROR(VLOOKUP(A439,'Unc. Lookup'!O$2:O$2652,1,FALSE)),0,1)</f>
        <v>1</v>
      </c>
      <c r="E439">
        <f>COUNTIF(Table5[New ID],Table5[[#This Row],[New ID]])</f>
        <v>1</v>
      </c>
      <c r="G439" s="1" t="s">
        <v>3310</v>
      </c>
      <c r="J439">
        <v>1</v>
      </c>
      <c r="L439">
        <v>1</v>
      </c>
    </row>
    <row r="440" spans="1:12" x14ac:dyDescent="0.25">
      <c r="A440" s="156" t="s">
        <v>632</v>
      </c>
      <c r="B440" s="66" t="s">
        <v>3095</v>
      </c>
      <c r="C440" s="155" t="s">
        <v>52</v>
      </c>
      <c r="D440">
        <f>IF(ISERROR(VLOOKUP(A440,'Unc. Lookup'!O$2:O$2652,1,FALSE)),0,1)</f>
        <v>1</v>
      </c>
      <c r="E440">
        <f>COUNTIF(Table5[New ID],Table5[[#This Row],[New ID]])</f>
        <v>1</v>
      </c>
      <c r="G440" s="1" t="s">
        <v>4514</v>
      </c>
      <c r="I440">
        <v>1</v>
      </c>
      <c r="L440">
        <v>1</v>
      </c>
    </row>
    <row r="441" spans="1:12" x14ac:dyDescent="0.25">
      <c r="A441" s="156" t="s">
        <v>5207</v>
      </c>
      <c r="B441" s="66" t="s">
        <v>3096</v>
      </c>
      <c r="C441" s="155" t="s">
        <v>52</v>
      </c>
      <c r="D441">
        <f>IF(ISERROR(VLOOKUP(A441,'Unc. Lookup'!O$2:O$2652,1,FALSE)),0,1)</f>
        <v>0</v>
      </c>
      <c r="E441">
        <f>COUNTIF(Table5[New ID],Table5[[#This Row],[New ID]])</f>
        <v>1</v>
      </c>
      <c r="G441" s="1" t="s">
        <v>3127</v>
      </c>
      <c r="J441">
        <v>1</v>
      </c>
      <c r="L441">
        <v>1</v>
      </c>
    </row>
    <row r="442" spans="1:12" x14ac:dyDescent="0.25">
      <c r="A442" s="156" t="s">
        <v>634</v>
      </c>
      <c r="B442" s="66" t="s">
        <v>3097</v>
      </c>
      <c r="C442" s="155" t="s">
        <v>52</v>
      </c>
      <c r="D442">
        <f>IF(ISERROR(VLOOKUP(A442,'Unc. Lookup'!O$2:O$2652,1,FALSE)),0,1)</f>
        <v>1</v>
      </c>
      <c r="E442">
        <f>COUNTIF(Table5[New ID],Table5[[#This Row],[New ID]])</f>
        <v>1</v>
      </c>
      <c r="G442" s="1" t="s">
        <v>3137</v>
      </c>
      <c r="I442">
        <v>1</v>
      </c>
      <c r="J442">
        <v>1</v>
      </c>
      <c r="L442">
        <v>2</v>
      </c>
    </row>
    <row r="443" spans="1:12" x14ac:dyDescent="0.25">
      <c r="A443" s="156" t="s">
        <v>635</v>
      </c>
      <c r="B443" s="66" t="s">
        <v>3098</v>
      </c>
      <c r="C443" s="155" t="s">
        <v>52</v>
      </c>
      <c r="D443">
        <f>IF(ISERROR(VLOOKUP(A443,'Unc. Lookup'!O$2:O$2652,1,FALSE)),0,1)</f>
        <v>1</v>
      </c>
      <c r="E443">
        <f>COUNTIF(Table5[New ID],Table5[[#This Row],[New ID]])</f>
        <v>1</v>
      </c>
      <c r="G443" s="1" t="s">
        <v>3147</v>
      </c>
      <c r="I443">
        <v>1</v>
      </c>
      <c r="J443">
        <v>1</v>
      </c>
      <c r="L443">
        <v>2</v>
      </c>
    </row>
    <row r="444" spans="1:12" x14ac:dyDescent="0.25">
      <c r="A444" s="156" t="s">
        <v>636</v>
      </c>
      <c r="B444" s="66" t="s">
        <v>3099</v>
      </c>
      <c r="C444" s="155" t="s">
        <v>52</v>
      </c>
      <c r="D444">
        <f>IF(ISERROR(VLOOKUP(A444,'Unc. Lookup'!O$2:O$2652,1,FALSE)),0,1)</f>
        <v>1</v>
      </c>
      <c r="E444">
        <f>COUNTIF(Table5[New ID],Table5[[#This Row],[New ID]])</f>
        <v>1</v>
      </c>
      <c r="G444" s="1" t="s">
        <v>3157</v>
      </c>
      <c r="J444">
        <v>1</v>
      </c>
      <c r="L444">
        <v>1</v>
      </c>
    </row>
    <row r="445" spans="1:12" x14ac:dyDescent="0.25">
      <c r="A445" s="156" t="s">
        <v>5208</v>
      </c>
      <c r="B445" s="66" t="s">
        <v>3100</v>
      </c>
      <c r="C445" s="155" t="s">
        <v>52</v>
      </c>
      <c r="D445">
        <f>IF(ISERROR(VLOOKUP(A445,'Unc. Lookup'!O$2:O$2652,1,FALSE)),0,1)</f>
        <v>0</v>
      </c>
      <c r="E445">
        <f>COUNTIF(Table5[New ID],Table5[[#This Row],[New ID]])</f>
        <v>1</v>
      </c>
      <c r="G445" s="1" t="s">
        <v>3177</v>
      </c>
      <c r="J445">
        <v>1</v>
      </c>
      <c r="L445">
        <v>1</v>
      </c>
    </row>
    <row r="446" spans="1:12" x14ac:dyDescent="0.25">
      <c r="A446" s="156" t="s">
        <v>5209</v>
      </c>
      <c r="B446" s="66" t="s">
        <v>3101</v>
      </c>
      <c r="C446" s="155" t="s">
        <v>52</v>
      </c>
      <c r="D446">
        <f>IF(ISERROR(VLOOKUP(A446,'Unc. Lookup'!O$2:O$2652,1,FALSE)),0,1)</f>
        <v>0</v>
      </c>
      <c r="E446">
        <f>COUNTIF(Table5[New ID],Table5[[#This Row],[New ID]])</f>
        <v>1</v>
      </c>
      <c r="G446" s="1" t="s">
        <v>3187</v>
      </c>
      <c r="J446">
        <v>1</v>
      </c>
      <c r="L446">
        <v>1</v>
      </c>
    </row>
    <row r="447" spans="1:12" x14ac:dyDescent="0.25">
      <c r="A447" s="156" t="s">
        <v>5210</v>
      </c>
      <c r="B447" s="66" t="s">
        <v>3102</v>
      </c>
      <c r="C447" s="155" t="s">
        <v>52</v>
      </c>
      <c r="D447">
        <f>IF(ISERROR(VLOOKUP(A447,'Unc. Lookup'!O$2:O$2652,1,FALSE)),0,1)</f>
        <v>0</v>
      </c>
      <c r="E447">
        <f>COUNTIF(Table5[New ID],Table5[[#This Row],[New ID]])</f>
        <v>1</v>
      </c>
      <c r="G447" s="1" t="s">
        <v>3167</v>
      </c>
      <c r="J447">
        <v>1</v>
      </c>
      <c r="L447">
        <v>1</v>
      </c>
    </row>
    <row r="448" spans="1:12" x14ac:dyDescent="0.25">
      <c r="A448" s="156" t="s">
        <v>640</v>
      </c>
      <c r="B448" s="66" t="s">
        <v>3103</v>
      </c>
      <c r="C448" s="155" t="s">
        <v>52</v>
      </c>
      <c r="D448">
        <f>IF(ISERROR(VLOOKUP(A448,'Unc. Lookup'!O$2:O$2652,1,FALSE)),0,1)</f>
        <v>1</v>
      </c>
      <c r="E448">
        <f>COUNTIF(Table5[New ID],Table5[[#This Row],[New ID]])</f>
        <v>1</v>
      </c>
      <c r="G448" s="1" t="s">
        <v>3320</v>
      </c>
      <c r="J448">
        <v>1</v>
      </c>
      <c r="L448">
        <v>1</v>
      </c>
    </row>
    <row r="449" spans="1:12" x14ac:dyDescent="0.25">
      <c r="A449" s="156" t="s">
        <v>641</v>
      </c>
      <c r="B449" s="66" t="s">
        <v>3104</v>
      </c>
      <c r="C449" s="155" t="s">
        <v>52</v>
      </c>
      <c r="D449">
        <f>IF(ISERROR(VLOOKUP(A449,'Unc. Lookup'!O$2:O$2652,1,FALSE)),0,1)</f>
        <v>1</v>
      </c>
      <c r="E449">
        <f>COUNTIF(Table5[New ID],Table5[[#This Row],[New ID]])</f>
        <v>1</v>
      </c>
      <c r="G449" s="1" t="s">
        <v>3325</v>
      </c>
      <c r="J449">
        <v>1</v>
      </c>
      <c r="L449">
        <v>1</v>
      </c>
    </row>
    <row r="450" spans="1:12" x14ac:dyDescent="0.25">
      <c r="A450" s="156" t="s">
        <v>2248</v>
      </c>
      <c r="B450" s="66" t="s">
        <v>3105</v>
      </c>
      <c r="C450" s="155" t="s">
        <v>52</v>
      </c>
      <c r="D450">
        <f>IF(ISERROR(VLOOKUP(A450,'Unc. Lookup'!O$2:O$2652,1,FALSE)),0,1)</f>
        <v>1</v>
      </c>
      <c r="E450">
        <f>COUNTIF(Table5[New ID],Table5[[#This Row],[New ID]])</f>
        <v>5</v>
      </c>
      <c r="G450" s="1" t="s">
        <v>3330</v>
      </c>
      <c r="J450">
        <v>1</v>
      </c>
      <c r="L450">
        <v>1</v>
      </c>
    </row>
    <row r="451" spans="1:12" x14ac:dyDescent="0.25">
      <c r="A451" s="156" t="s">
        <v>2248</v>
      </c>
      <c r="B451" s="66" t="s">
        <v>3105</v>
      </c>
      <c r="C451" s="155" t="s">
        <v>52</v>
      </c>
      <c r="D451">
        <f>IF(ISERROR(VLOOKUP(A451,'Unc. Lookup'!O$2:O$2652,1,FALSE)),0,1)</f>
        <v>1</v>
      </c>
      <c r="E451">
        <f>COUNTIF(Table5[New ID],Table5[[#This Row],[New ID]])</f>
        <v>5</v>
      </c>
      <c r="G451" s="1" t="s">
        <v>3340</v>
      </c>
      <c r="J451">
        <v>1</v>
      </c>
      <c r="L451">
        <v>1</v>
      </c>
    </row>
    <row r="452" spans="1:12" x14ac:dyDescent="0.25">
      <c r="A452" s="156" t="s">
        <v>5211</v>
      </c>
      <c r="B452" s="66" t="s">
        <v>3106</v>
      </c>
      <c r="C452" s="155" t="s">
        <v>52</v>
      </c>
      <c r="D452">
        <f>IF(ISERROR(VLOOKUP(A452,'Unc. Lookup'!O$2:O$2652,1,FALSE)),0,1)</f>
        <v>0</v>
      </c>
      <c r="E452">
        <f>COUNTIF(Table5[New ID],Table5[[#This Row],[New ID]])</f>
        <v>1</v>
      </c>
      <c r="G452" s="1" t="s">
        <v>3335</v>
      </c>
      <c r="J452">
        <v>1</v>
      </c>
      <c r="L452">
        <v>1</v>
      </c>
    </row>
    <row r="453" spans="1:12" x14ac:dyDescent="0.25">
      <c r="A453" s="156" t="s">
        <v>644</v>
      </c>
      <c r="B453" s="66" t="s">
        <v>3107</v>
      </c>
      <c r="C453" s="155" t="s">
        <v>52</v>
      </c>
      <c r="D453">
        <f>IF(ISERROR(VLOOKUP(A453,'Unc. Lookup'!O$2:O$2652,1,FALSE)),0,1)</f>
        <v>1</v>
      </c>
      <c r="E453">
        <f>COUNTIF(Table5[New ID],Table5[[#This Row],[New ID]])</f>
        <v>1</v>
      </c>
      <c r="G453" s="1" t="s">
        <v>4659</v>
      </c>
      <c r="I453">
        <v>1</v>
      </c>
      <c r="L453">
        <v>1</v>
      </c>
    </row>
    <row r="454" spans="1:12" x14ac:dyDescent="0.25">
      <c r="A454" s="156" t="s">
        <v>645</v>
      </c>
      <c r="B454" s="66" t="s">
        <v>3108</v>
      </c>
      <c r="C454" s="155" t="s">
        <v>52</v>
      </c>
      <c r="D454">
        <f>IF(ISERROR(VLOOKUP(A454,'Unc. Lookup'!O$2:O$2652,1,FALSE)),0,1)</f>
        <v>1</v>
      </c>
      <c r="E454">
        <f>COUNTIF(Table5[New ID],Table5[[#This Row],[New ID]])</f>
        <v>1</v>
      </c>
      <c r="G454" s="1" t="s">
        <v>4664</v>
      </c>
      <c r="I454">
        <v>1</v>
      </c>
      <c r="L454">
        <v>1</v>
      </c>
    </row>
    <row r="455" spans="1:12" x14ac:dyDescent="0.25">
      <c r="A455" s="156" t="s">
        <v>646</v>
      </c>
      <c r="B455" s="66" t="s">
        <v>3109</v>
      </c>
      <c r="C455" s="155" t="s">
        <v>52</v>
      </c>
      <c r="D455">
        <f>IF(ISERROR(VLOOKUP(A455,'Unc. Lookup'!O$2:O$2652,1,FALSE)),0,1)</f>
        <v>1</v>
      </c>
      <c r="E455">
        <f>COUNTIF(Table5[New ID],Table5[[#This Row],[New ID]])</f>
        <v>1</v>
      </c>
      <c r="G455" s="1" t="s">
        <v>4674</v>
      </c>
      <c r="I455">
        <v>1</v>
      </c>
      <c r="L455">
        <v>1</v>
      </c>
    </row>
    <row r="456" spans="1:12" x14ac:dyDescent="0.25">
      <c r="A456" s="156" t="s">
        <v>647</v>
      </c>
      <c r="B456" s="66" t="s">
        <v>3110</v>
      </c>
      <c r="C456" s="155" t="s">
        <v>52</v>
      </c>
      <c r="D456">
        <f>IF(ISERROR(VLOOKUP(A456,'Unc. Lookup'!O$2:O$2652,1,FALSE)),0,1)</f>
        <v>1</v>
      </c>
      <c r="E456">
        <f>COUNTIF(Table5[New ID],Table5[[#This Row],[New ID]])</f>
        <v>1</v>
      </c>
      <c r="G456" s="1" t="s">
        <v>4679</v>
      </c>
      <c r="I456">
        <v>1</v>
      </c>
      <c r="L456">
        <v>1</v>
      </c>
    </row>
    <row r="457" spans="1:12" x14ac:dyDescent="0.25">
      <c r="A457" s="156" t="s">
        <v>648</v>
      </c>
      <c r="B457" s="66" t="s">
        <v>3111</v>
      </c>
      <c r="C457" s="155" t="s">
        <v>52</v>
      </c>
      <c r="D457">
        <f>IF(ISERROR(VLOOKUP(A457,'Unc. Lookup'!O$2:O$2652,1,FALSE)),0,1)</f>
        <v>1</v>
      </c>
      <c r="E457">
        <f>COUNTIF(Table5[New ID],Table5[[#This Row],[New ID]])</f>
        <v>1</v>
      </c>
      <c r="G457" s="1" t="s">
        <v>4684</v>
      </c>
      <c r="I457">
        <v>1</v>
      </c>
      <c r="L457">
        <v>1</v>
      </c>
    </row>
    <row r="458" spans="1:12" x14ac:dyDescent="0.25">
      <c r="A458" s="156" t="s">
        <v>5212</v>
      </c>
      <c r="B458" s="66" t="s">
        <v>3112</v>
      </c>
      <c r="C458" s="155" t="s">
        <v>52</v>
      </c>
      <c r="D458">
        <f>IF(ISERROR(VLOOKUP(A458,'Unc. Lookup'!O$2:O$2652,1,FALSE)),0,1)</f>
        <v>0</v>
      </c>
      <c r="E458">
        <f>COUNTIF(Table5[New ID],Table5[[#This Row],[New ID]])</f>
        <v>1</v>
      </c>
      <c r="G458" s="1" t="s">
        <v>4669</v>
      </c>
      <c r="I458">
        <v>1</v>
      </c>
      <c r="L458">
        <v>1</v>
      </c>
    </row>
    <row r="459" spans="1:12" x14ac:dyDescent="0.25">
      <c r="A459" s="156" t="s">
        <v>650</v>
      </c>
      <c r="B459" s="66" t="s">
        <v>3113</v>
      </c>
      <c r="C459" s="155" t="s">
        <v>52</v>
      </c>
      <c r="D459">
        <f>IF(ISERROR(VLOOKUP(A459,'Unc. Lookup'!O$2:O$2652,1,FALSE)),0,1)</f>
        <v>1</v>
      </c>
      <c r="E459">
        <f>COUNTIF(Table5[New ID],Table5[[#This Row],[New ID]])</f>
        <v>1</v>
      </c>
      <c r="G459" s="1" t="s">
        <v>4981</v>
      </c>
      <c r="K459">
        <v>1</v>
      </c>
      <c r="L459">
        <v>1</v>
      </c>
    </row>
    <row r="460" spans="1:12" x14ac:dyDescent="0.25">
      <c r="A460" s="156" t="s">
        <v>651</v>
      </c>
      <c r="B460" s="66" t="s">
        <v>3114</v>
      </c>
      <c r="C460" s="155" t="s">
        <v>52</v>
      </c>
      <c r="D460">
        <f>IF(ISERROR(VLOOKUP(A460,'Unc. Lookup'!O$2:O$2652,1,FALSE)),0,1)</f>
        <v>1</v>
      </c>
      <c r="E460">
        <f>COUNTIF(Table5[New ID],Table5[[#This Row],[New ID]])</f>
        <v>1</v>
      </c>
      <c r="G460" s="1" t="s">
        <v>3198</v>
      </c>
      <c r="J460">
        <v>1</v>
      </c>
      <c r="L460">
        <v>1</v>
      </c>
    </row>
    <row r="461" spans="1:12" x14ac:dyDescent="0.25">
      <c r="A461" s="156" t="s">
        <v>652</v>
      </c>
      <c r="B461" s="66" t="s">
        <v>3115</v>
      </c>
      <c r="C461" s="155" t="s">
        <v>52</v>
      </c>
      <c r="D461">
        <f>IF(ISERROR(VLOOKUP(A461,'Unc. Lookup'!O$2:O$2652,1,FALSE)),0,1)</f>
        <v>1</v>
      </c>
      <c r="E461">
        <f>COUNTIF(Table5[New ID],Table5[[#This Row],[New ID]])</f>
        <v>1</v>
      </c>
      <c r="G461" s="1" t="s">
        <v>3203</v>
      </c>
      <c r="J461">
        <v>1</v>
      </c>
      <c r="L461">
        <v>1</v>
      </c>
    </row>
    <row r="462" spans="1:12" x14ac:dyDescent="0.25">
      <c r="A462" s="156" t="s">
        <v>653</v>
      </c>
      <c r="B462" s="66" t="s">
        <v>3116</v>
      </c>
      <c r="C462" s="155" t="s">
        <v>52</v>
      </c>
      <c r="D462">
        <f>IF(ISERROR(VLOOKUP(A462,'Unc. Lookup'!O$2:O$2652,1,FALSE)),0,1)</f>
        <v>1</v>
      </c>
      <c r="E462">
        <f>COUNTIF(Table5[New ID],Table5[[#This Row],[New ID]])</f>
        <v>1</v>
      </c>
      <c r="G462" s="1" t="s">
        <v>3208</v>
      </c>
      <c r="J462">
        <v>1</v>
      </c>
      <c r="L462">
        <v>1</v>
      </c>
    </row>
    <row r="463" spans="1:12" x14ac:dyDescent="0.25">
      <c r="A463" s="156" t="s">
        <v>654</v>
      </c>
      <c r="B463" s="66" t="s">
        <v>3117</v>
      </c>
      <c r="C463" s="155" t="s">
        <v>52</v>
      </c>
      <c r="D463">
        <f>IF(ISERROR(VLOOKUP(A463,'Unc. Lookup'!O$2:O$2652,1,FALSE)),0,1)</f>
        <v>1</v>
      </c>
      <c r="E463">
        <f>COUNTIF(Table5[New ID],Table5[[#This Row],[New ID]])</f>
        <v>1</v>
      </c>
      <c r="G463" s="1" t="s">
        <v>3213</v>
      </c>
      <c r="J463">
        <v>1</v>
      </c>
      <c r="L463">
        <v>1</v>
      </c>
    </row>
    <row r="464" spans="1:12" x14ac:dyDescent="0.25">
      <c r="A464" s="156" t="s">
        <v>655</v>
      </c>
      <c r="B464" s="66" t="s">
        <v>3118</v>
      </c>
      <c r="C464" s="155" t="s">
        <v>52</v>
      </c>
      <c r="D464">
        <f>IF(ISERROR(VLOOKUP(A464,'Unc. Lookup'!O$2:O$2652,1,FALSE)),0,1)</f>
        <v>1</v>
      </c>
      <c r="E464">
        <f>COUNTIF(Table5[New ID],Table5[[#This Row],[New ID]])</f>
        <v>1</v>
      </c>
      <c r="G464" s="1" t="s">
        <v>3223</v>
      </c>
      <c r="J464">
        <v>1</v>
      </c>
      <c r="L464">
        <v>1</v>
      </c>
    </row>
    <row r="465" spans="1:12" x14ac:dyDescent="0.25">
      <c r="A465" s="156" t="s">
        <v>656</v>
      </c>
      <c r="B465" s="66" t="s">
        <v>3119</v>
      </c>
      <c r="C465" s="155" t="s">
        <v>52</v>
      </c>
      <c r="D465">
        <f>IF(ISERROR(VLOOKUP(A465,'Unc. Lookup'!O$2:O$2652,1,FALSE)),0,1)</f>
        <v>1</v>
      </c>
      <c r="E465">
        <f>COUNTIF(Table5[New ID],Table5[[#This Row],[New ID]])</f>
        <v>1</v>
      </c>
      <c r="G465" s="1" t="s">
        <v>3228</v>
      </c>
      <c r="J465">
        <v>1</v>
      </c>
      <c r="L465">
        <v>1</v>
      </c>
    </row>
    <row r="466" spans="1:12" x14ac:dyDescent="0.25">
      <c r="A466" s="156" t="s">
        <v>657</v>
      </c>
      <c r="B466" s="66" t="s">
        <v>3120</v>
      </c>
      <c r="C466" s="155" t="s">
        <v>52</v>
      </c>
      <c r="D466">
        <f>IF(ISERROR(VLOOKUP(A466,'Unc. Lookup'!O$2:O$2652,1,FALSE)),0,1)</f>
        <v>1</v>
      </c>
      <c r="E466">
        <f>COUNTIF(Table5[New ID],Table5[[#This Row],[New ID]])</f>
        <v>1</v>
      </c>
      <c r="G466" s="1" t="s">
        <v>3218</v>
      </c>
      <c r="J466">
        <v>1</v>
      </c>
      <c r="L466">
        <v>1</v>
      </c>
    </row>
    <row r="467" spans="1:12" x14ac:dyDescent="0.25">
      <c r="A467" s="156" t="s">
        <v>658</v>
      </c>
      <c r="B467" s="66" t="s">
        <v>3121</v>
      </c>
      <c r="C467" s="155" t="s">
        <v>52</v>
      </c>
      <c r="D467">
        <f>IF(ISERROR(VLOOKUP(A467,'Unc. Lookup'!O$2:O$2652,1,FALSE)),0,1)</f>
        <v>1</v>
      </c>
      <c r="E467">
        <f>COUNTIF(Table5[New ID],Table5[[#This Row],[New ID]])</f>
        <v>1</v>
      </c>
      <c r="G467" s="1" t="s">
        <v>4563</v>
      </c>
      <c r="I467">
        <v>1</v>
      </c>
      <c r="L467">
        <v>1</v>
      </c>
    </row>
    <row r="468" spans="1:12" x14ac:dyDescent="0.25">
      <c r="A468" s="156" t="s">
        <v>659</v>
      </c>
      <c r="B468" s="66" t="s">
        <v>3122</v>
      </c>
      <c r="C468" s="155" t="s">
        <v>52</v>
      </c>
      <c r="D468">
        <f>IF(ISERROR(VLOOKUP(A468,'Unc. Lookup'!O$2:O$2652,1,FALSE)),0,1)</f>
        <v>1</v>
      </c>
      <c r="E468">
        <f>COUNTIF(Table5[New ID],Table5[[#This Row],[New ID]])</f>
        <v>1</v>
      </c>
      <c r="G468" s="1" t="s">
        <v>4985</v>
      </c>
      <c r="K468">
        <v>1</v>
      </c>
      <c r="L468">
        <v>1</v>
      </c>
    </row>
    <row r="469" spans="1:12" x14ac:dyDescent="0.25">
      <c r="A469" s="156" t="s">
        <v>660</v>
      </c>
      <c r="B469" s="66" t="s">
        <v>3123</v>
      </c>
      <c r="C469" s="155" t="s">
        <v>52</v>
      </c>
      <c r="D469">
        <f>IF(ISERROR(VLOOKUP(A469,'Unc. Lookup'!O$2:O$2652,1,FALSE)),0,1)</f>
        <v>1</v>
      </c>
      <c r="E469">
        <f>COUNTIF(Table5[New ID],Table5[[#This Row],[New ID]])</f>
        <v>1</v>
      </c>
      <c r="G469" s="1" t="s">
        <v>4568</v>
      </c>
      <c r="I469">
        <v>1</v>
      </c>
      <c r="L469">
        <v>1</v>
      </c>
    </row>
    <row r="470" spans="1:12" x14ac:dyDescent="0.25">
      <c r="A470" s="156" t="s">
        <v>2157</v>
      </c>
      <c r="B470" s="66" t="s">
        <v>3124</v>
      </c>
      <c r="C470" s="155" t="s">
        <v>52</v>
      </c>
      <c r="D470">
        <f>IF(ISERROR(VLOOKUP(A470,'Unc. Lookup'!O$2:O$2652,1,FALSE)),0,1)</f>
        <v>1</v>
      </c>
      <c r="E470">
        <f>COUNTIF(Table5[New ID],Table5[[#This Row],[New ID]])</f>
        <v>1</v>
      </c>
      <c r="G470" s="1" t="s">
        <v>4573</v>
      </c>
      <c r="I470">
        <v>1</v>
      </c>
      <c r="L470">
        <v>1</v>
      </c>
    </row>
    <row r="471" spans="1:12" x14ac:dyDescent="0.25">
      <c r="A471" s="156" t="s">
        <v>2160</v>
      </c>
      <c r="B471" s="66" t="s">
        <v>3125</v>
      </c>
      <c r="C471" s="155" t="s">
        <v>52</v>
      </c>
      <c r="D471">
        <f>IF(ISERROR(VLOOKUP(A471,'Unc. Lookup'!O$2:O$2652,1,FALSE)),0,1)</f>
        <v>1</v>
      </c>
      <c r="E471">
        <f>COUNTIF(Table5[New ID],Table5[[#This Row],[New ID]])</f>
        <v>1</v>
      </c>
      <c r="G471" s="1" t="s">
        <v>4578</v>
      </c>
      <c r="I471">
        <v>1</v>
      </c>
      <c r="L471">
        <v>1</v>
      </c>
    </row>
    <row r="472" spans="1:12" x14ac:dyDescent="0.25">
      <c r="A472" s="156" t="s">
        <v>2164</v>
      </c>
      <c r="B472" s="66" t="s">
        <v>3126</v>
      </c>
      <c r="C472" s="155" t="s">
        <v>52</v>
      </c>
      <c r="D472">
        <f>IF(ISERROR(VLOOKUP(A472,'Unc. Lookup'!O$2:O$2652,1,FALSE)),0,1)</f>
        <v>1</v>
      </c>
      <c r="E472">
        <f>COUNTIF(Table5[New ID],Table5[[#This Row],[New ID]])</f>
        <v>1</v>
      </c>
      <c r="G472" s="1" t="s">
        <v>4588</v>
      </c>
      <c r="I472">
        <v>1</v>
      </c>
      <c r="L472">
        <v>1</v>
      </c>
    </row>
    <row r="473" spans="1:12" x14ac:dyDescent="0.25">
      <c r="A473" s="156" t="s">
        <v>2170</v>
      </c>
      <c r="B473" s="66" t="s">
        <v>3127</v>
      </c>
      <c r="C473" s="155" t="s">
        <v>52</v>
      </c>
      <c r="D473">
        <f>IF(ISERROR(VLOOKUP(A473,'Unc. Lookup'!O$2:O$2652,1,FALSE)),0,1)</f>
        <v>1</v>
      </c>
      <c r="E473">
        <f>COUNTIF(Table5[New ID],Table5[[#This Row],[New ID]])</f>
        <v>1</v>
      </c>
      <c r="G473" s="1" t="s">
        <v>4583</v>
      </c>
      <c r="I473">
        <v>1</v>
      </c>
      <c r="L473">
        <v>1</v>
      </c>
    </row>
    <row r="474" spans="1:12" x14ac:dyDescent="0.25">
      <c r="A474" s="156" t="s">
        <v>2174</v>
      </c>
      <c r="B474" s="66" t="s">
        <v>3128</v>
      </c>
      <c r="C474" s="155" t="s">
        <v>52</v>
      </c>
      <c r="D474">
        <f>IF(ISERROR(VLOOKUP(A474,'Unc. Lookup'!O$2:O$2652,1,FALSE)),0,1)</f>
        <v>1</v>
      </c>
      <c r="E474">
        <f>COUNTIF(Table5[New ID],Table5[[#This Row],[New ID]])</f>
        <v>1</v>
      </c>
      <c r="G474" s="1" t="s">
        <v>4593</v>
      </c>
      <c r="I474">
        <v>1</v>
      </c>
      <c r="L474">
        <v>1</v>
      </c>
    </row>
    <row r="475" spans="1:12" x14ac:dyDescent="0.25">
      <c r="A475" s="156" t="s">
        <v>2182</v>
      </c>
      <c r="B475" s="66" t="s">
        <v>3129</v>
      </c>
      <c r="C475" s="155" t="s">
        <v>52</v>
      </c>
      <c r="D475">
        <f>IF(ISERROR(VLOOKUP(A475,'Unc. Lookup'!O$2:O$2652,1,FALSE)),0,1)</f>
        <v>1</v>
      </c>
      <c r="E475">
        <f>COUNTIF(Table5[New ID],Table5[[#This Row],[New ID]])</f>
        <v>1</v>
      </c>
      <c r="G475" s="1" t="s">
        <v>3233</v>
      </c>
      <c r="J475">
        <v>1</v>
      </c>
      <c r="L475">
        <v>1</v>
      </c>
    </row>
    <row r="476" spans="1:12" x14ac:dyDescent="0.25">
      <c r="A476" s="156" t="s">
        <v>2185</v>
      </c>
      <c r="B476" s="66" t="s">
        <v>3130</v>
      </c>
      <c r="C476" s="155" t="s">
        <v>52</v>
      </c>
      <c r="D476">
        <f>IF(ISERROR(VLOOKUP(A476,'Unc. Lookup'!O$2:O$2652,1,FALSE)),0,1)</f>
        <v>1</v>
      </c>
      <c r="E476">
        <f>COUNTIF(Table5[New ID],Table5[[#This Row],[New ID]])</f>
        <v>1</v>
      </c>
      <c r="G476" s="1" t="s">
        <v>3238</v>
      </c>
      <c r="J476">
        <v>1</v>
      </c>
      <c r="L476">
        <v>1</v>
      </c>
    </row>
    <row r="477" spans="1:12" x14ac:dyDescent="0.25">
      <c r="A477" s="156" t="s">
        <v>2188</v>
      </c>
      <c r="B477" s="66" t="s">
        <v>3131</v>
      </c>
      <c r="C477" s="155" t="s">
        <v>52</v>
      </c>
      <c r="D477">
        <f>IF(ISERROR(VLOOKUP(A477,'Unc. Lookup'!O$2:O$2652,1,FALSE)),0,1)</f>
        <v>1</v>
      </c>
      <c r="E477">
        <f>COUNTIF(Table5[New ID],Table5[[#This Row],[New ID]])</f>
        <v>1</v>
      </c>
      <c r="G477" s="1" t="s">
        <v>3243</v>
      </c>
      <c r="J477">
        <v>1</v>
      </c>
      <c r="L477">
        <v>1</v>
      </c>
    </row>
    <row r="478" spans="1:12" x14ac:dyDescent="0.25">
      <c r="A478" s="156" t="s">
        <v>2195</v>
      </c>
      <c r="B478" s="66" t="s">
        <v>3132</v>
      </c>
      <c r="C478" s="155" t="s">
        <v>52</v>
      </c>
      <c r="D478">
        <f>IF(ISERROR(VLOOKUP(A478,'Unc. Lookup'!O$2:O$2652,1,FALSE)),0,1)</f>
        <v>1</v>
      </c>
      <c r="E478">
        <f>COUNTIF(Table5[New ID],Table5[[#This Row],[New ID]])</f>
        <v>1</v>
      </c>
      <c r="G478" s="1" t="s">
        <v>3248</v>
      </c>
      <c r="J478">
        <v>1</v>
      </c>
      <c r="L478">
        <v>1</v>
      </c>
    </row>
    <row r="479" spans="1:12" x14ac:dyDescent="0.25">
      <c r="A479" s="156" t="s">
        <v>5213</v>
      </c>
      <c r="B479" s="66" t="s">
        <v>3133</v>
      </c>
      <c r="C479" s="155" t="s">
        <v>52</v>
      </c>
      <c r="D479">
        <f>IF(ISERROR(VLOOKUP(A479,'Unc. Lookup'!O$2:O$2652,1,FALSE)),0,1)</f>
        <v>0</v>
      </c>
      <c r="E479">
        <f>COUNTIF(Table5[New ID],Table5[[#This Row],[New ID]])</f>
        <v>1</v>
      </c>
      <c r="G479" s="1" t="s">
        <v>3258</v>
      </c>
      <c r="J479">
        <v>1</v>
      </c>
      <c r="L479">
        <v>1</v>
      </c>
    </row>
    <row r="480" spans="1:12" x14ac:dyDescent="0.25">
      <c r="A480" s="156" t="s">
        <v>2154</v>
      </c>
      <c r="B480" s="66" t="s">
        <v>3134</v>
      </c>
      <c r="C480" s="155" t="s">
        <v>52</v>
      </c>
      <c r="D480">
        <f>IF(ISERROR(VLOOKUP(A480,'Unc. Lookup'!O$2:O$2652,1,FALSE)),0,1)</f>
        <v>1</v>
      </c>
      <c r="E480">
        <f>COUNTIF(Table5[New ID],Table5[[#This Row],[New ID]])</f>
        <v>1</v>
      </c>
      <c r="G480" s="1" t="s">
        <v>3105</v>
      </c>
      <c r="J480">
        <v>5</v>
      </c>
      <c r="L480">
        <v>5</v>
      </c>
    </row>
    <row r="481" spans="1:12" x14ac:dyDescent="0.25">
      <c r="A481" s="156" t="s">
        <v>2158</v>
      </c>
      <c r="B481" s="66" t="s">
        <v>3135</v>
      </c>
      <c r="C481" s="155" t="s">
        <v>52</v>
      </c>
      <c r="D481">
        <f>IF(ISERROR(VLOOKUP(A481,'Unc. Lookup'!O$2:O$2652,1,FALSE)),0,1)</f>
        <v>1</v>
      </c>
      <c r="E481">
        <f>COUNTIF(Table5[New ID],Table5[[#This Row],[New ID]])</f>
        <v>1</v>
      </c>
      <c r="G481" s="1" t="s">
        <v>3253</v>
      </c>
      <c r="J481">
        <v>1</v>
      </c>
      <c r="L481">
        <v>1</v>
      </c>
    </row>
    <row r="482" spans="1:12" x14ac:dyDescent="0.25">
      <c r="A482" s="156" t="s">
        <v>5214</v>
      </c>
      <c r="B482" s="66" t="s">
        <v>3136</v>
      </c>
      <c r="C482" s="155" t="s">
        <v>52</v>
      </c>
      <c r="D482">
        <f>IF(ISERROR(VLOOKUP(A482,'Unc. Lookup'!O$2:O$2652,1,FALSE)),0,1)</f>
        <v>0</v>
      </c>
      <c r="E482">
        <f>COUNTIF(Table5[New ID],Table5[[#This Row],[New ID]])</f>
        <v>1</v>
      </c>
      <c r="G482" s="1" t="s">
        <v>4597</v>
      </c>
      <c r="I482">
        <v>1</v>
      </c>
      <c r="L482">
        <v>1</v>
      </c>
    </row>
    <row r="483" spans="1:12" x14ac:dyDescent="0.25">
      <c r="A483" s="156" t="s">
        <v>5215</v>
      </c>
      <c r="B483" s="66" t="s">
        <v>3137</v>
      </c>
      <c r="C483" s="155" t="s">
        <v>52</v>
      </c>
      <c r="D483">
        <f>IF(ISERROR(VLOOKUP(A483,'Unc. Lookup'!O$2:O$2652,1,FALSE)),0,1)</f>
        <v>0</v>
      </c>
      <c r="E483">
        <f>COUNTIF(Table5[New ID],Table5[[#This Row],[New ID]])</f>
        <v>1</v>
      </c>
      <c r="G483" s="1" t="s">
        <v>4989</v>
      </c>
      <c r="K483">
        <v>1</v>
      </c>
      <c r="L483">
        <v>1</v>
      </c>
    </row>
    <row r="484" spans="1:12" x14ac:dyDescent="0.25">
      <c r="A484" s="156" t="s">
        <v>2173</v>
      </c>
      <c r="B484" s="66" t="s">
        <v>3138</v>
      </c>
      <c r="C484" s="155" t="s">
        <v>52</v>
      </c>
      <c r="D484">
        <f>IF(ISERROR(VLOOKUP(A484,'Unc. Lookup'!O$2:O$2652,1,FALSE)),0,1)</f>
        <v>1</v>
      </c>
      <c r="E484">
        <f>COUNTIF(Table5[New ID],Table5[[#This Row],[New ID]])</f>
        <v>1</v>
      </c>
      <c r="G484" s="1" t="s">
        <v>4602</v>
      </c>
      <c r="I484">
        <v>1</v>
      </c>
      <c r="L484">
        <v>1</v>
      </c>
    </row>
    <row r="485" spans="1:12" x14ac:dyDescent="0.25">
      <c r="A485" s="156" t="s">
        <v>2183</v>
      </c>
      <c r="B485" s="66" t="s">
        <v>3139</v>
      </c>
      <c r="C485" s="155" t="s">
        <v>52</v>
      </c>
      <c r="D485">
        <f>IF(ISERROR(VLOOKUP(A485,'Unc. Lookup'!O$2:O$2652,1,FALSE)),0,1)</f>
        <v>1</v>
      </c>
      <c r="E485">
        <f>COUNTIF(Table5[New ID],Table5[[#This Row],[New ID]])</f>
        <v>1</v>
      </c>
      <c r="G485" s="1" t="s">
        <v>4607</v>
      </c>
      <c r="I485">
        <v>1</v>
      </c>
      <c r="L485">
        <v>1</v>
      </c>
    </row>
    <row r="486" spans="1:12" x14ac:dyDescent="0.25">
      <c r="A486" s="156" t="s">
        <v>2186</v>
      </c>
      <c r="B486" s="66" t="s">
        <v>3140</v>
      </c>
      <c r="C486" s="155" t="s">
        <v>52</v>
      </c>
      <c r="D486">
        <f>IF(ISERROR(VLOOKUP(A486,'Unc. Lookup'!O$2:O$2652,1,FALSE)),0,1)</f>
        <v>1</v>
      </c>
      <c r="E486">
        <f>COUNTIF(Table5[New ID],Table5[[#This Row],[New ID]])</f>
        <v>1</v>
      </c>
      <c r="G486" s="1" t="s">
        <v>4612</v>
      </c>
      <c r="I486">
        <v>1</v>
      </c>
      <c r="L486">
        <v>1</v>
      </c>
    </row>
    <row r="487" spans="1:12" x14ac:dyDescent="0.25">
      <c r="A487" s="156" t="s">
        <v>2193</v>
      </c>
      <c r="B487" s="66" t="s">
        <v>3141</v>
      </c>
      <c r="C487" s="155" t="s">
        <v>52</v>
      </c>
      <c r="D487">
        <f>IF(ISERROR(VLOOKUP(A487,'Unc. Lookup'!O$2:O$2652,1,FALSE)),0,1)</f>
        <v>1</v>
      </c>
      <c r="E487">
        <f>COUNTIF(Table5[New ID],Table5[[#This Row],[New ID]])</f>
        <v>1</v>
      </c>
      <c r="G487" s="1" t="s">
        <v>4622</v>
      </c>
      <c r="I487">
        <v>1</v>
      </c>
      <c r="L487">
        <v>1</v>
      </c>
    </row>
    <row r="488" spans="1:12" x14ac:dyDescent="0.25">
      <c r="A488" s="156" t="s">
        <v>5216</v>
      </c>
      <c r="B488" s="66" t="s">
        <v>3142</v>
      </c>
      <c r="C488" s="155" t="s">
        <v>52</v>
      </c>
      <c r="D488">
        <f>IF(ISERROR(VLOOKUP(A488,'Unc. Lookup'!O$2:O$2652,1,FALSE)),0,1)</f>
        <v>0</v>
      </c>
      <c r="E488">
        <f>COUNTIF(Table5[New ID],Table5[[#This Row],[New ID]])</f>
        <v>1</v>
      </c>
      <c r="G488" s="1" t="s">
        <v>4617</v>
      </c>
      <c r="I488">
        <v>1</v>
      </c>
      <c r="L488">
        <v>1</v>
      </c>
    </row>
    <row r="489" spans="1:12" x14ac:dyDescent="0.25">
      <c r="A489" s="156" t="s">
        <v>2203</v>
      </c>
      <c r="B489" s="66" t="s">
        <v>3143</v>
      </c>
      <c r="C489" s="155" t="s">
        <v>52</v>
      </c>
      <c r="D489">
        <f>IF(ISERROR(VLOOKUP(A489,'Unc. Lookup'!O$2:O$2652,1,FALSE)),0,1)</f>
        <v>1</v>
      </c>
      <c r="E489">
        <f>COUNTIF(Table5[New ID],Table5[[#This Row],[New ID]])</f>
        <v>1</v>
      </c>
      <c r="G489" s="1" t="s">
        <v>4627</v>
      </c>
      <c r="I489">
        <v>1</v>
      </c>
      <c r="L489">
        <v>1</v>
      </c>
    </row>
    <row r="490" spans="1:12" x14ac:dyDescent="0.25">
      <c r="A490" s="156" t="s">
        <v>5217</v>
      </c>
      <c r="B490" s="66" t="s">
        <v>3144</v>
      </c>
      <c r="C490" s="155" t="s">
        <v>52</v>
      </c>
      <c r="D490">
        <f>IF(ISERROR(VLOOKUP(A490,'Unc. Lookup'!O$2:O$2652,1,FALSE)),0,1)</f>
        <v>0</v>
      </c>
      <c r="E490">
        <f>COUNTIF(Table5[New ID],Table5[[#This Row],[New ID]])</f>
        <v>1</v>
      </c>
      <c r="G490" s="1" t="s">
        <v>3262</v>
      </c>
      <c r="J490">
        <v>1</v>
      </c>
      <c r="L490">
        <v>1</v>
      </c>
    </row>
    <row r="491" spans="1:12" x14ac:dyDescent="0.25">
      <c r="A491" s="156" t="s">
        <v>2163</v>
      </c>
      <c r="B491" s="66" t="s">
        <v>3145</v>
      </c>
      <c r="C491" s="155" t="s">
        <v>52</v>
      </c>
      <c r="D491">
        <f>IF(ISERROR(VLOOKUP(A491,'Unc. Lookup'!O$2:O$2652,1,FALSE)),0,1)</f>
        <v>1</v>
      </c>
      <c r="E491">
        <f>COUNTIF(Table5[New ID],Table5[[#This Row],[New ID]])</f>
        <v>1</v>
      </c>
      <c r="G491" s="1" t="s">
        <v>3267</v>
      </c>
      <c r="J491">
        <v>1</v>
      </c>
      <c r="L491">
        <v>1</v>
      </c>
    </row>
    <row r="492" spans="1:12" x14ac:dyDescent="0.25">
      <c r="A492" s="156" t="s">
        <v>2166</v>
      </c>
      <c r="B492" s="66" t="s">
        <v>3146</v>
      </c>
      <c r="C492" s="155" t="s">
        <v>52</v>
      </c>
      <c r="D492">
        <f>IF(ISERROR(VLOOKUP(A492,'Unc. Lookup'!O$2:O$2652,1,FALSE)),0,1)</f>
        <v>1</v>
      </c>
      <c r="E492">
        <f>COUNTIF(Table5[New ID],Table5[[#This Row],[New ID]])</f>
        <v>1</v>
      </c>
      <c r="G492" s="1" t="s">
        <v>3272</v>
      </c>
      <c r="J492">
        <v>1</v>
      </c>
      <c r="L492">
        <v>1</v>
      </c>
    </row>
    <row r="493" spans="1:12" x14ac:dyDescent="0.25">
      <c r="A493" s="156" t="s">
        <v>2171</v>
      </c>
      <c r="B493" s="66" t="s">
        <v>3147</v>
      </c>
      <c r="C493" s="155" t="s">
        <v>52</v>
      </c>
      <c r="D493">
        <f>IF(ISERROR(VLOOKUP(A493,'Unc. Lookup'!O$2:O$2652,1,FALSE)),0,1)</f>
        <v>1</v>
      </c>
      <c r="E493">
        <f>COUNTIF(Table5[New ID],Table5[[#This Row],[New ID]])</f>
        <v>1</v>
      </c>
      <c r="G493" s="1" t="s">
        <v>3277</v>
      </c>
      <c r="J493">
        <v>1</v>
      </c>
      <c r="L493">
        <v>1</v>
      </c>
    </row>
    <row r="494" spans="1:12" x14ac:dyDescent="0.25">
      <c r="A494" s="156" t="s">
        <v>2175</v>
      </c>
      <c r="B494" s="66" t="s">
        <v>3148</v>
      </c>
      <c r="C494" s="155" t="s">
        <v>52</v>
      </c>
      <c r="D494">
        <f>IF(ISERROR(VLOOKUP(A494,'Unc. Lookup'!O$2:O$2652,1,FALSE)),0,1)</f>
        <v>1</v>
      </c>
      <c r="E494">
        <f>COUNTIF(Table5[New ID],Table5[[#This Row],[New ID]])</f>
        <v>1</v>
      </c>
      <c r="G494" s="1" t="s">
        <v>3287</v>
      </c>
      <c r="J494">
        <v>1</v>
      </c>
      <c r="L494">
        <v>1</v>
      </c>
    </row>
    <row r="495" spans="1:12" x14ac:dyDescent="0.25">
      <c r="A495" s="156" t="s">
        <v>5218</v>
      </c>
      <c r="B495" s="66" t="s">
        <v>3149</v>
      </c>
      <c r="C495" s="155" t="s">
        <v>52</v>
      </c>
      <c r="D495">
        <f>IF(ISERROR(VLOOKUP(A495,'Unc. Lookup'!O$2:O$2652,1,FALSE)),0,1)</f>
        <v>0</v>
      </c>
      <c r="E495">
        <f>COUNTIF(Table5[New ID],Table5[[#This Row],[New ID]])</f>
        <v>1</v>
      </c>
      <c r="G495" s="1" t="s">
        <v>3292</v>
      </c>
      <c r="J495">
        <v>1</v>
      </c>
      <c r="L495">
        <v>1</v>
      </c>
    </row>
    <row r="496" spans="1:12" x14ac:dyDescent="0.25">
      <c r="A496" s="156" t="s">
        <v>5219</v>
      </c>
      <c r="B496" s="66" t="s">
        <v>3150</v>
      </c>
      <c r="C496" s="155" t="s">
        <v>52</v>
      </c>
      <c r="D496">
        <f>IF(ISERROR(VLOOKUP(A496,'Unc. Lookup'!O$2:O$2652,1,FALSE)),0,1)</f>
        <v>0</v>
      </c>
      <c r="E496">
        <f>COUNTIF(Table5[New ID],Table5[[#This Row],[New ID]])</f>
        <v>1</v>
      </c>
      <c r="G496" s="1" t="s">
        <v>3282</v>
      </c>
      <c r="J496">
        <v>1</v>
      </c>
      <c r="L496">
        <v>1</v>
      </c>
    </row>
    <row r="497" spans="1:12" x14ac:dyDescent="0.25">
      <c r="A497" s="156" t="s">
        <v>2192</v>
      </c>
      <c r="B497" s="66" t="s">
        <v>3151</v>
      </c>
      <c r="C497" s="155" t="s">
        <v>52</v>
      </c>
      <c r="D497">
        <f>IF(ISERROR(VLOOKUP(A497,'Unc. Lookup'!O$2:O$2652,1,FALSE)),0,1)</f>
        <v>1</v>
      </c>
      <c r="E497">
        <f>COUNTIF(Table5[New ID],Table5[[#This Row],[New ID]])</f>
        <v>1</v>
      </c>
      <c r="G497" s="1" t="s">
        <v>4631</v>
      </c>
      <c r="I497">
        <v>1</v>
      </c>
      <c r="L497">
        <v>1</v>
      </c>
    </row>
    <row r="498" spans="1:12" x14ac:dyDescent="0.25">
      <c r="A498" s="156" t="s">
        <v>2199</v>
      </c>
      <c r="B498" s="66" t="s">
        <v>3152</v>
      </c>
      <c r="C498" s="155" t="s">
        <v>52</v>
      </c>
      <c r="D498">
        <f>IF(ISERROR(VLOOKUP(A498,'Unc. Lookup'!O$2:O$2652,1,FALSE)),0,1)</f>
        <v>1</v>
      </c>
      <c r="E498">
        <f>COUNTIF(Table5[New ID],Table5[[#This Row],[New ID]])</f>
        <v>1</v>
      </c>
      <c r="G498" s="1" t="s">
        <v>4993</v>
      </c>
      <c r="K498">
        <v>1</v>
      </c>
      <c r="L498">
        <v>1</v>
      </c>
    </row>
    <row r="499" spans="1:12" x14ac:dyDescent="0.25">
      <c r="A499" s="156" t="s">
        <v>2200</v>
      </c>
      <c r="B499" s="66" t="s">
        <v>3153</v>
      </c>
      <c r="C499" s="155" t="s">
        <v>52</v>
      </c>
      <c r="D499">
        <f>IF(ISERROR(VLOOKUP(A499,'Unc. Lookup'!O$2:O$2652,1,FALSE)),0,1)</f>
        <v>1</v>
      </c>
      <c r="E499">
        <f>COUNTIF(Table5[New ID],Table5[[#This Row],[New ID]])</f>
        <v>1</v>
      </c>
      <c r="G499" s="1" t="s">
        <v>4636</v>
      </c>
      <c r="I499">
        <v>1</v>
      </c>
      <c r="L499">
        <v>1</v>
      </c>
    </row>
    <row r="500" spans="1:12" x14ac:dyDescent="0.25">
      <c r="A500" s="156" t="s">
        <v>2153</v>
      </c>
      <c r="B500" s="66" t="s">
        <v>3154</v>
      </c>
      <c r="C500" s="155" t="s">
        <v>52</v>
      </c>
      <c r="D500">
        <f>IF(ISERROR(VLOOKUP(A500,'Unc. Lookup'!O$2:O$2652,1,FALSE)),0,1)</f>
        <v>1</v>
      </c>
      <c r="E500">
        <f>COUNTIF(Table5[New ID],Table5[[#This Row],[New ID]])</f>
        <v>1</v>
      </c>
      <c r="G500" s="1" t="s">
        <v>4641</v>
      </c>
      <c r="I500">
        <v>1</v>
      </c>
      <c r="L500">
        <v>1</v>
      </c>
    </row>
    <row r="501" spans="1:12" x14ac:dyDescent="0.25">
      <c r="A501" s="156" t="s">
        <v>2159</v>
      </c>
      <c r="B501" s="66" t="s">
        <v>3155</v>
      </c>
      <c r="C501" s="155" t="s">
        <v>52</v>
      </c>
      <c r="D501">
        <f>IF(ISERROR(VLOOKUP(A501,'Unc. Lookup'!O$2:O$2652,1,FALSE)),0,1)</f>
        <v>1</v>
      </c>
      <c r="E501">
        <f>COUNTIF(Table5[New ID],Table5[[#This Row],[New ID]])</f>
        <v>1</v>
      </c>
      <c r="G501" s="1" t="s">
        <v>4646</v>
      </c>
      <c r="I501">
        <v>1</v>
      </c>
      <c r="L501">
        <v>1</v>
      </c>
    </row>
    <row r="502" spans="1:12" x14ac:dyDescent="0.25">
      <c r="A502" s="156" t="s">
        <v>5220</v>
      </c>
      <c r="B502" s="66" t="s">
        <v>3156</v>
      </c>
      <c r="C502" s="155" t="s">
        <v>52</v>
      </c>
      <c r="D502">
        <f>IF(ISERROR(VLOOKUP(A502,'Unc. Lookup'!O$2:O$2652,1,FALSE)),0,1)</f>
        <v>0</v>
      </c>
      <c r="E502">
        <f>COUNTIF(Table5[New ID],Table5[[#This Row],[New ID]])</f>
        <v>1</v>
      </c>
      <c r="G502" s="1" t="s">
        <v>4656</v>
      </c>
      <c r="I502">
        <v>1</v>
      </c>
      <c r="L502">
        <v>1</v>
      </c>
    </row>
    <row r="503" spans="1:12" x14ac:dyDescent="0.25">
      <c r="A503" s="156" t="s">
        <v>2172</v>
      </c>
      <c r="B503" s="66" t="s">
        <v>3157</v>
      </c>
      <c r="C503" s="155" t="s">
        <v>52</v>
      </c>
      <c r="D503">
        <f>IF(ISERROR(VLOOKUP(A503,'Unc. Lookup'!O$2:O$2652,1,FALSE)),0,1)</f>
        <v>1</v>
      </c>
      <c r="E503">
        <f>COUNTIF(Table5[New ID],Table5[[#This Row],[New ID]])</f>
        <v>1</v>
      </c>
      <c r="G503" s="1" t="s">
        <v>4651</v>
      </c>
      <c r="I503">
        <v>1</v>
      </c>
      <c r="L503">
        <v>1</v>
      </c>
    </row>
    <row r="504" spans="1:12" x14ac:dyDescent="0.25">
      <c r="A504" s="156" t="s">
        <v>2176</v>
      </c>
      <c r="B504" s="66" t="s">
        <v>3158</v>
      </c>
      <c r="C504" s="155" t="s">
        <v>52</v>
      </c>
      <c r="D504">
        <f>IF(ISERROR(VLOOKUP(A504,'Unc. Lookup'!O$2:O$2652,1,FALSE)),0,1)</f>
        <v>1</v>
      </c>
      <c r="E504">
        <f>COUNTIF(Table5[New ID],Table5[[#This Row],[New ID]])</f>
        <v>1</v>
      </c>
      <c r="G504" s="1" t="s">
        <v>3296</v>
      </c>
      <c r="J504">
        <v>1</v>
      </c>
      <c r="L504">
        <v>1</v>
      </c>
    </row>
    <row r="505" spans="1:12" x14ac:dyDescent="0.25">
      <c r="A505" s="156" t="s">
        <v>5221</v>
      </c>
      <c r="B505" s="66" t="s">
        <v>3159</v>
      </c>
      <c r="C505" s="155" t="s">
        <v>52</v>
      </c>
      <c r="D505">
        <f>IF(ISERROR(VLOOKUP(A505,'Unc. Lookup'!O$2:O$2652,1,FALSE)),0,1)</f>
        <v>0</v>
      </c>
      <c r="E505">
        <f>COUNTIF(Table5[New ID],Table5[[#This Row],[New ID]])</f>
        <v>1</v>
      </c>
      <c r="G505" s="1" t="s">
        <v>3301</v>
      </c>
      <c r="J505">
        <v>1</v>
      </c>
      <c r="L505">
        <v>1</v>
      </c>
    </row>
    <row r="506" spans="1:12" x14ac:dyDescent="0.25">
      <c r="A506" s="156" t="s">
        <v>5222</v>
      </c>
      <c r="B506" s="66" t="s">
        <v>3160</v>
      </c>
      <c r="C506" s="155" t="s">
        <v>52</v>
      </c>
      <c r="D506">
        <f>IF(ISERROR(VLOOKUP(A506,'Unc. Lookup'!O$2:O$2652,1,FALSE)),0,1)</f>
        <v>0</v>
      </c>
      <c r="E506">
        <f>COUNTIF(Table5[New ID],Table5[[#This Row],[New ID]])</f>
        <v>1</v>
      </c>
      <c r="G506" s="1" t="s">
        <v>3306</v>
      </c>
      <c r="J506">
        <v>1</v>
      </c>
      <c r="L506">
        <v>1</v>
      </c>
    </row>
    <row r="507" spans="1:12" x14ac:dyDescent="0.25">
      <c r="A507" s="156" t="s">
        <v>5223</v>
      </c>
      <c r="B507" s="66" t="s">
        <v>3161</v>
      </c>
      <c r="C507" s="155" t="s">
        <v>52</v>
      </c>
      <c r="D507">
        <f>IF(ISERROR(VLOOKUP(A507,'Unc. Lookup'!O$2:O$2652,1,FALSE)),0,1)</f>
        <v>0</v>
      </c>
      <c r="E507">
        <f>COUNTIF(Table5[New ID],Table5[[#This Row],[New ID]])</f>
        <v>1</v>
      </c>
      <c r="G507" s="1" t="s">
        <v>3316</v>
      </c>
      <c r="J507">
        <v>1</v>
      </c>
      <c r="L507">
        <v>1</v>
      </c>
    </row>
    <row r="508" spans="1:12" x14ac:dyDescent="0.25">
      <c r="A508" s="156" t="s">
        <v>2196</v>
      </c>
      <c r="B508" s="66" t="s">
        <v>3162</v>
      </c>
      <c r="C508" s="155" t="s">
        <v>52</v>
      </c>
      <c r="D508">
        <f>IF(ISERROR(VLOOKUP(A508,'Unc. Lookup'!O$2:O$2652,1,FALSE)),0,1)</f>
        <v>1</v>
      </c>
      <c r="E508">
        <f>COUNTIF(Table5[New ID],Table5[[#This Row],[New ID]])</f>
        <v>1</v>
      </c>
      <c r="G508" s="1" t="s">
        <v>3311</v>
      </c>
      <c r="J508">
        <v>1</v>
      </c>
      <c r="L508">
        <v>1</v>
      </c>
    </row>
    <row r="509" spans="1:12" x14ac:dyDescent="0.25">
      <c r="A509" s="156" t="s">
        <v>2201</v>
      </c>
      <c r="B509" s="66" t="s">
        <v>3163</v>
      </c>
      <c r="C509" s="155" t="s">
        <v>52</v>
      </c>
      <c r="D509">
        <f>IF(ISERROR(VLOOKUP(A509,'Unc. Lookup'!O$2:O$2652,1,FALSE)),0,1)</f>
        <v>1</v>
      </c>
      <c r="E509">
        <f>COUNTIF(Table5[New ID],Table5[[#This Row],[New ID]])</f>
        <v>1</v>
      </c>
      <c r="G509" s="1" t="s">
        <v>4515</v>
      </c>
      <c r="I509">
        <v>1</v>
      </c>
      <c r="L509">
        <v>1</v>
      </c>
    </row>
    <row r="510" spans="1:12" x14ac:dyDescent="0.25">
      <c r="A510" s="156" t="s">
        <v>2155</v>
      </c>
      <c r="B510" s="66" t="s">
        <v>3164</v>
      </c>
      <c r="C510" s="155" t="s">
        <v>52</v>
      </c>
      <c r="D510">
        <f>IF(ISERROR(VLOOKUP(A510,'Unc. Lookup'!O$2:O$2652,1,FALSE)),0,1)</f>
        <v>1</v>
      </c>
      <c r="E510">
        <f>COUNTIF(Table5[New ID],Table5[[#This Row],[New ID]])</f>
        <v>1</v>
      </c>
      <c r="G510" s="1" t="s">
        <v>3128</v>
      </c>
      <c r="J510">
        <v>1</v>
      </c>
      <c r="L510">
        <v>1</v>
      </c>
    </row>
    <row r="511" spans="1:12" x14ac:dyDescent="0.25">
      <c r="A511" s="156" t="s">
        <v>2162</v>
      </c>
      <c r="B511" s="66" t="s">
        <v>3165</v>
      </c>
      <c r="C511" s="155" t="s">
        <v>52</v>
      </c>
      <c r="D511">
        <f>IF(ISERROR(VLOOKUP(A511,'Unc. Lookup'!O$2:O$2652,1,FALSE)),0,1)</f>
        <v>1</v>
      </c>
      <c r="E511">
        <f>COUNTIF(Table5[New ID],Table5[[#This Row],[New ID]])</f>
        <v>1</v>
      </c>
      <c r="G511" s="1" t="s">
        <v>3138</v>
      </c>
      <c r="I511">
        <v>1</v>
      </c>
      <c r="J511">
        <v>1</v>
      </c>
      <c r="L511">
        <v>2</v>
      </c>
    </row>
    <row r="512" spans="1:12" x14ac:dyDescent="0.25">
      <c r="A512" s="156" t="s">
        <v>2165</v>
      </c>
      <c r="B512" s="66" t="s">
        <v>3166</v>
      </c>
      <c r="C512" s="155" t="s">
        <v>52</v>
      </c>
      <c r="D512">
        <f>IF(ISERROR(VLOOKUP(A512,'Unc. Lookup'!O$2:O$2652,1,FALSE)),0,1)</f>
        <v>1</v>
      </c>
      <c r="E512">
        <f>COUNTIF(Table5[New ID],Table5[[#This Row],[New ID]])</f>
        <v>1</v>
      </c>
      <c r="G512" s="1" t="s">
        <v>3148</v>
      </c>
      <c r="I512">
        <v>1</v>
      </c>
      <c r="J512">
        <v>1</v>
      </c>
      <c r="L512">
        <v>2</v>
      </c>
    </row>
    <row r="513" spans="1:12" x14ac:dyDescent="0.25">
      <c r="A513" s="156" t="s">
        <v>2169</v>
      </c>
      <c r="B513" s="66" t="s">
        <v>3167</v>
      </c>
      <c r="C513" s="155" t="s">
        <v>52</v>
      </c>
      <c r="D513">
        <f>IF(ISERROR(VLOOKUP(A513,'Unc. Lookup'!O$2:O$2652,1,FALSE)),0,1)</f>
        <v>1</v>
      </c>
      <c r="E513">
        <f>COUNTIF(Table5[New ID],Table5[[#This Row],[New ID]])</f>
        <v>1</v>
      </c>
      <c r="G513" s="1" t="s">
        <v>3158</v>
      </c>
      <c r="J513">
        <v>1</v>
      </c>
      <c r="L513">
        <v>1</v>
      </c>
    </row>
    <row r="514" spans="1:12" x14ac:dyDescent="0.25">
      <c r="A514" s="156" t="s">
        <v>2177</v>
      </c>
      <c r="B514" s="66" t="s">
        <v>3168</v>
      </c>
      <c r="C514" s="155" t="s">
        <v>52</v>
      </c>
      <c r="D514">
        <f>IF(ISERROR(VLOOKUP(A514,'Unc. Lookup'!O$2:O$2652,1,FALSE)),0,1)</f>
        <v>1</v>
      </c>
      <c r="E514">
        <f>COUNTIF(Table5[New ID],Table5[[#This Row],[New ID]])</f>
        <v>1</v>
      </c>
      <c r="G514" s="1" t="s">
        <v>3178</v>
      </c>
      <c r="J514">
        <v>1</v>
      </c>
      <c r="L514">
        <v>1</v>
      </c>
    </row>
    <row r="515" spans="1:12" x14ac:dyDescent="0.25">
      <c r="A515" s="156" t="s">
        <v>2180</v>
      </c>
      <c r="B515" s="66" t="s">
        <v>3169</v>
      </c>
      <c r="C515" s="155" t="s">
        <v>52</v>
      </c>
      <c r="D515">
        <f>IF(ISERROR(VLOOKUP(A515,'Unc. Lookup'!O$2:O$2652,1,FALSE)),0,1)</f>
        <v>1</v>
      </c>
      <c r="E515">
        <f>COUNTIF(Table5[New ID],Table5[[#This Row],[New ID]])</f>
        <v>1</v>
      </c>
      <c r="G515" s="1" t="s">
        <v>3188</v>
      </c>
      <c r="J515">
        <v>1</v>
      </c>
      <c r="L515">
        <v>1</v>
      </c>
    </row>
    <row r="516" spans="1:12" x14ac:dyDescent="0.25">
      <c r="A516" s="156" t="s">
        <v>2184</v>
      </c>
      <c r="B516" s="66" t="s">
        <v>3170</v>
      </c>
      <c r="C516" s="155" t="s">
        <v>52</v>
      </c>
      <c r="D516">
        <f>IF(ISERROR(VLOOKUP(A516,'Unc. Lookup'!O$2:O$2652,1,FALSE)),0,1)</f>
        <v>1</v>
      </c>
      <c r="E516">
        <f>COUNTIF(Table5[New ID],Table5[[#This Row],[New ID]])</f>
        <v>1</v>
      </c>
      <c r="G516" s="1" t="s">
        <v>3168</v>
      </c>
      <c r="J516">
        <v>1</v>
      </c>
      <c r="L516">
        <v>1</v>
      </c>
    </row>
    <row r="517" spans="1:12" x14ac:dyDescent="0.25">
      <c r="A517" s="156" t="s">
        <v>2190</v>
      </c>
      <c r="B517" s="66" t="s">
        <v>3171</v>
      </c>
      <c r="C517" s="155" t="s">
        <v>52</v>
      </c>
      <c r="D517">
        <f>IF(ISERROR(VLOOKUP(A517,'Unc. Lookup'!O$2:O$2652,1,FALSE)),0,1)</f>
        <v>1</v>
      </c>
      <c r="E517">
        <f>COUNTIF(Table5[New ID],Table5[[#This Row],[New ID]])</f>
        <v>1</v>
      </c>
      <c r="G517" s="1" t="s">
        <v>3321</v>
      </c>
      <c r="J517">
        <v>1</v>
      </c>
      <c r="L517">
        <v>1</v>
      </c>
    </row>
    <row r="518" spans="1:12" x14ac:dyDescent="0.25">
      <c r="A518" s="156" t="s">
        <v>2198</v>
      </c>
      <c r="B518" s="66" t="s">
        <v>3172</v>
      </c>
      <c r="C518" s="155" t="s">
        <v>52</v>
      </c>
      <c r="D518">
        <f>IF(ISERROR(VLOOKUP(A518,'Unc. Lookup'!O$2:O$2652,1,FALSE)),0,1)</f>
        <v>1</v>
      </c>
      <c r="E518">
        <f>COUNTIF(Table5[New ID],Table5[[#This Row],[New ID]])</f>
        <v>1</v>
      </c>
      <c r="G518" s="1" t="s">
        <v>3326</v>
      </c>
      <c r="J518">
        <v>1</v>
      </c>
      <c r="L518">
        <v>1</v>
      </c>
    </row>
    <row r="519" spans="1:12" x14ac:dyDescent="0.25">
      <c r="A519" s="156" t="s">
        <v>5224</v>
      </c>
      <c r="B519" s="66" t="s">
        <v>3173</v>
      </c>
      <c r="C519" s="155" t="s">
        <v>52</v>
      </c>
      <c r="D519">
        <f>IF(ISERROR(VLOOKUP(A519,'Unc. Lookup'!O$2:O$2652,1,FALSE)),0,1)</f>
        <v>0</v>
      </c>
      <c r="E519">
        <f>COUNTIF(Table5[New ID],Table5[[#This Row],[New ID]])</f>
        <v>1</v>
      </c>
      <c r="G519" s="1" t="s">
        <v>3331</v>
      </c>
      <c r="J519">
        <v>1</v>
      </c>
      <c r="L519">
        <v>1</v>
      </c>
    </row>
    <row r="520" spans="1:12" x14ac:dyDescent="0.25">
      <c r="A520" s="156" t="s">
        <v>5225</v>
      </c>
      <c r="B520" s="66" t="s">
        <v>3174</v>
      </c>
      <c r="C520" s="155" t="s">
        <v>52</v>
      </c>
      <c r="D520">
        <f>IF(ISERROR(VLOOKUP(A520,'Unc. Lookup'!O$2:O$2652,1,FALSE)),0,1)</f>
        <v>0</v>
      </c>
      <c r="E520">
        <f>COUNTIF(Table5[New ID],Table5[[#This Row],[New ID]])</f>
        <v>1</v>
      </c>
      <c r="G520" s="1" t="s">
        <v>3341</v>
      </c>
      <c r="J520">
        <v>1</v>
      </c>
      <c r="L520">
        <v>1</v>
      </c>
    </row>
    <row r="521" spans="1:12" x14ac:dyDescent="0.25">
      <c r="A521" s="156" t="s">
        <v>2161</v>
      </c>
      <c r="B521" s="66" t="s">
        <v>3175</v>
      </c>
      <c r="C521" s="155" t="s">
        <v>52</v>
      </c>
      <c r="D521">
        <f>IF(ISERROR(VLOOKUP(A521,'Unc. Lookup'!O$2:O$2652,1,FALSE)),0,1)</f>
        <v>1</v>
      </c>
      <c r="E521">
        <f>COUNTIF(Table5[New ID],Table5[[#This Row],[New ID]])</f>
        <v>1</v>
      </c>
      <c r="G521" s="1" t="s">
        <v>3336</v>
      </c>
      <c r="J521">
        <v>1</v>
      </c>
      <c r="L521">
        <v>1</v>
      </c>
    </row>
    <row r="522" spans="1:12" x14ac:dyDescent="0.25">
      <c r="A522" s="156" t="s">
        <v>5226</v>
      </c>
      <c r="B522" s="66" t="s">
        <v>3176</v>
      </c>
      <c r="C522" s="155" t="s">
        <v>52</v>
      </c>
      <c r="D522">
        <f>IF(ISERROR(VLOOKUP(A522,'Unc. Lookup'!O$2:O$2652,1,FALSE)),0,1)</f>
        <v>0</v>
      </c>
      <c r="E522">
        <f>COUNTIF(Table5[New ID],Table5[[#This Row],[New ID]])</f>
        <v>1</v>
      </c>
      <c r="G522" s="1" t="s">
        <v>4660</v>
      </c>
      <c r="I522">
        <v>1</v>
      </c>
      <c r="L522">
        <v>1</v>
      </c>
    </row>
    <row r="523" spans="1:12" x14ac:dyDescent="0.25">
      <c r="A523" s="156" t="s">
        <v>2168</v>
      </c>
      <c r="B523" s="66" t="s">
        <v>3177</v>
      </c>
      <c r="C523" s="155" t="s">
        <v>52</v>
      </c>
      <c r="D523">
        <f>IF(ISERROR(VLOOKUP(A523,'Unc. Lookup'!O$2:O$2652,1,FALSE)),0,1)</f>
        <v>1</v>
      </c>
      <c r="E523">
        <f>COUNTIF(Table5[New ID],Table5[[#This Row],[New ID]])</f>
        <v>1</v>
      </c>
      <c r="G523" s="1" t="s">
        <v>4997</v>
      </c>
      <c r="K523">
        <v>1</v>
      </c>
      <c r="L523">
        <v>1</v>
      </c>
    </row>
    <row r="524" spans="1:12" x14ac:dyDescent="0.25">
      <c r="A524" s="156" t="s">
        <v>2178</v>
      </c>
      <c r="B524" s="66" t="s">
        <v>3178</v>
      </c>
      <c r="C524" s="155" t="s">
        <v>52</v>
      </c>
      <c r="D524">
        <f>IF(ISERROR(VLOOKUP(A524,'Unc. Lookup'!O$2:O$2652,1,FALSE)),0,1)</f>
        <v>1</v>
      </c>
      <c r="E524">
        <f>COUNTIF(Table5[New ID],Table5[[#This Row],[New ID]])</f>
        <v>1</v>
      </c>
      <c r="G524" s="1" t="s">
        <v>4665</v>
      </c>
      <c r="I524">
        <v>1</v>
      </c>
      <c r="L524">
        <v>1</v>
      </c>
    </row>
    <row r="525" spans="1:12" x14ac:dyDescent="0.25">
      <c r="A525" s="156" t="s">
        <v>2181</v>
      </c>
      <c r="B525" s="66" t="s">
        <v>3179</v>
      </c>
      <c r="C525" s="155" t="s">
        <v>52</v>
      </c>
      <c r="D525">
        <f>IF(ISERROR(VLOOKUP(A525,'Unc. Lookup'!O$2:O$2652,1,FALSE)),0,1)</f>
        <v>1</v>
      </c>
      <c r="E525">
        <f>COUNTIF(Table5[New ID],Table5[[#This Row],[New ID]])</f>
        <v>1</v>
      </c>
      <c r="G525" s="1" t="s">
        <v>4675</v>
      </c>
      <c r="I525">
        <v>1</v>
      </c>
      <c r="L525">
        <v>1</v>
      </c>
    </row>
    <row r="526" spans="1:12" x14ac:dyDescent="0.25">
      <c r="A526" s="156" t="s">
        <v>5227</v>
      </c>
      <c r="B526" s="66" t="s">
        <v>3180</v>
      </c>
      <c r="C526" s="155" t="s">
        <v>52</v>
      </c>
      <c r="D526">
        <f>IF(ISERROR(VLOOKUP(A526,'Unc. Lookup'!O$2:O$2652,1,FALSE)),0,1)</f>
        <v>0</v>
      </c>
      <c r="E526">
        <f>COUNTIF(Table5[New ID],Table5[[#This Row],[New ID]])</f>
        <v>1</v>
      </c>
      <c r="G526" s="1" t="s">
        <v>4680</v>
      </c>
      <c r="I526">
        <v>1</v>
      </c>
      <c r="L526">
        <v>1</v>
      </c>
    </row>
    <row r="527" spans="1:12" x14ac:dyDescent="0.25">
      <c r="A527" s="156" t="s">
        <v>2189</v>
      </c>
      <c r="B527" s="66" t="s">
        <v>3181</v>
      </c>
      <c r="C527" s="155" t="s">
        <v>52</v>
      </c>
      <c r="D527">
        <f>IF(ISERROR(VLOOKUP(A527,'Unc. Lookup'!O$2:O$2652,1,FALSE)),0,1)</f>
        <v>1</v>
      </c>
      <c r="E527">
        <f>COUNTIF(Table5[New ID],Table5[[#This Row],[New ID]])</f>
        <v>1</v>
      </c>
      <c r="G527" s="1" t="s">
        <v>4685</v>
      </c>
      <c r="I527">
        <v>1</v>
      </c>
      <c r="L527">
        <v>1</v>
      </c>
    </row>
    <row r="528" spans="1:12" x14ac:dyDescent="0.25">
      <c r="A528" s="156" t="s">
        <v>2194</v>
      </c>
      <c r="B528" s="66" t="s">
        <v>3182</v>
      </c>
      <c r="C528" s="155" t="s">
        <v>52</v>
      </c>
      <c r="D528">
        <f>IF(ISERROR(VLOOKUP(A528,'Unc. Lookup'!O$2:O$2652,1,FALSE)),0,1)</f>
        <v>1</v>
      </c>
      <c r="E528">
        <f>COUNTIF(Table5[New ID],Table5[[#This Row],[New ID]])</f>
        <v>1</v>
      </c>
      <c r="G528" s="1" t="s">
        <v>4670</v>
      </c>
      <c r="I528">
        <v>1</v>
      </c>
      <c r="L528">
        <v>1</v>
      </c>
    </row>
    <row r="529" spans="1:12" x14ac:dyDescent="0.25">
      <c r="A529" s="156" t="s">
        <v>2202</v>
      </c>
      <c r="B529" s="66" t="s">
        <v>3183</v>
      </c>
      <c r="C529" s="155" t="s">
        <v>52</v>
      </c>
      <c r="D529">
        <f>IF(ISERROR(VLOOKUP(A529,'Unc. Lookup'!O$2:O$2652,1,FALSE)),0,1)</f>
        <v>1</v>
      </c>
      <c r="E529">
        <f>COUNTIF(Table5[New ID],Table5[[#This Row],[New ID]])</f>
        <v>1</v>
      </c>
      <c r="G529" s="1" t="s">
        <v>3365</v>
      </c>
      <c r="J529">
        <v>1</v>
      </c>
      <c r="L529">
        <v>1</v>
      </c>
    </row>
    <row r="530" spans="1:12" x14ac:dyDescent="0.25">
      <c r="A530" s="156" t="s">
        <v>2156</v>
      </c>
      <c r="B530" s="66" t="s">
        <v>3184</v>
      </c>
      <c r="C530" s="155" t="s">
        <v>52</v>
      </c>
      <c r="D530">
        <f>IF(ISERROR(VLOOKUP(A530,'Unc. Lookup'!O$2:O$2652,1,FALSE)),0,1)</f>
        <v>1</v>
      </c>
      <c r="E530">
        <f>COUNTIF(Table5[New ID],Table5[[#This Row],[New ID]])</f>
        <v>1</v>
      </c>
      <c r="G530" s="1" t="s">
        <v>3370</v>
      </c>
      <c r="J530">
        <v>1</v>
      </c>
      <c r="L530">
        <v>1</v>
      </c>
    </row>
    <row r="531" spans="1:12" x14ac:dyDescent="0.25">
      <c r="A531" s="156" t="s">
        <v>5228</v>
      </c>
      <c r="B531" s="66" t="s">
        <v>3185</v>
      </c>
      <c r="C531" s="155" t="s">
        <v>52</v>
      </c>
      <c r="D531">
        <f>IF(ISERROR(VLOOKUP(A531,'Unc. Lookup'!O$2:O$2652,1,FALSE)),0,1)</f>
        <v>0</v>
      </c>
      <c r="E531">
        <f>COUNTIF(Table5[New ID],Table5[[#This Row],[New ID]])</f>
        <v>1</v>
      </c>
      <c r="G531" s="1" t="s">
        <v>3375</v>
      </c>
      <c r="J531">
        <v>1</v>
      </c>
      <c r="L531">
        <v>1</v>
      </c>
    </row>
    <row r="532" spans="1:12" x14ac:dyDescent="0.25">
      <c r="A532" s="156" t="s">
        <v>2167</v>
      </c>
      <c r="B532" s="66" t="s">
        <v>3186</v>
      </c>
      <c r="C532" s="155" t="s">
        <v>52</v>
      </c>
      <c r="D532">
        <f>IF(ISERROR(VLOOKUP(A532,'Unc. Lookup'!O$2:O$2652,1,FALSE)),0,1)</f>
        <v>1</v>
      </c>
      <c r="E532">
        <f>COUNTIF(Table5[New ID],Table5[[#This Row],[New ID]])</f>
        <v>1</v>
      </c>
      <c r="G532" s="1" t="s">
        <v>3380</v>
      </c>
      <c r="J532">
        <v>1</v>
      </c>
      <c r="L532">
        <v>1</v>
      </c>
    </row>
    <row r="533" spans="1:12" x14ac:dyDescent="0.25">
      <c r="A533" s="156" t="s">
        <v>5229</v>
      </c>
      <c r="B533" s="66" t="s">
        <v>3187</v>
      </c>
      <c r="C533" s="155" t="s">
        <v>52</v>
      </c>
      <c r="D533">
        <f>IF(ISERROR(VLOOKUP(A533,'Unc. Lookup'!O$2:O$2652,1,FALSE)),0,1)</f>
        <v>0</v>
      </c>
      <c r="E533">
        <f>COUNTIF(Table5[New ID],Table5[[#This Row],[New ID]])</f>
        <v>1</v>
      </c>
      <c r="G533" s="1" t="s">
        <v>3345</v>
      </c>
      <c r="J533">
        <v>1</v>
      </c>
      <c r="L533">
        <v>1</v>
      </c>
    </row>
    <row r="534" spans="1:12" x14ac:dyDescent="0.25">
      <c r="A534" s="156" t="s">
        <v>5230</v>
      </c>
      <c r="B534" s="66" t="s">
        <v>3188</v>
      </c>
      <c r="C534" s="155" t="s">
        <v>52</v>
      </c>
      <c r="D534">
        <f>IF(ISERROR(VLOOKUP(A534,'Unc. Lookup'!O$2:O$2652,1,FALSE)),0,1)</f>
        <v>0</v>
      </c>
      <c r="E534">
        <f>COUNTIF(Table5[New ID],Table5[[#This Row],[New ID]])</f>
        <v>1</v>
      </c>
      <c r="G534" s="1" t="s">
        <v>3350</v>
      </c>
      <c r="J534">
        <v>1</v>
      </c>
      <c r="L534">
        <v>1</v>
      </c>
    </row>
    <row r="535" spans="1:12" x14ac:dyDescent="0.25">
      <c r="A535" s="156" t="s">
        <v>2179</v>
      </c>
      <c r="B535" s="66" t="s">
        <v>3189</v>
      </c>
      <c r="C535" s="155" t="s">
        <v>52</v>
      </c>
      <c r="D535">
        <f>IF(ISERROR(VLOOKUP(A535,'Unc. Lookup'!O$2:O$2652,1,FALSE)),0,1)</f>
        <v>1</v>
      </c>
      <c r="E535">
        <f>COUNTIF(Table5[New ID],Table5[[#This Row],[New ID]])</f>
        <v>1</v>
      </c>
      <c r="G535" s="1" t="s">
        <v>3355</v>
      </c>
      <c r="J535">
        <v>1</v>
      </c>
      <c r="L535">
        <v>1</v>
      </c>
    </row>
    <row r="536" spans="1:12" x14ac:dyDescent="0.25">
      <c r="A536" s="156" t="s">
        <v>2187</v>
      </c>
      <c r="B536" s="66" t="s">
        <v>3190</v>
      </c>
      <c r="C536" s="155" t="s">
        <v>52</v>
      </c>
      <c r="D536">
        <f>IF(ISERROR(VLOOKUP(A536,'Unc. Lookup'!O$2:O$2652,1,FALSE)),0,1)</f>
        <v>1</v>
      </c>
      <c r="E536">
        <f>COUNTIF(Table5[New ID],Table5[[#This Row],[New ID]])</f>
        <v>1</v>
      </c>
      <c r="G536" s="1" t="s">
        <v>3360</v>
      </c>
      <c r="J536">
        <v>1</v>
      </c>
      <c r="L536">
        <v>1</v>
      </c>
    </row>
    <row r="537" spans="1:12" x14ac:dyDescent="0.25">
      <c r="A537" s="156" t="s">
        <v>2191</v>
      </c>
      <c r="B537" s="66" t="s">
        <v>3191</v>
      </c>
      <c r="C537" s="155" t="s">
        <v>52</v>
      </c>
      <c r="D537">
        <f>IF(ISERROR(VLOOKUP(A537,'Unc. Lookup'!O$2:O$2652,1,FALSE)),0,1)</f>
        <v>1</v>
      </c>
      <c r="E537">
        <f>COUNTIF(Table5[New ID],Table5[[#This Row],[New ID]])</f>
        <v>1</v>
      </c>
      <c r="G537" s="1" t="s">
        <v>4986</v>
      </c>
      <c r="K537">
        <v>1</v>
      </c>
      <c r="L537">
        <v>1</v>
      </c>
    </row>
    <row r="538" spans="1:12" x14ac:dyDescent="0.25">
      <c r="A538" s="156" t="s">
        <v>2197</v>
      </c>
      <c r="B538" s="66" t="s">
        <v>3192</v>
      </c>
      <c r="C538" s="155" t="s">
        <v>52</v>
      </c>
      <c r="D538">
        <f>IF(ISERROR(VLOOKUP(A538,'Unc. Lookup'!O$2:O$2652,1,FALSE)),0,1)</f>
        <v>1</v>
      </c>
      <c r="E538">
        <f>COUNTIF(Table5[New ID],Table5[[#This Row],[New ID]])</f>
        <v>1</v>
      </c>
      <c r="G538" s="1" t="s">
        <v>4598</v>
      </c>
      <c r="I538">
        <v>1</v>
      </c>
      <c r="L538">
        <v>1</v>
      </c>
    </row>
    <row r="539" spans="1:12" x14ac:dyDescent="0.25">
      <c r="A539" s="156" t="s">
        <v>5231</v>
      </c>
      <c r="B539" s="66" t="s">
        <v>3193</v>
      </c>
      <c r="C539" s="155" t="s">
        <v>52</v>
      </c>
      <c r="D539">
        <f>IF(ISERROR(VLOOKUP(A539,'Unc. Lookup'!O$2:O$2652,1,FALSE)),0,1)</f>
        <v>0</v>
      </c>
      <c r="E539">
        <f>COUNTIF(Table5[New ID],Table5[[#This Row],[New ID]])</f>
        <v>1</v>
      </c>
      <c r="G539" s="1" t="s">
        <v>4990</v>
      </c>
      <c r="K539">
        <v>1</v>
      </c>
      <c r="L539">
        <v>1</v>
      </c>
    </row>
    <row r="540" spans="1:12" x14ac:dyDescent="0.25">
      <c r="A540" s="156" t="s">
        <v>5232</v>
      </c>
      <c r="B540" s="66" t="s">
        <v>3194</v>
      </c>
      <c r="C540" s="155" t="s">
        <v>52</v>
      </c>
      <c r="D540">
        <f>IF(ISERROR(VLOOKUP(A540,'Unc. Lookup'!O$2:O$2652,1,FALSE)),0,1)</f>
        <v>0</v>
      </c>
      <c r="E540">
        <f>COUNTIF(Table5[New ID],Table5[[#This Row],[New ID]])</f>
        <v>1</v>
      </c>
      <c r="G540" s="1" t="s">
        <v>4603</v>
      </c>
      <c r="I540">
        <v>1</v>
      </c>
      <c r="L540">
        <v>1</v>
      </c>
    </row>
    <row r="541" spans="1:12" x14ac:dyDescent="0.25">
      <c r="A541" s="156" t="s">
        <v>2211</v>
      </c>
      <c r="B541" s="66" t="s">
        <v>3195</v>
      </c>
      <c r="C541" s="155" t="s">
        <v>52</v>
      </c>
      <c r="D541">
        <f>IF(ISERROR(VLOOKUP(A541,'Unc. Lookup'!O$2:O$2652,1,FALSE)),0,1)</f>
        <v>1</v>
      </c>
      <c r="E541">
        <f>COUNTIF(Table5[New ID],Table5[[#This Row],[New ID]])</f>
        <v>1</v>
      </c>
      <c r="G541" s="1" t="s">
        <v>4608</v>
      </c>
      <c r="I541">
        <v>1</v>
      </c>
      <c r="L541">
        <v>1</v>
      </c>
    </row>
    <row r="542" spans="1:12" x14ac:dyDescent="0.25">
      <c r="A542" s="156" t="s">
        <v>5233</v>
      </c>
      <c r="B542" s="66" t="s">
        <v>3196</v>
      </c>
      <c r="C542" s="155" t="s">
        <v>52</v>
      </c>
      <c r="D542">
        <f>IF(ISERROR(VLOOKUP(A542,'Unc. Lookup'!O$2:O$2652,1,FALSE)),0,1)</f>
        <v>0</v>
      </c>
      <c r="E542">
        <f>COUNTIF(Table5[New ID],Table5[[#This Row],[New ID]])</f>
        <v>1</v>
      </c>
      <c r="G542" s="1" t="s">
        <v>4613</v>
      </c>
      <c r="I542">
        <v>1</v>
      </c>
      <c r="L542">
        <v>1</v>
      </c>
    </row>
    <row r="543" spans="1:12" x14ac:dyDescent="0.25">
      <c r="A543" s="156" t="s">
        <v>2221</v>
      </c>
      <c r="B543" s="66" t="s">
        <v>3197</v>
      </c>
      <c r="C543" s="155" t="s">
        <v>52</v>
      </c>
      <c r="D543">
        <f>IF(ISERROR(VLOOKUP(A543,'Unc. Lookup'!O$2:O$2652,1,FALSE)),0,1)</f>
        <v>1</v>
      </c>
      <c r="E543">
        <f>COUNTIF(Table5[New ID],Table5[[#This Row],[New ID]])</f>
        <v>1</v>
      </c>
      <c r="G543" s="1" t="s">
        <v>4623</v>
      </c>
      <c r="I543">
        <v>1</v>
      </c>
      <c r="L543">
        <v>1</v>
      </c>
    </row>
    <row r="544" spans="1:12" x14ac:dyDescent="0.25">
      <c r="A544" s="156" t="s">
        <v>2228</v>
      </c>
      <c r="B544" s="66" t="s">
        <v>3198</v>
      </c>
      <c r="C544" s="155" t="s">
        <v>52</v>
      </c>
      <c r="D544">
        <f>IF(ISERROR(VLOOKUP(A544,'Unc. Lookup'!O$2:O$2652,1,FALSE)),0,1)</f>
        <v>1</v>
      </c>
      <c r="E544">
        <f>COUNTIF(Table5[New ID],Table5[[#This Row],[New ID]])</f>
        <v>1</v>
      </c>
      <c r="G544" s="1" t="s">
        <v>4618</v>
      </c>
      <c r="I544">
        <v>1</v>
      </c>
      <c r="L544">
        <v>1</v>
      </c>
    </row>
    <row r="545" spans="1:12" x14ac:dyDescent="0.25">
      <c r="A545" s="156" t="s">
        <v>2206</v>
      </c>
      <c r="B545" s="66" t="s">
        <v>3199</v>
      </c>
      <c r="C545" s="155" t="s">
        <v>52</v>
      </c>
      <c r="D545">
        <f>IF(ISERROR(VLOOKUP(A545,'Unc. Lookup'!O$2:O$2652,1,FALSE)),0,1)</f>
        <v>1</v>
      </c>
      <c r="E545">
        <f>COUNTIF(Table5[New ID],Table5[[#This Row],[New ID]])</f>
        <v>1</v>
      </c>
      <c r="G545" s="1" t="s">
        <v>4628</v>
      </c>
      <c r="I545">
        <v>1</v>
      </c>
      <c r="L545">
        <v>1</v>
      </c>
    </row>
    <row r="546" spans="1:12" x14ac:dyDescent="0.25">
      <c r="A546" s="156" t="s">
        <v>2213</v>
      </c>
      <c r="B546" s="66" t="s">
        <v>3200</v>
      </c>
      <c r="C546" s="155" t="s">
        <v>52</v>
      </c>
      <c r="D546">
        <f>IF(ISERROR(VLOOKUP(A546,'Unc. Lookup'!O$2:O$2652,1,FALSE)),0,1)</f>
        <v>1</v>
      </c>
      <c r="E546">
        <f>COUNTIF(Table5[New ID],Table5[[#This Row],[New ID]])</f>
        <v>1</v>
      </c>
      <c r="G546" s="1" t="s">
        <v>3263</v>
      </c>
      <c r="J546">
        <v>1</v>
      </c>
      <c r="L546">
        <v>1</v>
      </c>
    </row>
    <row r="547" spans="1:12" x14ac:dyDescent="0.25">
      <c r="A547" s="156" t="s">
        <v>2216</v>
      </c>
      <c r="B547" s="66" t="s">
        <v>3201</v>
      </c>
      <c r="C547" s="155" t="s">
        <v>52</v>
      </c>
      <c r="D547">
        <f>IF(ISERROR(VLOOKUP(A547,'Unc. Lookup'!O$2:O$2652,1,FALSE)),0,1)</f>
        <v>1</v>
      </c>
      <c r="E547">
        <f>COUNTIF(Table5[New ID],Table5[[#This Row],[New ID]])</f>
        <v>1</v>
      </c>
      <c r="G547" s="1" t="s">
        <v>3268</v>
      </c>
      <c r="J547">
        <v>1</v>
      </c>
      <c r="L547">
        <v>1</v>
      </c>
    </row>
    <row r="548" spans="1:12" x14ac:dyDescent="0.25">
      <c r="A548" s="156" t="s">
        <v>2222</v>
      </c>
      <c r="B548" s="66" t="s">
        <v>3202</v>
      </c>
      <c r="C548" s="155" t="s">
        <v>52</v>
      </c>
      <c r="D548">
        <f>IF(ISERROR(VLOOKUP(A548,'Unc. Lookup'!O$2:O$2652,1,FALSE)),0,1)</f>
        <v>1</v>
      </c>
      <c r="E548">
        <f>COUNTIF(Table5[New ID],Table5[[#This Row],[New ID]])</f>
        <v>1</v>
      </c>
      <c r="G548" s="1" t="s">
        <v>3273</v>
      </c>
      <c r="J548">
        <v>1</v>
      </c>
      <c r="L548">
        <v>1</v>
      </c>
    </row>
    <row r="549" spans="1:12" x14ac:dyDescent="0.25">
      <c r="A549" s="156" t="s">
        <v>2226</v>
      </c>
      <c r="B549" s="66" t="s">
        <v>3203</v>
      </c>
      <c r="C549" s="155" t="s">
        <v>52</v>
      </c>
      <c r="D549">
        <f>IF(ISERROR(VLOOKUP(A549,'Unc. Lookup'!O$2:O$2652,1,FALSE)),0,1)</f>
        <v>1</v>
      </c>
      <c r="E549">
        <f>COUNTIF(Table5[New ID],Table5[[#This Row],[New ID]])</f>
        <v>1</v>
      </c>
      <c r="G549" s="1" t="s">
        <v>3278</v>
      </c>
      <c r="J549">
        <v>1</v>
      </c>
      <c r="L549">
        <v>1</v>
      </c>
    </row>
    <row r="550" spans="1:12" x14ac:dyDescent="0.25">
      <c r="A550" s="156" t="s">
        <v>5234</v>
      </c>
      <c r="B550" s="66" t="s">
        <v>3204</v>
      </c>
      <c r="C550" s="155" t="s">
        <v>52</v>
      </c>
      <c r="D550">
        <f>IF(ISERROR(VLOOKUP(A550,'Unc. Lookup'!O$2:O$2652,1,FALSE)),0,1)</f>
        <v>0</v>
      </c>
      <c r="E550">
        <f>COUNTIF(Table5[New ID],Table5[[#This Row],[New ID]])</f>
        <v>1</v>
      </c>
      <c r="G550" s="1" t="s">
        <v>3288</v>
      </c>
      <c r="J550">
        <v>1</v>
      </c>
      <c r="L550">
        <v>1</v>
      </c>
    </row>
    <row r="551" spans="1:12" x14ac:dyDescent="0.25">
      <c r="A551" s="156" t="s">
        <v>2210</v>
      </c>
      <c r="B551" s="66" t="s">
        <v>3205</v>
      </c>
      <c r="C551" s="155" t="s">
        <v>52</v>
      </c>
      <c r="D551">
        <f>IF(ISERROR(VLOOKUP(A551,'Unc. Lookup'!O$2:O$2652,1,FALSE)),0,1)</f>
        <v>1</v>
      </c>
      <c r="E551">
        <f>COUNTIF(Table5[New ID],Table5[[#This Row],[New ID]])</f>
        <v>1</v>
      </c>
      <c r="G551" s="1" t="s">
        <v>3293</v>
      </c>
      <c r="J551">
        <v>1</v>
      </c>
      <c r="L551">
        <v>1</v>
      </c>
    </row>
    <row r="552" spans="1:12" x14ac:dyDescent="0.25">
      <c r="A552" s="156" t="s">
        <v>2214</v>
      </c>
      <c r="B552" s="66" t="s">
        <v>3206</v>
      </c>
      <c r="C552" s="155" t="s">
        <v>52</v>
      </c>
      <c r="D552">
        <f>IF(ISERROR(VLOOKUP(A552,'Unc. Lookup'!O$2:O$2652,1,FALSE)),0,1)</f>
        <v>1</v>
      </c>
      <c r="E552">
        <f>COUNTIF(Table5[New ID],Table5[[#This Row],[New ID]])</f>
        <v>1</v>
      </c>
      <c r="G552" s="1" t="s">
        <v>3283</v>
      </c>
      <c r="J552">
        <v>1</v>
      </c>
      <c r="L552">
        <v>1</v>
      </c>
    </row>
    <row r="553" spans="1:12" x14ac:dyDescent="0.25">
      <c r="A553" s="156" t="s">
        <v>2220</v>
      </c>
      <c r="B553" s="66" t="s">
        <v>3207</v>
      </c>
      <c r="C553" s="155" t="s">
        <v>52</v>
      </c>
      <c r="D553">
        <f>IF(ISERROR(VLOOKUP(A553,'Unc. Lookup'!O$2:O$2652,1,FALSE)),0,1)</f>
        <v>1</v>
      </c>
      <c r="E553">
        <f>COUNTIF(Table5[New ID],Table5[[#This Row],[New ID]])</f>
        <v>1</v>
      </c>
      <c r="G553" s="1" t="s">
        <v>4632</v>
      </c>
      <c r="I553">
        <v>1</v>
      </c>
      <c r="L553">
        <v>1</v>
      </c>
    </row>
    <row r="554" spans="1:12" x14ac:dyDescent="0.25">
      <c r="A554" s="156" t="s">
        <v>2225</v>
      </c>
      <c r="B554" s="66" t="s">
        <v>3208</v>
      </c>
      <c r="C554" s="155" t="s">
        <v>52</v>
      </c>
      <c r="D554">
        <f>IF(ISERROR(VLOOKUP(A554,'Unc. Lookup'!O$2:O$2652,1,FALSE)),0,1)</f>
        <v>1</v>
      </c>
      <c r="E554">
        <f>COUNTIF(Table5[New ID],Table5[[#This Row],[New ID]])</f>
        <v>1</v>
      </c>
      <c r="G554" s="1" t="s">
        <v>4994</v>
      </c>
      <c r="K554">
        <v>1</v>
      </c>
      <c r="L554">
        <v>1</v>
      </c>
    </row>
    <row r="555" spans="1:12" x14ac:dyDescent="0.25">
      <c r="A555" s="156" t="s">
        <v>5235</v>
      </c>
      <c r="B555" s="66" t="s">
        <v>3209</v>
      </c>
      <c r="C555" s="155" t="s">
        <v>52</v>
      </c>
      <c r="D555">
        <f>IF(ISERROR(VLOOKUP(A555,'Unc. Lookup'!O$2:O$2652,1,FALSE)),0,1)</f>
        <v>0</v>
      </c>
      <c r="E555">
        <f>COUNTIF(Table5[New ID],Table5[[#This Row],[New ID]])</f>
        <v>1</v>
      </c>
      <c r="G555" s="1" t="s">
        <v>4637</v>
      </c>
      <c r="I555">
        <v>1</v>
      </c>
      <c r="L555">
        <v>1</v>
      </c>
    </row>
    <row r="556" spans="1:12" x14ac:dyDescent="0.25">
      <c r="A556" s="156" t="s">
        <v>2212</v>
      </c>
      <c r="B556" s="66" t="s">
        <v>3210</v>
      </c>
      <c r="C556" s="155" t="s">
        <v>52</v>
      </c>
      <c r="D556">
        <f>IF(ISERROR(VLOOKUP(A556,'Unc. Lookup'!O$2:O$2652,1,FALSE)),0,1)</f>
        <v>1</v>
      </c>
      <c r="E556">
        <f>COUNTIF(Table5[New ID],Table5[[#This Row],[New ID]])</f>
        <v>1</v>
      </c>
      <c r="G556" s="1" t="s">
        <v>4642</v>
      </c>
      <c r="I556">
        <v>1</v>
      </c>
      <c r="L556">
        <v>1</v>
      </c>
    </row>
    <row r="557" spans="1:12" x14ac:dyDescent="0.25">
      <c r="A557" s="156" t="s">
        <v>2219</v>
      </c>
      <c r="B557" s="66" t="s">
        <v>3211</v>
      </c>
      <c r="C557" s="155" t="s">
        <v>52</v>
      </c>
      <c r="D557">
        <f>IF(ISERROR(VLOOKUP(A557,'Unc. Lookup'!O$2:O$2652,1,FALSE)),0,1)</f>
        <v>1</v>
      </c>
      <c r="E557">
        <f>COUNTIF(Table5[New ID],Table5[[#This Row],[New ID]])</f>
        <v>1</v>
      </c>
      <c r="G557" s="1" t="s">
        <v>4647</v>
      </c>
      <c r="I557">
        <v>1</v>
      </c>
      <c r="L557">
        <v>1</v>
      </c>
    </row>
    <row r="558" spans="1:12" x14ac:dyDescent="0.25">
      <c r="A558" s="156" t="s">
        <v>5236</v>
      </c>
      <c r="B558" s="66" t="s">
        <v>3212</v>
      </c>
      <c r="C558" s="155" t="s">
        <v>52</v>
      </c>
      <c r="D558">
        <f>IF(ISERROR(VLOOKUP(A558,'Unc. Lookup'!O$2:O$2652,1,FALSE)),0,1)</f>
        <v>0</v>
      </c>
      <c r="E558">
        <f>COUNTIF(Table5[New ID],Table5[[#This Row],[New ID]])</f>
        <v>1</v>
      </c>
      <c r="G558" s="1" t="s">
        <v>4657</v>
      </c>
      <c r="I558">
        <v>1</v>
      </c>
      <c r="L558">
        <v>1</v>
      </c>
    </row>
    <row r="559" spans="1:12" x14ac:dyDescent="0.25">
      <c r="A559" s="156" t="s">
        <v>2227</v>
      </c>
      <c r="B559" s="66" t="s">
        <v>3213</v>
      </c>
      <c r="C559" s="155" t="s">
        <v>52</v>
      </c>
      <c r="D559">
        <f>IF(ISERROR(VLOOKUP(A559,'Unc. Lookup'!O$2:O$2652,1,FALSE)),0,1)</f>
        <v>1</v>
      </c>
      <c r="E559">
        <f>COUNTIF(Table5[New ID],Table5[[#This Row],[New ID]])</f>
        <v>1</v>
      </c>
      <c r="G559" s="1" t="s">
        <v>4652</v>
      </c>
      <c r="I559">
        <v>1</v>
      </c>
      <c r="L559">
        <v>1</v>
      </c>
    </row>
    <row r="560" spans="1:12" x14ac:dyDescent="0.25">
      <c r="A560" s="156" t="s">
        <v>2204</v>
      </c>
      <c r="B560" s="66" t="s">
        <v>3214</v>
      </c>
      <c r="C560" s="155" t="s">
        <v>52</v>
      </c>
      <c r="D560">
        <f>IF(ISERROR(VLOOKUP(A560,'Unc. Lookup'!O$2:O$2652,1,FALSE)),0,1)</f>
        <v>1</v>
      </c>
      <c r="E560">
        <f>COUNTIF(Table5[New ID],Table5[[#This Row],[New ID]])</f>
        <v>1</v>
      </c>
      <c r="G560" s="1" t="s">
        <v>3297</v>
      </c>
      <c r="J560">
        <v>1</v>
      </c>
      <c r="L560">
        <v>1</v>
      </c>
    </row>
    <row r="561" spans="1:12" x14ac:dyDescent="0.25">
      <c r="A561" s="156" t="s">
        <v>2209</v>
      </c>
      <c r="B561" s="66" t="s">
        <v>3215</v>
      </c>
      <c r="C561" s="155" t="s">
        <v>52</v>
      </c>
      <c r="D561">
        <f>IF(ISERROR(VLOOKUP(A561,'Unc. Lookup'!O$2:O$2652,1,FALSE)),0,1)</f>
        <v>1</v>
      </c>
      <c r="E561">
        <f>COUNTIF(Table5[New ID],Table5[[#This Row],[New ID]])</f>
        <v>1</v>
      </c>
      <c r="G561" s="1" t="s">
        <v>3302</v>
      </c>
      <c r="J561">
        <v>1</v>
      </c>
      <c r="L561">
        <v>1</v>
      </c>
    </row>
    <row r="562" spans="1:12" x14ac:dyDescent="0.25">
      <c r="A562" s="156" t="s">
        <v>2218</v>
      </c>
      <c r="B562" s="66" t="s">
        <v>3216</v>
      </c>
      <c r="C562" s="155" t="s">
        <v>52</v>
      </c>
      <c r="D562">
        <f>IF(ISERROR(VLOOKUP(A562,'Unc. Lookup'!O$2:O$2652,1,FALSE)),0,1)</f>
        <v>1</v>
      </c>
      <c r="E562">
        <f>COUNTIF(Table5[New ID],Table5[[#This Row],[New ID]])</f>
        <v>1</v>
      </c>
      <c r="G562" s="1" t="s">
        <v>3307</v>
      </c>
      <c r="J562">
        <v>1</v>
      </c>
      <c r="L562">
        <v>1</v>
      </c>
    </row>
    <row r="563" spans="1:12" x14ac:dyDescent="0.25">
      <c r="A563" s="156" t="s">
        <v>5237</v>
      </c>
      <c r="B563" s="66" t="s">
        <v>3217</v>
      </c>
      <c r="C563" s="155" t="s">
        <v>52</v>
      </c>
      <c r="D563">
        <f>IF(ISERROR(VLOOKUP(A563,'Unc. Lookup'!O$2:O$2652,1,FALSE)),0,1)</f>
        <v>0</v>
      </c>
      <c r="E563">
        <f>COUNTIF(Table5[New ID],Table5[[#This Row],[New ID]])</f>
        <v>1</v>
      </c>
      <c r="G563" s="1" t="s">
        <v>3317</v>
      </c>
      <c r="J563">
        <v>1</v>
      </c>
      <c r="L563">
        <v>1</v>
      </c>
    </row>
    <row r="564" spans="1:12" x14ac:dyDescent="0.25">
      <c r="A564" s="156" t="s">
        <v>2224</v>
      </c>
      <c r="B564" s="66" t="s">
        <v>3218</v>
      </c>
      <c r="C564" s="155" t="s">
        <v>52</v>
      </c>
      <c r="D564">
        <f>IF(ISERROR(VLOOKUP(A564,'Unc. Lookup'!O$2:O$2652,1,FALSE)),0,1)</f>
        <v>1</v>
      </c>
      <c r="E564">
        <f>COUNTIF(Table5[New ID],Table5[[#This Row],[New ID]])</f>
        <v>1</v>
      </c>
      <c r="G564" s="1" t="s">
        <v>3312</v>
      </c>
      <c r="J564">
        <v>1</v>
      </c>
      <c r="L564">
        <v>1</v>
      </c>
    </row>
    <row r="565" spans="1:12" x14ac:dyDescent="0.25">
      <c r="A565" s="156" t="s">
        <v>2207</v>
      </c>
      <c r="B565" s="66" t="s">
        <v>3219</v>
      </c>
      <c r="C565" s="155" t="s">
        <v>52</v>
      </c>
      <c r="D565">
        <f>IF(ISERROR(VLOOKUP(A565,'Unc. Lookup'!O$2:O$2652,1,FALSE)),0,1)</f>
        <v>1</v>
      </c>
      <c r="E565">
        <f>COUNTIF(Table5[New ID],Table5[[#This Row],[New ID]])</f>
        <v>1</v>
      </c>
      <c r="G565" s="1" t="s">
        <v>4516</v>
      </c>
      <c r="I565">
        <v>1</v>
      </c>
      <c r="L565">
        <v>1</v>
      </c>
    </row>
    <row r="566" spans="1:12" x14ac:dyDescent="0.25">
      <c r="A566" s="156" t="s">
        <v>2208</v>
      </c>
      <c r="B566" s="66" t="s">
        <v>3220</v>
      </c>
      <c r="C566" s="155" t="s">
        <v>52</v>
      </c>
      <c r="D566">
        <f>IF(ISERROR(VLOOKUP(A566,'Unc. Lookup'!O$2:O$2652,1,FALSE)),0,1)</f>
        <v>1</v>
      </c>
      <c r="E566">
        <f>COUNTIF(Table5[New ID],Table5[[#This Row],[New ID]])</f>
        <v>1</v>
      </c>
      <c r="G566" s="1" t="s">
        <v>3129</v>
      </c>
      <c r="J566">
        <v>1</v>
      </c>
      <c r="L566">
        <v>1</v>
      </c>
    </row>
    <row r="567" spans="1:12" x14ac:dyDescent="0.25">
      <c r="A567" s="156" t="s">
        <v>2215</v>
      </c>
      <c r="B567" s="66" t="s">
        <v>3221</v>
      </c>
      <c r="C567" s="155" t="s">
        <v>52</v>
      </c>
      <c r="D567">
        <f>IF(ISERROR(VLOOKUP(A567,'Unc. Lookup'!O$2:O$2652,1,FALSE)),0,1)</f>
        <v>1</v>
      </c>
      <c r="E567">
        <f>COUNTIF(Table5[New ID],Table5[[#This Row],[New ID]])</f>
        <v>1</v>
      </c>
      <c r="G567" s="1" t="s">
        <v>3139</v>
      </c>
      <c r="I567">
        <v>1</v>
      </c>
      <c r="J567">
        <v>1</v>
      </c>
      <c r="L567">
        <v>2</v>
      </c>
    </row>
    <row r="568" spans="1:12" x14ac:dyDescent="0.25">
      <c r="A568" s="156" t="s">
        <v>2223</v>
      </c>
      <c r="B568" s="66" t="s">
        <v>3222</v>
      </c>
      <c r="C568" s="155" t="s">
        <v>52</v>
      </c>
      <c r="D568">
        <f>IF(ISERROR(VLOOKUP(A568,'Unc. Lookup'!O$2:O$2652,1,FALSE)),0,1)</f>
        <v>1</v>
      </c>
      <c r="E568">
        <f>COUNTIF(Table5[New ID],Table5[[#This Row],[New ID]])</f>
        <v>1</v>
      </c>
      <c r="G568" s="1" t="s">
        <v>3149</v>
      </c>
      <c r="I568">
        <v>1</v>
      </c>
      <c r="J568">
        <v>1</v>
      </c>
      <c r="L568">
        <v>2</v>
      </c>
    </row>
    <row r="569" spans="1:12" x14ac:dyDescent="0.25">
      <c r="A569" s="156" t="s">
        <v>5238</v>
      </c>
      <c r="B569" s="66" t="s">
        <v>3223</v>
      </c>
      <c r="C569" s="155" t="s">
        <v>52</v>
      </c>
      <c r="D569">
        <f>IF(ISERROR(VLOOKUP(A569,'Unc. Lookup'!O$2:O$2652,1,FALSE)),0,1)</f>
        <v>0</v>
      </c>
      <c r="E569">
        <f>COUNTIF(Table5[New ID],Table5[[#This Row],[New ID]])</f>
        <v>1</v>
      </c>
      <c r="G569" s="1" t="s">
        <v>3159</v>
      </c>
      <c r="J569">
        <v>1</v>
      </c>
      <c r="L569">
        <v>1</v>
      </c>
    </row>
    <row r="570" spans="1:12" x14ac:dyDescent="0.25">
      <c r="A570" s="156" t="s">
        <v>2205</v>
      </c>
      <c r="B570" s="66" t="s">
        <v>3224</v>
      </c>
      <c r="C570" s="155" t="s">
        <v>52</v>
      </c>
      <c r="D570">
        <f>IF(ISERROR(VLOOKUP(A570,'Unc. Lookup'!O$2:O$2652,1,FALSE)),0,1)</f>
        <v>1</v>
      </c>
      <c r="E570">
        <f>COUNTIF(Table5[New ID],Table5[[#This Row],[New ID]])</f>
        <v>1</v>
      </c>
      <c r="G570" s="1" t="s">
        <v>3179</v>
      </c>
      <c r="J570">
        <v>1</v>
      </c>
      <c r="L570">
        <v>1</v>
      </c>
    </row>
    <row r="571" spans="1:12" x14ac:dyDescent="0.25">
      <c r="A571" s="156" t="s">
        <v>5239</v>
      </c>
      <c r="B571" s="66" t="s">
        <v>3225</v>
      </c>
      <c r="C571" s="155" t="s">
        <v>52</v>
      </c>
      <c r="D571">
        <f>IF(ISERROR(VLOOKUP(A571,'Unc. Lookup'!O$2:O$2652,1,FALSE)),0,1)</f>
        <v>0</v>
      </c>
      <c r="E571">
        <f>COUNTIF(Table5[New ID],Table5[[#This Row],[New ID]])</f>
        <v>1</v>
      </c>
      <c r="G571" s="1" t="s">
        <v>3189</v>
      </c>
      <c r="J571">
        <v>1</v>
      </c>
      <c r="L571">
        <v>1</v>
      </c>
    </row>
    <row r="572" spans="1:12" x14ac:dyDescent="0.25">
      <c r="A572" s="156" t="s">
        <v>2217</v>
      </c>
      <c r="B572" s="66" t="s">
        <v>3226</v>
      </c>
      <c r="C572" s="155" t="s">
        <v>52</v>
      </c>
      <c r="D572">
        <f>IF(ISERROR(VLOOKUP(A572,'Unc. Lookup'!O$2:O$2652,1,FALSE)),0,1)</f>
        <v>1</v>
      </c>
      <c r="E572">
        <f>COUNTIF(Table5[New ID],Table5[[#This Row],[New ID]])</f>
        <v>1</v>
      </c>
      <c r="G572" s="1" t="s">
        <v>3169</v>
      </c>
      <c r="J572">
        <v>1</v>
      </c>
      <c r="L572">
        <v>1</v>
      </c>
    </row>
    <row r="573" spans="1:12" x14ac:dyDescent="0.25">
      <c r="A573" s="156" t="s">
        <v>5240</v>
      </c>
      <c r="B573" s="66" t="s">
        <v>3227</v>
      </c>
      <c r="C573" s="155" t="s">
        <v>52</v>
      </c>
      <c r="D573">
        <f>IF(ISERROR(VLOOKUP(A573,'Unc. Lookup'!O$2:O$2652,1,FALSE)),0,1)</f>
        <v>0</v>
      </c>
      <c r="E573">
        <f>COUNTIF(Table5[New ID],Table5[[#This Row],[New ID]])</f>
        <v>1</v>
      </c>
      <c r="G573" s="1" t="s">
        <v>3322</v>
      </c>
      <c r="J573">
        <v>1</v>
      </c>
      <c r="L573">
        <v>1</v>
      </c>
    </row>
    <row r="574" spans="1:12" x14ac:dyDescent="0.25">
      <c r="A574" s="156" t="s">
        <v>5241</v>
      </c>
      <c r="B574" s="66" t="s">
        <v>3228</v>
      </c>
      <c r="C574" s="155" t="s">
        <v>52</v>
      </c>
      <c r="D574">
        <f>IF(ISERROR(VLOOKUP(A574,'Unc. Lookup'!O$2:O$2652,1,FALSE)),0,1)</f>
        <v>0</v>
      </c>
      <c r="E574">
        <f>COUNTIF(Table5[New ID],Table5[[#This Row],[New ID]])</f>
        <v>1</v>
      </c>
      <c r="G574" s="1" t="s">
        <v>3327</v>
      </c>
      <c r="J574">
        <v>1</v>
      </c>
      <c r="L574">
        <v>1</v>
      </c>
    </row>
    <row r="575" spans="1:12" x14ac:dyDescent="0.25">
      <c r="A575" s="156" t="s">
        <v>2230</v>
      </c>
      <c r="B575" s="66" t="s">
        <v>3229</v>
      </c>
      <c r="C575" s="155" t="s">
        <v>52</v>
      </c>
      <c r="D575">
        <f>IF(ISERROR(VLOOKUP(A575,'Unc. Lookup'!O$2:O$2652,1,FALSE)),0,1)</f>
        <v>1</v>
      </c>
      <c r="E575">
        <f>COUNTIF(Table5[New ID],Table5[[#This Row],[New ID]])</f>
        <v>1</v>
      </c>
      <c r="G575" s="1" t="s">
        <v>3332</v>
      </c>
      <c r="J575">
        <v>1</v>
      </c>
      <c r="L575">
        <v>1</v>
      </c>
    </row>
    <row r="576" spans="1:12" x14ac:dyDescent="0.25">
      <c r="A576" s="156" t="s">
        <v>2235</v>
      </c>
      <c r="B576" s="66" t="s">
        <v>3230</v>
      </c>
      <c r="C576" s="155" t="s">
        <v>52</v>
      </c>
      <c r="D576">
        <f>IF(ISERROR(VLOOKUP(A576,'Unc. Lookup'!O$2:O$2652,1,FALSE)),0,1)</f>
        <v>1</v>
      </c>
      <c r="E576">
        <f>COUNTIF(Table5[New ID],Table5[[#This Row],[New ID]])</f>
        <v>1</v>
      </c>
      <c r="G576" s="1" t="s">
        <v>3342</v>
      </c>
      <c r="J576">
        <v>1</v>
      </c>
      <c r="L576">
        <v>1</v>
      </c>
    </row>
    <row r="577" spans="1:12" x14ac:dyDescent="0.25">
      <c r="A577" s="156" t="s">
        <v>2239</v>
      </c>
      <c r="B577" s="66" t="s">
        <v>3231</v>
      </c>
      <c r="C577" s="155" t="s">
        <v>52</v>
      </c>
      <c r="D577">
        <f>IF(ISERROR(VLOOKUP(A577,'Unc. Lookup'!O$2:O$2652,1,FALSE)),0,1)</f>
        <v>1</v>
      </c>
      <c r="E577">
        <f>COUNTIF(Table5[New ID],Table5[[#This Row],[New ID]])</f>
        <v>1</v>
      </c>
      <c r="G577" s="1" t="s">
        <v>3337</v>
      </c>
      <c r="J577">
        <v>1</v>
      </c>
      <c r="L577">
        <v>1</v>
      </c>
    </row>
    <row r="578" spans="1:12" x14ac:dyDescent="0.25">
      <c r="A578" s="156" t="s">
        <v>2243</v>
      </c>
      <c r="B578" s="66" t="s">
        <v>3232</v>
      </c>
      <c r="C578" s="155" t="s">
        <v>52</v>
      </c>
      <c r="D578">
        <f>IF(ISERROR(VLOOKUP(A578,'Unc. Lookup'!O$2:O$2652,1,FALSE)),0,1)</f>
        <v>1</v>
      </c>
      <c r="E578">
        <f>COUNTIF(Table5[New ID],Table5[[#This Row],[New ID]])</f>
        <v>1</v>
      </c>
      <c r="G578" s="1" t="s">
        <v>4661</v>
      </c>
      <c r="I578">
        <v>1</v>
      </c>
      <c r="L578">
        <v>1</v>
      </c>
    </row>
    <row r="579" spans="1:12" x14ac:dyDescent="0.25">
      <c r="A579" s="156" t="s">
        <v>5242</v>
      </c>
      <c r="B579" s="66" t="s">
        <v>3233</v>
      </c>
      <c r="C579" s="155" t="s">
        <v>52</v>
      </c>
      <c r="D579">
        <f>IF(ISERROR(VLOOKUP(A579,'Unc. Lookup'!O$2:O$2652,1,FALSE)),0,1)</f>
        <v>0</v>
      </c>
      <c r="E579">
        <f>COUNTIF(Table5[New ID],Table5[[#This Row],[New ID]])</f>
        <v>1</v>
      </c>
      <c r="G579" s="1" t="s">
        <v>4998</v>
      </c>
      <c r="K579">
        <v>1</v>
      </c>
      <c r="L579">
        <v>1</v>
      </c>
    </row>
    <row r="580" spans="1:12" x14ac:dyDescent="0.25">
      <c r="A580" s="156" t="s">
        <v>5243</v>
      </c>
      <c r="B580" s="66" t="s">
        <v>3234</v>
      </c>
      <c r="C580" s="155" t="s">
        <v>52</v>
      </c>
      <c r="D580">
        <f>IF(ISERROR(VLOOKUP(A580,'Unc. Lookup'!O$2:O$2652,1,FALSE)),0,1)</f>
        <v>0</v>
      </c>
      <c r="E580">
        <f>COUNTIF(Table5[New ID],Table5[[#This Row],[New ID]])</f>
        <v>1</v>
      </c>
      <c r="G580" s="1" t="s">
        <v>4666</v>
      </c>
      <c r="I580">
        <v>1</v>
      </c>
      <c r="L580">
        <v>1</v>
      </c>
    </row>
    <row r="581" spans="1:12" x14ac:dyDescent="0.25">
      <c r="A581" s="156" t="s">
        <v>2236</v>
      </c>
      <c r="B581" s="66" t="s">
        <v>3235</v>
      </c>
      <c r="C581" s="155" t="s">
        <v>52</v>
      </c>
      <c r="D581">
        <f>IF(ISERROR(VLOOKUP(A581,'Unc. Lookup'!O$2:O$2652,1,FALSE)),0,1)</f>
        <v>1</v>
      </c>
      <c r="E581">
        <f>COUNTIF(Table5[New ID],Table5[[#This Row],[New ID]])</f>
        <v>1</v>
      </c>
      <c r="G581" s="1" t="s">
        <v>4676</v>
      </c>
      <c r="I581">
        <v>1</v>
      </c>
      <c r="L581">
        <v>1</v>
      </c>
    </row>
    <row r="582" spans="1:12" x14ac:dyDescent="0.25">
      <c r="A582" s="156" t="s">
        <v>5244</v>
      </c>
      <c r="B582" s="66" t="s">
        <v>3236</v>
      </c>
      <c r="C582" s="155" t="s">
        <v>52</v>
      </c>
      <c r="D582">
        <f>IF(ISERROR(VLOOKUP(A582,'Unc. Lookup'!O$2:O$2652,1,FALSE)),0,1)</f>
        <v>0</v>
      </c>
      <c r="E582">
        <f>COUNTIF(Table5[New ID],Table5[[#This Row],[New ID]])</f>
        <v>1</v>
      </c>
      <c r="G582" s="1" t="s">
        <v>4681</v>
      </c>
      <c r="I582">
        <v>1</v>
      </c>
      <c r="L582">
        <v>1</v>
      </c>
    </row>
    <row r="583" spans="1:12" x14ac:dyDescent="0.25">
      <c r="A583" s="156" t="s">
        <v>2244</v>
      </c>
      <c r="B583" s="66" t="s">
        <v>3237</v>
      </c>
      <c r="C583" s="155" t="s">
        <v>52</v>
      </c>
      <c r="D583">
        <f>IF(ISERROR(VLOOKUP(A583,'Unc. Lookup'!O$2:O$2652,1,FALSE)),0,1)</f>
        <v>1</v>
      </c>
      <c r="E583">
        <f>COUNTIF(Table5[New ID],Table5[[#This Row],[New ID]])</f>
        <v>1</v>
      </c>
      <c r="G583" s="1" t="s">
        <v>4686</v>
      </c>
      <c r="I583">
        <v>1</v>
      </c>
      <c r="L583">
        <v>1</v>
      </c>
    </row>
    <row r="584" spans="1:12" x14ac:dyDescent="0.25">
      <c r="A584" s="156" t="s">
        <v>5245</v>
      </c>
      <c r="B584" s="66" t="s">
        <v>3238</v>
      </c>
      <c r="C584" s="155" t="s">
        <v>52</v>
      </c>
      <c r="D584">
        <f>IF(ISERROR(VLOOKUP(A584,'Unc. Lookup'!O$2:O$2652,1,FALSE)),0,1)</f>
        <v>0</v>
      </c>
      <c r="E584">
        <f>COUNTIF(Table5[New ID],Table5[[#This Row],[New ID]])</f>
        <v>1</v>
      </c>
      <c r="G584" s="1" t="s">
        <v>4671</v>
      </c>
      <c r="I584">
        <v>1</v>
      </c>
      <c r="L584">
        <v>1</v>
      </c>
    </row>
    <row r="585" spans="1:12" x14ac:dyDescent="0.25">
      <c r="A585" s="156" t="s">
        <v>2231</v>
      </c>
      <c r="B585" s="66" t="s">
        <v>3239</v>
      </c>
      <c r="C585" s="155" t="s">
        <v>52</v>
      </c>
      <c r="D585">
        <f>IF(ISERROR(VLOOKUP(A585,'Unc. Lookup'!O$2:O$2652,1,FALSE)),0,1)</f>
        <v>1</v>
      </c>
      <c r="E585">
        <f>COUNTIF(Table5[New ID],Table5[[#This Row],[New ID]])</f>
        <v>1</v>
      </c>
      <c r="G585" s="1" t="s">
        <v>3366</v>
      </c>
      <c r="J585">
        <v>1</v>
      </c>
      <c r="L585">
        <v>1</v>
      </c>
    </row>
    <row r="586" spans="1:12" x14ac:dyDescent="0.25">
      <c r="A586" s="156" t="s">
        <v>2234</v>
      </c>
      <c r="B586" s="66" t="s">
        <v>3240</v>
      </c>
      <c r="C586" s="155" t="s">
        <v>52</v>
      </c>
      <c r="D586">
        <f>IF(ISERROR(VLOOKUP(A586,'Unc. Lookup'!O$2:O$2652,1,FALSE)),0,1)</f>
        <v>1</v>
      </c>
      <c r="E586">
        <f>COUNTIF(Table5[New ID],Table5[[#This Row],[New ID]])</f>
        <v>1</v>
      </c>
      <c r="G586" s="1" t="s">
        <v>3371</v>
      </c>
      <c r="J586">
        <v>1</v>
      </c>
      <c r="L586">
        <v>1</v>
      </c>
    </row>
    <row r="587" spans="1:12" x14ac:dyDescent="0.25">
      <c r="A587" s="156" t="s">
        <v>5246</v>
      </c>
      <c r="B587" s="66" t="s">
        <v>3241</v>
      </c>
      <c r="C587" s="155" t="s">
        <v>52</v>
      </c>
      <c r="D587">
        <f>IF(ISERROR(VLOOKUP(A587,'Unc. Lookup'!O$2:O$2652,1,FALSE)),0,1)</f>
        <v>0</v>
      </c>
      <c r="E587">
        <f>COUNTIF(Table5[New ID],Table5[[#This Row],[New ID]])</f>
        <v>1</v>
      </c>
      <c r="G587" s="1" t="s">
        <v>3376</v>
      </c>
      <c r="J587">
        <v>1</v>
      </c>
      <c r="L587">
        <v>1</v>
      </c>
    </row>
    <row r="588" spans="1:12" x14ac:dyDescent="0.25">
      <c r="A588" s="156" t="s">
        <v>2245</v>
      </c>
      <c r="B588" s="66" t="s">
        <v>3242</v>
      </c>
      <c r="C588" s="155" t="s">
        <v>52</v>
      </c>
      <c r="D588">
        <f>IF(ISERROR(VLOOKUP(A588,'Unc. Lookup'!O$2:O$2652,1,FALSE)),0,1)</f>
        <v>1</v>
      </c>
      <c r="E588">
        <f>COUNTIF(Table5[New ID],Table5[[#This Row],[New ID]])</f>
        <v>1</v>
      </c>
      <c r="G588" s="1" t="s">
        <v>3381</v>
      </c>
      <c r="J588">
        <v>1</v>
      </c>
      <c r="L588">
        <v>1</v>
      </c>
    </row>
    <row r="589" spans="1:12" x14ac:dyDescent="0.25">
      <c r="A589" s="156" t="s">
        <v>2249</v>
      </c>
      <c r="B589" s="66" t="s">
        <v>3243</v>
      </c>
      <c r="C589" s="155" t="s">
        <v>52</v>
      </c>
      <c r="D589">
        <f>IF(ISERROR(VLOOKUP(A589,'Unc. Lookup'!O$2:O$2652,1,FALSE)),0,1)</f>
        <v>1</v>
      </c>
      <c r="E589">
        <f>COUNTIF(Table5[New ID],Table5[[#This Row],[New ID]])</f>
        <v>1</v>
      </c>
      <c r="G589" s="1" t="s">
        <v>3346</v>
      </c>
      <c r="J589">
        <v>1</v>
      </c>
      <c r="L589">
        <v>1</v>
      </c>
    </row>
    <row r="590" spans="1:12" x14ac:dyDescent="0.25">
      <c r="A590" s="156" t="s">
        <v>2232</v>
      </c>
      <c r="B590" s="66" t="s">
        <v>3244</v>
      </c>
      <c r="C590" s="155" t="s">
        <v>52</v>
      </c>
      <c r="D590">
        <f>IF(ISERROR(VLOOKUP(A590,'Unc. Lookup'!O$2:O$2652,1,FALSE)),0,1)</f>
        <v>1</v>
      </c>
      <c r="E590">
        <f>COUNTIF(Table5[New ID],Table5[[#This Row],[New ID]])</f>
        <v>1</v>
      </c>
      <c r="G590" s="1" t="s">
        <v>3351</v>
      </c>
      <c r="J590">
        <v>1</v>
      </c>
      <c r="L590">
        <v>1</v>
      </c>
    </row>
    <row r="591" spans="1:12" x14ac:dyDescent="0.25">
      <c r="A591" s="156" t="s">
        <v>5247</v>
      </c>
      <c r="B591" s="66" t="s">
        <v>3245</v>
      </c>
      <c r="C591" s="155" t="s">
        <v>52</v>
      </c>
      <c r="D591">
        <f>IF(ISERROR(VLOOKUP(A591,'Unc. Lookup'!O$2:O$2652,1,FALSE)),0,1)</f>
        <v>0</v>
      </c>
      <c r="E591">
        <f>COUNTIF(Table5[New ID],Table5[[#This Row],[New ID]])</f>
        <v>1</v>
      </c>
      <c r="G591" s="1" t="s">
        <v>3356</v>
      </c>
      <c r="J591">
        <v>1</v>
      </c>
      <c r="L591">
        <v>1</v>
      </c>
    </row>
    <row r="592" spans="1:12" x14ac:dyDescent="0.25">
      <c r="A592" s="156" t="s">
        <v>2241</v>
      </c>
      <c r="B592" s="66" t="s">
        <v>3246</v>
      </c>
      <c r="C592" s="155" t="s">
        <v>52</v>
      </c>
      <c r="D592">
        <f>IF(ISERROR(VLOOKUP(A592,'Unc. Lookup'!O$2:O$2652,1,FALSE)),0,1)</f>
        <v>1</v>
      </c>
      <c r="E592">
        <f>COUNTIF(Table5[New ID],Table5[[#This Row],[New ID]])</f>
        <v>1</v>
      </c>
      <c r="G592" s="1" t="s">
        <v>3361</v>
      </c>
      <c r="J592">
        <v>1</v>
      </c>
      <c r="L592">
        <v>1</v>
      </c>
    </row>
    <row r="593" spans="1:12" x14ac:dyDescent="0.25">
      <c r="A593" s="156" t="s">
        <v>5248</v>
      </c>
      <c r="B593" s="66" t="s">
        <v>3247</v>
      </c>
      <c r="C593" s="155" t="s">
        <v>52</v>
      </c>
      <c r="D593">
        <f>IF(ISERROR(VLOOKUP(A593,'Unc. Lookup'!O$2:O$2652,1,FALSE)),0,1)</f>
        <v>0</v>
      </c>
      <c r="E593">
        <f>COUNTIF(Table5[New ID],Table5[[#This Row],[New ID]])</f>
        <v>1</v>
      </c>
      <c r="G593" s="1" t="s">
        <v>4991</v>
      </c>
      <c r="K593">
        <v>1</v>
      </c>
      <c r="L593">
        <v>1</v>
      </c>
    </row>
    <row r="594" spans="1:12" x14ac:dyDescent="0.25">
      <c r="A594" s="156" t="s">
        <v>2246</v>
      </c>
      <c r="B594" s="66" t="s">
        <v>3248</v>
      </c>
      <c r="C594" s="155" t="s">
        <v>52</v>
      </c>
      <c r="D594">
        <f>IF(ISERROR(VLOOKUP(A594,'Unc. Lookup'!O$2:O$2652,1,FALSE)),0,1)</f>
        <v>1</v>
      </c>
      <c r="E594">
        <f>COUNTIF(Table5[New ID],Table5[[#This Row],[New ID]])</f>
        <v>1</v>
      </c>
      <c r="G594" s="1" t="s">
        <v>3264</v>
      </c>
      <c r="J594">
        <v>1</v>
      </c>
      <c r="L594">
        <v>1</v>
      </c>
    </row>
    <row r="595" spans="1:12" x14ac:dyDescent="0.25">
      <c r="A595" s="156" t="s">
        <v>2233</v>
      </c>
      <c r="B595" s="66" t="s">
        <v>3249</v>
      </c>
      <c r="C595" s="155" t="s">
        <v>52</v>
      </c>
      <c r="D595">
        <f>IF(ISERROR(VLOOKUP(A595,'Unc. Lookup'!O$2:O$2652,1,FALSE)),0,1)</f>
        <v>1</v>
      </c>
      <c r="E595">
        <f>COUNTIF(Table5[New ID],Table5[[#This Row],[New ID]])</f>
        <v>1</v>
      </c>
      <c r="G595" s="1" t="s">
        <v>3269</v>
      </c>
      <c r="J595">
        <v>1</v>
      </c>
      <c r="L595">
        <v>1</v>
      </c>
    </row>
    <row r="596" spans="1:12" x14ac:dyDescent="0.25">
      <c r="A596" s="156" t="s">
        <v>5249</v>
      </c>
      <c r="B596" s="66" t="s">
        <v>3250</v>
      </c>
      <c r="C596" s="155" t="s">
        <v>52</v>
      </c>
      <c r="D596">
        <f>IF(ISERROR(VLOOKUP(A596,'Unc. Lookup'!O$2:O$2652,1,FALSE)),0,1)</f>
        <v>0</v>
      </c>
      <c r="E596">
        <f>COUNTIF(Table5[New ID],Table5[[#This Row],[New ID]])</f>
        <v>1</v>
      </c>
      <c r="G596" s="1" t="s">
        <v>3274</v>
      </c>
      <c r="J596">
        <v>1</v>
      </c>
      <c r="L596">
        <v>1</v>
      </c>
    </row>
    <row r="597" spans="1:12" x14ac:dyDescent="0.25">
      <c r="A597" s="156" t="s">
        <v>2240</v>
      </c>
      <c r="B597" s="66" t="s">
        <v>3251</v>
      </c>
      <c r="C597" s="155" t="s">
        <v>52</v>
      </c>
      <c r="D597">
        <f>IF(ISERROR(VLOOKUP(A597,'Unc. Lookup'!O$2:O$2652,1,FALSE)),0,1)</f>
        <v>1</v>
      </c>
      <c r="E597">
        <f>COUNTIF(Table5[New ID],Table5[[#This Row],[New ID]])</f>
        <v>1</v>
      </c>
      <c r="G597" s="1" t="s">
        <v>3279</v>
      </c>
      <c r="J597">
        <v>1</v>
      </c>
      <c r="L597">
        <v>1</v>
      </c>
    </row>
    <row r="598" spans="1:12" x14ac:dyDescent="0.25">
      <c r="A598" s="156" t="s">
        <v>5250</v>
      </c>
      <c r="B598" s="66" t="s">
        <v>3252</v>
      </c>
      <c r="C598" s="155" t="s">
        <v>52</v>
      </c>
      <c r="D598">
        <f>IF(ISERROR(VLOOKUP(A598,'Unc. Lookup'!O$2:O$2652,1,FALSE)),0,1)</f>
        <v>0</v>
      </c>
      <c r="E598">
        <f>COUNTIF(Table5[New ID],Table5[[#This Row],[New ID]])</f>
        <v>1</v>
      </c>
      <c r="G598" s="1" t="s">
        <v>3289</v>
      </c>
      <c r="J598">
        <v>1</v>
      </c>
      <c r="L598">
        <v>1</v>
      </c>
    </row>
    <row r="599" spans="1:12" x14ac:dyDescent="0.25">
      <c r="A599" s="156" t="s">
        <v>2250</v>
      </c>
      <c r="B599" s="66" t="s">
        <v>3253</v>
      </c>
      <c r="C599" s="155" t="s">
        <v>52</v>
      </c>
      <c r="D599">
        <f>IF(ISERROR(VLOOKUP(A599,'Unc. Lookup'!O$2:O$2652,1,FALSE)),0,1)</f>
        <v>1</v>
      </c>
      <c r="E599">
        <f>COUNTIF(Table5[New ID],Table5[[#This Row],[New ID]])</f>
        <v>1</v>
      </c>
      <c r="G599" s="1" t="s">
        <v>3294</v>
      </c>
      <c r="J599">
        <v>1</v>
      </c>
      <c r="L599">
        <v>1</v>
      </c>
    </row>
    <row r="600" spans="1:12" x14ac:dyDescent="0.25">
      <c r="A600" s="156" t="s">
        <v>2229</v>
      </c>
      <c r="B600" s="66" t="s">
        <v>3254</v>
      </c>
      <c r="C600" s="155" t="s">
        <v>52</v>
      </c>
      <c r="D600">
        <f>IF(ISERROR(VLOOKUP(A600,'Unc. Lookup'!O$2:O$2652,1,FALSE)),0,1)</f>
        <v>1</v>
      </c>
      <c r="E600">
        <f>COUNTIF(Table5[New ID],Table5[[#This Row],[New ID]])</f>
        <v>1</v>
      </c>
      <c r="G600" s="1" t="s">
        <v>3284</v>
      </c>
      <c r="J600">
        <v>1</v>
      </c>
      <c r="L600">
        <v>1</v>
      </c>
    </row>
    <row r="601" spans="1:12" x14ac:dyDescent="0.25">
      <c r="A601" s="156" t="s">
        <v>2237</v>
      </c>
      <c r="B601" s="66" t="s">
        <v>3255</v>
      </c>
      <c r="C601" s="155" t="s">
        <v>52</v>
      </c>
      <c r="D601">
        <f>IF(ISERROR(VLOOKUP(A601,'Unc. Lookup'!O$2:O$2652,1,FALSE)),0,1)</f>
        <v>1</v>
      </c>
      <c r="E601">
        <f>COUNTIF(Table5[New ID],Table5[[#This Row],[New ID]])</f>
        <v>1</v>
      </c>
      <c r="G601" s="1" t="s">
        <v>4633</v>
      </c>
      <c r="I601">
        <v>1</v>
      </c>
      <c r="L601">
        <v>1</v>
      </c>
    </row>
    <row r="602" spans="1:12" x14ac:dyDescent="0.25">
      <c r="A602" s="156" t="s">
        <v>2238</v>
      </c>
      <c r="B602" s="66" t="s">
        <v>3256</v>
      </c>
      <c r="C602" s="155" t="s">
        <v>52</v>
      </c>
      <c r="D602">
        <f>IF(ISERROR(VLOOKUP(A602,'Unc. Lookup'!O$2:O$2652,1,FALSE)),0,1)</f>
        <v>1</v>
      </c>
      <c r="E602">
        <f>COUNTIF(Table5[New ID],Table5[[#This Row],[New ID]])</f>
        <v>1</v>
      </c>
      <c r="G602" s="1" t="s">
        <v>4995</v>
      </c>
      <c r="K602">
        <v>1</v>
      </c>
      <c r="L602">
        <v>1</v>
      </c>
    </row>
    <row r="603" spans="1:12" x14ac:dyDescent="0.25">
      <c r="A603" s="156" t="s">
        <v>2242</v>
      </c>
      <c r="B603" s="66" t="s">
        <v>3257</v>
      </c>
      <c r="C603" s="155" t="s">
        <v>52</v>
      </c>
      <c r="D603">
        <f>IF(ISERROR(VLOOKUP(A603,'Unc. Lookup'!O$2:O$2652,1,FALSE)),0,1)</f>
        <v>1</v>
      </c>
      <c r="E603">
        <f>COUNTIF(Table5[New ID],Table5[[#This Row],[New ID]])</f>
        <v>1</v>
      </c>
      <c r="G603" s="1" t="s">
        <v>4638</v>
      </c>
      <c r="I603">
        <v>1</v>
      </c>
      <c r="L603">
        <v>1</v>
      </c>
    </row>
    <row r="604" spans="1:12" x14ac:dyDescent="0.25">
      <c r="A604" s="156" t="s">
        <v>2247</v>
      </c>
      <c r="B604" s="66" t="s">
        <v>3258</v>
      </c>
      <c r="C604" s="155" t="s">
        <v>52</v>
      </c>
      <c r="D604">
        <f>IF(ISERROR(VLOOKUP(A604,'Unc. Lookup'!O$2:O$2652,1,FALSE)),0,1)</f>
        <v>1</v>
      </c>
      <c r="E604">
        <f>COUNTIF(Table5[New ID],Table5[[#This Row],[New ID]])</f>
        <v>1</v>
      </c>
      <c r="G604" s="1" t="s">
        <v>4643</v>
      </c>
      <c r="I604">
        <v>1</v>
      </c>
      <c r="L604">
        <v>1</v>
      </c>
    </row>
    <row r="605" spans="1:12" x14ac:dyDescent="0.25">
      <c r="A605" s="156" t="s">
        <v>2248</v>
      </c>
      <c r="B605" s="66" t="s">
        <v>3105</v>
      </c>
      <c r="C605" s="155" t="s">
        <v>52</v>
      </c>
      <c r="D605">
        <f>IF(ISERROR(VLOOKUP(A605,'Unc. Lookup'!O$2:O$2652,1,FALSE)),0,1)</f>
        <v>1</v>
      </c>
      <c r="E605">
        <f>COUNTIF(Table5[New ID],Table5[[#This Row],[New ID]])</f>
        <v>5</v>
      </c>
      <c r="G605" s="1" t="s">
        <v>4648</v>
      </c>
      <c r="I605">
        <v>1</v>
      </c>
      <c r="L605">
        <v>1</v>
      </c>
    </row>
    <row r="606" spans="1:12" x14ac:dyDescent="0.25">
      <c r="A606" s="156" t="s">
        <v>2248</v>
      </c>
      <c r="B606" s="66" t="s">
        <v>3105</v>
      </c>
      <c r="C606" s="155" t="s">
        <v>52</v>
      </c>
      <c r="D606">
        <f>IF(ISERROR(VLOOKUP(A606,'Unc. Lookup'!O$2:O$2652,1,FALSE)),0,1)</f>
        <v>1</v>
      </c>
      <c r="E606">
        <f>COUNTIF(Table5[New ID],Table5[[#This Row],[New ID]])</f>
        <v>5</v>
      </c>
      <c r="G606" s="1" t="s">
        <v>4658</v>
      </c>
      <c r="I606">
        <v>1</v>
      </c>
      <c r="L606">
        <v>1</v>
      </c>
    </row>
    <row r="607" spans="1:12" x14ac:dyDescent="0.25">
      <c r="A607" s="156" t="s">
        <v>2248</v>
      </c>
      <c r="B607" s="66" t="s">
        <v>3105</v>
      </c>
      <c r="C607" s="155" t="s">
        <v>52</v>
      </c>
      <c r="D607">
        <f>IF(ISERROR(VLOOKUP(A607,'Unc. Lookup'!O$2:O$2652,1,FALSE)),0,1)</f>
        <v>1</v>
      </c>
      <c r="E607">
        <f>COUNTIF(Table5[New ID],Table5[[#This Row],[New ID]])</f>
        <v>5</v>
      </c>
      <c r="G607" s="1" t="s">
        <v>4653</v>
      </c>
      <c r="I607">
        <v>1</v>
      </c>
      <c r="L607">
        <v>1</v>
      </c>
    </row>
    <row r="608" spans="1:12" x14ac:dyDescent="0.25">
      <c r="A608" s="156" t="s">
        <v>5251</v>
      </c>
      <c r="B608" s="66" t="s">
        <v>3259</v>
      </c>
      <c r="C608" s="155" t="s">
        <v>53</v>
      </c>
      <c r="D608">
        <f>IF(ISERROR(VLOOKUP(A608,'Unc. Lookup'!O$2:O$2652,1,FALSE)),0,1)</f>
        <v>0</v>
      </c>
      <c r="E608">
        <f>COUNTIF(Table5[New ID],Table5[[#This Row],[New ID]])</f>
        <v>2</v>
      </c>
      <c r="G608" s="1" t="s">
        <v>3298</v>
      </c>
      <c r="J608">
        <v>1</v>
      </c>
      <c r="L608">
        <v>1</v>
      </c>
    </row>
    <row r="609" spans="1:12" x14ac:dyDescent="0.25">
      <c r="A609" s="156" t="s">
        <v>5251</v>
      </c>
      <c r="B609" s="66" t="s">
        <v>3259</v>
      </c>
      <c r="C609" s="155" t="s">
        <v>53</v>
      </c>
      <c r="D609">
        <f>IF(ISERROR(VLOOKUP(A609,'Unc. Lookup'!O$2:O$2652,1,FALSE)),0,1)</f>
        <v>0</v>
      </c>
      <c r="E609">
        <f>COUNTIF(Table5[New ID],Table5[[#This Row],[New ID]])</f>
        <v>2</v>
      </c>
      <c r="G609" s="1" t="s">
        <v>3303</v>
      </c>
      <c r="J609">
        <v>1</v>
      </c>
      <c r="L609">
        <v>1</v>
      </c>
    </row>
    <row r="610" spans="1:12" x14ac:dyDescent="0.25">
      <c r="A610" s="156" t="s">
        <v>2257</v>
      </c>
      <c r="B610" s="66" t="s">
        <v>3260</v>
      </c>
      <c r="C610" s="155" t="s">
        <v>52</v>
      </c>
      <c r="D610">
        <f>IF(ISERROR(VLOOKUP(A610,'Unc. Lookup'!O$2:O$2652,1,FALSE)),0,1)</f>
        <v>1</v>
      </c>
      <c r="E610">
        <f>COUNTIF(Table5[New ID],Table5[[#This Row],[New ID]])</f>
        <v>1</v>
      </c>
      <c r="G610" s="1" t="s">
        <v>3308</v>
      </c>
      <c r="J610">
        <v>1</v>
      </c>
      <c r="L610">
        <v>1</v>
      </c>
    </row>
    <row r="611" spans="1:12" x14ac:dyDescent="0.25">
      <c r="A611" s="156" t="s">
        <v>2261</v>
      </c>
      <c r="B611" s="66" t="s">
        <v>3261</v>
      </c>
      <c r="C611" s="155" t="s">
        <v>52</v>
      </c>
      <c r="D611">
        <f>IF(ISERROR(VLOOKUP(A611,'Unc. Lookup'!O$2:O$2652,1,FALSE)),0,1)</f>
        <v>1</v>
      </c>
      <c r="E611">
        <f>COUNTIF(Table5[New ID],Table5[[#This Row],[New ID]])</f>
        <v>1</v>
      </c>
      <c r="G611" s="1" t="s">
        <v>3318</v>
      </c>
      <c r="J611">
        <v>1</v>
      </c>
      <c r="L611">
        <v>1</v>
      </c>
    </row>
    <row r="612" spans="1:12" x14ac:dyDescent="0.25">
      <c r="A612" s="156" t="s">
        <v>2267</v>
      </c>
      <c r="B612" s="66" t="s">
        <v>3262</v>
      </c>
      <c r="C612" s="155" t="s">
        <v>52</v>
      </c>
      <c r="D612">
        <f>IF(ISERROR(VLOOKUP(A612,'Unc. Lookup'!O$2:O$2652,1,FALSE)),0,1)</f>
        <v>1</v>
      </c>
      <c r="E612">
        <f>COUNTIF(Table5[New ID],Table5[[#This Row],[New ID]])</f>
        <v>1</v>
      </c>
      <c r="G612" s="1" t="s">
        <v>3313</v>
      </c>
      <c r="J612">
        <v>1</v>
      </c>
      <c r="L612">
        <v>1</v>
      </c>
    </row>
    <row r="613" spans="1:12" x14ac:dyDescent="0.25">
      <c r="A613" s="156" t="s">
        <v>2268</v>
      </c>
      <c r="B613" s="66" t="s">
        <v>3263</v>
      </c>
      <c r="C613" s="155" t="s">
        <v>52</v>
      </c>
      <c r="D613">
        <f>IF(ISERROR(VLOOKUP(A613,'Unc. Lookup'!O$2:O$2652,1,FALSE)),0,1)</f>
        <v>1</v>
      </c>
      <c r="E613">
        <f>COUNTIF(Table5[New ID],Table5[[#This Row],[New ID]])</f>
        <v>1</v>
      </c>
      <c r="G613" s="1" t="s">
        <v>4517</v>
      </c>
      <c r="I613">
        <v>1</v>
      </c>
      <c r="L613">
        <v>1</v>
      </c>
    </row>
    <row r="614" spans="1:12" x14ac:dyDescent="0.25">
      <c r="A614" s="156" t="s">
        <v>2277</v>
      </c>
      <c r="B614" s="66" t="s">
        <v>3264</v>
      </c>
      <c r="C614" s="155" t="s">
        <v>52</v>
      </c>
      <c r="D614">
        <f>IF(ISERROR(VLOOKUP(A614,'Unc. Lookup'!O$2:O$2652,1,FALSE)),0,1)</f>
        <v>1</v>
      </c>
      <c r="E614">
        <f>COUNTIF(Table5[New ID],Table5[[#This Row],[New ID]])</f>
        <v>1</v>
      </c>
      <c r="G614" s="1" t="s">
        <v>3130</v>
      </c>
      <c r="J614">
        <v>1</v>
      </c>
      <c r="L614">
        <v>1</v>
      </c>
    </row>
    <row r="615" spans="1:12" x14ac:dyDescent="0.25">
      <c r="A615" s="156" t="s">
        <v>2255</v>
      </c>
      <c r="B615" s="66" t="s">
        <v>3265</v>
      </c>
      <c r="C615" s="155" t="s">
        <v>52</v>
      </c>
      <c r="D615">
        <f>IF(ISERROR(VLOOKUP(A615,'Unc. Lookup'!O$2:O$2652,1,FALSE)),0,1)</f>
        <v>1</v>
      </c>
      <c r="E615">
        <f>COUNTIF(Table5[New ID],Table5[[#This Row],[New ID]])</f>
        <v>1</v>
      </c>
      <c r="G615" s="1" t="s">
        <v>3140</v>
      </c>
      <c r="I615">
        <v>1</v>
      </c>
      <c r="J615">
        <v>1</v>
      </c>
      <c r="L615">
        <v>2</v>
      </c>
    </row>
    <row r="616" spans="1:12" x14ac:dyDescent="0.25">
      <c r="A616" s="156" t="s">
        <v>2258</v>
      </c>
      <c r="B616" s="66" t="s">
        <v>3266</v>
      </c>
      <c r="C616" s="155" t="s">
        <v>52</v>
      </c>
      <c r="D616">
        <f>IF(ISERROR(VLOOKUP(A616,'Unc. Lookup'!O$2:O$2652,1,FALSE)),0,1)</f>
        <v>1</v>
      </c>
      <c r="E616">
        <f>COUNTIF(Table5[New ID],Table5[[#This Row],[New ID]])</f>
        <v>1</v>
      </c>
      <c r="G616" s="1" t="s">
        <v>3150</v>
      </c>
      <c r="I616">
        <v>1</v>
      </c>
      <c r="J616">
        <v>1</v>
      </c>
      <c r="L616">
        <v>2</v>
      </c>
    </row>
    <row r="617" spans="1:12" x14ac:dyDescent="0.25">
      <c r="A617" s="156" t="s">
        <v>5252</v>
      </c>
      <c r="B617" s="66" t="s">
        <v>3267</v>
      </c>
      <c r="C617" s="155" t="s">
        <v>52</v>
      </c>
      <c r="D617">
        <f>IF(ISERROR(VLOOKUP(A617,'Unc. Lookup'!O$2:O$2652,1,FALSE)),0,1)</f>
        <v>0</v>
      </c>
      <c r="E617">
        <f>COUNTIF(Table5[New ID],Table5[[#This Row],[New ID]])</f>
        <v>1</v>
      </c>
      <c r="G617" s="1" t="s">
        <v>3160</v>
      </c>
      <c r="J617">
        <v>1</v>
      </c>
      <c r="L617">
        <v>1</v>
      </c>
    </row>
    <row r="618" spans="1:12" x14ac:dyDescent="0.25">
      <c r="A618" s="156" t="s">
        <v>2273</v>
      </c>
      <c r="B618" s="66" t="s">
        <v>3268</v>
      </c>
      <c r="C618" s="155" t="s">
        <v>52</v>
      </c>
      <c r="D618">
        <f>IF(ISERROR(VLOOKUP(A618,'Unc. Lookup'!O$2:O$2652,1,FALSE)),0,1)</f>
        <v>1</v>
      </c>
      <c r="E618">
        <f>COUNTIF(Table5[New ID],Table5[[#This Row],[New ID]])</f>
        <v>1</v>
      </c>
      <c r="G618" s="1" t="s">
        <v>3180</v>
      </c>
      <c r="J618">
        <v>1</v>
      </c>
      <c r="L618">
        <v>1</v>
      </c>
    </row>
    <row r="619" spans="1:12" x14ac:dyDescent="0.25">
      <c r="A619" s="156" t="s">
        <v>2278</v>
      </c>
      <c r="B619" s="66" t="s">
        <v>3269</v>
      </c>
      <c r="C619" s="155" t="s">
        <v>52</v>
      </c>
      <c r="D619">
        <f>IF(ISERROR(VLOOKUP(A619,'Unc. Lookup'!O$2:O$2652,1,FALSE)),0,1)</f>
        <v>1</v>
      </c>
      <c r="E619">
        <f>COUNTIF(Table5[New ID],Table5[[#This Row],[New ID]])</f>
        <v>1</v>
      </c>
      <c r="G619" s="1" t="s">
        <v>3190</v>
      </c>
      <c r="J619">
        <v>1</v>
      </c>
      <c r="L619">
        <v>1</v>
      </c>
    </row>
    <row r="620" spans="1:12" x14ac:dyDescent="0.25">
      <c r="A620" s="156" t="s">
        <v>2251</v>
      </c>
      <c r="B620" s="66" t="s">
        <v>3270</v>
      </c>
      <c r="C620" s="155" t="s">
        <v>52</v>
      </c>
      <c r="D620">
        <f>IF(ISERROR(VLOOKUP(A620,'Unc. Lookup'!O$2:O$2652,1,FALSE)),0,1)</f>
        <v>1</v>
      </c>
      <c r="E620">
        <f>COUNTIF(Table5[New ID],Table5[[#This Row],[New ID]])</f>
        <v>1</v>
      </c>
      <c r="G620" s="1" t="s">
        <v>3170</v>
      </c>
      <c r="J620">
        <v>1</v>
      </c>
      <c r="L620">
        <v>1</v>
      </c>
    </row>
    <row r="621" spans="1:12" x14ac:dyDescent="0.25">
      <c r="A621" s="156" t="s">
        <v>5253</v>
      </c>
      <c r="B621" s="66" t="s">
        <v>3271</v>
      </c>
      <c r="C621" s="155" t="s">
        <v>52</v>
      </c>
      <c r="D621">
        <f>IF(ISERROR(VLOOKUP(A621,'Unc. Lookup'!O$2:O$2652,1,FALSE)),0,1)</f>
        <v>0</v>
      </c>
      <c r="E621">
        <f>COUNTIF(Table5[New ID],Table5[[#This Row],[New ID]])</f>
        <v>1</v>
      </c>
      <c r="G621" s="1" t="s">
        <v>3323</v>
      </c>
      <c r="J621">
        <v>1</v>
      </c>
      <c r="L621">
        <v>1</v>
      </c>
    </row>
    <row r="622" spans="1:12" x14ac:dyDescent="0.25">
      <c r="A622" s="156" t="s">
        <v>2263</v>
      </c>
      <c r="B622" s="66" t="s">
        <v>3272</v>
      </c>
      <c r="C622" s="155" t="s">
        <v>52</v>
      </c>
      <c r="D622">
        <f>IF(ISERROR(VLOOKUP(A622,'Unc. Lookup'!O$2:O$2652,1,FALSE)),0,1)</f>
        <v>1</v>
      </c>
      <c r="E622">
        <f>COUNTIF(Table5[New ID],Table5[[#This Row],[New ID]])</f>
        <v>1</v>
      </c>
      <c r="G622" s="1" t="s">
        <v>3328</v>
      </c>
      <c r="J622">
        <v>1</v>
      </c>
      <c r="L622">
        <v>1</v>
      </c>
    </row>
    <row r="623" spans="1:12" x14ac:dyDescent="0.25">
      <c r="A623" s="156" t="s">
        <v>2272</v>
      </c>
      <c r="B623" s="66" t="s">
        <v>3273</v>
      </c>
      <c r="C623" s="155" t="s">
        <v>52</v>
      </c>
      <c r="D623">
        <f>IF(ISERROR(VLOOKUP(A623,'Unc. Lookup'!O$2:O$2652,1,FALSE)),0,1)</f>
        <v>1</v>
      </c>
      <c r="E623">
        <f>COUNTIF(Table5[New ID],Table5[[#This Row],[New ID]])</f>
        <v>1</v>
      </c>
      <c r="G623" s="1" t="s">
        <v>3333</v>
      </c>
      <c r="J623">
        <v>1</v>
      </c>
      <c r="L623">
        <v>1</v>
      </c>
    </row>
    <row r="624" spans="1:12" x14ac:dyDescent="0.25">
      <c r="A624" s="156" t="s">
        <v>2276</v>
      </c>
      <c r="B624" s="66" t="s">
        <v>3274</v>
      </c>
      <c r="C624" s="155" t="s">
        <v>52</v>
      </c>
      <c r="D624">
        <f>IF(ISERROR(VLOOKUP(A624,'Unc. Lookup'!O$2:O$2652,1,FALSE)),0,1)</f>
        <v>1</v>
      </c>
      <c r="E624">
        <f>COUNTIF(Table5[New ID],Table5[[#This Row],[New ID]])</f>
        <v>1</v>
      </c>
      <c r="G624" s="1" t="s">
        <v>3343</v>
      </c>
      <c r="J624">
        <v>1</v>
      </c>
      <c r="L624">
        <v>1</v>
      </c>
    </row>
    <row r="625" spans="1:12" x14ac:dyDescent="0.25">
      <c r="A625" s="156" t="s">
        <v>2256</v>
      </c>
      <c r="B625" s="66" t="s">
        <v>3275</v>
      </c>
      <c r="C625" s="155" t="s">
        <v>52</v>
      </c>
      <c r="D625">
        <f>IF(ISERROR(VLOOKUP(A625,'Unc. Lookup'!O$2:O$2652,1,FALSE)),0,1)</f>
        <v>1</v>
      </c>
      <c r="E625">
        <f>COUNTIF(Table5[New ID],Table5[[#This Row],[New ID]])</f>
        <v>1</v>
      </c>
      <c r="G625" s="1" t="s">
        <v>3338</v>
      </c>
      <c r="J625">
        <v>1</v>
      </c>
      <c r="L625">
        <v>1</v>
      </c>
    </row>
    <row r="626" spans="1:12" x14ac:dyDescent="0.25">
      <c r="A626" s="156" t="s">
        <v>2259</v>
      </c>
      <c r="B626" s="66" t="s">
        <v>3276</v>
      </c>
      <c r="C626" s="155" t="s">
        <v>52</v>
      </c>
      <c r="D626">
        <f>IF(ISERROR(VLOOKUP(A626,'Unc. Lookup'!O$2:O$2652,1,FALSE)),0,1)</f>
        <v>1</v>
      </c>
      <c r="E626">
        <f>COUNTIF(Table5[New ID],Table5[[#This Row],[New ID]])</f>
        <v>1</v>
      </c>
      <c r="G626" s="1" t="s">
        <v>4662</v>
      </c>
      <c r="I626">
        <v>1</v>
      </c>
      <c r="L626">
        <v>1</v>
      </c>
    </row>
    <row r="627" spans="1:12" x14ac:dyDescent="0.25">
      <c r="A627" s="156" t="s">
        <v>2265</v>
      </c>
      <c r="B627" s="66" t="s">
        <v>3277</v>
      </c>
      <c r="C627" s="155" t="s">
        <v>52</v>
      </c>
      <c r="D627">
        <f>IF(ISERROR(VLOOKUP(A627,'Unc. Lookup'!O$2:O$2652,1,FALSE)),0,1)</f>
        <v>1</v>
      </c>
      <c r="E627">
        <f>COUNTIF(Table5[New ID],Table5[[#This Row],[New ID]])</f>
        <v>1</v>
      </c>
      <c r="G627" s="1" t="s">
        <v>4999</v>
      </c>
      <c r="K627">
        <v>1</v>
      </c>
      <c r="L627">
        <v>1</v>
      </c>
    </row>
    <row r="628" spans="1:12" x14ac:dyDescent="0.25">
      <c r="A628" s="156" t="s">
        <v>5254</v>
      </c>
      <c r="B628" s="66" t="s">
        <v>3278</v>
      </c>
      <c r="C628" s="155" t="s">
        <v>52</v>
      </c>
      <c r="D628">
        <f>IF(ISERROR(VLOOKUP(A628,'Unc. Lookup'!O$2:O$2652,1,FALSE)),0,1)</f>
        <v>0</v>
      </c>
      <c r="E628">
        <f>COUNTIF(Table5[New ID],Table5[[#This Row],[New ID]])</f>
        <v>1</v>
      </c>
      <c r="G628" s="1" t="s">
        <v>4667</v>
      </c>
      <c r="I628">
        <v>1</v>
      </c>
      <c r="L628">
        <v>1</v>
      </c>
    </row>
    <row r="629" spans="1:12" x14ac:dyDescent="0.25">
      <c r="A629" s="156" t="s">
        <v>2279</v>
      </c>
      <c r="B629" s="66" t="s">
        <v>3279</v>
      </c>
      <c r="C629" s="155" t="s">
        <v>52</v>
      </c>
      <c r="D629">
        <f>IF(ISERROR(VLOOKUP(A629,'Unc. Lookup'!O$2:O$2652,1,FALSE)),0,1)</f>
        <v>1</v>
      </c>
      <c r="E629">
        <f>COUNTIF(Table5[New ID],Table5[[#This Row],[New ID]])</f>
        <v>1</v>
      </c>
      <c r="G629" s="1" t="s">
        <v>4677</v>
      </c>
      <c r="I629">
        <v>1</v>
      </c>
      <c r="L629">
        <v>1</v>
      </c>
    </row>
    <row r="630" spans="1:12" x14ac:dyDescent="0.25">
      <c r="A630" s="156" t="s">
        <v>2253</v>
      </c>
      <c r="B630" s="66" t="s">
        <v>3280</v>
      </c>
      <c r="C630" s="155" t="s">
        <v>52</v>
      </c>
      <c r="D630">
        <f>IF(ISERROR(VLOOKUP(A630,'Unc. Lookup'!O$2:O$2652,1,FALSE)),0,1)</f>
        <v>1</v>
      </c>
      <c r="E630">
        <f>COUNTIF(Table5[New ID],Table5[[#This Row],[New ID]])</f>
        <v>1</v>
      </c>
      <c r="G630" s="1" t="s">
        <v>4682</v>
      </c>
      <c r="I630">
        <v>1</v>
      </c>
      <c r="L630">
        <v>1</v>
      </c>
    </row>
    <row r="631" spans="1:12" x14ac:dyDescent="0.25">
      <c r="A631" s="156" t="s">
        <v>5255</v>
      </c>
      <c r="B631" s="66" t="s">
        <v>3281</v>
      </c>
      <c r="C631" s="155" t="s">
        <v>52</v>
      </c>
      <c r="D631">
        <f>IF(ISERROR(VLOOKUP(A631,'Unc. Lookup'!O$2:O$2652,1,FALSE)),0,1)</f>
        <v>0</v>
      </c>
      <c r="E631">
        <f>COUNTIF(Table5[New ID],Table5[[#This Row],[New ID]])</f>
        <v>1</v>
      </c>
      <c r="G631" s="1" t="s">
        <v>4687</v>
      </c>
      <c r="I631">
        <v>1</v>
      </c>
      <c r="L631">
        <v>1</v>
      </c>
    </row>
    <row r="632" spans="1:12" x14ac:dyDescent="0.25">
      <c r="A632" s="156" t="s">
        <v>2266</v>
      </c>
      <c r="B632" s="66" t="s">
        <v>3282</v>
      </c>
      <c r="C632" s="155" t="s">
        <v>52</v>
      </c>
      <c r="D632">
        <f>IF(ISERROR(VLOOKUP(A632,'Unc. Lookup'!O$2:O$2652,1,FALSE)),0,1)</f>
        <v>1</v>
      </c>
      <c r="E632">
        <f>COUNTIF(Table5[New ID],Table5[[#This Row],[New ID]])</f>
        <v>1</v>
      </c>
      <c r="G632" s="1" t="s">
        <v>4672</v>
      </c>
      <c r="I632">
        <v>1</v>
      </c>
      <c r="L632">
        <v>1</v>
      </c>
    </row>
    <row r="633" spans="1:12" x14ac:dyDescent="0.25">
      <c r="A633" s="156" t="s">
        <v>2271</v>
      </c>
      <c r="B633" s="66" t="s">
        <v>3283</v>
      </c>
      <c r="C633" s="155" t="s">
        <v>52</v>
      </c>
      <c r="D633">
        <f>IF(ISERROR(VLOOKUP(A633,'Unc. Lookup'!O$2:O$2652,1,FALSE)),0,1)</f>
        <v>1</v>
      </c>
      <c r="E633">
        <f>COUNTIF(Table5[New ID],Table5[[#This Row],[New ID]])</f>
        <v>1</v>
      </c>
      <c r="G633" s="1" t="s">
        <v>3367</v>
      </c>
      <c r="J633">
        <v>1</v>
      </c>
      <c r="L633">
        <v>1</v>
      </c>
    </row>
    <row r="634" spans="1:12" x14ac:dyDescent="0.25">
      <c r="A634" s="156" t="s">
        <v>2275</v>
      </c>
      <c r="B634" s="66" t="s">
        <v>3284</v>
      </c>
      <c r="C634" s="155" t="s">
        <v>52</v>
      </c>
      <c r="D634">
        <f>IF(ISERROR(VLOOKUP(A634,'Unc. Lookup'!O$2:O$2652,1,FALSE)),0,1)</f>
        <v>1</v>
      </c>
      <c r="E634">
        <f>COUNTIF(Table5[New ID],Table5[[#This Row],[New ID]])</f>
        <v>1</v>
      </c>
      <c r="G634" s="1" t="s">
        <v>3372</v>
      </c>
      <c r="J634">
        <v>1</v>
      </c>
      <c r="L634">
        <v>1</v>
      </c>
    </row>
    <row r="635" spans="1:12" x14ac:dyDescent="0.25">
      <c r="A635" s="156" t="s">
        <v>2254</v>
      </c>
      <c r="B635" s="66" t="s">
        <v>3285</v>
      </c>
      <c r="C635" s="155" t="s">
        <v>52</v>
      </c>
      <c r="D635">
        <f>IF(ISERROR(VLOOKUP(A635,'Unc. Lookup'!O$2:O$2652,1,FALSE)),0,1)</f>
        <v>1</v>
      </c>
      <c r="E635">
        <f>COUNTIF(Table5[New ID],Table5[[#This Row],[New ID]])</f>
        <v>1</v>
      </c>
      <c r="G635" s="1" t="s">
        <v>3377</v>
      </c>
      <c r="J635">
        <v>1</v>
      </c>
      <c r="L635">
        <v>1</v>
      </c>
    </row>
    <row r="636" spans="1:12" x14ac:dyDescent="0.25">
      <c r="A636" s="156" t="s">
        <v>2260</v>
      </c>
      <c r="B636" s="66" t="s">
        <v>3286</v>
      </c>
      <c r="C636" s="155" t="s">
        <v>52</v>
      </c>
      <c r="D636">
        <f>IF(ISERROR(VLOOKUP(A636,'Unc. Lookup'!O$2:O$2652,1,FALSE)),0,1)</f>
        <v>1</v>
      </c>
      <c r="E636">
        <f>COUNTIF(Table5[New ID],Table5[[#This Row],[New ID]])</f>
        <v>1</v>
      </c>
      <c r="G636" s="1" t="s">
        <v>3382</v>
      </c>
      <c r="J636">
        <v>1</v>
      </c>
      <c r="L636">
        <v>1</v>
      </c>
    </row>
    <row r="637" spans="1:12" x14ac:dyDescent="0.25">
      <c r="A637" s="156" t="s">
        <v>2264</v>
      </c>
      <c r="B637" s="66" t="s">
        <v>3287</v>
      </c>
      <c r="C637" s="155" t="s">
        <v>52</v>
      </c>
      <c r="D637">
        <f>IF(ISERROR(VLOOKUP(A637,'Unc. Lookup'!O$2:O$2652,1,FALSE)),0,1)</f>
        <v>1</v>
      </c>
      <c r="E637">
        <f>COUNTIF(Table5[New ID],Table5[[#This Row],[New ID]])</f>
        <v>1</v>
      </c>
      <c r="G637" s="1" t="s">
        <v>3347</v>
      </c>
      <c r="J637">
        <v>1</v>
      </c>
      <c r="L637">
        <v>1</v>
      </c>
    </row>
    <row r="638" spans="1:12" x14ac:dyDescent="0.25">
      <c r="A638" s="156" t="s">
        <v>2269</v>
      </c>
      <c r="B638" s="66" t="s">
        <v>3288</v>
      </c>
      <c r="C638" s="155" t="s">
        <v>52</v>
      </c>
      <c r="D638">
        <f>IF(ISERROR(VLOOKUP(A638,'Unc. Lookup'!O$2:O$2652,1,FALSE)),0,1)</f>
        <v>1</v>
      </c>
      <c r="E638">
        <f>COUNTIF(Table5[New ID],Table5[[#This Row],[New ID]])</f>
        <v>1</v>
      </c>
      <c r="G638" s="1" t="s">
        <v>3352</v>
      </c>
      <c r="J638">
        <v>1</v>
      </c>
      <c r="L638">
        <v>1</v>
      </c>
    </row>
    <row r="639" spans="1:12" x14ac:dyDescent="0.25">
      <c r="A639" s="156" t="s">
        <v>5256</v>
      </c>
      <c r="B639" s="66" t="s">
        <v>3289</v>
      </c>
      <c r="C639" s="155" t="s">
        <v>52</v>
      </c>
      <c r="D639">
        <f>IF(ISERROR(VLOOKUP(A639,'Unc. Lookup'!O$2:O$2652,1,FALSE)),0,1)</f>
        <v>0</v>
      </c>
      <c r="E639">
        <f>COUNTIF(Table5[New ID],Table5[[#This Row],[New ID]])</f>
        <v>1</v>
      </c>
      <c r="G639" s="1" t="s">
        <v>3357</v>
      </c>
      <c r="J639">
        <v>1</v>
      </c>
      <c r="L639">
        <v>1</v>
      </c>
    </row>
    <row r="640" spans="1:12" x14ac:dyDescent="0.25">
      <c r="A640" s="156" t="s">
        <v>2252</v>
      </c>
      <c r="B640" s="66" t="s">
        <v>3290</v>
      </c>
      <c r="C640" s="155" t="s">
        <v>52</v>
      </c>
      <c r="D640">
        <f>IF(ISERROR(VLOOKUP(A640,'Unc. Lookup'!O$2:O$2652,1,FALSE)),0,1)</f>
        <v>1</v>
      </c>
      <c r="E640">
        <f>COUNTIF(Table5[New ID],Table5[[#This Row],[New ID]])</f>
        <v>1</v>
      </c>
      <c r="G640" s="1" t="s">
        <v>3362</v>
      </c>
      <c r="J640">
        <v>1</v>
      </c>
      <c r="L640">
        <v>1</v>
      </c>
    </row>
    <row r="641" spans="1:12" x14ac:dyDescent="0.25">
      <c r="A641" s="156" t="s">
        <v>2262</v>
      </c>
      <c r="B641" s="66" t="s">
        <v>3291</v>
      </c>
      <c r="C641" s="155" t="s">
        <v>52</v>
      </c>
      <c r="D641">
        <f>IF(ISERROR(VLOOKUP(A641,'Unc. Lookup'!O$2:O$2652,1,FALSE)),0,1)</f>
        <v>1</v>
      </c>
      <c r="E641">
        <f>COUNTIF(Table5[New ID],Table5[[#This Row],[New ID]])</f>
        <v>1</v>
      </c>
      <c r="G641" s="1" t="s">
        <v>4996</v>
      </c>
      <c r="K641">
        <v>1</v>
      </c>
      <c r="L641">
        <v>1</v>
      </c>
    </row>
    <row r="642" spans="1:12" x14ac:dyDescent="0.25">
      <c r="A642" s="156" t="s">
        <v>5257</v>
      </c>
      <c r="B642" s="66" t="s">
        <v>3292</v>
      </c>
      <c r="C642" s="155" t="s">
        <v>52</v>
      </c>
      <c r="D642">
        <f>IF(ISERROR(VLOOKUP(A642,'Unc. Lookup'!O$2:O$2652,1,FALSE)),0,1)</f>
        <v>0</v>
      </c>
      <c r="E642">
        <f>COUNTIF(Table5[New ID],Table5[[#This Row],[New ID]])</f>
        <v>1</v>
      </c>
      <c r="G642" s="1" t="s">
        <v>3299</v>
      </c>
      <c r="J642">
        <v>1</v>
      </c>
      <c r="L642">
        <v>1</v>
      </c>
    </row>
    <row r="643" spans="1:12" x14ac:dyDescent="0.25">
      <c r="A643" s="156" t="s">
        <v>2270</v>
      </c>
      <c r="B643" s="66" t="s">
        <v>3293</v>
      </c>
      <c r="C643" s="155" t="s">
        <v>52</v>
      </c>
      <c r="D643">
        <f>IF(ISERROR(VLOOKUP(A643,'Unc. Lookup'!O$2:O$2652,1,FALSE)),0,1)</f>
        <v>1</v>
      </c>
      <c r="E643">
        <f>COUNTIF(Table5[New ID],Table5[[#This Row],[New ID]])</f>
        <v>1</v>
      </c>
      <c r="G643" s="1" t="s">
        <v>3304</v>
      </c>
      <c r="J643">
        <v>1</v>
      </c>
      <c r="L643">
        <v>1</v>
      </c>
    </row>
    <row r="644" spans="1:12" x14ac:dyDescent="0.25">
      <c r="A644" s="156" t="s">
        <v>2274</v>
      </c>
      <c r="B644" s="66" t="s">
        <v>3294</v>
      </c>
      <c r="C644" s="155" t="s">
        <v>52</v>
      </c>
      <c r="D644">
        <f>IF(ISERROR(VLOOKUP(A644,'Unc. Lookup'!O$2:O$2652,1,FALSE)),0,1)</f>
        <v>1</v>
      </c>
      <c r="E644">
        <f>COUNTIF(Table5[New ID],Table5[[#This Row],[New ID]])</f>
        <v>1</v>
      </c>
      <c r="G644" s="1" t="s">
        <v>3309</v>
      </c>
      <c r="J644">
        <v>1</v>
      </c>
      <c r="L644">
        <v>1</v>
      </c>
    </row>
    <row r="645" spans="1:12" x14ac:dyDescent="0.25">
      <c r="A645" s="156" t="s">
        <v>2280</v>
      </c>
      <c r="B645" s="66" t="s">
        <v>3295</v>
      </c>
      <c r="C645" s="155" t="s">
        <v>52</v>
      </c>
      <c r="D645">
        <f>IF(ISERROR(VLOOKUP(A645,'Unc. Lookup'!O$2:O$2652,1,FALSE)),0,1)</f>
        <v>1</v>
      </c>
      <c r="E645">
        <f>COUNTIF(Table5[New ID],Table5[[#This Row],[New ID]])</f>
        <v>1</v>
      </c>
      <c r="G645" s="1" t="s">
        <v>3319</v>
      </c>
      <c r="J645">
        <v>1</v>
      </c>
      <c r="L645">
        <v>1</v>
      </c>
    </row>
    <row r="646" spans="1:12" x14ac:dyDescent="0.25">
      <c r="A646" s="156" t="s">
        <v>2286</v>
      </c>
      <c r="B646" s="66" t="s">
        <v>3296</v>
      </c>
      <c r="C646" s="155" t="s">
        <v>52</v>
      </c>
      <c r="D646">
        <f>IF(ISERROR(VLOOKUP(A646,'Unc. Lookup'!O$2:O$2652,1,FALSE)),0,1)</f>
        <v>1</v>
      </c>
      <c r="E646">
        <f>COUNTIF(Table5[New ID],Table5[[#This Row],[New ID]])</f>
        <v>1</v>
      </c>
      <c r="G646" s="1" t="s">
        <v>3314</v>
      </c>
      <c r="J646">
        <v>1</v>
      </c>
      <c r="L646">
        <v>1</v>
      </c>
    </row>
    <row r="647" spans="1:12" x14ac:dyDescent="0.25">
      <c r="A647" s="156" t="s">
        <v>2288</v>
      </c>
      <c r="B647" s="66" t="s">
        <v>3297</v>
      </c>
      <c r="C647" s="155" t="s">
        <v>52</v>
      </c>
      <c r="D647">
        <f>IF(ISERROR(VLOOKUP(A647,'Unc. Lookup'!O$2:O$2652,1,FALSE)),0,1)</f>
        <v>1</v>
      </c>
      <c r="E647">
        <f>COUNTIF(Table5[New ID],Table5[[#This Row],[New ID]])</f>
        <v>1</v>
      </c>
      <c r="G647" s="1" t="s">
        <v>4518</v>
      </c>
      <c r="I647">
        <v>1</v>
      </c>
      <c r="L647">
        <v>1</v>
      </c>
    </row>
    <row r="648" spans="1:12" x14ac:dyDescent="0.25">
      <c r="A648" s="156" t="s">
        <v>5258</v>
      </c>
      <c r="B648" s="66" t="s">
        <v>3298</v>
      </c>
      <c r="C648" s="155" t="s">
        <v>52</v>
      </c>
      <c r="D648">
        <f>IF(ISERROR(VLOOKUP(A648,'Unc. Lookup'!O$2:O$2652,1,FALSE)),0,1)</f>
        <v>0</v>
      </c>
      <c r="E648">
        <f>COUNTIF(Table5[New ID],Table5[[#This Row],[New ID]])</f>
        <v>1</v>
      </c>
      <c r="G648" s="1" t="s">
        <v>3131</v>
      </c>
      <c r="J648">
        <v>1</v>
      </c>
      <c r="L648">
        <v>1</v>
      </c>
    </row>
    <row r="649" spans="1:12" x14ac:dyDescent="0.25">
      <c r="A649" s="156" t="s">
        <v>5259</v>
      </c>
      <c r="B649" s="66" t="s">
        <v>3299</v>
      </c>
      <c r="C649" s="155" t="s">
        <v>52</v>
      </c>
      <c r="D649">
        <f>IF(ISERROR(VLOOKUP(A649,'Unc. Lookup'!O$2:O$2652,1,FALSE)),0,1)</f>
        <v>0</v>
      </c>
      <c r="E649">
        <f>COUNTIF(Table5[New ID],Table5[[#This Row],[New ID]])</f>
        <v>1</v>
      </c>
      <c r="G649" s="1" t="s">
        <v>3141</v>
      </c>
      <c r="I649">
        <v>1</v>
      </c>
      <c r="J649">
        <v>1</v>
      </c>
      <c r="L649">
        <v>2</v>
      </c>
    </row>
    <row r="650" spans="1:12" x14ac:dyDescent="0.25">
      <c r="A650" s="156" t="s">
        <v>2282</v>
      </c>
      <c r="B650" s="66" t="s">
        <v>3300</v>
      </c>
      <c r="C650" s="155" t="s">
        <v>52</v>
      </c>
      <c r="D650">
        <f>IF(ISERROR(VLOOKUP(A650,'Unc. Lookup'!O$2:O$2652,1,FALSE)),0,1)</f>
        <v>1</v>
      </c>
      <c r="E650">
        <f>COUNTIF(Table5[New ID],Table5[[#This Row],[New ID]])</f>
        <v>1</v>
      </c>
      <c r="G650" s="1" t="s">
        <v>3151</v>
      </c>
      <c r="I650">
        <v>1</v>
      </c>
      <c r="J650">
        <v>1</v>
      </c>
      <c r="L650">
        <v>2</v>
      </c>
    </row>
    <row r="651" spans="1:12" x14ac:dyDescent="0.25">
      <c r="A651" s="156" t="s">
        <v>5260</v>
      </c>
      <c r="B651" s="66" t="s">
        <v>3301</v>
      </c>
      <c r="C651" s="155" t="s">
        <v>52</v>
      </c>
      <c r="D651">
        <f>IF(ISERROR(VLOOKUP(A651,'Unc. Lookup'!O$2:O$2652,1,FALSE)),0,1)</f>
        <v>0</v>
      </c>
      <c r="E651">
        <f>COUNTIF(Table5[New ID],Table5[[#This Row],[New ID]])</f>
        <v>1</v>
      </c>
      <c r="G651" s="1" t="s">
        <v>3161</v>
      </c>
      <c r="J651">
        <v>1</v>
      </c>
      <c r="L651">
        <v>1</v>
      </c>
    </row>
    <row r="652" spans="1:12" x14ac:dyDescent="0.25">
      <c r="A652" s="156" t="s">
        <v>2289</v>
      </c>
      <c r="B652" s="66" t="s">
        <v>3302</v>
      </c>
      <c r="C652" s="155" t="s">
        <v>52</v>
      </c>
      <c r="D652">
        <f>IF(ISERROR(VLOOKUP(A652,'Unc. Lookup'!O$2:O$2652,1,FALSE)),0,1)</f>
        <v>1</v>
      </c>
      <c r="E652">
        <f>COUNTIF(Table5[New ID],Table5[[#This Row],[New ID]])</f>
        <v>1</v>
      </c>
      <c r="G652" s="1" t="s">
        <v>3181</v>
      </c>
      <c r="J652">
        <v>1</v>
      </c>
      <c r="L652">
        <v>1</v>
      </c>
    </row>
    <row r="653" spans="1:12" x14ac:dyDescent="0.25">
      <c r="A653" s="156" t="s">
        <v>2294</v>
      </c>
      <c r="B653" s="66" t="s">
        <v>3303</v>
      </c>
      <c r="C653" s="155" t="s">
        <v>52</v>
      </c>
      <c r="D653">
        <f>IF(ISERROR(VLOOKUP(A653,'Unc. Lookup'!O$2:O$2652,1,FALSE)),0,1)</f>
        <v>1</v>
      </c>
      <c r="E653">
        <f>COUNTIF(Table5[New ID],Table5[[#This Row],[New ID]])</f>
        <v>1</v>
      </c>
      <c r="G653" s="1" t="s">
        <v>3191</v>
      </c>
      <c r="J653">
        <v>1</v>
      </c>
      <c r="L653">
        <v>1</v>
      </c>
    </row>
    <row r="654" spans="1:12" x14ac:dyDescent="0.25">
      <c r="A654" s="156" t="s">
        <v>2296</v>
      </c>
      <c r="B654" s="66" t="s">
        <v>3304</v>
      </c>
      <c r="C654" s="155" t="s">
        <v>52</v>
      </c>
      <c r="D654">
        <f>IF(ISERROR(VLOOKUP(A654,'Unc. Lookup'!O$2:O$2652,1,FALSE)),0,1)</f>
        <v>1</v>
      </c>
      <c r="E654">
        <f>COUNTIF(Table5[New ID],Table5[[#This Row],[New ID]])</f>
        <v>1</v>
      </c>
      <c r="G654" s="1" t="s">
        <v>3171</v>
      </c>
      <c r="J654">
        <v>1</v>
      </c>
      <c r="L654">
        <v>1</v>
      </c>
    </row>
    <row r="655" spans="1:12" x14ac:dyDescent="0.25">
      <c r="A655" s="156" t="s">
        <v>2281</v>
      </c>
      <c r="B655" s="66" t="s">
        <v>3305</v>
      </c>
      <c r="C655" s="155" t="s">
        <v>52</v>
      </c>
      <c r="D655">
        <f>IF(ISERROR(VLOOKUP(A655,'Unc. Lookup'!O$2:O$2652,1,FALSE)),0,1)</f>
        <v>1</v>
      </c>
      <c r="E655">
        <f>COUNTIF(Table5[New ID],Table5[[#This Row],[New ID]])</f>
        <v>1</v>
      </c>
      <c r="G655" s="1" t="s">
        <v>3324</v>
      </c>
      <c r="J655">
        <v>1</v>
      </c>
      <c r="L655">
        <v>1</v>
      </c>
    </row>
    <row r="656" spans="1:12" x14ac:dyDescent="0.25">
      <c r="A656" s="156" t="s">
        <v>2285</v>
      </c>
      <c r="B656" s="66" t="s">
        <v>3306</v>
      </c>
      <c r="C656" s="155" t="s">
        <v>52</v>
      </c>
      <c r="D656">
        <f>IF(ISERROR(VLOOKUP(A656,'Unc. Lookup'!O$2:O$2652,1,FALSE)),0,1)</f>
        <v>1</v>
      </c>
      <c r="E656">
        <f>COUNTIF(Table5[New ID],Table5[[#This Row],[New ID]])</f>
        <v>1</v>
      </c>
      <c r="G656" s="1" t="s">
        <v>3329</v>
      </c>
      <c r="J656">
        <v>1</v>
      </c>
      <c r="L656">
        <v>1</v>
      </c>
    </row>
    <row r="657" spans="1:12" x14ac:dyDescent="0.25">
      <c r="A657" s="156" t="s">
        <v>2290</v>
      </c>
      <c r="B657" s="66" t="s">
        <v>3307</v>
      </c>
      <c r="C657" s="155" t="s">
        <v>52</v>
      </c>
      <c r="D657">
        <f>IF(ISERROR(VLOOKUP(A657,'Unc. Lookup'!O$2:O$2652,1,FALSE)),0,1)</f>
        <v>1</v>
      </c>
      <c r="E657">
        <f>COUNTIF(Table5[New ID],Table5[[#This Row],[New ID]])</f>
        <v>1</v>
      </c>
      <c r="G657" s="1" t="s">
        <v>3334</v>
      </c>
      <c r="J657">
        <v>1</v>
      </c>
      <c r="L657">
        <v>1</v>
      </c>
    </row>
    <row r="658" spans="1:12" x14ac:dyDescent="0.25">
      <c r="A658" s="156" t="s">
        <v>2291</v>
      </c>
      <c r="B658" s="66" t="s">
        <v>3308</v>
      </c>
      <c r="C658" s="155" t="s">
        <v>52</v>
      </c>
      <c r="D658">
        <f>IF(ISERROR(VLOOKUP(A658,'Unc. Lookup'!O$2:O$2652,1,FALSE)),0,1)</f>
        <v>1</v>
      </c>
      <c r="E658">
        <f>COUNTIF(Table5[New ID],Table5[[#This Row],[New ID]])</f>
        <v>1</v>
      </c>
      <c r="G658" s="1" t="s">
        <v>3344</v>
      </c>
      <c r="J658">
        <v>1</v>
      </c>
      <c r="L658">
        <v>1</v>
      </c>
    </row>
    <row r="659" spans="1:12" x14ac:dyDescent="0.25">
      <c r="A659" s="156" t="s">
        <v>2295</v>
      </c>
      <c r="B659" s="66" t="s">
        <v>3309</v>
      </c>
      <c r="C659" s="155" t="s">
        <v>52</v>
      </c>
      <c r="D659">
        <f>IF(ISERROR(VLOOKUP(A659,'Unc. Lookup'!O$2:O$2652,1,FALSE)),0,1)</f>
        <v>1</v>
      </c>
      <c r="E659">
        <f>COUNTIF(Table5[New ID],Table5[[#This Row],[New ID]])</f>
        <v>1</v>
      </c>
      <c r="G659" s="1" t="s">
        <v>3339</v>
      </c>
      <c r="J659">
        <v>1</v>
      </c>
      <c r="L659">
        <v>1</v>
      </c>
    </row>
    <row r="660" spans="1:12" x14ac:dyDescent="0.25">
      <c r="A660" s="156" t="s">
        <v>5261</v>
      </c>
      <c r="B660" s="66" t="s">
        <v>3310</v>
      </c>
      <c r="C660" s="155" t="s">
        <v>52</v>
      </c>
      <c r="D660">
        <f>IF(ISERROR(VLOOKUP(A660,'Unc. Lookup'!O$2:O$2652,1,FALSE)),0,1)</f>
        <v>0</v>
      </c>
      <c r="E660">
        <f>COUNTIF(Table5[New ID],Table5[[#This Row],[New ID]])</f>
        <v>1</v>
      </c>
      <c r="G660" s="1" t="s">
        <v>4663</v>
      </c>
      <c r="I660">
        <v>1</v>
      </c>
      <c r="L660">
        <v>1</v>
      </c>
    </row>
    <row r="661" spans="1:12" x14ac:dyDescent="0.25">
      <c r="A661" s="156" t="s">
        <v>2284</v>
      </c>
      <c r="B661" s="66" t="s">
        <v>3311</v>
      </c>
      <c r="C661" s="155" t="s">
        <v>52</v>
      </c>
      <c r="D661">
        <f>IF(ISERROR(VLOOKUP(A661,'Unc. Lookup'!O$2:O$2652,1,FALSE)),0,1)</f>
        <v>1</v>
      </c>
      <c r="E661">
        <f>COUNTIF(Table5[New ID],Table5[[#This Row],[New ID]])</f>
        <v>1</v>
      </c>
      <c r="G661" s="1" t="s">
        <v>5000</v>
      </c>
      <c r="K661">
        <v>1</v>
      </c>
      <c r="L661">
        <v>1</v>
      </c>
    </row>
    <row r="662" spans="1:12" x14ac:dyDescent="0.25">
      <c r="A662" s="156" t="s">
        <v>2287</v>
      </c>
      <c r="B662" s="66" t="s">
        <v>3312</v>
      </c>
      <c r="C662" s="155" t="s">
        <v>52</v>
      </c>
      <c r="D662">
        <f>IF(ISERROR(VLOOKUP(A662,'Unc. Lookup'!O$2:O$2652,1,FALSE)),0,1)</f>
        <v>1</v>
      </c>
      <c r="E662">
        <f>COUNTIF(Table5[New ID],Table5[[#This Row],[New ID]])</f>
        <v>1</v>
      </c>
      <c r="G662" s="1" t="s">
        <v>4668</v>
      </c>
      <c r="I662">
        <v>1</v>
      </c>
      <c r="L662">
        <v>1</v>
      </c>
    </row>
    <row r="663" spans="1:12" x14ac:dyDescent="0.25">
      <c r="A663" s="156" t="s">
        <v>2292</v>
      </c>
      <c r="B663" s="66" t="s">
        <v>3313</v>
      </c>
      <c r="C663" s="155" t="s">
        <v>52</v>
      </c>
      <c r="D663">
        <f>IF(ISERROR(VLOOKUP(A663,'Unc. Lookup'!O$2:O$2652,1,FALSE)),0,1)</f>
        <v>1</v>
      </c>
      <c r="E663">
        <f>COUNTIF(Table5[New ID],Table5[[#This Row],[New ID]])</f>
        <v>1</v>
      </c>
      <c r="G663" s="1" t="s">
        <v>4678</v>
      </c>
      <c r="I663">
        <v>1</v>
      </c>
      <c r="L663">
        <v>1</v>
      </c>
    </row>
    <row r="664" spans="1:12" x14ac:dyDescent="0.25">
      <c r="A664" s="156" t="s">
        <v>5262</v>
      </c>
      <c r="B664" s="66" t="s">
        <v>3314</v>
      </c>
      <c r="C664" s="155" t="s">
        <v>52</v>
      </c>
      <c r="D664">
        <f>IF(ISERROR(VLOOKUP(A664,'Unc. Lookup'!O$2:O$2652,1,FALSE)),0,1)</f>
        <v>0</v>
      </c>
      <c r="E664">
        <f>COUNTIF(Table5[New ID],Table5[[#This Row],[New ID]])</f>
        <v>1</v>
      </c>
      <c r="G664" s="1" t="s">
        <v>4683</v>
      </c>
      <c r="I664">
        <v>1</v>
      </c>
      <c r="L664">
        <v>1</v>
      </c>
    </row>
    <row r="665" spans="1:12" x14ac:dyDescent="0.25">
      <c r="A665" s="156" t="s">
        <v>2283</v>
      </c>
      <c r="B665" s="66" t="s">
        <v>3315</v>
      </c>
      <c r="C665" s="155" t="s">
        <v>52</v>
      </c>
      <c r="D665">
        <f>IF(ISERROR(VLOOKUP(A665,'Unc. Lookup'!O$2:O$2652,1,FALSE)),0,1)</f>
        <v>1</v>
      </c>
      <c r="E665">
        <f>COUNTIF(Table5[New ID],Table5[[#This Row],[New ID]])</f>
        <v>1</v>
      </c>
      <c r="G665" s="1" t="s">
        <v>4688</v>
      </c>
      <c r="I665">
        <v>1</v>
      </c>
      <c r="L665">
        <v>1</v>
      </c>
    </row>
    <row r="666" spans="1:12" x14ac:dyDescent="0.25">
      <c r="A666" s="156" t="s">
        <v>5263</v>
      </c>
      <c r="B666" s="66" t="s">
        <v>3316</v>
      </c>
      <c r="C666" s="155" t="s">
        <v>52</v>
      </c>
      <c r="D666">
        <f>IF(ISERROR(VLOOKUP(A666,'Unc. Lookup'!O$2:O$2652,1,FALSE)),0,1)</f>
        <v>0</v>
      </c>
      <c r="E666">
        <f>COUNTIF(Table5[New ID],Table5[[#This Row],[New ID]])</f>
        <v>1</v>
      </c>
      <c r="G666" s="1" t="s">
        <v>4673</v>
      </c>
      <c r="I666">
        <v>1</v>
      </c>
      <c r="L666">
        <v>1</v>
      </c>
    </row>
    <row r="667" spans="1:12" x14ac:dyDescent="0.25">
      <c r="A667" s="156" t="s">
        <v>5264</v>
      </c>
      <c r="B667" s="66" t="s">
        <v>3317</v>
      </c>
      <c r="C667" s="155" t="s">
        <v>52</v>
      </c>
      <c r="D667">
        <f>IF(ISERROR(VLOOKUP(A667,'Unc. Lookup'!O$2:O$2652,1,FALSE)),0,1)</f>
        <v>0</v>
      </c>
      <c r="E667">
        <f>COUNTIF(Table5[New ID],Table5[[#This Row],[New ID]])</f>
        <v>1</v>
      </c>
      <c r="G667" s="1" t="s">
        <v>3368</v>
      </c>
      <c r="J667">
        <v>1</v>
      </c>
      <c r="L667">
        <v>1</v>
      </c>
    </row>
    <row r="668" spans="1:12" x14ac:dyDescent="0.25">
      <c r="A668" s="156" t="s">
        <v>2293</v>
      </c>
      <c r="B668" s="66" t="s">
        <v>3318</v>
      </c>
      <c r="C668" s="155" t="s">
        <v>52</v>
      </c>
      <c r="D668">
        <f>IF(ISERROR(VLOOKUP(A668,'Unc. Lookup'!O$2:O$2652,1,FALSE)),0,1)</f>
        <v>1</v>
      </c>
      <c r="E668">
        <f>COUNTIF(Table5[New ID],Table5[[#This Row],[New ID]])</f>
        <v>1</v>
      </c>
      <c r="G668" s="1" t="s">
        <v>3373</v>
      </c>
      <c r="J668">
        <v>1</v>
      </c>
      <c r="L668">
        <v>1</v>
      </c>
    </row>
    <row r="669" spans="1:12" x14ac:dyDescent="0.25">
      <c r="A669" s="156" t="s">
        <v>2297</v>
      </c>
      <c r="B669" s="66" t="s">
        <v>3319</v>
      </c>
      <c r="C669" s="155" t="s">
        <v>52</v>
      </c>
      <c r="D669">
        <f>IF(ISERROR(VLOOKUP(A669,'Unc. Lookup'!O$2:O$2652,1,FALSE)),0,1)</f>
        <v>1</v>
      </c>
      <c r="E669">
        <f>COUNTIF(Table5[New ID],Table5[[#This Row],[New ID]])</f>
        <v>1</v>
      </c>
      <c r="G669" s="1" t="s">
        <v>3378</v>
      </c>
      <c r="J669">
        <v>1</v>
      </c>
      <c r="L669">
        <v>1</v>
      </c>
    </row>
    <row r="670" spans="1:12" x14ac:dyDescent="0.25">
      <c r="A670" s="156" t="s">
        <v>2301</v>
      </c>
      <c r="B670" s="66" t="s">
        <v>3320</v>
      </c>
      <c r="C670" s="155" t="s">
        <v>52</v>
      </c>
      <c r="D670">
        <f>IF(ISERROR(VLOOKUP(A670,'Unc. Lookup'!O$2:O$2652,1,FALSE)),0,1)</f>
        <v>1</v>
      </c>
      <c r="E670">
        <f>COUNTIF(Table5[New ID],Table5[[#This Row],[New ID]])</f>
        <v>1</v>
      </c>
      <c r="G670" s="1" t="s">
        <v>3383</v>
      </c>
      <c r="J670">
        <v>1</v>
      </c>
      <c r="L670">
        <v>1</v>
      </c>
    </row>
    <row r="671" spans="1:12" x14ac:dyDescent="0.25">
      <c r="A671" s="156" t="s">
        <v>2305</v>
      </c>
      <c r="B671" s="66" t="s">
        <v>3321</v>
      </c>
      <c r="C671" s="155" t="s">
        <v>52</v>
      </c>
      <c r="D671">
        <f>IF(ISERROR(VLOOKUP(A671,'Unc. Lookup'!O$2:O$2652,1,FALSE)),0,1)</f>
        <v>1</v>
      </c>
      <c r="E671">
        <f>COUNTIF(Table5[New ID],Table5[[#This Row],[New ID]])</f>
        <v>1</v>
      </c>
      <c r="G671" s="1" t="s">
        <v>3348</v>
      </c>
      <c r="J671">
        <v>1</v>
      </c>
      <c r="L671">
        <v>1</v>
      </c>
    </row>
    <row r="672" spans="1:12" x14ac:dyDescent="0.25">
      <c r="A672" s="156" t="s">
        <v>5265</v>
      </c>
      <c r="B672" s="66" t="s">
        <v>3322</v>
      </c>
      <c r="C672" s="155" t="s">
        <v>52</v>
      </c>
      <c r="D672">
        <f>IF(ISERROR(VLOOKUP(A672,'Unc. Lookup'!O$2:O$2652,1,FALSE)),0,1)</f>
        <v>0</v>
      </c>
      <c r="E672">
        <f>COUNTIF(Table5[New ID],Table5[[#This Row],[New ID]])</f>
        <v>1</v>
      </c>
      <c r="G672" s="1" t="s">
        <v>3353</v>
      </c>
      <c r="J672">
        <v>1</v>
      </c>
      <c r="L672">
        <v>1</v>
      </c>
    </row>
    <row r="673" spans="1:12" x14ac:dyDescent="0.25">
      <c r="A673" s="156" t="s">
        <v>2311</v>
      </c>
      <c r="B673" s="66" t="s">
        <v>3323</v>
      </c>
      <c r="C673" s="155" t="s">
        <v>52</v>
      </c>
      <c r="D673">
        <f>IF(ISERROR(VLOOKUP(A673,'Unc. Lookup'!O$2:O$2652,1,FALSE)),0,1)</f>
        <v>1</v>
      </c>
      <c r="E673">
        <f>COUNTIF(Table5[New ID],Table5[[#This Row],[New ID]])</f>
        <v>1</v>
      </c>
      <c r="G673" s="1" t="s">
        <v>3358</v>
      </c>
      <c r="J673">
        <v>1</v>
      </c>
      <c r="L673">
        <v>1</v>
      </c>
    </row>
    <row r="674" spans="1:12" x14ac:dyDescent="0.25">
      <c r="A674" s="156" t="s">
        <v>5266</v>
      </c>
      <c r="B674" s="66" t="s">
        <v>3324</v>
      </c>
      <c r="C674" s="155" t="s">
        <v>52</v>
      </c>
      <c r="D674">
        <f>IF(ISERROR(VLOOKUP(A674,'Unc. Lookup'!O$2:O$2652,1,FALSE)),0,1)</f>
        <v>0</v>
      </c>
      <c r="E674">
        <f>COUNTIF(Table5[New ID],Table5[[#This Row],[New ID]])</f>
        <v>1</v>
      </c>
      <c r="G674" s="1" t="s">
        <v>3363</v>
      </c>
      <c r="J674">
        <v>1</v>
      </c>
      <c r="L674">
        <v>1</v>
      </c>
    </row>
    <row r="675" spans="1:12" x14ac:dyDescent="0.25">
      <c r="A675" s="156" t="s">
        <v>2298</v>
      </c>
      <c r="B675" s="66" t="s">
        <v>3325</v>
      </c>
      <c r="C675" s="155" t="s">
        <v>52</v>
      </c>
      <c r="D675">
        <f>IF(ISERROR(VLOOKUP(A675,'Unc. Lookup'!O$2:O$2652,1,FALSE)),0,1)</f>
        <v>1</v>
      </c>
      <c r="E675">
        <f>COUNTIF(Table5[New ID],Table5[[#This Row],[New ID]])</f>
        <v>1</v>
      </c>
      <c r="G675" s="1" t="s">
        <v>4519</v>
      </c>
      <c r="I675">
        <v>1</v>
      </c>
      <c r="L675">
        <v>1</v>
      </c>
    </row>
    <row r="676" spans="1:12" x14ac:dyDescent="0.25">
      <c r="A676" s="156" t="s">
        <v>5267</v>
      </c>
      <c r="B676" s="66" t="s">
        <v>3326</v>
      </c>
      <c r="C676" s="155" t="s">
        <v>52</v>
      </c>
      <c r="D676">
        <f>IF(ISERROR(VLOOKUP(A676,'Unc. Lookup'!O$2:O$2652,1,FALSE)),0,1)</f>
        <v>0</v>
      </c>
      <c r="E676">
        <f>COUNTIF(Table5[New ID],Table5[[#This Row],[New ID]])</f>
        <v>1</v>
      </c>
      <c r="G676" s="1" t="s">
        <v>3132</v>
      </c>
      <c r="J676">
        <v>1</v>
      </c>
      <c r="L676">
        <v>1</v>
      </c>
    </row>
    <row r="677" spans="1:12" x14ac:dyDescent="0.25">
      <c r="A677" s="156" t="s">
        <v>2306</v>
      </c>
      <c r="B677" s="66" t="s">
        <v>3327</v>
      </c>
      <c r="C677" s="155" t="s">
        <v>52</v>
      </c>
      <c r="D677">
        <f>IF(ISERROR(VLOOKUP(A677,'Unc. Lookup'!O$2:O$2652,1,FALSE)),0,1)</f>
        <v>1</v>
      </c>
      <c r="E677">
        <f>COUNTIF(Table5[New ID],Table5[[#This Row],[New ID]])</f>
        <v>1</v>
      </c>
      <c r="G677" s="1" t="s">
        <v>3142</v>
      </c>
      <c r="I677">
        <v>1</v>
      </c>
      <c r="J677">
        <v>1</v>
      </c>
      <c r="L677">
        <v>2</v>
      </c>
    </row>
    <row r="678" spans="1:12" x14ac:dyDescent="0.25">
      <c r="A678" s="156" t="s">
        <v>2310</v>
      </c>
      <c r="B678" s="66" t="s">
        <v>3328</v>
      </c>
      <c r="C678" s="155" t="s">
        <v>52</v>
      </c>
      <c r="D678">
        <f>IF(ISERROR(VLOOKUP(A678,'Unc. Lookup'!O$2:O$2652,1,FALSE)),0,1)</f>
        <v>1</v>
      </c>
      <c r="E678">
        <f>COUNTIF(Table5[New ID],Table5[[#This Row],[New ID]])</f>
        <v>1</v>
      </c>
      <c r="G678" s="1" t="s">
        <v>3152</v>
      </c>
      <c r="I678">
        <v>1</v>
      </c>
      <c r="J678">
        <v>1</v>
      </c>
      <c r="L678">
        <v>2</v>
      </c>
    </row>
    <row r="679" spans="1:12" x14ac:dyDescent="0.25">
      <c r="A679" s="156" t="s">
        <v>5268</v>
      </c>
      <c r="B679" s="66" t="s">
        <v>3329</v>
      </c>
      <c r="C679" s="155" t="s">
        <v>52</v>
      </c>
      <c r="D679">
        <f>IF(ISERROR(VLOOKUP(A679,'Unc. Lookup'!O$2:O$2652,1,FALSE)),0,1)</f>
        <v>0</v>
      </c>
      <c r="E679">
        <f>COUNTIF(Table5[New ID],Table5[[#This Row],[New ID]])</f>
        <v>1</v>
      </c>
      <c r="G679" s="1" t="s">
        <v>3133</v>
      </c>
      <c r="J679">
        <v>1</v>
      </c>
      <c r="L679">
        <v>1</v>
      </c>
    </row>
    <row r="680" spans="1:12" x14ac:dyDescent="0.25">
      <c r="A680" s="156" t="s">
        <v>5269</v>
      </c>
      <c r="B680" s="66" t="s">
        <v>3330</v>
      </c>
      <c r="C680" s="155" t="s">
        <v>52</v>
      </c>
      <c r="D680">
        <f>IF(ISERROR(VLOOKUP(A680,'Unc. Lookup'!O$2:O$2652,1,FALSE)),0,1)</f>
        <v>0</v>
      </c>
      <c r="E680">
        <f>COUNTIF(Table5[New ID],Table5[[#This Row],[New ID]])</f>
        <v>1</v>
      </c>
      <c r="G680" s="1" t="s">
        <v>3143</v>
      </c>
      <c r="J680">
        <v>1</v>
      </c>
      <c r="L680">
        <v>1</v>
      </c>
    </row>
    <row r="681" spans="1:12" x14ac:dyDescent="0.25">
      <c r="A681" s="156" t="s">
        <v>2304</v>
      </c>
      <c r="B681" s="66" t="s">
        <v>3331</v>
      </c>
      <c r="C681" s="155" t="s">
        <v>52</v>
      </c>
      <c r="D681">
        <f>IF(ISERROR(VLOOKUP(A681,'Unc. Lookup'!O$2:O$2652,1,FALSE)),0,1)</f>
        <v>1</v>
      </c>
      <c r="E681">
        <f>COUNTIF(Table5[New ID],Table5[[#This Row],[New ID]])</f>
        <v>1</v>
      </c>
      <c r="G681" s="1" t="s">
        <v>3153</v>
      </c>
      <c r="J681">
        <v>1</v>
      </c>
      <c r="L681">
        <v>1</v>
      </c>
    </row>
    <row r="682" spans="1:12" x14ac:dyDescent="0.25">
      <c r="A682" s="156" t="s">
        <v>5270</v>
      </c>
      <c r="B682" s="66" t="s">
        <v>3332</v>
      </c>
      <c r="C682" s="155" t="s">
        <v>52</v>
      </c>
      <c r="D682">
        <f>IF(ISERROR(VLOOKUP(A682,'Unc. Lookup'!O$2:O$2652,1,FALSE)),0,1)</f>
        <v>0</v>
      </c>
      <c r="E682">
        <f>COUNTIF(Table5[New ID],Table5[[#This Row],[New ID]])</f>
        <v>1</v>
      </c>
      <c r="G682" s="1" t="s">
        <v>3163</v>
      </c>
      <c r="J682">
        <v>1</v>
      </c>
      <c r="L682">
        <v>1</v>
      </c>
    </row>
    <row r="683" spans="1:12" x14ac:dyDescent="0.25">
      <c r="A683" s="156" t="s">
        <v>2312</v>
      </c>
      <c r="B683" s="66" t="s">
        <v>3333</v>
      </c>
      <c r="C683" s="155" t="s">
        <v>52</v>
      </c>
      <c r="D683">
        <f>IF(ISERROR(VLOOKUP(A683,'Unc. Lookup'!O$2:O$2652,1,FALSE)),0,1)</f>
        <v>1</v>
      </c>
      <c r="E683">
        <f>COUNTIF(Table5[New ID],Table5[[#This Row],[New ID]])</f>
        <v>1</v>
      </c>
      <c r="G683" s="1" t="s">
        <v>3183</v>
      </c>
      <c r="J683">
        <v>1</v>
      </c>
      <c r="L683">
        <v>1</v>
      </c>
    </row>
    <row r="684" spans="1:12" x14ac:dyDescent="0.25">
      <c r="A684" s="156" t="s">
        <v>2315</v>
      </c>
      <c r="B684" s="66" t="s">
        <v>3334</v>
      </c>
      <c r="C684" s="155" t="s">
        <v>52</v>
      </c>
      <c r="D684">
        <f>IF(ISERROR(VLOOKUP(A684,'Unc. Lookup'!O$2:O$2652,1,FALSE)),0,1)</f>
        <v>1</v>
      </c>
      <c r="E684">
        <f>COUNTIF(Table5[New ID],Table5[[#This Row],[New ID]])</f>
        <v>1</v>
      </c>
      <c r="G684" s="1" t="s">
        <v>3193</v>
      </c>
      <c r="J684">
        <v>1</v>
      </c>
      <c r="L684">
        <v>1</v>
      </c>
    </row>
    <row r="685" spans="1:12" x14ac:dyDescent="0.25">
      <c r="A685" s="156" t="s">
        <v>2299</v>
      </c>
      <c r="B685" s="66" t="s">
        <v>3335</v>
      </c>
      <c r="C685" s="155" t="s">
        <v>52</v>
      </c>
      <c r="D685">
        <f>IF(ISERROR(VLOOKUP(A685,'Unc. Lookup'!O$2:O$2652,1,FALSE)),0,1)</f>
        <v>1</v>
      </c>
      <c r="E685">
        <f>COUNTIF(Table5[New ID],Table5[[#This Row],[New ID]])</f>
        <v>1</v>
      </c>
      <c r="G685" s="1" t="s">
        <v>3173</v>
      </c>
      <c r="J685">
        <v>1</v>
      </c>
      <c r="L685">
        <v>1</v>
      </c>
    </row>
    <row r="686" spans="1:12" x14ac:dyDescent="0.25">
      <c r="A686" s="156" t="s">
        <v>2303</v>
      </c>
      <c r="B686" s="66" t="s">
        <v>3336</v>
      </c>
      <c r="C686" s="155" t="s">
        <v>52</v>
      </c>
      <c r="D686">
        <f>IF(ISERROR(VLOOKUP(A686,'Unc. Lookup'!O$2:O$2652,1,FALSE)),0,1)</f>
        <v>1</v>
      </c>
      <c r="E686">
        <f>COUNTIF(Table5[New ID],Table5[[#This Row],[New ID]])</f>
        <v>1</v>
      </c>
      <c r="G686" s="1" t="s">
        <v>3162</v>
      </c>
      <c r="J686">
        <v>1</v>
      </c>
      <c r="L686">
        <v>1</v>
      </c>
    </row>
    <row r="687" spans="1:12" x14ac:dyDescent="0.25">
      <c r="A687" s="156" t="s">
        <v>2308</v>
      </c>
      <c r="B687" s="66" t="s">
        <v>3337</v>
      </c>
      <c r="C687" s="155" t="s">
        <v>52</v>
      </c>
      <c r="D687">
        <f>IF(ISERROR(VLOOKUP(A687,'Unc. Lookup'!O$2:O$2652,1,FALSE)),0,1)</f>
        <v>1</v>
      </c>
      <c r="E687">
        <f>COUNTIF(Table5[New ID],Table5[[#This Row],[New ID]])</f>
        <v>1</v>
      </c>
      <c r="G687" s="1" t="s">
        <v>3182</v>
      </c>
      <c r="J687">
        <v>1</v>
      </c>
      <c r="L687">
        <v>1</v>
      </c>
    </row>
    <row r="688" spans="1:12" x14ac:dyDescent="0.25">
      <c r="A688" s="156" t="s">
        <v>2313</v>
      </c>
      <c r="B688" s="66" t="s">
        <v>3338</v>
      </c>
      <c r="C688" s="155" t="s">
        <v>52</v>
      </c>
      <c r="D688">
        <f>IF(ISERROR(VLOOKUP(A688,'Unc. Lookup'!O$2:O$2652,1,FALSE)),0,1)</f>
        <v>1</v>
      </c>
      <c r="E688">
        <f>COUNTIF(Table5[New ID],Table5[[#This Row],[New ID]])</f>
        <v>1</v>
      </c>
      <c r="G688" s="1" t="s">
        <v>3192</v>
      </c>
      <c r="J688">
        <v>1</v>
      </c>
      <c r="L688">
        <v>1</v>
      </c>
    </row>
    <row r="689" spans="1:12" x14ac:dyDescent="0.25">
      <c r="A689" s="156" t="s">
        <v>2316</v>
      </c>
      <c r="B689" s="66" t="s">
        <v>3339</v>
      </c>
      <c r="C689" s="155" t="s">
        <v>52</v>
      </c>
      <c r="D689">
        <f>IF(ISERROR(VLOOKUP(A689,'Unc. Lookup'!O$2:O$2652,1,FALSE)),0,1)</f>
        <v>1</v>
      </c>
      <c r="E689">
        <f>COUNTIF(Table5[New ID],Table5[[#This Row],[New ID]])</f>
        <v>1</v>
      </c>
      <c r="G689" s="1" t="s">
        <v>3172</v>
      </c>
      <c r="J689">
        <v>1</v>
      </c>
      <c r="L689">
        <v>1</v>
      </c>
    </row>
    <row r="690" spans="1:12" x14ac:dyDescent="0.25">
      <c r="A690" s="156" t="s">
        <v>2300</v>
      </c>
      <c r="B690" s="66" t="s">
        <v>3340</v>
      </c>
      <c r="C690" s="155" t="s">
        <v>52</v>
      </c>
      <c r="D690">
        <f>IF(ISERROR(VLOOKUP(A690,'Unc. Lookup'!O$2:O$2652,1,FALSE)),0,1)</f>
        <v>1</v>
      </c>
      <c r="E690">
        <f>COUNTIF(Table5[New ID],Table5[[#This Row],[New ID]])</f>
        <v>1</v>
      </c>
      <c r="G690" s="1" t="s">
        <v>5001</v>
      </c>
      <c r="K690">
        <v>1</v>
      </c>
      <c r="L690">
        <v>1</v>
      </c>
    </row>
    <row r="691" spans="1:12" x14ac:dyDescent="0.25">
      <c r="A691" s="156" t="s">
        <v>2302</v>
      </c>
      <c r="B691" s="66" t="s">
        <v>3341</v>
      </c>
      <c r="C691" s="155" t="s">
        <v>52</v>
      </c>
      <c r="D691">
        <f>IF(ISERROR(VLOOKUP(A691,'Unc. Lookup'!O$2:O$2652,1,FALSE)),0,1)</f>
        <v>1</v>
      </c>
      <c r="E691">
        <f>COUNTIF(Table5[New ID],Table5[[#This Row],[New ID]])</f>
        <v>1</v>
      </c>
      <c r="G691" s="1" t="s">
        <v>3369</v>
      </c>
      <c r="J691">
        <v>1</v>
      </c>
      <c r="L691">
        <v>1</v>
      </c>
    </row>
    <row r="692" spans="1:12" x14ac:dyDescent="0.25">
      <c r="A692" s="156" t="s">
        <v>2307</v>
      </c>
      <c r="B692" s="66" t="s">
        <v>3342</v>
      </c>
      <c r="C692" s="155" t="s">
        <v>52</v>
      </c>
      <c r="D692">
        <f>IF(ISERROR(VLOOKUP(A692,'Unc. Lookup'!O$2:O$2652,1,FALSE)),0,1)</f>
        <v>1</v>
      </c>
      <c r="E692">
        <f>COUNTIF(Table5[New ID],Table5[[#This Row],[New ID]])</f>
        <v>1</v>
      </c>
      <c r="G692" s="1" t="s">
        <v>3374</v>
      </c>
      <c r="J692">
        <v>1</v>
      </c>
      <c r="L692">
        <v>1</v>
      </c>
    </row>
    <row r="693" spans="1:12" x14ac:dyDescent="0.25">
      <c r="A693" s="156" t="s">
        <v>2309</v>
      </c>
      <c r="B693" s="66" t="s">
        <v>3343</v>
      </c>
      <c r="C693" s="155" t="s">
        <v>52</v>
      </c>
      <c r="D693">
        <f>IF(ISERROR(VLOOKUP(A693,'Unc. Lookup'!O$2:O$2652,1,FALSE)),0,1)</f>
        <v>1</v>
      </c>
      <c r="E693">
        <f>COUNTIF(Table5[New ID],Table5[[#This Row],[New ID]])</f>
        <v>1</v>
      </c>
      <c r="G693" s="1" t="s">
        <v>3379</v>
      </c>
      <c r="J693">
        <v>1</v>
      </c>
      <c r="L693">
        <v>1</v>
      </c>
    </row>
    <row r="694" spans="1:12" x14ac:dyDescent="0.25">
      <c r="A694" s="156" t="s">
        <v>2314</v>
      </c>
      <c r="B694" s="66" t="s">
        <v>3344</v>
      </c>
      <c r="C694" s="155" t="s">
        <v>52</v>
      </c>
      <c r="D694">
        <f>IF(ISERROR(VLOOKUP(A694,'Unc. Lookup'!O$2:O$2652,1,FALSE)),0,1)</f>
        <v>1</v>
      </c>
      <c r="E694">
        <f>COUNTIF(Table5[New ID],Table5[[#This Row],[New ID]])</f>
        <v>1</v>
      </c>
      <c r="G694" s="1" t="s">
        <v>3384</v>
      </c>
      <c r="J694">
        <v>1</v>
      </c>
      <c r="L694">
        <v>1</v>
      </c>
    </row>
    <row r="695" spans="1:12" x14ac:dyDescent="0.25">
      <c r="A695" s="156" t="s">
        <v>5271</v>
      </c>
      <c r="B695" s="66" t="s">
        <v>3345</v>
      </c>
      <c r="C695" s="155" t="s">
        <v>52</v>
      </c>
      <c r="D695">
        <f>IF(ISERROR(VLOOKUP(A695,'Unc. Lookup'!O$2:O$2652,1,FALSE)),0,1)</f>
        <v>0</v>
      </c>
      <c r="E695">
        <f>COUNTIF(Table5[New ID],Table5[[#This Row],[New ID]])</f>
        <v>1</v>
      </c>
      <c r="G695" s="1" t="s">
        <v>3349</v>
      </c>
      <c r="J695">
        <v>1</v>
      </c>
      <c r="L695">
        <v>1</v>
      </c>
    </row>
    <row r="696" spans="1:12" x14ac:dyDescent="0.25">
      <c r="A696" s="156" t="s">
        <v>2320</v>
      </c>
      <c r="B696" s="66" t="s">
        <v>3346</v>
      </c>
      <c r="C696" s="155" t="s">
        <v>52</v>
      </c>
      <c r="D696">
        <f>IF(ISERROR(VLOOKUP(A696,'Unc. Lookup'!O$2:O$2652,1,FALSE)),0,1)</f>
        <v>1</v>
      </c>
      <c r="E696">
        <f>COUNTIF(Table5[New ID],Table5[[#This Row],[New ID]])</f>
        <v>1</v>
      </c>
      <c r="G696" s="1" t="s">
        <v>3354</v>
      </c>
      <c r="J696">
        <v>1</v>
      </c>
      <c r="L696">
        <v>1</v>
      </c>
    </row>
    <row r="697" spans="1:12" x14ac:dyDescent="0.25">
      <c r="A697" s="156" t="s">
        <v>5272</v>
      </c>
      <c r="B697" s="66" t="s">
        <v>3347</v>
      </c>
      <c r="C697" s="155" t="s">
        <v>52</v>
      </c>
      <c r="D697">
        <f>IF(ISERROR(VLOOKUP(A697,'Unc. Lookup'!O$2:O$2652,1,FALSE)),0,1)</f>
        <v>0</v>
      </c>
      <c r="E697">
        <f>COUNTIF(Table5[New ID],Table5[[#This Row],[New ID]])</f>
        <v>1</v>
      </c>
      <c r="G697" s="1" t="s">
        <v>3359</v>
      </c>
      <c r="J697">
        <v>1</v>
      </c>
      <c r="L697">
        <v>1</v>
      </c>
    </row>
    <row r="698" spans="1:12" x14ac:dyDescent="0.25">
      <c r="A698" s="156" t="s">
        <v>5273</v>
      </c>
      <c r="B698" s="66" t="s">
        <v>3348</v>
      </c>
      <c r="C698" s="155" t="s">
        <v>52</v>
      </c>
      <c r="D698">
        <f>IF(ISERROR(VLOOKUP(A698,'Unc. Lookup'!O$2:O$2652,1,FALSE)),0,1)</f>
        <v>0</v>
      </c>
      <c r="E698">
        <f>COUNTIF(Table5[New ID],Table5[[#This Row],[New ID]])</f>
        <v>1</v>
      </c>
      <c r="G698" s="1" t="s">
        <v>3364</v>
      </c>
      <c r="J698">
        <v>1</v>
      </c>
      <c r="L698">
        <v>1</v>
      </c>
    </row>
    <row r="699" spans="1:12" x14ac:dyDescent="0.25">
      <c r="A699" s="156" t="s">
        <v>2327</v>
      </c>
      <c r="B699" s="66" t="s">
        <v>3349</v>
      </c>
      <c r="C699" s="155" t="s">
        <v>52</v>
      </c>
      <c r="D699">
        <f>IF(ISERROR(VLOOKUP(A699,'Unc. Lookup'!O$2:O$2652,1,FALSE)),0,1)</f>
        <v>1</v>
      </c>
      <c r="E699">
        <f>COUNTIF(Table5[New ID],Table5[[#This Row],[New ID]])</f>
        <v>1</v>
      </c>
      <c r="G699" s="1" t="s">
        <v>4303</v>
      </c>
      <c r="I699">
        <v>1</v>
      </c>
      <c r="L699">
        <v>1</v>
      </c>
    </row>
    <row r="700" spans="1:12" x14ac:dyDescent="0.25">
      <c r="A700" s="156" t="s">
        <v>5274</v>
      </c>
      <c r="B700" s="66" t="s">
        <v>3350</v>
      </c>
      <c r="C700" s="155" t="s">
        <v>52</v>
      </c>
      <c r="D700">
        <f>IF(ISERROR(VLOOKUP(A700,'Unc. Lookup'!O$2:O$2652,1,FALSE)),0,1)</f>
        <v>0</v>
      </c>
      <c r="E700">
        <f>COUNTIF(Table5[New ID],Table5[[#This Row],[New ID]])</f>
        <v>1</v>
      </c>
      <c r="G700" s="1" t="s">
        <v>4309</v>
      </c>
      <c r="I700">
        <v>1</v>
      </c>
      <c r="L700">
        <v>1</v>
      </c>
    </row>
    <row r="701" spans="1:12" x14ac:dyDescent="0.25">
      <c r="A701" s="156" t="s">
        <v>5275</v>
      </c>
      <c r="B701" s="66" t="s">
        <v>3351</v>
      </c>
      <c r="C701" s="155" t="s">
        <v>52</v>
      </c>
      <c r="D701">
        <f>IF(ISERROR(VLOOKUP(A701,'Unc. Lookup'!O$2:O$2652,1,FALSE)),0,1)</f>
        <v>0</v>
      </c>
      <c r="E701">
        <f>COUNTIF(Table5[New ID],Table5[[#This Row],[New ID]])</f>
        <v>1</v>
      </c>
      <c r="G701" s="1" t="s">
        <v>4315</v>
      </c>
      <c r="I701">
        <v>1</v>
      </c>
      <c r="L701">
        <v>1</v>
      </c>
    </row>
    <row r="702" spans="1:12" x14ac:dyDescent="0.25">
      <c r="A702" s="156" t="s">
        <v>2323</v>
      </c>
      <c r="B702" s="66" t="s">
        <v>3352</v>
      </c>
      <c r="C702" s="155" t="s">
        <v>52</v>
      </c>
      <c r="D702">
        <f>IF(ISERROR(VLOOKUP(A702,'Unc. Lookup'!O$2:O$2652,1,FALSE)),0,1)</f>
        <v>1</v>
      </c>
      <c r="E702">
        <f>COUNTIF(Table5[New ID],Table5[[#This Row],[New ID]])</f>
        <v>1</v>
      </c>
      <c r="G702" s="1" t="s">
        <v>4333</v>
      </c>
      <c r="I702">
        <v>1</v>
      </c>
      <c r="L702">
        <v>1</v>
      </c>
    </row>
    <row r="703" spans="1:12" x14ac:dyDescent="0.25">
      <c r="A703" s="156" t="s">
        <v>2324</v>
      </c>
      <c r="B703" s="66" t="s">
        <v>3353</v>
      </c>
      <c r="C703" s="155" t="s">
        <v>52</v>
      </c>
      <c r="D703">
        <f>IF(ISERROR(VLOOKUP(A703,'Unc. Lookup'!O$2:O$2652,1,FALSE)),0,1)</f>
        <v>1</v>
      </c>
      <c r="E703">
        <f>COUNTIF(Table5[New ID],Table5[[#This Row],[New ID]])</f>
        <v>1</v>
      </c>
      <c r="G703" s="1" t="s">
        <v>4174</v>
      </c>
      <c r="I703">
        <v>1</v>
      </c>
      <c r="L703">
        <v>1</v>
      </c>
    </row>
    <row r="704" spans="1:12" x14ac:dyDescent="0.25">
      <c r="A704" s="156" t="s">
        <v>2329</v>
      </c>
      <c r="B704" s="66" t="s">
        <v>3354</v>
      </c>
      <c r="C704" s="155" t="s">
        <v>52</v>
      </c>
      <c r="D704">
        <f>IF(ISERROR(VLOOKUP(A704,'Unc. Lookup'!O$2:O$2652,1,FALSE)),0,1)</f>
        <v>1</v>
      </c>
      <c r="E704">
        <f>COUNTIF(Table5[New ID],Table5[[#This Row],[New ID]])</f>
        <v>1</v>
      </c>
      <c r="G704" s="1" t="s">
        <v>4321</v>
      </c>
      <c r="I704">
        <v>1</v>
      </c>
      <c r="L704">
        <v>1</v>
      </c>
    </row>
    <row r="705" spans="1:12" x14ac:dyDescent="0.25">
      <c r="A705" s="156" t="s">
        <v>2318</v>
      </c>
      <c r="B705" s="66" t="s">
        <v>3355</v>
      </c>
      <c r="C705" s="155" t="s">
        <v>52</v>
      </c>
      <c r="D705">
        <f>IF(ISERROR(VLOOKUP(A705,'Unc. Lookup'!O$2:O$2652,1,FALSE)),0,1)</f>
        <v>1</v>
      </c>
      <c r="E705">
        <f>COUNTIF(Table5[New ID],Table5[[#This Row],[New ID]])</f>
        <v>1</v>
      </c>
      <c r="G705" s="1" t="s">
        <v>4180</v>
      </c>
      <c r="I705">
        <v>1</v>
      </c>
      <c r="L705">
        <v>1</v>
      </c>
    </row>
    <row r="706" spans="1:12" x14ac:dyDescent="0.25">
      <c r="A706" s="156" t="s">
        <v>2321</v>
      </c>
      <c r="B706" s="66" t="s">
        <v>3356</v>
      </c>
      <c r="C706" s="155" t="s">
        <v>52</v>
      </c>
      <c r="D706">
        <f>IF(ISERROR(VLOOKUP(A706,'Unc. Lookup'!O$2:O$2652,1,FALSE)),0,1)</f>
        <v>1</v>
      </c>
      <c r="E706">
        <f>COUNTIF(Table5[New ID],Table5[[#This Row],[New ID]])</f>
        <v>1</v>
      </c>
      <c r="G706" s="1" t="s">
        <v>4339</v>
      </c>
      <c r="I706">
        <v>1</v>
      </c>
      <c r="L706">
        <v>1</v>
      </c>
    </row>
    <row r="707" spans="1:12" x14ac:dyDescent="0.25">
      <c r="A707" s="156" t="s">
        <v>2322</v>
      </c>
      <c r="B707" s="66" t="s">
        <v>3357</v>
      </c>
      <c r="C707" s="155" t="s">
        <v>52</v>
      </c>
      <c r="D707">
        <f>IF(ISERROR(VLOOKUP(A707,'Unc. Lookup'!O$2:O$2652,1,FALSE)),0,1)</f>
        <v>1</v>
      </c>
      <c r="E707">
        <f>COUNTIF(Table5[New ID],Table5[[#This Row],[New ID]])</f>
        <v>1</v>
      </c>
      <c r="G707" s="1" t="s">
        <v>4186</v>
      </c>
      <c r="I707">
        <v>1</v>
      </c>
      <c r="L707">
        <v>1</v>
      </c>
    </row>
    <row r="708" spans="1:12" x14ac:dyDescent="0.25">
      <c r="A708" s="156" t="s">
        <v>2325</v>
      </c>
      <c r="B708" s="66" t="s">
        <v>3358</v>
      </c>
      <c r="C708" s="155" t="s">
        <v>52</v>
      </c>
      <c r="D708">
        <f>IF(ISERROR(VLOOKUP(A708,'Unc. Lookup'!O$2:O$2652,1,FALSE)),0,1)</f>
        <v>1</v>
      </c>
      <c r="E708">
        <f>COUNTIF(Table5[New ID],Table5[[#This Row],[New ID]])</f>
        <v>1</v>
      </c>
      <c r="G708" s="1" t="s">
        <v>4327</v>
      </c>
      <c r="I708">
        <v>1</v>
      </c>
      <c r="L708">
        <v>1</v>
      </c>
    </row>
    <row r="709" spans="1:12" x14ac:dyDescent="0.25">
      <c r="A709" s="156" t="s">
        <v>2330</v>
      </c>
      <c r="B709" s="66" t="s">
        <v>3359</v>
      </c>
      <c r="C709" s="155" t="s">
        <v>52</v>
      </c>
      <c r="D709">
        <f>IF(ISERROR(VLOOKUP(A709,'Unc. Lookup'!O$2:O$2652,1,FALSE)),0,1)</f>
        <v>1</v>
      </c>
      <c r="E709">
        <f>COUNTIF(Table5[New ID],Table5[[#This Row],[New ID]])</f>
        <v>1</v>
      </c>
      <c r="G709" s="1" t="s">
        <v>4192</v>
      </c>
      <c r="I709">
        <v>1</v>
      </c>
      <c r="L709">
        <v>1</v>
      </c>
    </row>
    <row r="710" spans="1:12" x14ac:dyDescent="0.25">
      <c r="A710" s="156" t="s">
        <v>2317</v>
      </c>
      <c r="B710" s="66" t="s">
        <v>3360</v>
      </c>
      <c r="C710" s="155" t="s">
        <v>52</v>
      </c>
      <c r="D710">
        <f>IF(ISERROR(VLOOKUP(A710,'Unc. Lookup'!O$2:O$2652,1,FALSE)),0,1)</f>
        <v>1</v>
      </c>
      <c r="E710">
        <f>COUNTIF(Table5[New ID],Table5[[#This Row],[New ID]])</f>
        <v>1</v>
      </c>
      <c r="G710" s="1" t="s">
        <v>4273</v>
      </c>
      <c r="I710">
        <v>1</v>
      </c>
      <c r="L710">
        <v>1</v>
      </c>
    </row>
    <row r="711" spans="1:12" x14ac:dyDescent="0.25">
      <c r="A711" s="156" t="s">
        <v>2319</v>
      </c>
      <c r="B711" s="66" t="s">
        <v>3361</v>
      </c>
      <c r="C711" s="155" t="s">
        <v>52</v>
      </c>
      <c r="D711">
        <f>IF(ISERROR(VLOOKUP(A711,'Unc. Lookup'!O$2:O$2652,1,FALSE)),0,1)</f>
        <v>1</v>
      </c>
      <c r="E711">
        <f>COUNTIF(Table5[New ID],Table5[[#This Row],[New ID]])</f>
        <v>1</v>
      </c>
      <c r="G711" s="1" t="s">
        <v>4279</v>
      </c>
      <c r="I711">
        <v>1</v>
      </c>
      <c r="L711">
        <v>1</v>
      </c>
    </row>
    <row r="712" spans="1:12" x14ac:dyDescent="0.25">
      <c r="A712" s="156" t="s">
        <v>5276</v>
      </c>
      <c r="B712" s="66" t="s">
        <v>3362</v>
      </c>
      <c r="C712" s="155" t="s">
        <v>52</v>
      </c>
      <c r="D712">
        <f>IF(ISERROR(VLOOKUP(A712,'Unc. Lookup'!O$2:O$2652,1,FALSE)),0,1)</f>
        <v>0</v>
      </c>
      <c r="E712">
        <f>COUNTIF(Table5[New ID],Table5[[#This Row],[New ID]])</f>
        <v>1</v>
      </c>
      <c r="G712" s="1" t="s">
        <v>4286</v>
      </c>
      <c r="I712">
        <v>1</v>
      </c>
      <c r="L712">
        <v>1</v>
      </c>
    </row>
    <row r="713" spans="1:12" x14ac:dyDescent="0.25">
      <c r="A713" s="156" t="s">
        <v>2326</v>
      </c>
      <c r="B713" s="66" t="s">
        <v>3363</v>
      </c>
      <c r="C713" s="155" t="s">
        <v>52</v>
      </c>
      <c r="D713">
        <f>IF(ISERROR(VLOOKUP(A713,'Unc. Lookup'!O$2:O$2652,1,FALSE)),0,1)</f>
        <v>1</v>
      </c>
      <c r="E713">
        <f>COUNTIF(Table5[New ID],Table5[[#This Row],[New ID]])</f>
        <v>1</v>
      </c>
      <c r="G713" s="1" t="s">
        <v>4295</v>
      </c>
      <c r="I713">
        <v>1</v>
      </c>
      <c r="L713">
        <v>1</v>
      </c>
    </row>
    <row r="714" spans="1:12" x14ac:dyDescent="0.25">
      <c r="A714" s="156" t="s">
        <v>2328</v>
      </c>
      <c r="B714" s="66" t="s">
        <v>3364</v>
      </c>
      <c r="C714" s="155" t="s">
        <v>52</v>
      </c>
      <c r="D714">
        <f>IF(ISERROR(VLOOKUP(A714,'Unc. Lookup'!O$2:O$2652,1,FALSE)),0,1)</f>
        <v>1</v>
      </c>
      <c r="E714">
        <f>COUNTIF(Table5[New ID],Table5[[#This Row],[New ID]])</f>
        <v>1</v>
      </c>
      <c r="G714" s="1" t="s">
        <v>4156</v>
      </c>
      <c r="I714">
        <v>1</v>
      </c>
      <c r="L714">
        <v>1</v>
      </c>
    </row>
    <row r="715" spans="1:12" x14ac:dyDescent="0.25">
      <c r="A715" s="156" t="s">
        <v>2331</v>
      </c>
      <c r="B715" s="66" t="s">
        <v>3365</v>
      </c>
      <c r="C715" s="155" t="s">
        <v>52</v>
      </c>
      <c r="D715">
        <f>IF(ISERROR(VLOOKUP(A715,'Unc. Lookup'!O$2:O$2652,1,FALSE)),0,1)</f>
        <v>1</v>
      </c>
      <c r="E715">
        <f>COUNTIF(Table5[New ID],Table5[[#This Row],[New ID]])</f>
        <v>1</v>
      </c>
      <c r="G715" s="1" t="s">
        <v>4291</v>
      </c>
      <c r="I715">
        <v>1</v>
      </c>
      <c r="L715">
        <v>1</v>
      </c>
    </row>
    <row r="716" spans="1:12" x14ac:dyDescent="0.25">
      <c r="A716" s="156" t="s">
        <v>2336</v>
      </c>
      <c r="B716" s="66" t="s">
        <v>3366</v>
      </c>
      <c r="C716" s="155" t="s">
        <v>52</v>
      </c>
      <c r="D716">
        <f>IF(ISERROR(VLOOKUP(A716,'Unc. Lookup'!O$2:O$2652,1,FALSE)),0,1)</f>
        <v>1</v>
      </c>
      <c r="E716">
        <f>COUNTIF(Table5[New ID],Table5[[#This Row],[New ID]])</f>
        <v>1</v>
      </c>
      <c r="G716" s="1" t="s">
        <v>4297</v>
      </c>
      <c r="I716">
        <v>1</v>
      </c>
      <c r="L716">
        <v>1</v>
      </c>
    </row>
    <row r="717" spans="1:12" x14ac:dyDescent="0.25">
      <c r="A717" s="156" t="s">
        <v>5277</v>
      </c>
      <c r="B717" s="66" t="s">
        <v>3367</v>
      </c>
      <c r="C717" s="155" t="s">
        <v>52</v>
      </c>
      <c r="D717">
        <f>IF(ISERROR(VLOOKUP(A717,'Unc. Lookup'!O$2:O$2652,1,FALSE)),0,1)</f>
        <v>0</v>
      </c>
      <c r="E717">
        <f>COUNTIF(Table5[New ID],Table5[[#This Row],[New ID]])</f>
        <v>1</v>
      </c>
      <c r="G717" s="1" t="s">
        <v>4165</v>
      </c>
      <c r="I717">
        <v>1</v>
      </c>
      <c r="L717">
        <v>1</v>
      </c>
    </row>
    <row r="718" spans="1:12" x14ac:dyDescent="0.25">
      <c r="A718" s="156" t="s">
        <v>2342</v>
      </c>
      <c r="B718" s="66" t="s">
        <v>3368</v>
      </c>
      <c r="C718" s="155" t="s">
        <v>52</v>
      </c>
      <c r="D718">
        <f>IF(ISERROR(VLOOKUP(A718,'Unc. Lookup'!O$2:O$2652,1,FALSE)),0,1)</f>
        <v>1</v>
      </c>
      <c r="E718">
        <f>COUNTIF(Table5[New ID],Table5[[#This Row],[New ID]])</f>
        <v>1</v>
      </c>
      <c r="G718" s="1" t="s">
        <v>4293</v>
      </c>
      <c r="I718">
        <v>1</v>
      </c>
      <c r="L718">
        <v>1</v>
      </c>
    </row>
    <row r="719" spans="1:12" x14ac:dyDescent="0.25">
      <c r="A719" s="156" t="s">
        <v>2346</v>
      </c>
      <c r="B719" s="66" t="s">
        <v>3369</v>
      </c>
      <c r="C719" s="155" t="s">
        <v>52</v>
      </c>
      <c r="D719">
        <f>IF(ISERROR(VLOOKUP(A719,'Unc. Lookup'!O$2:O$2652,1,FALSE)),0,1)</f>
        <v>1</v>
      </c>
      <c r="E719">
        <f>COUNTIF(Table5[New ID],Table5[[#This Row],[New ID]])</f>
        <v>1</v>
      </c>
      <c r="G719" s="1" t="s">
        <v>4304</v>
      </c>
      <c r="I719">
        <v>1</v>
      </c>
      <c r="L719">
        <v>1</v>
      </c>
    </row>
    <row r="720" spans="1:12" x14ac:dyDescent="0.25">
      <c r="A720" s="156" t="s">
        <v>2333</v>
      </c>
      <c r="B720" s="66" t="s">
        <v>3370</v>
      </c>
      <c r="C720" s="155" t="s">
        <v>52</v>
      </c>
      <c r="D720">
        <f>IF(ISERROR(VLOOKUP(A720,'Unc. Lookup'!O$2:O$2652,1,FALSE)),0,1)</f>
        <v>1</v>
      </c>
      <c r="E720">
        <f>COUNTIF(Table5[New ID],Table5[[#This Row],[New ID]])</f>
        <v>1</v>
      </c>
      <c r="G720" s="1" t="s">
        <v>4310</v>
      </c>
      <c r="I720">
        <v>1</v>
      </c>
      <c r="L720">
        <v>1</v>
      </c>
    </row>
    <row r="721" spans="1:12" x14ac:dyDescent="0.25">
      <c r="A721" s="156" t="s">
        <v>2337</v>
      </c>
      <c r="B721" s="66" t="s">
        <v>3371</v>
      </c>
      <c r="C721" s="155" t="s">
        <v>52</v>
      </c>
      <c r="D721">
        <f>IF(ISERROR(VLOOKUP(A721,'Unc. Lookup'!O$2:O$2652,1,FALSE)),0,1)</f>
        <v>1</v>
      </c>
      <c r="E721">
        <f>COUNTIF(Table5[New ID],Table5[[#This Row],[New ID]])</f>
        <v>1</v>
      </c>
      <c r="G721" s="1" t="s">
        <v>4316</v>
      </c>
      <c r="I721">
        <v>1</v>
      </c>
      <c r="L721">
        <v>1</v>
      </c>
    </row>
    <row r="722" spans="1:12" x14ac:dyDescent="0.25">
      <c r="A722" s="156" t="s">
        <v>2340</v>
      </c>
      <c r="B722" s="66" t="s">
        <v>3372</v>
      </c>
      <c r="C722" s="155" t="s">
        <v>52</v>
      </c>
      <c r="D722">
        <f>IF(ISERROR(VLOOKUP(A722,'Unc. Lookup'!O$2:O$2652,1,FALSE)),0,1)</f>
        <v>1</v>
      </c>
      <c r="E722">
        <f>COUNTIF(Table5[New ID],Table5[[#This Row],[New ID]])</f>
        <v>1</v>
      </c>
      <c r="G722" s="1" t="s">
        <v>4334</v>
      </c>
      <c r="I722">
        <v>1</v>
      </c>
      <c r="L722">
        <v>1</v>
      </c>
    </row>
    <row r="723" spans="1:12" x14ac:dyDescent="0.25">
      <c r="A723" s="156" t="s">
        <v>2344</v>
      </c>
      <c r="B723" s="66" t="s">
        <v>3373</v>
      </c>
      <c r="C723" s="155" t="s">
        <v>52</v>
      </c>
      <c r="D723">
        <f>IF(ISERROR(VLOOKUP(A723,'Unc. Lookup'!O$2:O$2652,1,FALSE)),0,1)</f>
        <v>1</v>
      </c>
      <c r="E723">
        <f>COUNTIF(Table5[New ID],Table5[[#This Row],[New ID]])</f>
        <v>1</v>
      </c>
      <c r="G723" s="1" t="s">
        <v>4175</v>
      </c>
      <c r="I723">
        <v>1</v>
      </c>
      <c r="L723">
        <v>1</v>
      </c>
    </row>
    <row r="724" spans="1:12" x14ac:dyDescent="0.25">
      <c r="A724" s="156" t="s">
        <v>5278</v>
      </c>
      <c r="B724" s="66" t="s">
        <v>3374</v>
      </c>
      <c r="C724" s="155" t="s">
        <v>52</v>
      </c>
      <c r="D724">
        <f>IF(ISERROR(VLOOKUP(A724,'Unc. Lookup'!O$2:O$2652,1,FALSE)),0,1)</f>
        <v>0</v>
      </c>
      <c r="E724">
        <f>COUNTIF(Table5[New ID],Table5[[#This Row],[New ID]])</f>
        <v>1</v>
      </c>
      <c r="G724" s="1" t="s">
        <v>4322</v>
      </c>
      <c r="I724">
        <v>1</v>
      </c>
      <c r="L724">
        <v>1</v>
      </c>
    </row>
    <row r="725" spans="1:12" x14ac:dyDescent="0.25">
      <c r="A725" s="156" t="s">
        <v>2332</v>
      </c>
      <c r="B725" s="66" t="s">
        <v>3375</v>
      </c>
      <c r="C725" s="155" t="s">
        <v>52</v>
      </c>
      <c r="D725">
        <f>IF(ISERROR(VLOOKUP(A725,'Unc. Lookup'!O$2:O$2652,1,FALSE)),0,1)</f>
        <v>1</v>
      </c>
      <c r="E725">
        <f>COUNTIF(Table5[New ID],Table5[[#This Row],[New ID]])</f>
        <v>1</v>
      </c>
      <c r="G725" s="1" t="s">
        <v>4181</v>
      </c>
      <c r="I725">
        <v>1</v>
      </c>
      <c r="L725">
        <v>1</v>
      </c>
    </row>
    <row r="726" spans="1:12" x14ac:dyDescent="0.25">
      <c r="A726" s="156" t="s">
        <v>2335</v>
      </c>
      <c r="B726" s="66" t="s">
        <v>3376</v>
      </c>
      <c r="C726" s="155" t="s">
        <v>52</v>
      </c>
      <c r="D726">
        <f>IF(ISERROR(VLOOKUP(A726,'Unc. Lookup'!O$2:O$2652,1,FALSE)),0,1)</f>
        <v>1</v>
      </c>
      <c r="E726">
        <f>COUNTIF(Table5[New ID],Table5[[#This Row],[New ID]])</f>
        <v>1</v>
      </c>
      <c r="G726" s="1" t="s">
        <v>4340</v>
      </c>
      <c r="I726">
        <v>1</v>
      </c>
      <c r="L726">
        <v>1</v>
      </c>
    </row>
    <row r="727" spans="1:12" x14ac:dyDescent="0.25">
      <c r="A727" s="156" t="s">
        <v>2341</v>
      </c>
      <c r="B727" s="66" t="s">
        <v>3377</v>
      </c>
      <c r="C727" s="155" t="s">
        <v>52</v>
      </c>
      <c r="D727">
        <f>IF(ISERROR(VLOOKUP(A727,'Unc. Lookup'!O$2:O$2652,1,FALSE)),0,1)</f>
        <v>1</v>
      </c>
      <c r="E727">
        <f>COUNTIF(Table5[New ID],Table5[[#This Row],[New ID]])</f>
        <v>1</v>
      </c>
      <c r="G727" s="1" t="s">
        <v>4187</v>
      </c>
      <c r="I727">
        <v>1</v>
      </c>
      <c r="L727">
        <v>1</v>
      </c>
    </row>
    <row r="728" spans="1:12" x14ac:dyDescent="0.25">
      <c r="A728" s="156" t="s">
        <v>5279</v>
      </c>
      <c r="B728" s="66" t="s">
        <v>3378</v>
      </c>
      <c r="C728" s="155" t="s">
        <v>52</v>
      </c>
      <c r="D728">
        <f>IF(ISERROR(VLOOKUP(A728,'Unc. Lookup'!O$2:O$2652,1,FALSE)),0,1)</f>
        <v>0</v>
      </c>
      <c r="E728">
        <f>COUNTIF(Table5[New ID],Table5[[#This Row],[New ID]])</f>
        <v>1</v>
      </c>
      <c r="G728" s="1" t="s">
        <v>4328</v>
      </c>
      <c r="I728">
        <v>1</v>
      </c>
      <c r="L728">
        <v>1</v>
      </c>
    </row>
    <row r="729" spans="1:12" x14ac:dyDescent="0.25">
      <c r="A729" s="156" t="s">
        <v>2345</v>
      </c>
      <c r="B729" s="66" t="s">
        <v>3379</v>
      </c>
      <c r="C729" s="155" t="s">
        <v>52</v>
      </c>
      <c r="D729">
        <f>IF(ISERROR(VLOOKUP(A729,'Unc. Lookup'!O$2:O$2652,1,FALSE)),0,1)</f>
        <v>1</v>
      </c>
      <c r="E729">
        <f>COUNTIF(Table5[New ID],Table5[[#This Row],[New ID]])</f>
        <v>1</v>
      </c>
      <c r="G729" s="1" t="s">
        <v>4193</v>
      </c>
      <c r="I729">
        <v>1</v>
      </c>
      <c r="L729">
        <v>1</v>
      </c>
    </row>
    <row r="730" spans="1:12" x14ac:dyDescent="0.25">
      <c r="A730" s="156" t="s">
        <v>2334</v>
      </c>
      <c r="B730" s="66" t="s">
        <v>3380</v>
      </c>
      <c r="C730" s="155" t="s">
        <v>52</v>
      </c>
      <c r="D730">
        <f>IF(ISERROR(VLOOKUP(A730,'Unc. Lookup'!O$2:O$2652,1,FALSE)),0,1)</f>
        <v>1</v>
      </c>
      <c r="E730">
        <f>COUNTIF(Table5[New ID],Table5[[#This Row],[New ID]])</f>
        <v>1</v>
      </c>
      <c r="G730" s="1" t="s">
        <v>4345</v>
      </c>
      <c r="I730">
        <v>1</v>
      </c>
      <c r="L730">
        <v>1</v>
      </c>
    </row>
    <row r="731" spans="1:12" x14ac:dyDescent="0.25">
      <c r="A731" s="156" t="s">
        <v>2338</v>
      </c>
      <c r="B731" s="66" t="s">
        <v>3381</v>
      </c>
      <c r="C731" s="155" t="s">
        <v>52</v>
      </c>
      <c r="D731">
        <f>IF(ISERROR(VLOOKUP(A731,'Unc. Lookup'!O$2:O$2652,1,FALSE)),0,1)</f>
        <v>1</v>
      </c>
      <c r="E731">
        <f>COUNTIF(Table5[New ID],Table5[[#This Row],[New ID]])</f>
        <v>1</v>
      </c>
      <c r="G731" s="1" t="s">
        <v>4351</v>
      </c>
      <c r="I731">
        <v>1</v>
      </c>
      <c r="L731">
        <v>1</v>
      </c>
    </row>
    <row r="732" spans="1:12" x14ac:dyDescent="0.25">
      <c r="A732" s="156" t="s">
        <v>2339</v>
      </c>
      <c r="B732" s="66" t="s">
        <v>3382</v>
      </c>
      <c r="C732" s="155" t="s">
        <v>52</v>
      </c>
      <c r="D732">
        <f>IF(ISERROR(VLOOKUP(A732,'Unc. Lookup'!O$2:O$2652,1,FALSE)),0,1)</f>
        <v>1</v>
      </c>
      <c r="E732">
        <f>COUNTIF(Table5[New ID],Table5[[#This Row],[New ID]])</f>
        <v>1</v>
      </c>
      <c r="G732" s="1" t="s">
        <v>4357</v>
      </c>
      <c r="I732">
        <v>1</v>
      </c>
      <c r="L732">
        <v>1</v>
      </c>
    </row>
    <row r="733" spans="1:12" x14ac:dyDescent="0.25">
      <c r="A733" s="156" t="s">
        <v>2343</v>
      </c>
      <c r="B733" s="66" t="s">
        <v>3383</v>
      </c>
      <c r="C733" s="155" t="s">
        <v>52</v>
      </c>
      <c r="D733">
        <f>IF(ISERROR(VLOOKUP(A733,'Unc. Lookup'!O$2:O$2652,1,FALSE)),0,1)</f>
        <v>1</v>
      </c>
      <c r="E733">
        <f>COUNTIF(Table5[New ID],Table5[[#This Row],[New ID]])</f>
        <v>1</v>
      </c>
      <c r="G733" s="1" t="s">
        <v>4375</v>
      </c>
      <c r="I733">
        <v>1</v>
      </c>
      <c r="L733">
        <v>1</v>
      </c>
    </row>
    <row r="734" spans="1:12" x14ac:dyDescent="0.25">
      <c r="A734" s="156" t="s">
        <v>2347</v>
      </c>
      <c r="B734" s="66" t="s">
        <v>3384</v>
      </c>
      <c r="C734" s="155" t="s">
        <v>52</v>
      </c>
      <c r="D734">
        <f>IF(ISERROR(VLOOKUP(A734,'Unc. Lookup'!O$2:O$2652,1,FALSE)),0,1)</f>
        <v>1</v>
      </c>
      <c r="E734">
        <f>COUNTIF(Table5[New ID],Table5[[#This Row],[New ID]])</f>
        <v>1</v>
      </c>
      <c r="G734" s="1" t="s">
        <v>4198</v>
      </c>
      <c r="I734">
        <v>1</v>
      </c>
      <c r="L734">
        <v>1</v>
      </c>
    </row>
    <row r="735" spans="1:12" x14ac:dyDescent="0.25">
      <c r="A735" s="156" t="s">
        <v>2079</v>
      </c>
      <c r="B735" s="66" t="s">
        <v>3385</v>
      </c>
      <c r="C735" s="155" t="s">
        <v>52</v>
      </c>
      <c r="D735">
        <f>IF(ISERROR(VLOOKUP(A735,'Unc. Lookup'!O$2:O$2652,1,FALSE)),0,1)</f>
        <v>1</v>
      </c>
      <c r="E735">
        <f>COUNTIF(Table5[New ID],Table5[[#This Row],[New ID]])</f>
        <v>1</v>
      </c>
      <c r="G735" s="1" t="s">
        <v>4363</v>
      </c>
      <c r="I735">
        <v>1</v>
      </c>
      <c r="L735">
        <v>1</v>
      </c>
    </row>
    <row r="736" spans="1:12" x14ac:dyDescent="0.25">
      <c r="A736" s="156" t="s">
        <v>2083</v>
      </c>
      <c r="B736" s="66" t="s">
        <v>3386</v>
      </c>
      <c r="C736" s="155" t="s">
        <v>52</v>
      </c>
      <c r="D736">
        <f>IF(ISERROR(VLOOKUP(A736,'Unc. Lookup'!O$2:O$2652,1,FALSE)),0,1)</f>
        <v>1</v>
      </c>
      <c r="E736">
        <f>COUNTIF(Table5[New ID],Table5[[#This Row],[New ID]])</f>
        <v>1</v>
      </c>
      <c r="G736" s="1" t="s">
        <v>4204</v>
      </c>
      <c r="I736">
        <v>1</v>
      </c>
      <c r="L736">
        <v>1</v>
      </c>
    </row>
    <row r="737" spans="1:12" x14ac:dyDescent="0.25">
      <c r="A737" s="156" t="s">
        <v>5280</v>
      </c>
      <c r="B737" s="66" t="s">
        <v>3387</v>
      </c>
      <c r="C737" s="155" t="s">
        <v>52</v>
      </c>
      <c r="D737">
        <f>IF(ISERROR(VLOOKUP(A737,'Unc. Lookup'!O$2:O$2652,1,FALSE)),0,1)</f>
        <v>0</v>
      </c>
      <c r="E737">
        <f>COUNTIF(Table5[New ID],Table5[[#This Row],[New ID]])</f>
        <v>1</v>
      </c>
      <c r="G737" s="1" t="s">
        <v>4210</v>
      </c>
      <c r="I737">
        <v>1</v>
      </c>
      <c r="L737">
        <v>1</v>
      </c>
    </row>
    <row r="738" spans="1:12" x14ac:dyDescent="0.25">
      <c r="A738" s="156" t="s">
        <v>2090</v>
      </c>
      <c r="B738" s="66" t="s">
        <v>3388</v>
      </c>
      <c r="C738" s="155" t="s">
        <v>52</v>
      </c>
      <c r="D738">
        <f>IF(ISERROR(VLOOKUP(A738,'Unc. Lookup'!O$2:O$2652,1,FALSE)),0,1)</f>
        <v>1</v>
      </c>
      <c r="E738">
        <f>COUNTIF(Table5[New ID],Table5[[#This Row],[New ID]])</f>
        <v>1</v>
      </c>
      <c r="G738" s="1" t="s">
        <v>4369</v>
      </c>
      <c r="I738">
        <v>1</v>
      </c>
      <c r="L738">
        <v>1</v>
      </c>
    </row>
    <row r="739" spans="1:12" x14ac:dyDescent="0.25">
      <c r="A739" s="156" t="s">
        <v>2095</v>
      </c>
      <c r="B739" s="66" t="s">
        <v>3389</v>
      </c>
      <c r="C739" s="155" t="s">
        <v>52</v>
      </c>
      <c r="D739">
        <f>IF(ISERROR(VLOOKUP(A739,'Unc. Lookup'!O$2:O$2652,1,FALSE)),0,1)</f>
        <v>1</v>
      </c>
      <c r="E739">
        <f>COUNTIF(Table5[New ID],Table5[[#This Row],[New ID]])</f>
        <v>1</v>
      </c>
      <c r="G739" s="1" t="s">
        <v>4216</v>
      </c>
      <c r="I739">
        <v>1</v>
      </c>
      <c r="L739">
        <v>1</v>
      </c>
    </row>
    <row r="740" spans="1:12" x14ac:dyDescent="0.25">
      <c r="A740" s="156" t="s">
        <v>2098</v>
      </c>
      <c r="B740" s="66" t="s">
        <v>3390</v>
      </c>
      <c r="C740" s="155" t="s">
        <v>52</v>
      </c>
      <c r="D740">
        <f>IF(ISERROR(VLOOKUP(A740,'Unc. Lookup'!O$2:O$2652,1,FALSE)),0,1)</f>
        <v>1</v>
      </c>
      <c r="E740">
        <f>COUNTIF(Table5[New ID],Table5[[#This Row],[New ID]])</f>
        <v>1</v>
      </c>
      <c r="G740" s="1" t="s">
        <v>4274</v>
      </c>
      <c r="I740">
        <v>1</v>
      </c>
      <c r="L740">
        <v>1</v>
      </c>
    </row>
    <row r="741" spans="1:12" x14ac:dyDescent="0.25">
      <c r="A741" s="156" t="s">
        <v>2081</v>
      </c>
      <c r="B741" s="66" t="s">
        <v>3391</v>
      </c>
      <c r="C741" s="155" t="s">
        <v>52</v>
      </c>
      <c r="D741">
        <f>IF(ISERROR(VLOOKUP(A741,'Unc. Lookup'!O$2:O$2652,1,FALSE)),0,1)</f>
        <v>1</v>
      </c>
      <c r="E741">
        <f>COUNTIF(Table5[New ID],Table5[[#This Row],[New ID]])</f>
        <v>1</v>
      </c>
      <c r="G741" s="1" t="s">
        <v>4280</v>
      </c>
      <c r="I741">
        <v>1</v>
      </c>
      <c r="L741">
        <v>1</v>
      </c>
    </row>
    <row r="742" spans="1:12" x14ac:dyDescent="0.25">
      <c r="A742" s="156" t="s">
        <v>2086</v>
      </c>
      <c r="B742" s="66" t="s">
        <v>3392</v>
      </c>
      <c r="C742" s="155" t="s">
        <v>52</v>
      </c>
      <c r="D742">
        <f>IF(ISERROR(VLOOKUP(A742,'Unc. Lookup'!O$2:O$2652,1,FALSE)),0,1)</f>
        <v>1</v>
      </c>
      <c r="E742">
        <f>COUNTIF(Table5[New ID],Table5[[#This Row],[New ID]])</f>
        <v>1</v>
      </c>
      <c r="G742" s="1" t="s">
        <v>4285</v>
      </c>
      <c r="I742">
        <v>1</v>
      </c>
      <c r="L742">
        <v>1</v>
      </c>
    </row>
    <row r="743" spans="1:12" x14ac:dyDescent="0.25">
      <c r="A743" s="156" t="s">
        <v>2091</v>
      </c>
      <c r="B743" s="66" t="s">
        <v>3393</v>
      </c>
      <c r="C743" s="155" t="s">
        <v>52</v>
      </c>
      <c r="D743">
        <f>IF(ISERROR(VLOOKUP(A743,'Unc. Lookup'!O$2:O$2652,1,FALSE)),0,1)</f>
        <v>1</v>
      </c>
      <c r="E743">
        <f>COUNTIF(Table5[New ID],Table5[[#This Row],[New ID]])</f>
        <v>1</v>
      </c>
      <c r="G743" s="1" t="s">
        <v>4296</v>
      </c>
      <c r="I743">
        <v>1</v>
      </c>
      <c r="L743">
        <v>1</v>
      </c>
    </row>
    <row r="744" spans="1:12" x14ac:dyDescent="0.25">
      <c r="A744" s="156" t="s">
        <v>2093</v>
      </c>
      <c r="B744" s="66" t="s">
        <v>3394</v>
      </c>
      <c r="C744" s="155" t="s">
        <v>52</v>
      </c>
      <c r="D744">
        <f>IF(ISERROR(VLOOKUP(A744,'Unc. Lookup'!O$2:O$2652,1,FALSE)),0,1)</f>
        <v>1</v>
      </c>
      <c r="E744">
        <f>COUNTIF(Table5[New ID],Table5[[#This Row],[New ID]])</f>
        <v>1</v>
      </c>
      <c r="G744" s="1" t="s">
        <v>4157</v>
      </c>
      <c r="I744">
        <v>1</v>
      </c>
      <c r="L744">
        <v>1</v>
      </c>
    </row>
    <row r="745" spans="1:12" x14ac:dyDescent="0.25">
      <c r="A745" s="156" t="s">
        <v>2099</v>
      </c>
      <c r="B745" s="66" t="s">
        <v>3395</v>
      </c>
      <c r="C745" s="155" t="s">
        <v>52</v>
      </c>
      <c r="D745">
        <f>IF(ISERROR(VLOOKUP(A745,'Unc. Lookup'!O$2:O$2652,1,FALSE)),0,1)</f>
        <v>1</v>
      </c>
      <c r="E745">
        <f>COUNTIF(Table5[New ID],Table5[[#This Row],[New ID]])</f>
        <v>1</v>
      </c>
      <c r="G745" s="1" t="s">
        <v>4292</v>
      </c>
      <c r="I745">
        <v>1</v>
      </c>
      <c r="L745">
        <v>1</v>
      </c>
    </row>
    <row r="746" spans="1:12" x14ac:dyDescent="0.25">
      <c r="A746" s="156" t="s">
        <v>2082</v>
      </c>
      <c r="B746" s="66" t="s">
        <v>3396</v>
      </c>
      <c r="C746" s="155" t="s">
        <v>52</v>
      </c>
      <c r="D746">
        <f>IF(ISERROR(VLOOKUP(A746,'Unc. Lookup'!O$2:O$2652,1,FALSE)),0,1)</f>
        <v>1</v>
      </c>
      <c r="E746">
        <f>COUNTIF(Table5[New ID],Table5[[#This Row],[New ID]])</f>
        <v>1</v>
      </c>
      <c r="G746" s="1" t="s">
        <v>4298</v>
      </c>
      <c r="I746">
        <v>1</v>
      </c>
      <c r="L746">
        <v>1</v>
      </c>
    </row>
    <row r="747" spans="1:12" x14ac:dyDescent="0.25">
      <c r="A747" s="156" t="s">
        <v>2085</v>
      </c>
      <c r="B747" s="66" t="s">
        <v>3397</v>
      </c>
      <c r="C747" s="155" t="s">
        <v>52</v>
      </c>
      <c r="D747">
        <f>IF(ISERROR(VLOOKUP(A747,'Unc. Lookup'!O$2:O$2652,1,FALSE)),0,1)</f>
        <v>1</v>
      </c>
      <c r="E747">
        <f>COUNTIF(Table5[New ID],Table5[[#This Row],[New ID]])</f>
        <v>1</v>
      </c>
      <c r="G747" s="1" t="s">
        <v>4166</v>
      </c>
      <c r="I747">
        <v>1</v>
      </c>
      <c r="L747">
        <v>1</v>
      </c>
    </row>
    <row r="748" spans="1:12" x14ac:dyDescent="0.25">
      <c r="A748" s="156" t="s">
        <v>5281</v>
      </c>
      <c r="B748" s="66" t="s">
        <v>3398</v>
      </c>
      <c r="C748" s="155" t="s">
        <v>52</v>
      </c>
      <c r="D748">
        <f>IF(ISERROR(VLOOKUP(A748,'Unc. Lookup'!O$2:O$2652,1,FALSE)),0,1)</f>
        <v>0</v>
      </c>
      <c r="E748">
        <f>COUNTIF(Table5[New ID],Table5[[#This Row],[New ID]])</f>
        <v>1</v>
      </c>
      <c r="G748" s="1" t="s">
        <v>4294</v>
      </c>
      <c r="I748">
        <v>1</v>
      </c>
      <c r="L748">
        <v>1</v>
      </c>
    </row>
    <row r="749" spans="1:12" x14ac:dyDescent="0.25">
      <c r="A749" s="156" t="s">
        <v>2094</v>
      </c>
      <c r="B749" s="66" t="s">
        <v>3399</v>
      </c>
      <c r="C749" s="155" t="s">
        <v>52</v>
      </c>
      <c r="D749">
        <f>IF(ISERROR(VLOOKUP(A749,'Unc. Lookup'!O$2:O$2652,1,FALSE)),0,1)</f>
        <v>1</v>
      </c>
      <c r="E749">
        <f>COUNTIF(Table5[New ID],Table5[[#This Row],[New ID]])</f>
        <v>1</v>
      </c>
      <c r="G749" s="1" t="s">
        <v>4305</v>
      </c>
      <c r="I749">
        <v>1</v>
      </c>
      <c r="L749">
        <v>1</v>
      </c>
    </row>
    <row r="750" spans="1:12" x14ac:dyDescent="0.25">
      <c r="A750" s="156" t="s">
        <v>5282</v>
      </c>
      <c r="B750" s="66" t="s">
        <v>3400</v>
      </c>
      <c r="C750" s="155" t="s">
        <v>52</v>
      </c>
      <c r="D750">
        <f>IF(ISERROR(VLOOKUP(A750,'Unc. Lookup'!O$2:O$2652,1,FALSE)),0,1)</f>
        <v>0</v>
      </c>
      <c r="E750">
        <f>COUNTIF(Table5[New ID],Table5[[#This Row],[New ID]])</f>
        <v>1</v>
      </c>
      <c r="G750" s="1" t="s">
        <v>4311</v>
      </c>
      <c r="I750">
        <v>1</v>
      </c>
      <c r="L750">
        <v>1</v>
      </c>
    </row>
    <row r="751" spans="1:12" x14ac:dyDescent="0.25">
      <c r="A751" s="156" t="s">
        <v>2080</v>
      </c>
      <c r="B751" s="66" t="s">
        <v>3401</v>
      </c>
      <c r="C751" s="155" t="s">
        <v>52</v>
      </c>
      <c r="D751">
        <f>IF(ISERROR(VLOOKUP(A751,'Unc. Lookup'!O$2:O$2652,1,FALSE)),0,1)</f>
        <v>1</v>
      </c>
      <c r="E751">
        <f>COUNTIF(Table5[New ID],Table5[[#This Row],[New ID]])</f>
        <v>1</v>
      </c>
      <c r="G751" s="1" t="s">
        <v>4317</v>
      </c>
      <c r="I751">
        <v>1</v>
      </c>
      <c r="L751">
        <v>1</v>
      </c>
    </row>
    <row r="752" spans="1:12" x14ac:dyDescent="0.25">
      <c r="A752" s="156" t="s">
        <v>2087</v>
      </c>
      <c r="B752" s="66" t="s">
        <v>3402</v>
      </c>
      <c r="C752" s="155" t="s">
        <v>52</v>
      </c>
      <c r="D752">
        <f>IF(ISERROR(VLOOKUP(A752,'Unc. Lookup'!O$2:O$2652,1,FALSE)),0,1)</f>
        <v>1</v>
      </c>
      <c r="E752">
        <f>COUNTIF(Table5[New ID],Table5[[#This Row],[New ID]])</f>
        <v>1</v>
      </c>
      <c r="G752" s="1" t="s">
        <v>4335</v>
      </c>
      <c r="I752">
        <v>1</v>
      </c>
      <c r="L752">
        <v>1</v>
      </c>
    </row>
    <row r="753" spans="1:12" x14ac:dyDescent="0.25">
      <c r="A753" s="156" t="s">
        <v>2089</v>
      </c>
      <c r="B753" s="66" t="s">
        <v>3403</v>
      </c>
      <c r="C753" s="155" t="s">
        <v>52</v>
      </c>
      <c r="D753">
        <f>IF(ISERROR(VLOOKUP(A753,'Unc. Lookup'!O$2:O$2652,1,FALSE)),0,1)</f>
        <v>1</v>
      </c>
      <c r="E753">
        <f>COUNTIF(Table5[New ID],Table5[[#This Row],[New ID]])</f>
        <v>1</v>
      </c>
      <c r="G753" s="1" t="s">
        <v>4176</v>
      </c>
      <c r="I753">
        <v>1</v>
      </c>
      <c r="L753">
        <v>1</v>
      </c>
    </row>
    <row r="754" spans="1:12" x14ac:dyDescent="0.25">
      <c r="A754" s="156" t="s">
        <v>2092</v>
      </c>
      <c r="B754" s="66" t="s">
        <v>3404</v>
      </c>
      <c r="C754" s="155" t="s">
        <v>52</v>
      </c>
      <c r="D754">
        <f>IF(ISERROR(VLOOKUP(A754,'Unc. Lookup'!O$2:O$2652,1,FALSE)),0,1)</f>
        <v>1</v>
      </c>
      <c r="E754">
        <f>COUNTIF(Table5[New ID],Table5[[#This Row],[New ID]])</f>
        <v>1</v>
      </c>
      <c r="G754" s="1" t="s">
        <v>4323</v>
      </c>
      <c r="I754">
        <v>1</v>
      </c>
      <c r="L754">
        <v>1</v>
      </c>
    </row>
    <row r="755" spans="1:12" x14ac:dyDescent="0.25">
      <c r="A755" s="156" t="s">
        <v>2097</v>
      </c>
      <c r="B755" s="66" t="s">
        <v>3405</v>
      </c>
      <c r="C755" s="155" t="s">
        <v>52</v>
      </c>
      <c r="D755">
        <f>IF(ISERROR(VLOOKUP(A755,'Unc. Lookup'!O$2:O$2652,1,FALSE)),0,1)</f>
        <v>1</v>
      </c>
      <c r="E755">
        <f>COUNTIF(Table5[New ID],Table5[[#This Row],[New ID]])</f>
        <v>1</v>
      </c>
      <c r="G755" s="1" t="s">
        <v>4182</v>
      </c>
      <c r="I755">
        <v>1</v>
      </c>
      <c r="L755">
        <v>1</v>
      </c>
    </row>
    <row r="756" spans="1:12" x14ac:dyDescent="0.25">
      <c r="A756" s="156" t="s">
        <v>2084</v>
      </c>
      <c r="B756" s="66" t="s">
        <v>3406</v>
      </c>
      <c r="C756" s="155" t="s">
        <v>52</v>
      </c>
      <c r="D756">
        <f>IF(ISERROR(VLOOKUP(A756,'Unc. Lookup'!O$2:O$2652,1,FALSE)),0,1)</f>
        <v>1</v>
      </c>
      <c r="E756">
        <f>COUNTIF(Table5[New ID],Table5[[#This Row],[New ID]])</f>
        <v>1</v>
      </c>
      <c r="G756" s="1" t="s">
        <v>4341</v>
      </c>
      <c r="I756">
        <v>1</v>
      </c>
      <c r="L756">
        <v>1</v>
      </c>
    </row>
    <row r="757" spans="1:12" x14ac:dyDescent="0.25">
      <c r="A757" s="156" t="s">
        <v>5283</v>
      </c>
      <c r="B757" s="66" t="s">
        <v>3407</v>
      </c>
      <c r="C757" s="155" t="s">
        <v>52</v>
      </c>
      <c r="D757">
        <f>IF(ISERROR(VLOOKUP(A757,'Unc. Lookup'!O$2:O$2652,1,FALSE)),0,1)</f>
        <v>0</v>
      </c>
      <c r="E757">
        <f>COUNTIF(Table5[New ID],Table5[[#This Row],[New ID]])</f>
        <v>1</v>
      </c>
      <c r="G757" s="1" t="s">
        <v>4188</v>
      </c>
      <c r="I757">
        <v>1</v>
      </c>
      <c r="L757">
        <v>1</v>
      </c>
    </row>
    <row r="758" spans="1:12" x14ac:dyDescent="0.25">
      <c r="A758" s="156" t="s">
        <v>2088</v>
      </c>
      <c r="B758" s="66" t="s">
        <v>3408</v>
      </c>
      <c r="C758" s="155" t="s">
        <v>52</v>
      </c>
      <c r="D758">
        <f>IF(ISERROR(VLOOKUP(A758,'Unc. Lookup'!O$2:O$2652,1,FALSE)),0,1)</f>
        <v>1</v>
      </c>
      <c r="E758">
        <f>COUNTIF(Table5[New ID],Table5[[#This Row],[New ID]])</f>
        <v>1</v>
      </c>
      <c r="G758" s="1" t="s">
        <v>4329</v>
      </c>
      <c r="I758">
        <v>1</v>
      </c>
      <c r="L758">
        <v>1</v>
      </c>
    </row>
    <row r="759" spans="1:12" x14ac:dyDescent="0.25">
      <c r="A759" s="156" t="s">
        <v>2096</v>
      </c>
      <c r="B759" s="66" t="s">
        <v>3409</v>
      </c>
      <c r="C759" s="155" t="s">
        <v>52</v>
      </c>
      <c r="D759">
        <f>IF(ISERROR(VLOOKUP(A759,'Unc. Lookup'!O$2:O$2652,1,FALSE)),0,1)</f>
        <v>1</v>
      </c>
      <c r="E759">
        <f>COUNTIF(Table5[New ID],Table5[[#This Row],[New ID]])</f>
        <v>1</v>
      </c>
      <c r="G759" s="1" t="s">
        <v>4194</v>
      </c>
      <c r="I759">
        <v>1</v>
      </c>
      <c r="L759">
        <v>1</v>
      </c>
    </row>
    <row r="760" spans="1:12" x14ac:dyDescent="0.25">
      <c r="A760" s="156" t="s">
        <v>2100</v>
      </c>
      <c r="B760" s="66" t="s">
        <v>3410</v>
      </c>
      <c r="C760" s="155" t="s">
        <v>52</v>
      </c>
      <c r="D760">
        <f>IF(ISERROR(VLOOKUP(A760,'Unc. Lookup'!O$2:O$2652,1,FALSE)),0,1)</f>
        <v>1</v>
      </c>
      <c r="E760">
        <f>COUNTIF(Table5[New ID],Table5[[#This Row],[New ID]])</f>
        <v>1</v>
      </c>
      <c r="G760" s="1" t="s">
        <v>2939</v>
      </c>
      <c r="J760">
        <v>1</v>
      </c>
      <c r="L760">
        <v>1</v>
      </c>
    </row>
    <row r="761" spans="1:12" x14ac:dyDescent="0.25">
      <c r="A761" s="156" t="s">
        <v>5284</v>
      </c>
      <c r="B761" s="66" t="s">
        <v>3411</v>
      </c>
      <c r="C761" s="155" t="s">
        <v>52</v>
      </c>
      <c r="D761">
        <f>IF(ISERROR(VLOOKUP(A761,'Unc. Lookup'!O$2:O$2652,1,FALSE)),0,1)</f>
        <v>0</v>
      </c>
      <c r="E761">
        <f>COUNTIF(Table5[New ID],Table5[[#This Row],[New ID]])</f>
        <v>1</v>
      </c>
      <c r="G761" s="1" t="s">
        <v>2944</v>
      </c>
      <c r="J761">
        <v>1</v>
      </c>
      <c r="L761">
        <v>1</v>
      </c>
    </row>
    <row r="762" spans="1:12" x14ac:dyDescent="0.25">
      <c r="A762" s="156" t="s">
        <v>2109</v>
      </c>
      <c r="B762" s="66" t="s">
        <v>3412</v>
      </c>
      <c r="C762" s="155" t="s">
        <v>52</v>
      </c>
      <c r="D762">
        <f>IF(ISERROR(VLOOKUP(A762,'Unc. Lookup'!O$2:O$2652,1,FALSE)),0,1)</f>
        <v>1</v>
      </c>
      <c r="E762">
        <f>COUNTIF(Table5[New ID],Table5[[#This Row],[New ID]])</f>
        <v>1</v>
      </c>
      <c r="G762" s="1" t="s">
        <v>2949</v>
      </c>
      <c r="J762">
        <v>1</v>
      </c>
      <c r="L762">
        <v>1</v>
      </c>
    </row>
    <row r="763" spans="1:12" x14ac:dyDescent="0.25">
      <c r="A763" s="156" t="s">
        <v>2112</v>
      </c>
      <c r="B763" s="66" t="s">
        <v>3413</v>
      </c>
      <c r="C763" s="155" t="s">
        <v>52</v>
      </c>
      <c r="D763">
        <f>IF(ISERROR(VLOOKUP(A763,'Unc. Lookup'!O$2:O$2652,1,FALSE)),0,1)</f>
        <v>1</v>
      </c>
      <c r="E763">
        <f>COUNTIF(Table5[New ID],Table5[[#This Row],[New ID]])</f>
        <v>1</v>
      </c>
      <c r="G763" s="1" t="s">
        <v>2964</v>
      </c>
      <c r="J763">
        <v>1</v>
      </c>
      <c r="L763">
        <v>1</v>
      </c>
    </row>
    <row r="764" spans="1:12" x14ac:dyDescent="0.25">
      <c r="A764" s="156" t="s">
        <v>2114</v>
      </c>
      <c r="B764" s="66" t="s">
        <v>3414</v>
      </c>
      <c r="C764" s="155" t="s">
        <v>52</v>
      </c>
      <c r="D764">
        <f>IF(ISERROR(VLOOKUP(A764,'Unc. Lookup'!O$2:O$2652,1,FALSE)),0,1)</f>
        <v>1</v>
      </c>
      <c r="E764">
        <f>COUNTIF(Table5[New ID],Table5[[#This Row],[New ID]])</f>
        <v>1</v>
      </c>
      <c r="G764" s="1" t="s">
        <v>2954</v>
      </c>
      <c r="J764">
        <v>1</v>
      </c>
      <c r="L764">
        <v>1</v>
      </c>
    </row>
    <row r="765" spans="1:12" x14ac:dyDescent="0.25">
      <c r="A765" s="156" t="s">
        <v>5285</v>
      </c>
      <c r="B765" s="66" t="s">
        <v>3415</v>
      </c>
      <c r="C765" s="155" t="s">
        <v>52</v>
      </c>
      <c r="D765">
        <f>IF(ISERROR(VLOOKUP(A765,'Unc. Lookup'!O$2:O$2652,1,FALSE)),0,1)</f>
        <v>0</v>
      </c>
      <c r="E765">
        <f>COUNTIF(Table5[New ID],Table5[[#This Row],[New ID]])</f>
        <v>1</v>
      </c>
      <c r="G765" s="1" t="s">
        <v>2959</v>
      </c>
      <c r="J765">
        <v>1</v>
      </c>
      <c r="L765">
        <v>1</v>
      </c>
    </row>
    <row r="766" spans="1:12" x14ac:dyDescent="0.25">
      <c r="A766" s="156" t="s">
        <v>2104</v>
      </c>
      <c r="B766" s="66" t="s">
        <v>3416</v>
      </c>
      <c r="C766" s="155" t="s">
        <v>52</v>
      </c>
      <c r="D766">
        <f>IF(ISERROR(VLOOKUP(A766,'Unc. Lookup'!O$2:O$2652,1,FALSE)),0,1)</f>
        <v>1</v>
      </c>
      <c r="E766">
        <f>COUNTIF(Table5[New ID],Table5[[#This Row],[New ID]])</f>
        <v>1</v>
      </c>
      <c r="G766" s="1" t="s">
        <v>2969</v>
      </c>
      <c r="J766">
        <v>1</v>
      </c>
      <c r="L766">
        <v>1</v>
      </c>
    </row>
    <row r="767" spans="1:12" x14ac:dyDescent="0.25">
      <c r="A767" s="156" t="s">
        <v>2108</v>
      </c>
      <c r="B767" s="66" t="s">
        <v>3417</v>
      </c>
      <c r="C767" s="155" t="s">
        <v>52</v>
      </c>
      <c r="D767">
        <f>IF(ISERROR(VLOOKUP(A767,'Unc. Lookup'!O$2:O$2652,1,FALSE)),0,1)</f>
        <v>1</v>
      </c>
      <c r="E767">
        <f>COUNTIF(Table5[New ID],Table5[[#This Row],[New ID]])</f>
        <v>1</v>
      </c>
      <c r="G767" s="1" t="s">
        <v>4346</v>
      </c>
      <c r="I767">
        <v>1</v>
      </c>
      <c r="L767">
        <v>1</v>
      </c>
    </row>
    <row r="768" spans="1:12" x14ac:dyDescent="0.25">
      <c r="A768" s="156" t="s">
        <v>2110</v>
      </c>
      <c r="B768" s="66" t="s">
        <v>3418</v>
      </c>
      <c r="C768" s="155" t="s">
        <v>52</v>
      </c>
      <c r="D768">
        <f>IF(ISERROR(VLOOKUP(A768,'Unc. Lookup'!O$2:O$2652,1,FALSE)),0,1)</f>
        <v>1</v>
      </c>
      <c r="E768">
        <f>COUNTIF(Table5[New ID],Table5[[#This Row],[New ID]])</f>
        <v>1</v>
      </c>
      <c r="G768" s="1" t="s">
        <v>4352</v>
      </c>
      <c r="I768">
        <v>1</v>
      </c>
      <c r="L768">
        <v>1</v>
      </c>
    </row>
    <row r="769" spans="1:12" x14ac:dyDescent="0.25">
      <c r="A769" s="156" t="s">
        <v>5286</v>
      </c>
      <c r="B769" s="66" t="s">
        <v>3419</v>
      </c>
      <c r="C769" s="155" t="s">
        <v>52</v>
      </c>
      <c r="D769">
        <f>IF(ISERROR(VLOOKUP(A769,'Unc. Lookup'!O$2:O$2652,1,FALSE)),0,1)</f>
        <v>0</v>
      </c>
      <c r="E769">
        <f>COUNTIF(Table5[New ID],Table5[[#This Row],[New ID]])</f>
        <v>1</v>
      </c>
      <c r="G769" s="1" t="s">
        <v>4358</v>
      </c>
      <c r="I769">
        <v>1</v>
      </c>
      <c r="L769">
        <v>1</v>
      </c>
    </row>
    <row r="770" spans="1:12" x14ac:dyDescent="0.25">
      <c r="A770" s="156" t="s">
        <v>2118</v>
      </c>
      <c r="B770" s="66" t="s">
        <v>3420</v>
      </c>
      <c r="C770" s="155" t="s">
        <v>52</v>
      </c>
      <c r="D770">
        <f>IF(ISERROR(VLOOKUP(A770,'Unc. Lookup'!O$2:O$2652,1,FALSE)),0,1)</f>
        <v>1</v>
      </c>
      <c r="E770">
        <f>COUNTIF(Table5[New ID],Table5[[#This Row],[New ID]])</f>
        <v>1</v>
      </c>
      <c r="G770" s="1" t="s">
        <v>4376</v>
      </c>
      <c r="I770">
        <v>1</v>
      </c>
      <c r="L770">
        <v>1</v>
      </c>
    </row>
    <row r="771" spans="1:12" x14ac:dyDescent="0.25">
      <c r="A771" s="156" t="s">
        <v>2101</v>
      </c>
      <c r="B771" s="66" t="s">
        <v>3421</v>
      </c>
      <c r="C771" s="155" t="s">
        <v>52</v>
      </c>
      <c r="D771">
        <f>IF(ISERROR(VLOOKUP(A771,'Unc. Lookup'!O$2:O$2652,1,FALSE)),0,1)</f>
        <v>1</v>
      </c>
      <c r="E771">
        <f>COUNTIF(Table5[New ID],Table5[[#This Row],[New ID]])</f>
        <v>1</v>
      </c>
      <c r="G771" s="1" t="s">
        <v>4199</v>
      </c>
      <c r="I771">
        <v>1</v>
      </c>
      <c r="L771">
        <v>1</v>
      </c>
    </row>
    <row r="772" spans="1:12" x14ac:dyDescent="0.25">
      <c r="A772" s="156" t="s">
        <v>2107</v>
      </c>
      <c r="B772" s="66" t="s">
        <v>3422</v>
      </c>
      <c r="C772" s="155" t="s">
        <v>52</v>
      </c>
      <c r="D772">
        <f>IF(ISERROR(VLOOKUP(A772,'Unc. Lookup'!O$2:O$2652,1,FALSE)),0,1)</f>
        <v>1</v>
      </c>
      <c r="E772">
        <f>COUNTIF(Table5[New ID],Table5[[#This Row],[New ID]])</f>
        <v>1</v>
      </c>
      <c r="G772" s="1" t="s">
        <v>4364</v>
      </c>
      <c r="I772">
        <v>1</v>
      </c>
      <c r="L772">
        <v>1</v>
      </c>
    </row>
    <row r="773" spans="1:12" x14ac:dyDescent="0.25">
      <c r="A773" s="156" t="s">
        <v>5287</v>
      </c>
      <c r="B773" s="66" t="s">
        <v>3423</v>
      </c>
      <c r="C773" s="155" t="s">
        <v>52</v>
      </c>
      <c r="D773">
        <f>IF(ISERROR(VLOOKUP(A773,'Unc. Lookup'!O$2:O$2652,1,FALSE)),0,1)</f>
        <v>0</v>
      </c>
      <c r="E773">
        <f>COUNTIF(Table5[New ID],Table5[[#This Row],[New ID]])</f>
        <v>1</v>
      </c>
      <c r="G773" s="1" t="s">
        <v>4205</v>
      </c>
      <c r="I773">
        <v>1</v>
      </c>
      <c r="L773">
        <v>1</v>
      </c>
    </row>
    <row r="774" spans="1:12" x14ac:dyDescent="0.25">
      <c r="A774" s="156" t="s">
        <v>2116</v>
      </c>
      <c r="B774" s="66" t="s">
        <v>3424</v>
      </c>
      <c r="C774" s="155" t="s">
        <v>52</v>
      </c>
      <c r="D774">
        <f>IF(ISERROR(VLOOKUP(A774,'Unc. Lookup'!O$2:O$2652,1,FALSE)),0,1)</f>
        <v>1</v>
      </c>
      <c r="E774">
        <f>COUNTIF(Table5[New ID],Table5[[#This Row],[New ID]])</f>
        <v>1</v>
      </c>
      <c r="G774" s="1" t="s">
        <v>3259</v>
      </c>
      <c r="I774">
        <v>2</v>
      </c>
      <c r="L774">
        <v>2</v>
      </c>
    </row>
    <row r="775" spans="1:12" x14ac:dyDescent="0.25">
      <c r="A775" s="156" t="s">
        <v>2119</v>
      </c>
      <c r="B775" s="66" t="s">
        <v>3425</v>
      </c>
      <c r="C775" s="155" t="s">
        <v>52</v>
      </c>
      <c r="D775">
        <f>IF(ISERROR(VLOOKUP(A775,'Unc. Lookup'!O$2:O$2652,1,FALSE)),0,1)</f>
        <v>1</v>
      </c>
      <c r="E775">
        <f>COUNTIF(Table5[New ID],Table5[[#This Row],[New ID]])</f>
        <v>1</v>
      </c>
      <c r="G775" s="1" t="s">
        <v>4211</v>
      </c>
      <c r="I775">
        <v>1</v>
      </c>
      <c r="L775">
        <v>1</v>
      </c>
    </row>
    <row r="776" spans="1:12" x14ac:dyDescent="0.25">
      <c r="A776" s="156" t="s">
        <v>2103</v>
      </c>
      <c r="B776" s="66" t="s">
        <v>3426</v>
      </c>
      <c r="C776" s="155" t="s">
        <v>52</v>
      </c>
      <c r="D776">
        <f>IF(ISERROR(VLOOKUP(A776,'Unc. Lookup'!O$2:O$2652,1,FALSE)),0,1)</f>
        <v>1</v>
      </c>
      <c r="E776">
        <f>COUNTIF(Table5[New ID],Table5[[#This Row],[New ID]])</f>
        <v>1</v>
      </c>
      <c r="G776" s="1" t="s">
        <v>4370</v>
      </c>
      <c r="I776">
        <v>1</v>
      </c>
      <c r="L776">
        <v>1</v>
      </c>
    </row>
    <row r="777" spans="1:12" x14ac:dyDescent="0.25">
      <c r="A777" s="156" t="s">
        <v>2106</v>
      </c>
      <c r="B777" s="66" t="s">
        <v>3427</v>
      </c>
      <c r="C777" s="155" t="s">
        <v>52</v>
      </c>
      <c r="D777">
        <f>IF(ISERROR(VLOOKUP(A777,'Unc. Lookup'!O$2:O$2652,1,FALSE)),0,1)</f>
        <v>1</v>
      </c>
      <c r="E777">
        <f>COUNTIF(Table5[New ID],Table5[[#This Row],[New ID]])</f>
        <v>1</v>
      </c>
      <c r="G777" s="1" t="s">
        <v>4217</v>
      </c>
      <c r="I777">
        <v>1</v>
      </c>
      <c r="L777">
        <v>1</v>
      </c>
    </row>
    <row r="778" spans="1:12" x14ac:dyDescent="0.25">
      <c r="A778" s="156" t="s">
        <v>2111</v>
      </c>
      <c r="B778" s="66" t="s">
        <v>3428</v>
      </c>
      <c r="C778" s="155" t="s">
        <v>52</v>
      </c>
      <c r="D778">
        <f>IF(ISERROR(VLOOKUP(A778,'Unc. Lookup'!O$2:O$2652,1,FALSE)),0,1)</f>
        <v>1</v>
      </c>
      <c r="E778">
        <f>COUNTIF(Table5[New ID],Table5[[#This Row],[New ID]])</f>
        <v>1</v>
      </c>
      <c r="G778" s="1" t="s">
        <v>4275</v>
      </c>
      <c r="I778">
        <v>1</v>
      </c>
      <c r="L778">
        <v>1</v>
      </c>
    </row>
    <row r="779" spans="1:12" x14ac:dyDescent="0.25">
      <c r="A779" s="156" t="s">
        <v>2113</v>
      </c>
      <c r="B779" s="66" t="s">
        <v>3429</v>
      </c>
      <c r="C779" s="155" t="s">
        <v>52</v>
      </c>
      <c r="D779">
        <f>IF(ISERROR(VLOOKUP(A779,'Unc. Lookup'!O$2:O$2652,1,FALSE)),0,1)</f>
        <v>1</v>
      </c>
      <c r="E779">
        <f>COUNTIF(Table5[New ID],Table5[[#This Row],[New ID]])</f>
        <v>1</v>
      </c>
      <c r="G779" s="1" t="s">
        <v>2884</v>
      </c>
      <c r="J779">
        <v>1</v>
      </c>
      <c r="K779">
        <v>1</v>
      </c>
      <c r="L779">
        <v>2</v>
      </c>
    </row>
    <row r="780" spans="1:12" x14ac:dyDescent="0.25">
      <c r="A780" s="156" t="s">
        <v>2117</v>
      </c>
      <c r="B780" s="66" t="s">
        <v>3430</v>
      </c>
      <c r="C780" s="155" t="s">
        <v>52</v>
      </c>
      <c r="D780">
        <f>IF(ISERROR(VLOOKUP(A780,'Unc. Lookup'!O$2:O$2652,1,FALSE)),0,1)</f>
        <v>1</v>
      </c>
      <c r="E780">
        <f>COUNTIF(Table5[New ID],Table5[[#This Row],[New ID]])</f>
        <v>1</v>
      </c>
      <c r="G780" s="1" t="s">
        <v>4281</v>
      </c>
      <c r="I780">
        <v>1</v>
      </c>
      <c r="L780">
        <v>1</v>
      </c>
    </row>
    <row r="781" spans="1:12" x14ac:dyDescent="0.25">
      <c r="A781" s="156" t="s">
        <v>2102</v>
      </c>
      <c r="B781" s="66" t="s">
        <v>3431</v>
      </c>
      <c r="C781" s="155" t="s">
        <v>52</v>
      </c>
      <c r="D781">
        <f>IF(ISERROR(VLOOKUP(A781,'Unc. Lookup'!O$2:O$2652,1,FALSE)),0,1)</f>
        <v>1</v>
      </c>
      <c r="E781">
        <f>COUNTIF(Table5[New ID],Table5[[#This Row],[New ID]])</f>
        <v>1</v>
      </c>
      <c r="G781" s="1" t="s">
        <v>2892</v>
      </c>
      <c r="J781">
        <v>1</v>
      </c>
      <c r="L781">
        <v>1</v>
      </c>
    </row>
    <row r="782" spans="1:12" x14ac:dyDescent="0.25">
      <c r="A782" s="156" t="s">
        <v>2105</v>
      </c>
      <c r="B782" s="66" t="s">
        <v>3432</v>
      </c>
      <c r="C782" s="155" t="s">
        <v>52</v>
      </c>
      <c r="D782">
        <f>IF(ISERROR(VLOOKUP(A782,'Unc. Lookup'!O$2:O$2652,1,FALSE)),0,1)</f>
        <v>1</v>
      </c>
      <c r="E782">
        <f>COUNTIF(Table5[New ID],Table5[[#This Row],[New ID]])</f>
        <v>1</v>
      </c>
      <c r="G782" s="1" t="s">
        <v>4287</v>
      </c>
      <c r="I782">
        <v>1</v>
      </c>
      <c r="L782">
        <v>1</v>
      </c>
    </row>
    <row r="783" spans="1:12" x14ac:dyDescent="0.25">
      <c r="A783" s="156" t="s">
        <v>5288</v>
      </c>
      <c r="B783" s="66" t="s">
        <v>3433</v>
      </c>
      <c r="C783" s="155" t="s">
        <v>52</v>
      </c>
      <c r="D783">
        <f>IF(ISERROR(VLOOKUP(A783,'Unc. Lookup'!O$2:O$2652,1,FALSE)),0,1)</f>
        <v>0</v>
      </c>
      <c r="E783">
        <f>COUNTIF(Table5[New ID],Table5[[#This Row],[New ID]])</f>
        <v>1</v>
      </c>
      <c r="G783" s="1" t="s">
        <v>2900</v>
      </c>
      <c r="J783">
        <v>1</v>
      </c>
      <c r="L783">
        <v>1</v>
      </c>
    </row>
    <row r="784" spans="1:12" x14ac:dyDescent="0.25">
      <c r="A784" s="156" t="s">
        <v>2115</v>
      </c>
      <c r="B784" s="66" t="s">
        <v>3434</v>
      </c>
      <c r="C784" s="155" t="s">
        <v>52</v>
      </c>
      <c r="D784">
        <f>IF(ISERROR(VLOOKUP(A784,'Unc. Lookup'!O$2:O$2652,1,FALSE)),0,1)</f>
        <v>1</v>
      </c>
      <c r="E784">
        <f>COUNTIF(Table5[New ID],Table5[[#This Row],[New ID]])</f>
        <v>1</v>
      </c>
      <c r="G784" s="1" t="s">
        <v>2924</v>
      </c>
      <c r="I784">
        <v>1</v>
      </c>
      <c r="J784">
        <v>1</v>
      </c>
      <c r="L784">
        <v>2</v>
      </c>
    </row>
    <row r="785" spans="1:12" x14ac:dyDescent="0.25">
      <c r="A785" s="156" t="s">
        <v>5289</v>
      </c>
      <c r="B785" s="66" t="s">
        <v>3435</v>
      </c>
      <c r="C785" s="155" t="s">
        <v>52</v>
      </c>
      <c r="D785">
        <f>IF(ISERROR(VLOOKUP(A785,'Unc. Lookup'!O$2:O$2652,1,FALSE)),0,1)</f>
        <v>0</v>
      </c>
      <c r="E785">
        <f>COUNTIF(Table5[New ID],Table5[[#This Row],[New ID]])</f>
        <v>1</v>
      </c>
      <c r="G785" s="1" t="s">
        <v>4158</v>
      </c>
      <c r="I785">
        <v>1</v>
      </c>
      <c r="L785">
        <v>1</v>
      </c>
    </row>
    <row r="786" spans="1:12" x14ac:dyDescent="0.25">
      <c r="A786" s="156" t="s">
        <v>2121</v>
      </c>
      <c r="B786" s="66" t="s">
        <v>3436</v>
      </c>
      <c r="C786" s="155" t="s">
        <v>52</v>
      </c>
      <c r="D786">
        <f>IF(ISERROR(VLOOKUP(A786,'Unc. Lookup'!O$2:O$2652,1,FALSE)),0,1)</f>
        <v>1</v>
      </c>
      <c r="E786">
        <f>COUNTIF(Table5[New ID],Table5[[#This Row],[New ID]])</f>
        <v>1</v>
      </c>
      <c r="G786" s="1" t="s">
        <v>4944</v>
      </c>
      <c r="K786">
        <v>1</v>
      </c>
      <c r="L786">
        <v>1</v>
      </c>
    </row>
    <row r="787" spans="1:12" x14ac:dyDescent="0.25">
      <c r="A787" s="156" t="s">
        <v>2125</v>
      </c>
      <c r="B787" s="66" t="s">
        <v>3437</v>
      </c>
      <c r="C787" s="155" t="s">
        <v>52</v>
      </c>
      <c r="D787">
        <f>IF(ISERROR(VLOOKUP(A787,'Unc. Lookup'!O$2:O$2652,1,FALSE)),0,1)</f>
        <v>1</v>
      </c>
      <c r="E787">
        <f>COUNTIF(Table5[New ID],Table5[[#This Row],[New ID]])</f>
        <v>1</v>
      </c>
      <c r="G787" s="1" t="s">
        <v>2908</v>
      </c>
      <c r="I787">
        <v>1</v>
      </c>
      <c r="J787">
        <v>1</v>
      </c>
      <c r="L787">
        <v>2</v>
      </c>
    </row>
    <row r="788" spans="1:12" x14ac:dyDescent="0.25">
      <c r="A788" s="156" t="s">
        <v>2128</v>
      </c>
      <c r="B788" s="66" t="s">
        <v>3438</v>
      </c>
      <c r="C788" s="155" t="s">
        <v>52</v>
      </c>
      <c r="D788">
        <f>IF(ISERROR(VLOOKUP(A788,'Unc. Lookup'!O$2:O$2652,1,FALSE)),0,1)</f>
        <v>1</v>
      </c>
      <c r="E788">
        <f>COUNTIF(Table5[New ID],Table5[[#This Row],[New ID]])</f>
        <v>1</v>
      </c>
      <c r="G788" s="1" t="s">
        <v>4299</v>
      </c>
      <c r="I788">
        <v>1</v>
      </c>
      <c r="L788">
        <v>1</v>
      </c>
    </row>
    <row r="789" spans="1:12" x14ac:dyDescent="0.25">
      <c r="A789" s="156" t="s">
        <v>2132</v>
      </c>
      <c r="B789" s="66" t="s">
        <v>3439</v>
      </c>
      <c r="C789" s="155" t="s">
        <v>52</v>
      </c>
      <c r="D789">
        <f>IF(ISERROR(VLOOKUP(A789,'Unc. Lookup'!O$2:O$2652,1,FALSE)),0,1)</f>
        <v>1</v>
      </c>
      <c r="E789">
        <f>COUNTIF(Table5[New ID],Table5[[#This Row],[New ID]])</f>
        <v>1</v>
      </c>
      <c r="G789" s="1" t="s">
        <v>4167</v>
      </c>
      <c r="I789">
        <v>1</v>
      </c>
      <c r="L789">
        <v>1</v>
      </c>
    </row>
    <row r="790" spans="1:12" x14ac:dyDescent="0.25">
      <c r="A790" s="156" t="s">
        <v>2135</v>
      </c>
      <c r="B790" s="66" t="s">
        <v>3440</v>
      </c>
      <c r="C790" s="155" t="s">
        <v>52</v>
      </c>
      <c r="D790">
        <f>IF(ISERROR(VLOOKUP(A790,'Unc. Lookup'!O$2:O$2652,1,FALSE)),0,1)</f>
        <v>1</v>
      </c>
      <c r="E790">
        <f>COUNTIF(Table5[New ID],Table5[[#This Row],[New ID]])</f>
        <v>1</v>
      </c>
      <c r="G790" s="1" t="s">
        <v>2916</v>
      </c>
      <c r="I790">
        <v>1</v>
      </c>
      <c r="J790">
        <v>1</v>
      </c>
      <c r="L790">
        <v>2</v>
      </c>
    </row>
    <row r="791" spans="1:12" x14ac:dyDescent="0.25">
      <c r="A791" s="156" t="s">
        <v>2122</v>
      </c>
      <c r="B791" s="66" t="s">
        <v>3441</v>
      </c>
      <c r="C791" s="155" t="s">
        <v>52</v>
      </c>
      <c r="D791">
        <f>IF(ISERROR(VLOOKUP(A791,'Unc. Lookup'!O$2:O$2652,1,FALSE)),0,1)</f>
        <v>1</v>
      </c>
      <c r="E791">
        <f>COUNTIF(Table5[New ID],Table5[[#This Row],[New ID]])</f>
        <v>1</v>
      </c>
      <c r="G791" s="1" t="s">
        <v>2931</v>
      </c>
      <c r="J791">
        <v>1</v>
      </c>
      <c r="L791">
        <v>1</v>
      </c>
    </row>
    <row r="792" spans="1:12" x14ac:dyDescent="0.25">
      <c r="A792" s="156" t="s">
        <v>2124</v>
      </c>
      <c r="B792" s="66" t="s">
        <v>3442</v>
      </c>
      <c r="C792" s="155" t="s">
        <v>52</v>
      </c>
      <c r="D792">
        <f>IF(ISERROR(VLOOKUP(A792,'Unc. Lookup'!O$2:O$2652,1,FALSE)),0,1)</f>
        <v>1</v>
      </c>
      <c r="E792">
        <f>COUNTIF(Table5[New ID],Table5[[#This Row],[New ID]])</f>
        <v>1</v>
      </c>
      <c r="G792" s="1" t="s">
        <v>4386</v>
      </c>
      <c r="I792">
        <v>1</v>
      </c>
      <c r="L792">
        <v>1</v>
      </c>
    </row>
    <row r="793" spans="1:12" x14ac:dyDescent="0.25">
      <c r="A793" s="156" t="s">
        <v>2131</v>
      </c>
      <c r="B793" s="66" t="s">
        <v>3443</v>
      </c>
      <c r="C793" s="155" t="s">
        <v>52</v>
      </c>
      <c r="D793">
        <f>IF(ISERROR(VLOOKUP(A793,'Unc. Lookup'!O$2:O$2652,1,FALSE)),0,1)</f>
        <v>1</v>
      </c>
      <c r="E793">
        <f>COUNTIF(Table5[New ID],Table5[[#This Row],[New ID]])</f>
        <v>1</v>
      </c>
      <c r="G793" s="1" t="s">
        <v>4392</v>
      </c>
      <c r="I793">
        <v>1</v>
      </c>
      <c r="L793">
        <v>1</v>
      </c>
    </row>
    <row r="794" spans="1:12" x14ac:dyDescent="0.25">
      <c r="A794" s="156" t="s">
        <v>5290</v>
      </c>
      <c r="B794" s="66" t="s">
        <v>3444</v>
      </c>
      <c r="C794" s="155" t="s">
        <v>52</v>
      </c>
      <c r="D794">
        <f>IF(ISERROR(VLOOKUP(A794,'Unc. Lookup'!O$2:O$2652,1,FALSE)),0,1)</f>
        <v>0</v>
      </c>
      <c r="E794">
        <f>COUNTIF(Table5[New ID],Table5[[#This Row],[New ID]])</f>
        <v>1</v>
      </c>
      <c r="G794" s="1" t="s">
        <v>4398</v>
      </c>
      <c r="I794">
        <v>1</v>
      </c>
      <c r="L794">
        <v>1</v>
      </c>
    </row>
    <row r="795" spans="1:12" x14ac:dyDescent="0.25">
      <c r="A795" s="156" t="s">
        <v>2136</v>
      </c>
      <c r="B795" s="66" t="s">
        <v>3445</v>
      </c>
      <c r="C795" s="155" t="s">
        <v>52</v>
      </c>
      <c r="D795">
        <f>IF(ISERROR(VLOOKUP(A795,'Unc. Lookup'!O$2:O$2652,1,FALSE)),0,1)</f>
        <v>1</v>
      </c>
      <c r="E795">
        <f>COUNTIF(Table5[New ID],Table5[[#This Row],[New ID]])</f>
        <v>1</v>
      </c>
      <c r="G795" s="1" t="s">
        <v>4416</v>
      </c>
      <c r="I795">
        <v>1</v>
      </c>
      <c r="L795">
        <v>1</v>
      </c>
    </row>
    <row r="796" spans="1:12" x14ac:dyDescent="0.25">
      <c r="A796" s="156" t="s">
        <v>2120</v>
      </c>
      <c r="B796" s="66" t="s">
        <v>3446</v>
      </c>
      <c r="C796" s="155" t="s">
        <v>52</v>
      </c>
      <c r="D796">
        <f>IF(ISERROR(VLOOKUP(A796,'Unc. Lookup'!O$2:O$2652,1,FALSE)),0,1)</f>
        <v>1</v>
      </c>
      <c r="E796">
        <f>COUNTIF(Table5[New ID],Table5[[#This Row],[New ID]])</f>
        <v>1</v>
      </c>
      <c r="G796" s="1" t="s">
        <v>4222</v>
      </c>
      <c r="I796">
        <v>1</v>
      </c>
      <c r="L796">
        <v>1</v>
      </c>
    </row>
    <row r="797" spans="1:12" x14ac:dyDescent="0.25">
      <c r="A797" s="156" t="s">
        <v>2126</v>
      </c>
      <c r="B797" s="66" t="s">
        <v>3447</v>
      </c>
      <c r="C797" s="155" t="s">
        <v>52</v>
      </c>
      <c r="D797">
        <f>IF(ISERROR(VLOOKUP(A797,'Unc. Lookup'!O$2:O$2652,1,FALSE)),0,1)</f>
        <v>1</v>
      </c>
      <c r="E797">
        <f>COUNTIF(Table5[New ID],Table5[[#This Row],[New ID]])</f>
        <v>1</v>
      </c>
      <c r="G797" s="1" t="s">
        <v>4404</v>
      </c>
      <c r="I797">
        <v>1</v>
      </c>
      <c r="L797">
        <v>1</v>
      </c>
    </row>
    <row r="798" spans="1:12" x14ac:dyDescent="0.25">
      <c r="A798" s="156" t="s">
        <v>2129</v>
      </c>
      <c r="B798" s="66" t="s">
        <v>3448</v>
      </c>
      <c r="C798" s="155" t="s">
        <v>52</v>
      </c>
      <c r="D798">
        <f>IF(ISERROR(VLOOKUP(A798,'Unc. Lookup'!O$2:O$2652,1,FALSE)),0,1)</f>
        <v>1</v>
      </c>
      <c r="E798">
        <f>COUNTIF(Table5[New ID],Table5[[#This Row],[New ID]])</f>
        <v>1</v>
      </c>
      <c r="G798" s="1" t="s">
        <v>4228</v>
      </c>
      <c r="I798">
        <v>1</v>
      </c>
      <c r="L798">
        <v>1</v>
      </c>
    </row>
    <row r="799" spans="1:12" x14ac:dyDescent="0.25">
      <c r="A799" s="156" t="s">
        <v>2134</v>
      </c>
      <c r="B799" s="66" t="s">
        <v>3449</v>
      </c>
      <c r="C799" s="155" t="s">
        <v>52</v>
      </c>
      <c r="D799">
        <f>IF(ISERROR(VLOOKUP(A799,'Unc. Lookup'!O$2:O$2652,1,FALSE)),0,1)</f>
        <v>1</v>
      </c>
      <c r="E799">
        <f>COUNTIF(Table5[New ID],Table5[[#This Row],[New ID]])</f>
        <v>1</v>
      </c>
      <c r="G799" s="1" t="s">
        <v>4422</v>
      </c>
      <c r="I799">
        <v>1</v>
      </c>
      <c r="L799">
        <v>1</v>
      </c>
    </row>
    <row r="800" spans="1:12" x14ac:dyDescent="0.25">
      <c r="A800" s="156" t="s">
        <v>5291</v>
      </c>
      <c r="B800" s="66" t="s">
        <v>3450</v>
      </c>
      <c r="C800" s="155" t="s">
        <v>52</v>
      </c>
      <c r="D800">
        <f>IF(ISERROR(VLOOKUP(A800,'Unc. Lookup'!O$2:O$2652,1,FALSE)),0,1)</f>
        <v>0</v>
      </c>
      <c r="E800">
        <f>COUNTIF(Table5[New ID],Table5[[#This Row],[New ID]])</f>
        <v>1</v>
      </c>
      <c r="G800" s="1" t="s">
        <v>4234</v>
      </c>
      <c r="I800">
        <v>1</v>
      </c>
      <c r="L800">
        <v>1</v>
      </c>
    </row>
    <row r="801" spans="1:12" x14ac:dyDescent="0.25">
      <c r="A801" s="156" t="s">
        <v>2123</v>
      </c>
      <c r="B801" s="66" t="s">
        <v>3451</v>
      </c>
      <c r="C801" s="155" t="s">
        <v>52</v>
      </c>
      <c r="D801">
        <f>IF(ISERROR(VLOOKUP(A801,'Unc. Lookup'!O$2:O$2652,1,FALSE)),0,1)</f>
        <v>1</v>
      </c>
      <c r="E801">
        <f>COUNTIF(Table5[New ID],Table5[[#This Row],[New ID]])</f>
        <v>1</v>
      </c>
      <c r="G801" s="1" t="s">
        <v>4410</v>
      </c>
      <c r="I801">
        <v>1</v>
      </c>
      <c r="L801">
        <v>1</v>
      </c>
    </row>
    <row r="802" spans="1:12" x14ac:dyDescent="0.25">
      <c r="A802" s="156" t="s">
        <v>2127</v>
      </c>
      <c r="B802" s="66" t="s">
        <v>3452</v>
      </c>
      <c r="C802" s="155" t="s">
        <v>52</v>
      </c>
      <c r="D802">
        <f>IF(ISERROR(VLOOKUP(A802,'Unc. Lookup'!O$2:O$2652,1,FALSE)),0,1)</f>
        <v>1</v>
      </c>
      <c r="E802">
        <f>COUNTIF(Table5[New ID],Table5[[#This Row],[New ID]])</f>
        <v>1</v>
      </c>
      <c r="G802" s="1" t="s">
        <v>4240</v>
      </c>
      <c r="I802">
        <v>1</v>
      </c>
      <c r="L802">
        <v>1</v>
      </c>
    </row>
    <row r="803" spans="1:12" x14ac:dyDescent="0.25">
      <c r="A803" s="156" t="s">
        <v>2130</v>
      </c>
      <c r="B803" s="66" t="s">
        <v>3453</v>
      </c>
      <c r="C803" s="155" t="s">
        <v>52</v>
      </c>
      <c r="D803">
        <f>IF(ISERROR(VLOOKUP(A803,'Unc. Lookup'!O$2:O$2652,1,FALSE)),0,1)</f>
        <v>1</v>
      </c>
      <c r="E803">
        <f>COUNTIF(Table5[New ID],Table5[[#This Row],[New ID]])</f>
        <v>1</v>
      </c>
      <c r="G803" s="1" t="s">
        <v>4306</v>
      </c>
      <c r="I803">
        <v>1</v>
      </c>
      <c r="L803">
        <v>1</v>
      </c>
    </row>
    <row r="804" spans="1:12" x14ac:dyDescent="0.25">
      <c r="A804" s="156" t="s">
        <v>2133</v>
      </c>
      <c r="B804" s="66" t="s">
        <v>3454</v>
      </c>
      <c r="C804" s="155" t="s">
        <v>52</v>
      </c>
      <c r="D804">
        <f>IF(ISERROR(VLOOKUP(A804,'Unc. Lookup'!O$2:O$2652,1,FALSE)),0,1)</f>
        <v>1</v>
      </c>
      <c r="E804">
        <f>COUNTIF(Table5[New ID],Table5[[#This Row],[New ID]])</f>
        <v>1</v>
      </c>
      <c r="G804" s="1" t="s">
        <v>4312</v>
      </c>
      <c r="I804">
        <v>1</v>
      </c>
      <c r="L804">
        <v>1</v>
      </c>
    </row>
    <row r="805" spans="1:12" x14ac:dyDescent="0.25">
      <c r="A805" s="156" t="s">
        <v>5292</v>
      </c>
      <c r="B805" s="66" t="s">
        <v>3455</v>
      </c>
      <c r="C805" s="155" t="s">
        <v>52</v>
      </c>
      <c r="D805">
        <f>IF(ISERROR(VLOOKUP(A805,'Unc. Lookup'!O$2:O$2652,1,FALSE)),0,1)</f>
        <v>0</v>
      </c>
      <c r="E805">
        <f>COUNTIF(Table5[New ID],Table5[[#This Row],[New ID]])</f>
        <v>1</v>
      </c>
      <c r="G805" s="1" t="s">
        <v>4318</v>
      </c>
      <c r="I805">
        <v>1</v>
      </c>
      <c r="L805">
        <v>1</v>
      </c>
    </row>
    <row r="806" spans="1:12" x14ac:dyDescent="0.25">
      <c r="A806" s="156" t="s">
        <v>2138</v>
      </c>
      <c r="B806" s="66" t="s">
        <v>3456</v>
      </c>
      <c r="C806" s="155" t="s">
        <v>52</v>
      </c>
      <c r="D806">
        <f>IF(ISERROR(VLOOKUP(A806,'Unc. Lookup'!O$2:O$2652,1,FALSE)),0,1)</f>
        <v>1</v>
      </c>
      <c r="E806">
        <f>COUNTIF(Table5[New ID],Table5[[#This Row],[New ID]])</f>
        <v>1</v>
      </c>
      <c r="G806" s="1" t="s">
        <v>4336</v>
      </c>
      <c r="I806">
        <v>1</v>
      </c>
      <c r="L806">
        <v>1</v>
      </c>
    </row>
    <row r="807" spans="1:12" x14ac:dyDescent="0.25">
      <c r="A807" s="156" t="s">
        <v>2140</v>
      </c>
      <c r="B807" s="66" t="s">
        <v>3457</v>
      </c>
      <c r="C807" s="155" t="s">
        <v>52</v>
      </c>
      <c r="D807">
        <f>IF(ISERROR(VLOOKUP(A807,'Unc. Lookup'!O$2:O$2652,1,FALSE)),0,1)</f>
        <v>1</v>
      </c>
      <c r="E807">
        <f>COUNTIF(Table5[New ID],Table5[[#This Row],[New ID]])</f>
        <v>1</v>
      </c>
      <c r="G807" s="1" t="s">
        <v>4177</v>
      </c>
      <c r="I807">
        <v>1</v>
      </c>
      <c r="L807">
        <v>1</v>
      </c>
    </row>
    <row r="808" spans="1:12" x14ac:dyDescent="0.25">
      <c r="A808" s="156" t="s">
        <v>2142</v>
      </c>
      <c r="B808" s="66" t="s">
        <v>3458</v>
      </c>
      <c r="C808" s="155" t="s">
        <v>52</v>
      </c>
      <c r="D808">
        <f>IF(ISERROR(VLOOKUP(A808,'Unc. Lookup'!O$2:O$2652,1,FALSE)),0,1)</f>
        <v>1</v>
      </c>
      <c r="E808">
        <f>COUNTIF(Table5[New ID],Table5[[#This Row],[New ID]])</f>
        <v>1</v>
      </c>
      <c r="G808" s="1" t="s">
        <v>4324</v>
      </c>
      <c r="I808">
        <v>1</v>
      </c>
      <c r="L808">
        <v>1</v>
      </c>
    </row>
    <row r="809" spans="1:12" x14ac:dyDescent="0.25">
      <c r="A809" s="156" t="s">
        <v>2148</v>
      </c>
      <c r="B809" s="66" t="s">
        <v>3459</v>
      </c>
      <c r="C809" s="155" t="s">
        <v>52</v>
      </c>
      <c r="D809">
        <f>IF(ISERROR(VLOOKUP(A809,'Unc. Lookup'!O$2:O$2652,1,FALSE)),0,1)</f>
        <v>1</v>
      </c>
      <c r="E809">
        <f>COUNTIF(Table5[New ID],Table5[[#This Row],[New ID]])</f>
        <v>1</v>
      </c>
      <c r="G809" s="1" t="s">
        <v>4183</v>
      </c>
      <c r="I809">
        <v>1</v>
      </c>
      <c r="L809">
        <v>1</v>
      </c>
    </row>
    <row r="810" spans="1:12" x14ac:dyDescent="0.25">
      <c r="A810" s="156" t="s">
        <v>2149</v>
      </c>
      <c r="B810" s="66" t="s">
        <v>3460</v>
      </c>
      <c r="C810" s="155" t="s">
        <v>52</v>
      </c>
      <c r="D810">
        <f>IF(ISERROR(VLOOKUP(A810,'Unc. Lookup'!O$2:O$2652,1,FALSE)),0,1)</f>
        <v>1</v>
      </c>
      <c r="E810">
        <f>COUNTIF(Table5[New ID],Table5[[#This Row],[New ID]])</f>
        <v>1</v>
      </c>
      <c r="G810" s="1" t="s">
        <v>4342</v>
      </c>
      <c r="I810">
        <v>1</v>
      </c>
      <c r="L810">
        <v>1</v>
      </c>
    </row>
    <row r="811" spans="1:12" x14ac:dyDescent="0.25">
      <c r="A811" s="156" t="s">
        <v>5293</v>
      </c>
      <c r="B811" s="66" t="s">
        <v>3461</v>
      </c>
      <c r="C811" s="155" t="s">
        <v>52</v>
      </c>
      <c r="D811">
        <f>IF(ISERROR(VLOOKUP(A811,'Unc. Lookup'!O$2:O$2652,1,FALSE)),0,1)</f>
        <v>0</v>
      </c>
      <c r="E811">
        <f>COUNTIF(Table5[New ID],Table5[[#This Row],[New ID]])</f>
        <v>1</v>
      </c>
      <c r="G811" s="1" t="s">
        <v>4189</v>
      </c>
      <c r="I811">
        <v>1</v>
      </c>
      <c r="L811">
        <v>1</v>
      </c>
    </row>
    <row r="812" spans="1:12" x14ac:dyDescent="0.25">
      <c r="A812" s="156" t="s">
        <v>5294</v>
      </c>
      <c r="B812" s="66" t="s">
        <v>3462</v>
      </c>
      <c r="C812" s="155" t="s">
        <v>52</v>
      </c>
      <c r="D812">
        <f>IF(ISERROR(VLOOKUP(A812,'Unc. Lookup'!O$2:O$2652,1,FALSE)),0,1)</f>
        <v>0</v>
      </c>
      <c r="E812">
        <f>COUNTIF(Table5[New ID],Table5[[#This Row],[New ID]])</f>
        <v>1</v>
      </c>
      <c r="G812" s="1" t="s">
        <v>4330</v>
      </c>
      <c r="I812">
        <v>1</v>
      </c>
      <c r="L812">
        <v>1</v>
      </c>
    </row>
    <row r="813" spans="1:12" x14ac:dyDescent="0.25">
      <c r="A813" s="156" t="s">
        <v>2143</v>
      </c>
      <c r="B813" s="66" t="s">
        <v>3463</v>
      </c>
      <c r="C813" s="155" t="s">
        <v>52</v>
      </c>
      <c r="D813">
        <f>IF(ISERROR(VLOOKUP(A813,'Unc. Lookup'!O$2:O$2652,1,FALSE)),0,1)</f>
        <v>1</v>
      </c>
      <c r="E813">
        <f>COUNTIF(Table5[New ID],Table5[[#This Row],[New ID]])</f>
        <v>1</v>
      </c>
      <c r="G813" s="1" t="s">
        <v>4195</v>
      </c>
      <c r="I813">
        <v>1</v>
      </c>
      <c r="L813">
        <v>1</v>
      </c>
    </row>
    <row r="814" spans="1:12" x14ac:dyDescent="0.25">
      <c r="A814" s="156" t="s">
        <v>2147</v>
      </c>
      <c r="B814" s="66" t="s">
        <v>3464</v>
      </c>
      <c r="C814" s="155" t="s">
        <v>52</v>
      </c>
      <c r="D814">
        <f>IF(ISERROR(VLOOKUP(A814,'Unc. Lookup'!O$2:O$2652,1,FALSE)),0,1)</f>
        <v>1</v>
      </c>
      <c r="E814">
        <f>COUNTIF(Table5[New ID],Table5[[#This Row],[New ID]])</f>
        <v>1</v>
      </c>
      <c r="G814" s="1" t="s">
        <v>2940</v>
      </c>
      <c r="J814">
        <v>1</v>
      </c>
      <c r="L814">
        <v>1</v>
      </c>
    </row>
    <row r="815" spans="1:12" x14ac:dyDescent="0.25">
      <c r="A815" s="156" t="s">
        <v>2151</v>
      </c>
      <c r="B815" s="66" t="s">
        <v>3465</v>
      </c>
      <c r="C815" s="155" t="s">
        <v>52</v>
      </c>
      <c r="D815">
        <f>IF(ISERROR(VLOOKUP(A815,'Unc. Lookup'!O$2:O$2652,1,FALSE)),0,1)</f>
        <v>1</v>
      </c>
      <c r="E815">
        <f>COUNTIF(Table5[New ID],Table5[[#This Row],[New ID]])</f>
        <v>1</v>
      </c>
      <c r="G815" s="1" t="s">
        <v>2945</v>
      </c>
      <c r="J815">
        <v>1</v>
      </c>
      <c r="L815">
        <v>1</v>
      </c>
    </row>
    <row r="816" spans="1:12" x14ac:dyDescent="0.25">
      <c r="A816" s="156" t="s">
        <v>5295</v>
      </c>
      <c r="B816" s="66" t="s">
        <v>3466</v>
      </c>
      <c r="C816" s="155" t="s">
        <v>52</v>
      </c>
      <c r="D816">
        <f>IF(ISERROR(VLOOKUP(A816,'Unc. Lookup'!O$2:O$2652,1,FALSE)),0,1)</f>
        <v>0</v>
      </c>
      <c r="E816">
        <f>COUNTIF(Table5[New ID],Table5[[#This Row],[New ID]])</f>
        <v>1</v>
      </c>
      <c r="G816" s="1" t="s">
        <v>2950</v>
      </c>
      <c r="J816">
        <v>1</v>
      </c>
      <c r="L816">
        <v>1</v>
      </c>
    </row>
    <row r="817" spans="1:12" x14ac:dyDescent="0.25">
      <c r="A817" s="156" t="s">
        <v>2139</v>
      </c>
      <c r="B817" s="66" t="s">
        <v>3467</v>
      </c>
      <c r="C817" s="155" t="s">
        <v>52</v>
      </c>
      <c r="D817">
        <f>IF(ISERROR(VLOOKUP(A817,'Unc. Lookup'!O$2:O$2652,1,FALSE)),0,1)</f>
        <v>1</v>
      </c>
      <c r="E817">
        <f>COUNTIF(Table5[New ID],Table5[[#This Row],[New ID]])</f>
        <v>1</v>
      </c>
      <c r="G817" s="1" t="s">
        <v>2965</v>
      </c>
      <c r="J817">
        <v>1</v>
      </c>
      <c r="L817">
        <v>1</v>
      </c>
    </row>
    <row r="818" spans="1:12" x14ac:dyDescent="0.25">
      <c r="A818" s="156" t="s">
        <v>2144</v>
      </c>
      <c r="B818" s="66" t="s">
        <v>3468</v>
      </c>
      <c r="C818" s="155" t="s">
        <v>52</v>
      </c>
      <c r="D818">
        <f>IF(ISERROR(VLOOKUP(A818,'Unc. Lookup'!O$2:O$2652,1,FALSE)),0,1)</f>
        <v>1</v>
      </c>
      <c r="E818">
        <f>COUNTIF(Table5[New ID],Table5[[#This Row],[New ID]])</f>
        <v>1</v>
      </c>
      <c r="G818" s="1" t="s">
        <v>2955</v>
      </c>
      <c r="J818">
        <v>1</v>
      </c>
      <c r="L818">
        <v>1</v>
      </c>
    </row>
    <row r="819" spans="1:12" x14ac:dyDescent="0.25">
      <c r="A819" s="156" t="s">
        <v>2146</v>
      </c>
      <c r="B819" s="66" t="s">
        <v>3469</v>
      </c>
      <c r="C819" s="155" t="s">
        <v>52</v>
      </c>
      <c r="D819">
        <f>IF(ISERROR(VLOOKUP(A819,'Unc. Lookup'!O$2:O$2652,1,FALSE)),0,1)</f>
        <v>1</v>
      </c>
      <c r="E819">
        <f>COUNTIF(Table5[New ID],Table5[[#This Row],[New ID]])</f>
        <v>1</v>
      </c>
      <c r="G819" s="1" t="s">
        <v>2960</v>
      </c>
      <c r="J819">
        <v>1</v>
      </c>
      <c r="L819">
        <v>1</v>
      </c>
    </row>
    <row r="820" spans="1:12" x14ac:dyDescent="0.25">
      <c r="A820" s="156" t="s">
        <v>2150</v>
      </c>
      <c r="B820" s="66" t="s">
        <v>3470</v>
      </c>
      <c r="C820" s="155" t="s">
        <v>52</v>
      </c>
      <c r="D820">
        <f>IF(ISERROR(VLOOKUP(A820,'Unc. Lookup'!O$2:O$2652,1,FALSE)),0,1)</f>
        <v>1</v>
      </c>
      <c r="E820">
        <f>COUNTIF(Table5[New ID],Table5[[#This Row],[New ID]])</f>
        <v>1</v>
      </c>
      <c r="G820" s="1" t="s">
        <v>2970</v>
      </c>
      <c r="J820">
        <v>1</v>
      </c>
      <c r="L820">
        <v>1</v>
      </c>
    </row>
    <row r="821" spans="1:12" x14ac:dyDescent="0.25">
      <c r="A821" s="156" t="s">
        <v>2137</v>
      </c>
      <c r="B821" s="66" t="s">
        <v>3471</v>
      </c>
      <c r="C821" s="155" t="s">
        <v>52</v>
      </c>
      <c r="D821">
        <f>IF(ISERROR(VLOOKUP(A821,'Unc. Lookup'!O$2:O$2652,1,FALSE)),0,1)</f>
        <v>1</v>
      </c>
      <c r="E821">
        <f>COUNTIF(Table5[New ID],Table5[[#This Row],[New ID]])</f>
        <v>1</v>
      </c>
      <c r="G821" s="1" t="s">
        <v>4347</v>
      </c>
      <c r="I821">
        <v>1</v>
      </c>
      <c r="L821">
        <v>1</v>
      </c>
    </row>
    <row r="822" spans="1:12" x14ac:dyDescent="0.25">
      <c r="A822" s="156" t="s">
        <v>5296</v>
      </c>
      <c r="B822" s="66" t="s">
        <v>3472</v>
      </c>
      <c r="C822" s="155" t="s">
        <v>52</v>
      </c>
      <c r="D822">
        <f>IF(ISERROR(VLOOKUP(A822,'Unc. Lookup'!O$2:O$2652,1,FALSE)),0,1)</f>
        <v>0</v>
      </c>
      <c r="E822">
        <f>COUNTIF(Table5[New ID],Table5[[#This Row],[New ID]])</f>
        <v>1</v>
      </c>
      <c r="G822" s="1" t="s">
        <v>4949</v>
      </c>
      <c r="K822">
        <v>1</v>
      </c>
      <c r="L822">
        <v>1</v>
      </c>
    </row>
    <row r="823" spans="1:12" x14ac:dyDescent="0.25">
      <c r="A823" s="156" t="s">
        <v>2141</v>
      </c>
      <c r="B823" s="66" t="s">
        <v>3473</v>
      </c>
      <c r="C823" s="155" t="s">
        <v>52</v>
      </c>
      <c r="D823">
        <f>IF(ISERROR(VLOOKUP(A823,'Unc. Lookup'!O$2:O$2652,1,FALSE)),0,1)</f>
        <v>1</v>
      </c>
      <c r="E823">
        <f>COUNTIF(Table5[New ID],Table5[[#This Row],[New ID]])</f>
        <v>1</v>
      </c>
      <c r="G823" s="1" t="s">
        <v>4353</v>
      </c>
      <c r="I823">
        <v>1</v>
      </c>
      <c r="L823">
        <v>1</v>
      </c>
    </row>
    <row r="824" spans="1:12" x14ac:dyDescent="0.25">
      <c r="A824" s="156" t="s">
        <v>2145</v>
      </c>
      <c r="B824" s="66" t="s">
        <v>3474</v>
      </c>
      <c r="C824" s="155" t="s">
        <v>52</v>
      </c>
      <c r="D824">
        <f>IF(ISERROR(VLOOKUP(A824,'Unc. Lookup'!O$2:O$2652,1,FALSE)),0,1)</f>
        <v>1</v>
      </c>
      <c r="E824">
        <f>COUNTIF(Table5[New ID],Table5[[#This Row],[New ID]])</f>
        <v>1</v>
      </c>
      <c r="G824" s="1" t="s">
        <v>4359</v>
      </c>
      <c r="I824">
        <v>1</v>
      </c>
      <c r="L824">
        <v>1</v>
      </c>
    </row>
    <row r="825" spans="1:12" x14ac:dyDescent="0.25">
      <c r="A825" s="156" t="s">
        <v>2152</v>
      </c>
      <c r="B825" s="66" t="s">
        <v>3475</v>
      </c>
      <c r="C825" s="155" t="s">
        <v>52</v>
      </c>
      <c r="D825">
        <f>IF(ISERROR(VLOOKUP(A825,'Unc. Lookup'!O$2:O$2652,1,FALSE)),0,1)</f>
        <v>1</v>
      </c>
      <c r="E825">
        <f>COUNTIF(Table5[New ID],Table5[[#This Row],[New ID]])</f>
        <v>1</v>
      </c>
      <c r="G825" s="1" t="s">
        <v>4377</v>
      </c>
      <c r="I825">
        <v>1</v>
      </c>
      <c r="L825">
        <v>1</v>
      </c>
    </row>
    <row r="826" spans="1:12" x14ac:dyDescent="0.25">
      <c r="A826" s="156" t="s">
        <v>2031</v>
      </c>
      <c r="B826" s="66" t="s">
        <v>3476</v>
      </c>
      <c r="C826" s="155" t="s">
        <v>52</v>
      </c>
      <c r="D826">
        <f>IF(ISERROR(VLOOKUP(A826,'Unc. Lookup'!O$2:O$2652,1,FALSE)),0,1)</f>
        <v>1</v>
      </c>
      <c r="E826">
        <f>COUNTIF(Table5[New ID],Table5[[#This Row],[New ID]])</f>
        <v>1</v>
      </c>
      <c r="G826" s="1" t="s">
        <v>4200</v>
      </c>
      <c r="I826">
        <v>1</v>
      </c>
      <c r="L826">
        <v>1</v>
      </c>
    </row>
    <row r="827" spans="1:12" x14ac:dyDescent="0.25">
      <c r="A827" s="156" t="s">
        <v>2035</v>
      </c>
      <c r="B827" s="66" t="s">
        <v>3477</v>
      </c>
      <c r="C827" s="155" t="s">
        <v>52</v>
      </c>
      <c r="D827">
        <f>IF(ISERROR(VLOOKUP(A827,'Unc. Lookup'!O$2:O$2652,1,FALSE)),0,1)</f>
        <v>1</v>
      </c>
      <c r="E827">
        <f>COUNTIF(Table5[New ID],Table5[[#This Row],[New ID]])</f>
        <v>1</v>
      </c>
      <c r="G827" s="1" t="s">
        <v>4954</v>
      </c>
      <c r="K827">
        <v>1</v>
      </c>
      <c r="L827">
        <v>1</v>
      </c>
    </row>
    <row r="828" spans="1:12" x14ac:dyDescent="0.25">
      <c r="A828" s="156" t="s">
        <v>2038</v>
      </c>
      <c r="B828" s="66" t="s">
        <v>3478</v>
      </c>
      <c r="C828" s="155" t="s">
        <v>52</v>
      </c>
      <c r="D828">
        <f>IF(ISERROR(VLOOKUP(A828,'Unc. Lookup'!O$2:O$2652,1,FALSE)),0,1)</f>
        <v>1</v>
      </c>
      <c r="E828">
        <f>COUNTIF(Table5[New ID],Table5[[#This Row],[New ID]])</f>
        <v>1</v>
      </c>
      <c r="G828" s="1" t="s">
        <v>4365</v>
      </c>
      <c r="I828">
        <v>1</v>
      </c>
      <c r="L828">
        <v>1</v>
      </c>
    </row>
    <row r="829" spans="1:12" x14ac:dyDescent="0.25">
      <c r="A829" s="156" t="s">
        <v>5297</v>
      </c>
      <c r="B829" s="66" t="s">
        <v>3479</v>
      </c>
      <c r="C829" s="155" t="s">
        <v>52</v>
      </c>
      <c r="D829">
        <f>IF(ISERROR(VLOOKUP(A829,'Unc. Lookup'!O$2:O$2652,1,FALSE)),0,1)</f>
        <v>0</v>
      </c>
      <c r="E829">
        <f>COUNTIF(Table5[New ID],Table5[[#This Row],[New ID]])</f>
        <v>1</v>
      </c>
      <c r="G829" s="1" t="s">
        <v>4206</v>
      </c>
      <c r="I829">
        <v>1</v>
      </c>
      <c r="L829">
        <v>1</v>
      </c>
    </row>
    <row r="830" spans="1:12" x14ac:dyDescent="0.25">
      <c r="A830" s="156" t="s">
        <v>5298</v>
      </c>
      <c r="B830" s="66" t="s">
        <v>3480</v>
      </c>
      <c r="C830" s="155" t="s">
        <v>52</v>
      </c>
      <c r="D830">
        <f>IF(ISERROR(VLOOKUP(A830,'Unc. Lookup'!O$2:O$2652,1,FALSE)),0,1)</f>
        <v>0</v>
      </c>
      <c r="E830">
        <f>COUNTIF(Table5[New ID],Table5[[#This Row],[New ID]])</f>
        <v>1</v>
      </c>
      <c r="G830" s="1" t="s">
        <v>4382</v>
      </c>
      <c r="I830">
        <v>1</v>
      </c>
      <c r="L830">
        <v>1</v>
      </c>
    </row>
    <row r="831" spans="1:12" x14ac:dyDescent="0.25">
      <c r="A831" s="156" t="s">
        <v>2030</v>
      </c>
      <c r="B831" s="66" t="s">
        <v>3481</v>
      </c>
      <c r="C831" s="155" t="s">
        <v>52</v>
      </c>
      <c r="D831">
        <f>IF(ISERROR(VLOOKUP(A831,'Unc. Lookup'!O$2:O$2652,1,FALSE)),0,1)</f>
        <v>1</v>
      </c>
      <c r="E831">
        <f>COUNTIF(Table5[New ID],Table5[[#This Row],[New ID]])</f>
        <v>1</v>
      </c>
      <c r="G831" s="1" t="s">
        <v>4212</v>
      </c>
      <c r="I831">
        <v>1</v>
      </c>
      <c r="L831">
        <v>1</v>
      </c>
    </row>
    <row r="832" spans="1:12" x14ac:dyDescent="0.25">
      <c r="A832" s="156" t="s">
        <v>2036</v>
      </c>
      <c r="B832" s="66" t="s">
        <v>3482</v>
      </c>
      <c r="C832" s="155" t="s">
        <v>52</v>
      </c>
      <c r="D832">
        <f>IF(ISERROR(VLOOKUP(A832,'Unc. Lookup'!O$2:O$2652,1,FALSE)),0,1)</f>
        <v>1</v>
      </c>
      <c r="E832">
        <f>COUNTIF(Table5[New ID],Table5[[#This Row],[New ID]])</f>
        <v>1</v>
      </c>
      <c r="G832" s="1" t="s">
        <v>4371</v>
      </c>
      <c r="I832">
        <v>1</v>
      </c>
      <c r="L832">
        <v>1</v>
      </c>
    </row>
    <row r="833" spans="1:12" x14ac:dyDescent="0.25">
      <c r="A833" s="156" t="s">
        <v>2039</v>
      </c>
      <c r="B833" s="66" t="s">
        <v>3483</v>
      </c>
      <c r="C833" s="155" t="s">
        <v>52</v>
      </c>
      <c r="D833">
        <f>IF(ISERROR(VLOOKUP(A833,'Unc. Lookup'!O$2:O$2652,1,FALSE)),0,1)</f>
        <v>1</v>
      </c>
      <c r="E833">
        <f>COUNTIF(Table5[New ID],Table5[[#This Row],[New ID]])</f>
        <v>1</v>
      </c>
      <c r="G833" s="1" t="s">
        <v>4218</v>
      </c>
      <c r="I833">
        <v>1</v>
      </c>
      <c r="L833">
        <v>1</v>
      </c>
    </row>
    <row r="834" spans="1:12" x14ac:dyDescent="0.25">
      <c r="A834" s="156" t="s">
        <v>5299</v>
      </c>
      <c r="B834" s="66" t="s">
        <v>3484</v>
      </c>
      <c r="C834" s="155" t="s">
        <v>52</v>
      </c>
      <c r="D834">
        <f>IF(ISERROR(VLOOKUP(A834,'Unc. Lookup'!O$2:O$2652,1,FALSE)),0,1)</f>
        <v>0</v>
      </c>
      <c r="E834">
        <f>COUNTIF(Table5[New ID],Table5[[#This Row],[New ID]])</f>
        <v>1</v>
      </c>
      <c r="G834" s="1" t="s">
        <v>2974</v>
      </c>
      <c r="J834">
        <v>1</v>
      </c>
      <c r="L834">
        <v>1</v>
      </c>
    </row>
    <row r="835" spans="1:12" x14ac:dyDescent="0.25">
      <c r="A835" s="156" t="s">
        <v>5300</v>
      </c>
      <c r="B835" s="66" t="s">
        <v>3485</v>
      </c>
      <c r="C835" s="155" t="s">
        <v>52</v>
      </c>
      <c r="D835">
        <f>IF(ISERROR(VLOOKUP(A835,'Unc. Lookup'!O$2:O$2652,1,FALSE)),0,1)</f>
        <v>0</v>
      </c>
      <c r="E835">
        <f>COUNTIF(Table5[New ID],Table5[[#This Row],[New ID]])</f>
        <v>1</v>
      </c>
      <c r="G835" s="1" t="s">
        <v>2979</v>
      </c>
      <c r="J835">
        <v>1</v>
      </c>
      <c r="L835">
        <v>1</v>
      </c>
    </row>
    <row r="836" spans="1:12" x14ac:dyDescent="0.25">
      <c r="A836" s="156" t="s">
        <v>2032</v>
      </c>
      <c r="B836" s="66" t="s">
        <v>3486</v>
      </c>
      <c r="C836" s="155" t="s">
        <v>52</v>
      </c>
      <c r="D836">
        <f>IF(ISERROR(VLOOKUP(A836,'Unc. Lookup'!O$2:O$2652,1,FALSE)),0,1)</f>
        <v>1</v>
      </c>
      <c r="E836">
        <f>COUNTIF(Table5[New ID],Table5[[#This Row],[New ID]])</f>
        <v>1</v>
      </c>
      <c r="G836" s="1" t="s">
        <v>2984</v>
      </c>
      <c r="J836">
        <v>1</v>
      </c>
      <c r="L836">
        <v>1</v>
      </c>
    </row>
    <row r="837" spans="1:12" x14ac:dyDescent="0.25">
      <c r="A837" s="156" t="s">
        <v>2034</v>
      </c>
      <c r="B837" s="66" t="s">
        <v>3487</v>
      </c>
      <c r="C837" s="155" t="s">
        <v>52</v>
      </c>
      <c r="D837">
        <f>IF(ISERROR(VLOOKUP(A837,'Unc. Lookup'!O$2:O$2652,1,FALSE)),0,1)</f>
        <v>1</v>
      </c>
      <c r="E837">
        <f>COUNTIF(Table5[New ID],Table5[[#This Row],[New ID]])</f>
        <v>1</v>
      </c>
      <c r="G837" s="1" t="s">
        <v>2999</v>
      </c>
      <c r="J837">
        <v>1</v>
      </c>
      <c r="L837">
        <v>1</v>
      </c>
    </row>
    <row r="838" spans="1:12" x14ac:dyDescent="0.25">
      <c r="A838" s="156" t="s">
        <v>2042</v>
      </c>
      <c r="B838" s="66" t="s">
        <v>3488</v>
      </c>
      <c r="C838" s="155" t="s">
        <v>52</v>
      </c>
      <c r="D838">
        <f>IF(ISERROR(VLOOKUP(A838,'Unc. Lookup'!O$2:O$2652,1,FALSE)),0,1)</f>
        <v>1</v>
      </c>
      <c r="E838">
        <f>COUNTIF(Table5[New ID],Table5[[#This Row],[New ID]])</f>
        <v>1</v>
      </c>
      <c r="G838" s="1" t="s">
        <v>2989</v>
      </c>
      <c r="J838">
        <v>1</v>
      </c>
      <c r="L838">
        <v>1</v>
      </c>
    </row>
    <row r="839" spans="1:12" x14ac:dyDescent="0.25">
      <c r="A839" s="156" t="s">
        <v>2044</v>
      </c>
      <c r="B839" s="66" t="s">
        <v>3489</v>
      </c>
      <c r="C839" s="155" t="s">
        <v>52</v>
      </c>
      <c r="D839">
        <f>IF(ISERROR(VLOOKUP(A839,'Unc. Lookup'!O$2:O$2652,1,FALSE)),0,1)</f>
        <v>1</v>
      </c>
      <c r="E839">
        <f>COUNTIF(Table5[New ID],Table5[[#This Row],[New ID]])</f>
        <v>1</v>
      </c>
      <c r="G839" s="1" t="s">
        <v>2994</v>
      </c>
      <c r="J839">
        <v>1</v>
      </c>
      <c r="L839">
        <v>1</v>
      </c>
    </row>
    <row r="840" spans="1:12" x14ac:dyDescent="0.25">
      <c r="A840" s="156" t="s">
        <v>2047</v>
      </c>
      <c r="B840" s="66" t="s">
        <v>3490</v>
      </c>
      <c r="C840" s="155" t="s">
        <v>52</v>
      </c>
      <c r="D840">
        <f>IF(ISERROR(VLOOKUP(A840,'Unc. Lookup'!O$2:O$2652,1,FALSE)),0,1)</f>
        <v>1</v>
      </c>
      <c r="E840">
        <f>COUNTIF(Table5[New ID],Table5[[#This Row],[New ID]])</f>
        <v>1</v>
      </c>
      <c r="G840" s="1" t="s">
        <v>3004</v>
      </c>
      <c r="J840">
        <v>1</v>
      </c>
      <c r="L840">
        <v>1</v>
      </c>
    </row>
    <row r="841" spans="1:12" x14ac:dyDescent="0.25">
      <c r="A841" s="156" t="s">
        <v>5301</v>
      </c>
      <c r="B841" s="66" t="s">
        <v>3491</v>
      </c>
      <c r="C841" s="155" t="s">
        <v>52</v>
      </c>
      <c r="D841">
        <f>IF(ISERROR(VLOOKUP(A841,'Unc. Lookup'!O$2:O$2652,1,FALSE)),0,1)</f>
        <v>0</v>
      </c>
      <c r="E841">
        <f>COUNTIF(Table5[New ID],Table5[[#This Row],[New ID]])</f>
        <v>1</v>
      </c>
      <c r="G841" s="1" t="s">
        <v>4276</v>
      </c>
      <c r="I841">
        <v>1</v>
      </c>
      <c r="L841">
        <v>1</v>
      </c>
    </row>
    <row r="842" spans="1:12" x14ac:dyDescent="0.25">
      <c r="A842" s="156" t="s">
        <v>5302</v>
      </c>
      <c r="B842" s="66" t="s">
        <v>3492</v>
      </c>
      <c r="C842" s="155" t="s">
        <v>52</v>
      </c>
      <c r="D842">
        <f>IF(ISERROR(VLOOKUP(A842,'Unc. Lookup'!O$2:O$2652,1,FALSE)),0,1)</f>
        <v>0</v>
      </c>
      <c r="E842">
        <f>COUNTIF(Table5[New ID],Table5[[#This Row],[New ID]])</f>
        <v>1</v>
      </c>
      <c r="G842" s="1" t="s">
        <v>2885</v>
      </c>
      <c r="J842">
        <v>1</v>
      </c>
      <c r="K842">
        <v>1</v>
      </c>
      <c r="L842">
        <v>2</v>
      </c>
    </row>
    <row r="843" spans="1:12" x14ac:dyDescent="0.25">
      <c r="A843" s="156" t="s">
        <v>2040</v>
      </c>
      <c r="B843" s="66" t="s">
        <v>3493</v>
      </c>
      <c r="C843" s="155" t="s">
        <v>52</v>
      </c>
      <c r="D843">
        <f>IF(ISERROR(VLOOKUP(A843,'Unc. Lookup'!O$2:O$2652,1,FALSE)),0,1)</f>
        <v>1</v>
      </c>
      <c r="E843">
        <f>COUNTIF(Table5[New ID],Table5[[#This Row],[New ID]])</f>
        <v>1</v>
      </c>
      <c r="G843" s="1" t="s">
        <v>4282</v>
      </c>
      <c r="I843">
        <v>1</v>
      </c>
      <c r="L843">
        <v>1</v>
      </c>
    </row>
    <row r="844" spans="1:12" x14ac:dyDescent="0.25">
      <c r="A844" s="156" t="s">
        <v>2045</v>
      </c>
      <c r="B844" s="66" t="s">
        <v>3494</v>
      </c>
      <c r="C844" s="155" t="s">
        <v>52</v>
      </c>
      <c r="D844">
        <f>IF(ISERROR(VLOOKUP(A844,'Unc. Lookup'!O$2:O$2652,1,FALSE)),0,1)</f>
        <v>1</v>
      </c>
      <c r="E844">
        <f>COUNTIF(Table5[New ID],Table5[[#This Row],[New ID]])</f>
        <v>1</v>
      </c>
      <c r="G844" s="1" t="s">
        <v>2893</v>
      </c>
      <c r="J844">
        <v>1</v>
      </c>
      <c r="L844">
        <v>1</v>
      </c>
    </row>
    <row r="845" spans="1:12" x14ac:dyDescent="0.25">
      <c r="A845" s="156" t="s">
        <v>5303</v>
      </c>
      <c r="B845" s="66" t="s">
        <v>3495</v>
      </c>
      <c r="C845" s="155" t="s">
        <v>52</v>
      </c>
      <c r="D845">
        <f>IF(ISERROR(VLOOKUP(A845,'Unc. Lookup'!O$2:O$2652,1,FALSE)),0,1)</f>
        <v>0</v>
      </c>
      <c r="E845">
        <f>COUNTIF(Table5[New ID],Table5[[#This Row],[New ID]])</f>
        <v>1</v>
      </c>
      <c r="G845" s="1" t="s">
        <v>4288</v>
      </c>
      <c r="I845">
        <v>1</v>
      </c>
      <c r="L845">
        <v>1</v>
      </c>
    </row>
    <row r="846" spans="1:12" x14ac:dyDescent="0.25">
      <c r="A846" s="156" t="s">
        <v>2033</v>
      </c>
      <c r="B846" s="66" t="s">
        <v>3496</v>
      </c>
      <c r="C846" s="155" t="s">
        <v>52</v>
      </c>
      <c r="D846">
        <f>IF(ISERROR(VLOOKUP(A846,'Unc. Lookup'!O$2:O$2652,1,FALSE)),0,1)</f>
        <v>1</v>
      </c>
      <c r="E846">
        <f>COUNTIF(Table5[New ID],Table5[[#This Row],[New ID]])</f>
        <v>1</v>
      </c>
      <c r="G846" s="1" t="s">
        <v>2901</v>
      </c>
      <c r="J846">
        <v>1</v>
      </c>
      <c r="L846">
        <v>1</v>
      </c>
    </row>
    <row r="847" spans="1:12" x14ac:dyDescent="0.25">
      <c r="A847" s="156" t="s">
        <v>2037</v>
      </c>
      <c r="B847" s="66" t="s">
        <v>3497</v>
      </c>
      <c r="C847" s="155" t="s">
        <v>52</v>
      </c>
      <c r="D847">
        <f>IF(ISERROR(VLOOKUP(A847,'Unc. Lookup'!O$2:O$2652,1,FALSE)),0,1)</f>
        <v>1</v>
      </c>
      <c r="E847">
        <f>COUNTIF(Table5[New ID],Table5[[#This Row],[New ID]])</f>
        <v>1</v>
      </c>
      <c r="G847" s="1" t="s">
        <v>2925</v>
      </c>
      <c r="I847">
        <v>1</v>
      </c>
      <c r="J847">
        <v>1</v>
      </c>
      <c r="L847">
        <v>2</v>
      </c>
    </row>
    <row r="848" spans="1:12" x14ac:dyDescent="0.25">
      <c r="A848" s="156" t="s">
        <v>2041</v>
      </c>
      <c r="B848" s="66" t="s">
        <v>3498</v>
      </c>
      <c r="C848" s="155" t="s">
        <v>52</v>
      </c>
      <c r="D848">
        <f>IF(ISERROR(VLOOKUP(A848,'Unc. Lookup'!O$2:O$2652,1,FALSE)),0,1)</f>
        <v>1</v>
      </c>
      <c r="E848">
        <f>COUNTIF(Table5[New ID],Table5[[#This Row],[New ID]])</f>
        <v>1</v>
      </c>
      <c r="G848" s="1" t="s">
        <v>4159</v>
      </c>
      <c r="I848">
        <v>1</v>
      </c>
      <c r="L848">
        <v>1</v>
      </c>
    </row>
    <row r="849" spans="1:12" x14ac:dyDescent="0.25">
      <c r="A849" s="156" t="s">
        <v>2043</v>
      </c>
      <c r="B849" s="66" t="s">
        <v>3499</v>
      </c>
      <c r="C849" s="155" t="s">
        <v>52</v>
      </c>
      <c r="D849">
        <f>IF(ISERROR(VLOOKUP(A849,'Unc. Lookup'!O$2:O$2652,1,FALSE)),0,1)</f>
        <v>1</v>
      </c>
      <c r="E849">
        <f>COUNTIF(Table5[New ID],Table5[[#This Row],[New ID]])</f>
        <v>1</v>
      </c>
      <c r="G849" s="1" t="s">
        <v>4945</v>
      </c>
      <c r="K849">
        <v>1</v>
      </c>
      <c r="L849">
        <v>1</v>
      </c>
    </row>
    <row r="850" spans="1:12" x14ac:dyDescent="0.25">
      <c r="A850" s="156" t="s">
        <v>2046</v>
      </c>
      <c r="B850" s="66" t="s">
        <v>3500</v>
      </c>
      <c r="C850" s="155" t="s">
        <v>52</v>
      </c>
      <c r="D850">
        <f>IF(ISERROR(VLOOKUP(A850,'Unc. Lookup'!O$2:O$2652,1,FALSE)),0,1)</f>
        <v>1</v>
      </c>
      <c r="E850">
        <f>COUNTIF(Table5[New ID],Table5[[#This Row],[New ID]])</f>
        <v>1</v>
      </c>
      <c r="G850" s="1" t="s">
        <v>2909</v>
      </c>
      <c r="I850">
        <v>1</v>
      </c>
      <c r="J850">
        <v>1</v>
      </c>
      <c r="L850">
        <v>2</v>
      </c>
    </row>
    <row r="851" spans="1:12" x14ac:dyDescent="0.25">
      <c r="A851" s="156" t="s">
        <v>5304</v>
      </c>
      <c r="B851" s="66" t="s">
        <v>3501</v>
      </c>
      <c r="C851" s="155" t="s">
        <v>52</v>
      </c>
      <c r="D851">
        <f>IF(ISERROR(VLOOKUP(A851,'Unc. Lookup'!O$2:O$2652,1,FALSE)),0,1)</f>
        <v>0</v>
      </c>
      <c r="E851">
        <f>COUNTIF(Table5[New ID],Table5[[#This Row],[New ID]])</f>
        <v>1</v>
      </c>
      <c r="G851" s="1" t="s">
        <v>4300</v>
      </c>
      <c r="I851">
        <v>1</v>
      </c>
      <c r="L851">
        <v>1</v>
      </c>
    </row>
    <row r="852" spans="1:12" x14ac:dyDescent="0.25">
      <c r="A852" s="156" t="s">
        <v>5305</v>
      </c>
      <c r="B852" s="66" t="s">
        <v>3502</v>
      </c>
      <c r="C852" s="155" t="s">
        <v>52</v>
      </c>
      <c r="D852">
        <f>IF(ISERROR(VLOOKUP(A852,'Unc. Lookup'!O$2:O$2652,1,FALSE)),0,1)</f>
        <v>0</v>
      </c>
      <c r="E852">
        <f>COUNTIF(Table5[New ID],Table5[[#This Row],[New ID]])</f>
        <v>1</v>
      </c>
      <c r="G852" s="1" t="s">
        <v>4168</v>
      </c>
      <c r="I852">
        <v>1</v>
      </c>
      <c r="L852">
        <v>1</v>
      </c>
    </row>
    <row r="853" spans="1:12" x14ac:dyDescent="0.25">
      <c r="A853" s="156" t="s">
        <v>2052</v>
      </c>
      <c r="B853" s="66" t="s">
        <v>3503</v>
      </c>
      <c r="C853" s="155" t="s">
        <v>52</v>
      </c>
      <c r="D853">
        <f>IF(ISERROR(VLOOKUP(A853,'Unc. Lookup'!O$2:O$2652,1,FALSE)),0,1)</f>
        <v>1</v>
      </c>
      <c r="E853">
        <f>COUNTIF(Table5[New ID],Table5[[#This Row],[New ID]])</f>
        <v>1</v>
      </c>
      <c r="G853" s="1" t="s">
        <v>2917</v>
      </c>
      <c r="I853">
        <v>1</v>
      </c>
      <c r="J853">
        <v>1</v>
      </c>
      <c r="L853">
        <v>2</v>
      </c>
    </row>
    <row r="854" spans="1:12" x14ac:dyDescent="0.25">
      <c r="A854" s="156" t="s">
        <v>2057</v>
      </c>
      <c r="B854" s="66" t="s">
        <v>3504</v>
      </c>
      <c r="C854" s="155" t="s">
        <v>52</v>
      </c>
      <c r="D854">
        <f>IF(ISERROR(VLOOKUP(A854,'Unc. Lookup'!O$2:O$2652,1,FALSE)),0,1)</f>
        <v>1</v>
      </c>
      <c r="E854">
        <f>COUNTIF(Table5[New ID],Table5[[#This Row],[New ID]])</f>
        <v>1</v>
      </c>
      <c r="G854" s="1" t="s">
        <v>2932</v>
      </c>
      <c r="J854">
        <v>1</v>
      </c>
      <c r="L854">
        <v>1</v>
      </c>
    </row>
    <row r="855" spans="1:12" x14ac:dyDescent="0.25">
      <c r="A855" s="156" t="s">
        <v>2061</v>
      </c>
      <c r="B855" s="66" t="s">
        <v>3505</v>
      </c>
      <c r="C855" s="155" t="s">
        <v>52</v>
      </c>
      <c r="D855">
        <f>IF(ISERROR(VLOOKUP(A855,'Unc. Lookup'!O$2:O$2652,1,FALSE)),0,1)</f>
        <v>1</v>
      </c>
      <c r="E855">
        <f>COUNTIF(Table5[New ID],Table5[[#This Row],[New ID]])</f>
        <v>1</v>
      </c>
      <c r="G855" s="1" t="s">
        <v>4387</v>
      </c>
      <c r="I855">
        <v>1</v>
      </c>
      <c r="L855">
        <v>1</v>
      </c>
    </row>
    <row r="856" spans="1:12" x14ac:dyDescent="0.25">
      <c r="A856" s="156" t="s">
        <v>5306</v>
      </c>
      <c r="B856" s="66" t="s">
        <v>3506</v>
      </c>
      <c r="C856" s="155" t="s">
        <v>52</v>
      </c>
      <c r="D856">
        <f>IF(ISERROR(VLOOKUP(A856,'Unc. Lookup'!O$2:O$2652,1,FALSE)),0,1)</f>
        <v>0</v>
      </c>
      <c r="E856">
        <f>COUNTIF(Table5[New ID],Table5[[#This Row],[New ID]])</f>
        <v>1</v>
      </c>
      <c r="G856" s="1" t="s">
        <v>4393</v>
      </c>
      <c r="I856">
        <v>1</v>
      </c>
      <c r="L856">
        <v>1</v>
      </c>
    </row>
    <row r="857" spans="1:12" x14ac:dyDescent="0.25">
      <c r="A857" s="156" t="s">
        <v>2050</v>
      </c>
      <c r="B857" s="66" t="s">
        <v>3507</v>
      </c>
      <c r="C857" s="155" t="s">
        <v>52</v>
      </c>
      <c r="D857">
        <f>IF(ISERROR(VLOOKUP(A857,'Unc. Lookup'!O$2:O$2652,1,FALSE)),0,1)</f>
        <v>1</v>
      </c>
      <c r="E857">
        <f>COUNTIF(Table5[New ID],Table5[[#This Row],[New ID]])</f>
        <v>1</v>
      </c>
      <c r="G857" s="1" t="s">
        <v>4428</v>
      </c>
      <c r="I857">
        <v>1</v>
      </c>
      <c r="L857">
        <v>1</v>
      </c>
    </row>
    <row r="858" spans="1:12" x14ac:dyDescent="0.25">
      <c r="A858" s="156" t="s">
        <v>2053</v>
      </c>
      <c r="B858" s="66" t="s">
        <v>3508</v>
      </c>
      <c r="C858" s="155" t="s">
        <v>52</v>
      </c>
      <c r="D858">
        <f>IF(ISERROR(VLOOKUP(A858,'Unc. Lookup'!O$2:O$2652,1,FALSE)),0,1)</f>
        <v>1</v>
      </c>
      <c r="E858">
        <f>COUNTIF(Table5[New ID],Table5[[#This Row],[New ID]])</f>
        <v>1</v>
      </c>
      <c r="G858" s="1" t="s">
        <v>4434</v>
      </c>
      <c r="I858">
        <v>1</v>
      </c>
      <c r="L858">
        <v>1</v>
      </c>
    </row>
    <row r="859" spans="1:12" x14ac:dyDescent="0.25">
      <c r="A859" s="156" t="s">
        <v>2055</v>
      </c>
      <c r="B859" s="66" t="s">
        <v>3509</v>
      </c>
      <c r="C859" s="155" t="s">
        <v>52</v>
      </c>
      <c r="D859">
        <f>IF(ISERROR(VLOOKUP(A859,'Unc. Lookup'!O$2:O$2652,1,FALSE)),0,1)</f>
        <v>1</v>
      </c>
      <c r="E859">
        <f>COUNTIF(Table5[New ID],Table5[[#This Row],[New ID]])</f>
        <v>1</v>
      </c>
      <c r="G859" s="1" t="s">
        <v>4440</v>
      </c>
      <c r="I859">
        <v>1</v>
      </c>
      <c r="L859">
        <v>1</v>
      </c>
    </row>
    <row r="860" spans="1:12" x14ac:dyDescent="0.25">
      <c r="A860" s="156" t="s">
        <v>2060</v>
      </c>
      <c r="B860" s="66" t="s">
        <v>3510</v>
      </c>
      <c r="C860" s="155" t="s">
        <v>52</v>
      </c>
      <c r="D860">
        <f>IF(ISERROR(VLOOKUP(A860,'Unc. Lookup'!O$2:O$2652,1,FALSE)),0,1)</f>
        <v>1</v>
      </c>
      <c r="E860">
        <f>COUNTIF(Table5[New ID],Table5[[#This Row],[New ID]])</f>
        <v>1</v>
      </c>
      <c r="G860" s="1" t="s">
        <v>4246</v>
      </c>
      <c r="I860">
        <v>2</v>
      </c>
      <c r="L860">
        <v>2</v>
      </c>
    </row>
    <row r="861" spans="1:12" x14ac:dyDescent="0.25">
      <c r="A861" s="156" t="s">
        <v>2048</v>
      </c>
      <c r="B861" s="66" t="s">
        <v>3511</v>
      </c>
      <c r="C861" s="155" t="s">
        <v>52</v>
      </c>
      <c r="D861">
        <f>IF(ISERROR(VLOOKUP(A861,'Unc. Lookup'!O$2:O$2652,1,FALSE)),0,1)</f>
        <v>1</v>
      </c>
      <c r="E861">
        <f>COUNTIF(Table5[New ID],Table5[[#This Row],[New ID]])</f>
        <v>1</v>
      </c>
      <c r="G861" s="1" t="s">
        <v>4446</v>
      </c>
      <c r="I861">
        <v>1</v>
      </c>
      <c r="L861">
        <v>1</v>
      </c>
    </row>
    <row r="862" spans="1:12" x14ac:dyDescent="0.25">
      <c r="A862" s="156" t="s">
        <v>5307</v>
      </c>
      <c r="B862" s="66" t="s">
        <v>3512</v>
      </c>
      <c r="C862" s="155" t="s">
        <v>52</v>
      </c>
      <c r="D862">
        <f>IF(ISERROR(VLOOKUP(A862,'Unc. Lookup'!O$2:O$2652,1,FALSE)),0,1)</f>
        <v>0</v>
      </c>
      <c r="E862">
        <f>COUNTIF(Table5[New ID],Table5[[#This Row],[New ID]])</f>
        <v>1</v>
      </c>
      <c r="G862" s="1" t="s">
        <v>4252</v>
      </c>
      <c r="I862">
        <v>2</v>
      </c>
      <c r="L862">
        <v>2</v>
      </c>
    </row>
    <row r="863" spans="1:12" x14ac:dyDescent="0.25">
      <c r="A863" s="156" t="s">
        <v>5308</v>
      </c>
      <c r="B863" s="66" t="s">
        <v>3513</v>
      </c>
      <c r="C863" s="155" t="s">
        <v>52</v>
      </c>
      <c r="D863">
        <f>IF(ISERROR(VLOOKUP(A863,'Unc. Lookup'!O$2:O$2652,1,FALSE)),0,1)</f>
        <v>0</v>
      </c>
      <c r="E863">
        <f>COUNTIF(Table5[New ID],Table5[[#This Row],[New ID]])</f>
        <v>1</v>
      </c>
      <c r="G863" s="1" t="s">
        <v>4452</v>
      </c>
      <c r="I863">
        <v>1</v>
      </c>
      <c r="L863">
        <v>1</v>
      </c>
    </row>
    <row r="864" spans="1:12" x14ac:dyDescent="0.25">
      <c r="A864" s="156" t="s">
        <v>2056</v>
      </c>
      <c r="B864" s="66" t="s">
        <v>3514</v>
      </c>
      <c r="C864" s="155" t="s">
        <v>52</v>
      </c>
      <c r="D864">
        <f>IF(ISERROR(VLOOKUP(A864,'Unc. Lookup'!O$2:O$2652,1,FALSE)),0,1)</f>
        <v>1</v>
      </c>
      <c r="E864">
        <f>COUNTIF(Table5[New ID],Table5[[#This Row],[New ID]])</f>
        <v>1</v>
      </c>
      <c r="G864" s="1" t="s">
        <v>4399</v>
      </c>
      <c r="I864">
        <v>1</v>
      </c>
      <c r="L864">
        <v>1</v>
      </c>
    </row>
    <row r="865" spans="1:12" x14ac:dyDescent="0.25">
      <c r="A865" s="156" t="s">
        <v>2058</v>
      </c>
      <c r="B865" s="66" t="s">
        <v>3515</v>
      </c>
      <c r="C865" s="155" t="s">
        <v>52</v>
      </c>
      <c r="D865">
        <f>IF(ISERROR(VLOOKUP(A865,'Unc. Lookup'!O$2:O$2652,1,FALSE)),0,1)</f>
        <v>1</v>
      </c>
      <c r="E865">
        <f>COUNTIF(Table5[New ID],Table5[[#This Row],[New ID]])</f>
        <v>1</v>
      </c>
      <c r="G865" s="1" t="s">
        <v>4417</v>
      </c>
      <c r="I865">
        <v>1</v>
      </c>
      <c r="L865">
        <v>1</v>
      </c>
    </row>
    <row r="866" spans="1:12" x14ac:dyDescent="0.25">
      <c r="A866" s="156" t="s">
        <v>2049</v>
      </c>
      <c r="B866" s="66" t="s">
        <v>3516</v>
      </c>
      <c r="C866" s="155" t="s">
        <v>52</v>
      </c>
      <c r="D866">
        <f>IF(ISERROR(VLOOKUP(A866,'Unc. Lookup'!O$2:O$2652,1,FALSE)),0,1)</f>
        <v>1</v>
      </c>
      <c r="E866">
        <f>COUNTIF(Table5[New ID],Table5[[#This Row],[New ID]])</f>
        <v>1</v>
      </c>
      <c r="G866" s="1" t="s">
        <v>4223</v>
      </c>
      <c r="I866">
        <v>1</v>
      </c>
      <c r="L866">
        <v>1</v>
      </c>
    </row>
    <row r="867" spans="1:12" x14ac:dyDescent="0.25">
      <c r="A867" s="156" t="s">
        <v>5309</v>
      </c>
      <c r="B867" s="66" t="s">
        <v>3517</v>
      </c>
      <c r="C867" s="155" t="s">
        <v>52</v>
      </c>
      <c r="D867">
        <f>IF(ISERROR(VLOOKUP(A867,'Unc. Lookup'!O$2:O$2652,1,FALSE)),0,1)</f>
        <v>0</v>
      </c>
      <c r="E867">
        <f>COUNTIF(Table5[New ID],Table5[[#This Row],[New ID]])</f>
        <v>1</v>
      </c>
      <c r="G867" s="1" t="s">
        <v>4405</v>
      </c>
      <c r="I867">
        <v>1</v>
      </c>
      <c r="L867">
        <v>1</v>
      </c>
    </row>
    <row r="868" spans="1:12" x14ac:dyDescent="0.25">
      <c r="A868" s="156" t="s">
        <v>2051</v>
      </c>
      <c r="B868" s="66" t="s">
        <v>3518</v>
      </c>
      <c r="C868" s="155" t="s">
        <v>52</v>
      </c>
      <c r="D868">
        <f>IF(ISERROR(VLOOKUP(A868,'Unc. Lookup'!O$2:O$2652,1,FALSE)),0,1)</f>
        <v>1</v>
      </c>
      <c r="E868">
        <f>COUNTIF(Table5[New ID],Table5[[#This Row],[New ID]])</f>
        <v>1</v>
      </c>
      <c r="G868" s="1" t="s">
        <v>4229</v>
      </c>
      <c r="I868">
        <v>1</v>
      </c>
      <c r="L868">
        <v>1</v>
      </c>
    </row>
    <row r="869" spans="1:12" x14ac:dyDescent="0.25">
      <c r="A869" s="156" t="s">
        <v>2054</v>
      </c>
      <c r="B869" s="66" t="s">
        <v>3519</v>
      </c>
      <c r="C869" s="155" t="s">
        <v>52</v>
      </c>
      <c r="D869">
        <f>IF(ISERROR(VLOOKUP(A869,'Unc. Lookup'!O$2:O$2652,1,FALSE)),0,1)</f>
        <v>1</v>
      </c>
      <c r="E869">
        <f>COUNTIF(Table5[New ID],Table5[[#This Row],[New ID]])</f>
        <v>1</v>
      </c>
      <c r="G869" s="1" t="s">
        <v>4423</v>
      </c>
      <c r="I869">
        <v>1</v>
      </c>
      <c r="L869">
        <v>1</v>
      </c>
    </row>
    <row r="870" spans="1:12" x14ac:dyDescent="0.25">
      <c r="A870" s="156" t="s">
        <v>2059</v>
      </c>
      <c r="B870" s="66" t="s">
        <v>3520</v>
      </c>
      <c r="C870" s="155" t="s">
        <v>52</v>
      </c>
      <c r="D870">
        <f>IF(ISERROR(VLOOKUP(A870,'Unc. Lookup'!O$2:O$2652,1,FALSE)),0,1)</f>
        <v>1</v>
      </c>
      <c r="E870">
        <f>COUNTIF(Table5[New ID],Table5[[#This Row],[New ID]])</f>
        <v>1</v>
      </c>
      <c r="G870" s="1" t="s">
        <v>4235</v>
      </c>
      <c r="I870">
        <v>1</v>
      </c>
      <c r="L870">
        <v>1</v>
      </c>
    </row>
    <row r="871" spans="1:12" x14ac:dyDescent="0.25">
      <c r="A871" s="156" t="s">
        <v>2063</v>
      </c>
      <c r="B871" s="66" t="s">
        <v>3521</v>
      </c>
      <c r="C871" s="155" t="s">
        <v>52</v>
      </c>
      <c r="D871">
        <f>IF(ISERROR(VLOOKUP(A871,'Unc. Lookup'!O$2:O$2652,1,FALSE)),0,1)</f>
        <v>1</v>
      </c>
      <c r="E871">
        <f>COUNTIF(Table5[New ID],Table5[[#This Row],[New ID]])</f>
        <v>1</v>
      </c>
      <c r="G871" s="1" t="s">
        <v>4411</v>
      </c>
      <c r="I871">
        <v>1</v>
      </c>
      <c r="L871">
        <v>1</v>
      </c>
    </row>
    <row r="872" spans="1:12" x14ac:dyDescent="0.25">
      <c r="A872" s="156" t="s">
        <v>2068</v>
      </c>
      <c r="B872" s="66" t="s">
        <v>3522</v>
      </c>
      <c r="C872" s="155" t="s">
        <v>52</v>
      </c>
      <c r="D872">
        <f>IF(ISERROR(VLOOKUP(A872,'Unc. Lookup'!O$2:O$2652,1,FALSE)),0,1)</f>
        <v>1</v>
      </c>
      <c r="E872">
        <f>COUNTIF(Table5[New ID],Table5[[#This Row],[New ID]])</f>
        <v>1</v>
      </c>
      <c r="G872" s="1" t="s">
        <v>4241</v>
      </c>
      <c r="I872">
        <v>1</v>
      </c>
      <c r="L872">
        <v>1</v>
      </c>
    </row>
    <row r="873" spans="1:12" x14ac:dyDescent="0.25">
      <c r="A873" s="156" t="s">
        <v>2071</v>
      </c>
      <c r="B873" s="66" t="s">
        <v>3523</v>
      </c>
      <c r="C873" s="155" t="s">
        <v>52</v>
      </c>
      <c r="D873">
        <f>IF(ISERROR(VLOOKUP(A873,'Unc. Lookup'!O$2:O$2652,1,FALSE)),0,1)</f>
        <v>1</v>
      </c>
      <c r="E873">
        <f>COUNTIF(Table5[New ID],Table5[[#This Row],[New ID]])</f>
        <v>1</v>
      </c>
      <c r="G873" s="1" t="s">
        <v>4458</v>
      </c>
      <c r="I873">
        <v>1</v>
      </c>
      <c r="L873">
        <v>1</v>
      </c>
    </row>
    <row r="874" spans="1:12" x14ac:dyDescent="0.25">
      <c r="A874" s="156" t="s">
        <v>5310</v>
      </c>
      <c r="B874" s="66" t="s">
        <v>3524</v>
      </c>
      <c r="C874" s="155" t="s">
        <v>52</v>
      </c>
      <c r="D874">
        <f>IF(ISERROR(VLOOKUP(A874,'Unc. Lookup'!O$2:O$2652,1,FALSE)),0,1)</f>
        <v>0</v>
      </c>
      <c r="E874">
        <f>COUNTIF(Table5[New ID],Table5[[#This Row],[New ID]])</f>
        <v>1</v>
      </c>
      <c r="G874" s="1" t="s">
        <v>4464</v>
      </c>
      <c r="I874">
        <v>1</v>
      </c>
      <c r="L874">
        <v>1</v>
      </c>
    </row>
    <row r="875" spans="1:12" x14ac:dyDescent="0.25">
      <c r="A875" s="156" t="s">
        <v>2078</v>
      </c>
      <c r="B875" s="66" t="s">
        <v>3525</v>
      </c>
      <c r="C875" s="155" t="s">
        <v>52</v>
      </c>
      <c r="D875">
        <f>IF(ISERROR(VLOOKUP(A875,'Unc. Lookup'!O$2:O$2652,1,FALSE)),0,1)</f>
        <v>1</v>
      </c>
      <c r="E875">
        <f>COUNTIF(Table5[New ID],Table5[[#This Row],[New ID]])</f>
        <v>1</v>
      </c>
      <c r="G875" s="1" t="s">
        <v>4470</v>
      </c>
      <c r="I875">
        <v>1</v>
      </c>
      <c r="L875">
        <v>1</v>
      </c>
    </row>
    <row r="876" spans="1:12" x14ac:dyDescent="0.25">
      <c r="A876" s="156" t="s">
        <v>2064</v>
      </c>
      <c r="B876" s="66" t="s">
        <v>3526</v>
      </c>
      <c r="C876" s="155" t="s">
        <v>52</v>
      </c>
      <c r="D876">
        <f>IF(ISERROR(VLOOKUP(A876,'Unc. Lookup'!O$2:O$2652,1,FALSE)),0,1)</f>
        <v>1</v>
      </c>
      <c r="E876">
        <f>COUNTIF(Table5[New ID],Table5[[#This Row],[New ID]])</f>
        <v>1</v>
      </c>
      <c r="G876" s="1" t="s">
        <v>4476</v>
      </c>
      <c r="I876">
        <v>1</v>
      </c>
      <c r="L876">
        <v>1</v>
      </c>
    </row>
    <row r="877" spans="1:12" x14ac:dyDescent="0.25">
      <c r="A877" s="156" t="s">
        <v>2067</v>
      </c>
      <c r="B877" s="66" t="s">
        <v>3527</v>
      </c>
      <c r="C877" s="155" t="s">
        <v>52</v>
      </c>
      <c r="D877">
        <f>IF(ISERROR(VLOOKUP(A877,'Unc. Lookup'!O$2:O$2652,1,FALSE)),0,1)</f>
        <v>1</v>
      </c>
      <c r="E877">
        <f>COUNTIF(Table5[New ID],Table5[[#This Row],[New ID]])</f>
        <v>1</v>
      </c>
      <c r="G877" s="1" t="s">
        <v>4482</v>
      </c>
      <c r="I877">
        <v>1</v>
      </c>
      <c r="L877">
        <v>1</v>
      </c>
    </row>
    <row r="878" spans="1:12" x14ac:dyDescent="0.25">
      <c r="A878" s="156" t="s">
        <v>2072</v>
      </c>
      <c r="B878" s="66" t="s">
        <v>3528</v>
      </c>
      <c r="C878" s="155" t="s">
        <v>52</v>
      </c>
      <c r="D878">
        <f>IF(ISERROR(VLOOKUP(A878,'Unc. Lookup'!O$2:O$2652,1,FALSE)),0,1)</f>
        <v>1</v>
      </c>
      <c r="E878">
        <f>COUNTIF(Table5[New ID],Table5[[#This Row],[New ID]])</f>
        <v>1</v>
      </c>
      <c r="G878" s="1" t="s">
        <v>4307</v>
      </c>
      <c r="I878">
        <v>1</v>
      </c>
      <c r="L878">
        <v>1</v>
      </c>
    </row>
    <row r="879" spans="1:12" x14ac:dyDescent="0.25">
      <c r="A879" s="156" t="s">
        <v>2074</v>
      </c>
      <c r="B879" s="66" t="s">
        <v>3529</v>
      </c>
      <c r="C879" s="155" t="s">
        <v>52</v>
      </c>
      <c r="D879">
        <f>IF(ISERROR(VLOOKUP(A879,'Unc. Lookup'!O$2:O$2652,1,FALSE)),0,1)</f>
        <v>1</v>
      </c>
      <c r="E879">
        <f>COUNTIF(Table5[New ID],Table5[[#This Row],[New ID]])</f>
        <v>1</v>
      </c>
      <c r="G879" s="1" t="s">
        <v>4313</v>
      </c>
      <c r="I879">
        <v>1</v>
      </c>
      <c r="L879">
        <v>1</v>
      </c>
    </row>
    <row r="880" spans="1:12" x14ac:dyDescent="0.25">
      <c r="A880" s="156" t="s">
        <v>2077</v>
      </c>
      <c r="B880" s="66" t="s">
        <v>3530</v>
      </c>
      <c r="C880" s="155" t="s">
        <v>52</v>
      </c>
      <c r="D880">
        <f>IF(ISERROR(VLOOKUP(A880,'Unc. Lookup'!O$2:O$2652,1,FALSE)),0,1)</f>
        <v>1</v>
      </c>
      <c r="E880">
        <f>COUNTIF(Table5[New ID],Table5[[#This Row],[New ID]])</f>
        <v>1</v>
      </c>
      <c r="G880" s="1" t="s">
        <v>4319</v>
      </c>
      <c r="I880">
        <v>1</v>
      </c>
      <c r="L880">
        <v>1</v>
      </c>
    </row>
    <row r="881" spans="1:12" x14ac:dyDescent="0.25">
      <c r="A881" s="156" t="s">
        <v>2062</v>
      </c>
      <c r="B881" s="66" t="s">
        <v>3531</v>
      </c>
      <c r="C881" s="155" t="s">
        <v>52</v>
      </c>
      <c r="D881">
        <f>IF(ISERROR(VLOOKUP(A881,'Unc. Lookup'!O$2:O$2652,1,FALSE)),0,1)</f>
        <v>1</v>
      </c>
      <c r="E881">
        <f>COUNTIF(Table5[New ID],Table5[[#This Row],[New ID]])</f>
        <v>1</v>
      </c>
      <c r="G881" s="1" t="s">
        <v>4337</v>
      </c>
      <c r="I881">
        <v>1</v>
      </c>
      <c r="L881">
        <v>1</v>
      </c>
    </row>
    <row r="882" spans="1:12" x14ac:dyDescent="0.25">
      <c r="A882" s="156" t="s">
        <v>2066</v>
      </c>
      <c r="B882" s="66" t="s">
        <v>3532</v>
      </c>
      <c r="C882" s="155" t="s">
        <v>52</v>
      </c>
      <c r="D882">
        <f>IF(ISERROR(VLOOKUP(A882,'Unc. Lookup'!O$2:O$2652,1,FALSE)),0,1)</f>
        <v>1</v>
      </c>
      <c r="E882">
        <f>COUNTIF(Table5[New ID],Table5[[#This Row],[New ID]])</f>
        <v>1</v>
      </c>
      <c r="G882" s="1" t="s">
        <v>4178</v>
      </c>
      <c r="I882">
        <v>1</v>
      </c>
      <c r="L882">
        <v>1</v>
      </c>
    </row>
    <row r="883" spans="1:12" x14ac:dyDescent="0.25">
      <c r="A883" s="156" t="s">
        <v>2073</v>
      </c>
      <c r="B883" s="66" t="s">
        <v>3533</v>
      </c>
      <c r="C883" s="155" t="s">
        <v>52</v>
      </c>
      <c r="D883">
        <f>IF(ISERROR(VLOOKUP(A883,'Unc. Lookup'!O$2:O$2652,1,FALSE)),0,1)</f>
        <v>1</v>
      </c>
      <c r="E883">
        <f>COUNTIF(Table5[New ID],Table5[[#This Row],[New ID]])</f>
        <v>1</v>
      </c>
      <c r="G883" s="1" t="s">
        <v>4325</v>
      </c>
      <c r="I883">
        <v>1</v>
      </c>
      <c r="L883">
        <v>1</v>
      </c>
    </row>
    <row r="884" spans="1:12" x14ac:dyDescent="0.25">
      <c r="A884" s="156" t="s">
        <v>2075</v>
      </c>
      <c r="B884" s="66" t="s">
        <v>3534</v>
      </c>
      <c r="C884" s="155" t="s">
        <v>52</v>
      </c>
      <c r="D884">
        <f>IF(ISERROR(VLOOKUP(A884,'Unc. Lookup'!O$2:O$2652,1,FALSE)),0,1)</f>
        <v>1</v>
      </c>
      <c r="E884">
        <f>COUNTIF(Table5[New ID],Table5[[#This Row],[New ID]])</f>
        <v>1</v>
      </c>
      <c r="G884" s="1" t="s">
        <v>4184</v>
      </c>
      <c r="I884">
        <v>1</v>
      </c>
      <c r="L884">
        <v>1</v>
      </c>
    </row>
    <row r="885" spans="1:12" x14ac:dyDescent="0.25">
      <c r="A885" s="156" t="s">
        <v>5311</v>
      </c>
      <c r="B885" s="66" t="s">
        <v>3535</v>
      </c>
      <c r="C885" s="155" t="s">
        <v>52</v>
      </c>
      <c r="D885">
        <f>IF(ISERROR(VLOOKUP(A885,'Unc. Lookup'!O$2:O$2652,1,FALSE)),0,1)</f>
        <v>0</v>
      </c>
      <c r="E885">
        <f>COUNTIF(Table5[New ID],Table5[[#This Row],[New ID]])</f>
        <v>1</v>
      </c>
      <c r="G885" s="1" t="s">
        <v>4343</v>
      </c>
      <c r="I885">
        <v>1</v>
      </c>
      <c r="L885">
        <v>1</v>
      </c>
    </row>
    <row r="886" spans="1:12" x14ac:dyDescent="0.25">
      <c r="A886" s="156" t="s">
        <v>2065</v>
      </c>
      <c r="B886" s="66" t="s">
        <v>3536</v>
      </c>
      <c r="C886" s="155" t="s">
        <v>52</v>
      </c>
      <c r="D886">
        <f>IF(ISERROR(VLOOKUP(A886,'Unc. Lookup'!O$2:O$2652,1,FALSE)),0,1)</f>
        <v>1</v>
      </c>
      <c r="E886">
        <f>COUNTIF(Table5[New ID],Table5[[#This Row],[New ID]])</f>
        <v>1</v>
      </c>
      <c r="G886" s="1" t="s">
        <v>4190</v>
      </c>
      <c r="I886">
        <v>1</v>
      </c>
      <c r="L886">
        <v>1</v>
      </c>
    </row>
    <row r="887" spans="1:12" x14ac:dyDescent="0.25">
      <c r="A887" s="156" t="s">
        <v>2069</v>
      </c>
      <c r="B887" s="66" t="s">
        <v>3537</v>
      </c>
      <c r="C887" s="155" t="s">
        <v>52</v>
      </c>
      <c r="D887">
        <f>IF(ISERROR(VLOOKUP(A887,'Unc. Lookup'!O$2:O$2652,1,FALSE)),0,1)</f>
        <v>1</v>
      </c>
      <c r="E887">
        <f>COUNTIF(Table5[New ID],Table5[[#This Row],[New ID]])</f>
        <v>1</v>
      </c>
      <c r="G887" s="1" t="s">
        <v>4331</v>
      </c>
      <c r="I887">
        <v>1</v>
      </c>
      <c r="L887">
        <v>1</v>
      </c>
    </row>
    <row r="888" spans="1:12" x14ac:dyDescent="0.25">
      <c r="A888" s="156" t="s">
        <v>2070</v>
      </c>
      <c r="B888" s="66" t="s">
        <v>3538</v>
      </c>
      <c r="C888" s="155" t="s">
        <v>52</v>
      </c>
      <c r="D888">
        <f>IF(ISERROR(VLOOKUP(A888,'Unc. Lookup'!O$2:O$2652,1,FALSE)),0,1)</f>
        <v>1</v>
      </c>
      <c r="E888">
        <f>COUNTIF(Table5[New ID],Table5[[#This Row],[New ID]])</f>
        <v>1</v>
      </c>
      <c r="G888" s="1" t="s">
        <v>4196</v>
      </c>
      <c r="I888">
        <v>1</v>
      </c>
      <c r="L888">
        <v>1</v>
      </c>
    </row>
    <row r="889" spans="1:12" x14ac:dyDescent="0.25">
      <c r="A889" s="156" t="s">
        <v>2076</v>
      </c>
      <c r="B889" s="66" t="s">
        <v>3539</v>
      </c>
      <c r="C889" s="155" t="s">
        <v>52</v>
      </c>
      <c r="D889">
        <f>IF(ISERROR(VLOOKUP(A889,'Unc. Lookup'!O$2:O$2652,1,FALSE)),0,1)</f>
        <v>1</v>
      </c>
      <c r="E889">
        <f>COUNTIF(Table5[New ID],Table5[[#This Row],[New ID]])</f>
        <v>1</v>
      </c>
      <c r="G889" s="1" t="s">
        <v>2941</v>
      </c>
      <c r="J889">
        <v>1</v>
      </c>
      <c r="L889">
        <v>1</v>
      </c>
    </row>
    <row r="890" spans="1:12" x14ac:dyDescent="0.25">
      <c r="A890" s="156" t="s">
        <v>5312</v>
      </c>
      <c r="B890" s="66" t="s">
        <v>3540</v>
      </c>
      <c r="C890" s="155" t="s">
        <v>52</v>
      </c>
      <c r="D890">
        <f>IF(ISERROR(VLOOKUP(A890,'Unc. Lookup'!O$2:O$2652,1,FALSE)),0,1)</f>
        <v>0</v>
      </c>
      <c r="E890">
        <f>COUNTIF(Table5[New ID],Table5[[#This Row],[New ID]])</f>
        <v>1</v>
      </c>
      <c r="G890" s="1" t="s">
        <v>2946</v>
      </c>
      <c r="J890">
        <v>1</v>
      </c>
      <c r="L890">
        <v>1</v>
      </c>
    </row>
    <row r="891" spans="1:12" x14ac:dyDescent="0.25">
      <c r="A891" s="156" t="s">
        <v>1979</v>
      </c>
      <c r="B891" s="66" t="s">
        <v>3541</v>
      </c>
      <c r="C891" s="155" t="s">
        <v>52</v>
      </c>
      <c r="D891">
        <f>IF(ISERROR(VLOOKUP(A891,'Unc. Lookup'!O$2:O$2652,1,FALSE)),0,1)</f>
        <v>1</v>
      </c>
      <c r="E891">
        <f>COUNTIF(Table5[New ID],Table5[[#This Row],[New ID]])</f>
        <v>1</v>
      </c>
      <c r="G891" s="1" t="s">
        <v>2951</v>
      </c>
      <c r="J891">
        <v>1</v>
      </c>
      <c r="L891">
        <v>1</v>
      </c>
    </row>
    <row r="892" spans="1:12" x14ac:dyDescent="0.25">
      <c r="A892" s="156" t="s">
        <v>1985</v>
      </c>
      <c r="B892" s="66" t="s">
        <v>3542</v>
      </c>
      <c r="C892" s="155" t="s">
        <v>52</v>
      </c>
      <c r="D892">
        <f>IF(ISERROR(VLOOKUP(A892,'Unc. Lookup'!O$2:O$2652,1,FALSE)),0,1)</f>
        <v>1</v>
      </c>
      <c r="E892">
        <f>COUNTIF(Table5[New ID],Table5[[#This Row],[New ID]])</f>
        <v>1</v>
      </c>
      <c r="G892" s="1" t="s">
        <v>2966</v>
      </c>
      <c r="J892">
        <v>1</v>
      </c>
      <c r="L892">
        <v>1</v>
      </c>
    </row>
    <row r="893" spans="1:12" x14ac:dyDescent="0.25">
      <c r="A893" s="156" t="s">
        <v>5313</v>
      </c>
      <c r="B893" s="66" t="s">
        <v>3543</v>
      </c>
      <c r="C893" s="155" t="s">
        <v>52</v>
      </c>
      <c r="D893">
        <f>IF(ISERROR(VLOOKUP(A893,'Unc. Lookup'!O$2:O$2652,1,FALSE)),0,1)</f>
        <v>0</v>
      </c>
      <c r="E893">
        <f>COUNTIF(Table5[New ID],Table5[[#This Row],[New ID]])</f>
        <v>1</v>
      </c>
      <c r="G893" s="1" t="s">
        <v>2956</v>
      </c>
      <c r="J893">
        <v>1</v>
      </c>
      <c r="L893">
        <v>1</v>
      </c>
    </row>
    <row r="894" spans="1:12" x14ac:dyDescent="0.25">
      <c r="A894" s="156" t="s">
        <v>1997</v>
      </c>
      <c r="B894" s="66" t="s">
        <v>3544</v>
      </c>
      <c r="C894" s="155" t="s">
        <v>52</v>
      </c>
      <c r="D894">
        <f>IF(ISERROR(VLOOKUP(A894,'Unc. Lookup'!O$2:O$2652,1,FALSE)),0,1)</f>
        <v>1</v>
      </c>
      <c r="E894">
        <f>COUNTIF(Table5[New ID],Table5[[#This Row],[New ID]])</f>
        <v>1</v>
      </c>
      <c r="G894" s="1" t="s">
        <v>2961</v>
      </c>
      <c r="J894">
        <v>1</v>
      </c>
      <c r="L894">
        <v>1</v>
      </c>
    </row>
    <row r="895" spans="1:12" x14ac:dyDescent="0.25">
      <c r="A895" s="156" t="s">
        <v>2001</v>
      </c>
      <c r="B895" s="66" t="s">
        <v>3545</v>
      </c>
      <c r="C895" s="155" t="s">
        <v>52</v>
      </c>
      <c r="D895">
        <f>IF(ISERROR(VLOOKUP(A895,'Unc. Lookup'!O$2:O$2652,1,FALSE)),0,1)</f>
        <v>1</v>
      </c>
      <c r="E895">
        <f>COUNTIF(Table5[New ID],Table5[[#This Row],[New ID]])</f>
        <v>1</v>
      </c>
      <c r="G895" s="1" t="s">
        <v>2971</v>
      </c>
      <c r="J895">
        <v>1</v>
      </c>
      <c r="L895">
        <v>1</v>
      </c>
    </row>
    <row r="896" spans="1:12" x14ac:dyDescent="0.25">
      <c r="A896" s="156" t="s">
        <v>2003</v>
      </c>
      <c r="B896" s="66" t="s">
        <v>3546</v>
      </c>
      <c r="C896" s="155" t="s">
        <v>52</v>
      </c>
      <c r="D896">
        <f>IF(ISERROR(VLOOKUP(A896,'Unc. Lookup'!O$2:O$2652,1,FALSE)),0,1)</f>
        <v>1</v>
      </c>
      <c r="E896">
        <f>COUNTIF(Table5[New ID],Table5[[#This Row],[New ID]])</f>
        <v>1</v>
      </c>
      <c r="G896" s="1" t="s">
        <v>4348</v>
      </c>
      <c r="I896">
        <v>1</v>
      </c>
      <c r="L896">
        <v>1</v>
      </c>
    </row>
    <row r="897" spans="1:12" x14ac:dyDescent="0.25">
      <c r="A897" s="156" t="s">
        <v>1981</v>
      </c>
      <c r="B897" s="66" t="s">
        <v>3547</v>
      </c>
      <c r="C897" s="155" t="s">
        <v>52</v>
      </c>
      <c r="D897">
        <f>IF(ISERROR(VLOOKUP(A897,'Unc. Lookup'!O$2:O$2652,1,FALSE)),0,1)</f>
        <v>1</v>
      </c>
      <c r="E897">
        <f>COUNTIF(Table5[New ID],Table5[[#This Row],[New ID]])</f>
        <v>1</v>
      </c>
      <c r="G897" s="1" t="s">
        <v>4950</v>
      </c>
      <c r="K897">
        <v>1</v>
      </c>
      <c r="L897">
        <v>1</v>
      </c>
    </row>
    <row r="898" spans="1:12" x14ac:dyDescent="0.25">
      <c r="A898" s="156" t="s">
        <v>1990</v>
      </c>
      <c r="B898" s="66" t="s">
        <v>3548</v>
      </c>
      <c r="C898" s="155" t="s">
        <v>52</v>
      </c>
      <c r="D898">
        <f>IF(ISERROR(VLOOKUP(A898,'Unc. Lookup'!O$2:O$2652,1,FALSE)),0,1)</f>
        <v>1</v>
      </c>
      <c r="E898">
        <f>COUNTIF(Table5[New ID],Table5[[#This Row],[New ID]])</f>
        <v>1</v>
      </c>
      <c r="G898" s="1" t="s">
        <v>4354</v>
      </c>
      <c r="I898">
        <v>1</v>
      </c>
      <c r="L898">
        <v>1</v>
      </c>
    </row>
    <row r="899" spans="1:12" x14ac:dyDescent="0.25">
      <c r="A899" s="156" t="s">
        <v>1994</v>
      </c>
      <c r="B899" s="66" t="s">
        <v>3549</v>
      </c>
      <c r="C899" s="155" t="s">
        <v>52</v>
      </c>
      <c r="D899">
        <f>IF(ISERROR(VLOOKUP(A899,'Unc. Lookup'!O$2:O$2652,1,FALSE)),0,1)</f>
        <v>1</v>
      </c>
      <c r="E899">
        <f>COUNTIF(Table5[New ID],Table5[[#This Row],[New ID]])</f>
        <v>1</v>
      </c>
      <c r="G899" s="1" t="s">
        <v>4360</v>
      </c>
      <c r="I899">
        <v>1</v>
      </c>
      <c r="L899">
        <v>1</v>
      </c>
    </row>
    <row r="900" spans="1:12" x14ac:dyDescent="0.25">
      <c r="A900" s="156" t="s">
        <v>1995</v>
      </c>
      <c r="B900" s="66" t="s">
        <v>3550</v>
      </c>
      <c r="C900" s="155" t="s">
        <v>52</v>
      </c>
      <c r="D900">
        <f>IF(ISERROR(VLOOKUP(A900,'Unc. Lookup'!O$2:O$2652,1,FALSE)),0,1)</f>
        <v>1</v>
      </c>
      <c r="E900">
        <f>COUNTIF(Table5[New ID],Table5[[#This Row],[New ID]])</f>
        <v>1</v>
      </c>
      <c r="G900" s="1" t="s">
        <v>4378</v>
      </c>
      <c r="I900">
        <v>1</v>
      </c>
      <c r="L900">
        <v>1</v>
      </c>
    </row>
    <row r="901" spans="1:12" x14ac:dyDescent="0.25">
      <c r="A901" s="156" t="s">
        <v>1999</v>
      </c>
      <c r="B901" s="66" t="s">
        <v>3551</v>
      </c>
      <c r="C901" s="155" t="s">
        <v>52</v>
      </c>
      <c r="D901">
        <f>IF(ISERROR(VLOOKUP(A901,'Unc. Lookup'!O$2:O$2652,1,FALSE)),0,1)</f>
        <v>1</v>
      </c>
      <c r="E901">
        <f>COUNTIF(Table5[New ID],Table5[[#This Row],[New ID]])</f>
        <v>1</v>
      </c>
      <c r="G901" s="1" t="s">
        <v>4201</v>
      </c>
      <c r="I901">
        <v>1</v>
      </c>
      <c r="L901">
        <v>1</v>
      </c>
    </row>
    <row r="902" spans="1:12" x14ac:dyDescent="0.25">
      <c r="A902" s="156" t="s">
        <v>2005</v>
      </c>
      <c r="B902" s="66" t="s">
        <v>3552</v>
      </c>
      <c r="C902" s="155" t="s">
        <v>52</v>
      </c>
      <c r="D902">
        <f>IF(ISERROR(VLOOKUP(A902,'Unc. Lookup'!O$2:O$2652,1,FALSE)),0,1)</f>
        <v>1</v>
      </c>
      <c r="E902">
        <f>COUNTIF(Table5[New ID],Table5[[#This Row],[New ID]])</f>
        <v>1</v>
      </c>
      <c r="G902" s="1" t="s">
        <v>4955</v>
      </c>
      <c r="K902">
        <v>1</v>
      </c>
      <c r="L902">
        <v>1</v>
      </c>
    </row>
    <row r="903" spans="1:12" x14ac:dyDescent="0.25">
      <c r="A903" s="156" t="s">
        <v>1984</v>
      </c>
      <c r="B903" s="66" t="s">
        <v>3553</v>
      </c>
      <c r="C903" s="155" t="s">
        <v>52</v>
      </c>
      <c r="D903">
        <f>IF(ISERROR(VLOOKUP(A903,'Unc. Lookup'!O$2:O$2652,1,FALSE)),0,1)</f>
        <v>1</v>
      </c>
      <c r="E903">
        <f>COUNTIF(Table5[New ID],Table5[[#This Row],[New ID]])</f>
        <v>1</v>
      </c>
      <c r="G903" s="1" t="s">
        <v>4366</v>
      </c>
      <c r="I903">
        <v>1</v>
      </c>
      <c r="L903">
        <v>1</v>
      </c>
    </row>
    <row r="904" spans="1:12" x14ac:dyDescent="0.25">
      <c r="A904" s="156" t="s">
        <v>1986</v>
      </c>
      <c r="B904" s="66" t="s">
        <v>3554</v>
      </c>
      <c r="C904" s="155" t="s">
        <v>52</v>
      </c>
      <c r="D904">
        <f>IF(ISERROR(VLOOKUP(A904,'Unc. Lookup'!O$2:O$2652,1,FALSE)),0,1)</f>
        <v>1</v>
      </c>
      <c r="E904">
        <f>COUNTIF(Table5[New ID],Table5[[#This Row],[New ID]])</f>
        <v>1</v>
      </c>
      <c r="G904" s="1" t="s">
        <v>4207</v>
      </c>
      <c r="I904">
        <v>1</v>
      </c>
      <c r="L904">
        <v>1</v>
      </c>
    </row>
    <row r="905" spans="1:12" x14ac:dyDescent="0.25">
      <c r="A905" s="156" t="s">
        <v>1991</v>
      </c>
      <c r="B905" s="66" t="s">
        <v>3555</v>
      </c>
      <c r="C905" s="155" t="s">
        <v>52</v>
      </c>
      <c r="D905">
        <f>IF(ISERROR(VLOOKUP(A905,'Unc. Lookup'!O$2:O$2652,1,FALSE)),0,1)</f>
        <v>1</v>
      </c>
      <c r="E905">
        <f>COUNTIF(Table5[New ID],Table5[[#This Row],[New ID]])</f>
        <v>1</v>
      </c>
      <c r="G905" s="1" t="s">
        <v>4383</v>
      </c>
      <c r="I905">
        <v>1</v>
      </c>
      <c r="L905">
        <v>1</v>
      </c>
    </row>
    <row r="906" spans="1:12" x14ac:dyDescent="0.25">
      <c r="A906" s="156" t="s">
        <v>5314</v>
      </c>
      <c r="B906" s="66" t="s">
        <v>3556</v>
      </c>
      <c r="C906" s="155" t="s">
        <v>52</v>
      </c>
      <c r="D906">
        <f>IF(ISERROR(VLOOKUP(A906,'Unc. Lookup'!O$2:O$2652,1,FALSE)),0,1)</f>
        <v>0</v>
      </c>
      <c r="E906">
        <f>COUNTIF(Table5[New ID],Table5[[#This Row],[New ID]])</f>
        <v>1</v>
      </c>
      <c r="G906" s="1" t="s">
        <v>4213</v>
      </c>
      <c r="I906">
        <v>1</v>
      </c>
      <c r="L906">
        <v>1</v>
      </c>
    </row>
    <row r="907" spans="1:12" x14ac:dyDescent="0.25">
      <c r="A907" s="156" t="s">
        <v>2000</v>
      </c>
      <c r="B907" s="66" t="s">
        <v>3557</v>
      </c>
      <c r="C907" s="155" t="s">
        <v>52</v>
      </c>
      <c r="D907">
        <f>IF(ISERROR(VLOOKUP(A907,'Unc. Lookup'!O$2:O$2652,1,FALSE)),0,1)</f>
        <v>1</v>
      </c>
      <c r="E907">
        <f>COUNTIF(Table5[New ID],Table5[[#This Row],[New ID]])</f>
        <v>1</v>
      </c>
      <c r="G907" s="1" t="s">
        <v>4372</v>
      </c>
      <c r="I907">
        <v>1</v>
      </c>
      <c r="L907">
        <v>1</v>
      </c>
    </row>
    <row r="908" spans="1:12" x14ac:dyDescent="0.25">
      <c r="A908" s="156" t="s">
        <v>5315</v>
      </c>
      <c r="B908" s="66" t="s">
        <v>3558</v>
      </c>
      <c r="C908" s="155" t="s">
        <v>52</v>
      </c>
      <c r="D908">
        <f>IF(ISERROR(VLOOKUP(A908,'Unc. Lookup'!O$2:O$2652,1,FALSE)),0,1)</f>
        <v>0</v>
      </c>
      <c r="E908">
        <f>COUNTIF(Table5[New ID],Table5[[#This Row],[New ID]])</f>
        <v>1</v>
      </c>
      <c r="G908" s="1" t="s">
        <v>4219</v>
      </c>
      <c r="I908">
        <v>1</v>
      </c>
      <c r="L908">
        <v>1</v>
      </c>
    </row>
    <row r="909" spans="1:12" x14ac:dyDescent="0.25">
      <c r="A909" s="156" t="s">
        <v>1980</v>
      </c>
      <c r="B909" s="66" t="s">
        <v>3559</v>
      </c>
      <c r="C909" s="155" t="s">
        <v>52</v>
      </c>
      <c r="D909">
        <f>IF(ISERROR(VLOOKUP(A909,'Unc. Lookup'!O$2:O$2652,1,FALSE)),0,1)</f>
        <v>1</v>
      </c>
      <c r="E909">
        <f>COUNTIF(Table5[New ID],Table5[[#This Row],[New ID]])</f>
        <v>1</v>
      </c>
      <c r="G909" s="1" t="s">
        <v>2975</v>
      </c>
      <c r="J909">
        <v>1</v>
      </c>
      <c r="L909">
        <v>1</v>
      </c>
    </row>
    <row r="910" spans="1:12" x14ac:dyDescent="0.25">
      <c r="A910" s="156" t="s">
        <v>1988</v>
      </c>
      <c r="B910" s="66" t="s">
        <v>3560</v>
      </c>
      <c r="C910" s="155" t="s">
        <v>52</v>
      </c>
      <c r="D910">
        <f>IF(ISERROR(VLOOKUP(A910,'Unc. Lookup'!O$2:O$2652,1,FALSE)),0,1)</f>
        <v>1</v>
      </c>
      <c r="E910">
        <f>COUNTIF(Table5[New ID],Table5[[#This Row],[New ID]])</f>
        <v>1</v>
      </c>
      <c r="G910" s="1" t="s">
        <v>2980</v>
      </c>
      <c r="J910">
        <v>1</v>
      </c>
      <c r="L910">
        <v>1</v>
      </c>
    </row>
    <row r="911" spans="1:12" x14ac:dyDescent="0.25">
      <c r="A911" s="156" t="s">
        <v>5316</v>
      </c>
      <c r="B911" s="66" t="s">
        <v>3561</v>
      </c>
      <c r="C911" s="155" t="s">
        <v>52</v>
      </c>
      <c r="D911">
        <f>IF(ISERROR(VLOOKUP(A911,'Unc. Lookup'!O$2:O$2652,1,FALSE)),0,1)</f>
        <v>0</v>
      </c>
      <c r="E911">
        <f>COUNTIF(Table5[New ID],Table5[[#This Row],[New ID]])</f>
        <v>1</v>
      </c>
      <c r="G911" s="1" t="s">
        <v>2985</v>
      </c>
      <c r="J911">
        <v>1</v>
      </c>
      <c r="L911">
        <v>1</v>
      </c>
    </row>
    <row r="912" spans="1:12" x14ac:dyDescent="0.25">
      <c r="A912" s="156" t="s">
        <v>1996</v>
      </c>
      <c r="B912" s="66" t="s">
        <v>3562</v>
      </c>
      <c r="C912" s="155" t="s">
        <v>52</v>
      </c>
      <c r="D912">
        <f>IF(ISERROR(VLOOKUP(A912,'Unc. Lookup'!O$2:O$2652,1,FALSE)),0,1)</f>
        <v>1</v>
      </c>
      <c r="E912">
        <f>COUNTIF(Table5[New ID],Table5[[#This Row],[New ID]])</f>
        <v>1</v>
      </c>
      <c r="G912" s="1" t="s">
        <v>3000</v>
      </c>
      <c r="J912">
        <v>1</v>
      </c>
      <c r="L912">
        <v>1</v>
      </c>
    </row>
    <row r="913" spans="1:12" x14ac:dyDescent="0.25">
      <c r="A913" s="156" t="s">
        <v>5317</v>
      </c>
      <c r="B913" s="66" t="s">
        <v>3563</v>
      </c>
      <c r="C913" s="155" t="s">
        <v>52</v>
      </c>
      <c r="D913">
        <f>IF(ISERROR(VLOOKUP(A913,'Unc. Lookup'!O$2:O$2652,1,FALSE)),0,1)</f>
        <v>0</v>
      </c>
      <c r="E913">
        <f>COUNTIF(Table5[New ID],Table5[[#This Row],[New ID]])</f>
        <v>1</v>
      </c>
      <c r="G913" s="1" t="s">
        <v>2990</v>
      </c>
      <c r="J913">
        <v>1</v>
      </c>
      <c r="L913">
        <v>1</v>
      </c>
    </row>
    <row r="914" spans="1:12" x14ac:dyDescent="0.25">
      <c r="A914" s="156" t="s">
        <v>2007</v>
      </c>
      <c r="B914" s="66" t="s">
        <v>3564</v>
      </c>
      <c r="C914" s="155" t="s">
        <v>52</v>
      </c>
      <c r="D914">
        <f>IF(ISERROR(VLOOKUP(A914,'Unc. Lookup'!O$2:O$2652,1,FALSE)),0,1)</f>
        <v>1</v>
      </c>
      <c r="E914">
        <f>COUNTIF(Table5[New ID],Table5[[#This Row],[New ID]])</f>
        <v>1</v>
      </c>
      <c r="G914" s="1" t="s">
        <v>2995</v>
      </c>
      <c r="J914">
        <v>1</v>
      </c>
      <c r="L914">
        <v>1</v>
      </c>
    </row>
    <row r="915" spans="1:12" x14ac:dyDescent="0.25">
      <c r="A915" s="156" t="s">
        <v>1982</v>
      </c>
      <c r="B915" s="66" t="s">
        <v>3565</v>
      </c>
      <c r="C915" s="155" t="s">
        <v>52</v>
      </c>
      <c r="D915">
        <f>IF(ISERROR(VLOOKUP(A915,'Unc. Lookup'!O$2:O$2652,1,FALSE)),0,1)</f>
        <v>1</v>
      </c>
      <c r="E915">
        <f>COUNTIF(Table5[New ID],Table5[[#This Row],[New ID]])</f>
        <v>1</v>
      </c>
      <c r="G915" s="1" t="s">
        <v>3005</v>
      </c>
      <c r="J915">
        <v>1</v>
      </c>
      <c r="L915">
        <v>1</v>
      </c>
    </row>
    <row r="916" spans="1:12" x14ac:dyDescent="0.25">
      <c r="A916" s="156" t="s">
        <v>1989</v>
      </c>
      <c r="B916" s="66" t="s">
        <v>3566</v>
      </c>
      <c r="C916" s="155" t="s">
        <v>52</v>
      </c>
      <c r="D916">
        <f>IF(ISERROR(VLOOKUP(A916,'Unc. Lookup'!O$2:O$2652,1,FALSE)),0,1)</f>
        <v>1</v>
      </c>
      <c r="E916">
        <f>COUNTIF(Table5[New ID],Table5[[#This Row],[New ID]])</f>
        <v>1</v>
      </c>
      <c r="G916" s="1" t="s">
        <v>4277</v>
      </c>
      <c r="I916">
        <v>1</v>
      </c>
      <c r="L916">
        <v>1</v>
      </c>
    </row>
    <row r="917" spans="1:12" x14ac:dyDescent="0.25">
      <c r="A917" s="156" t="s">
        <v>1993</v>
      </c>
      <c r="B917" s="66" t="s">
        <v>3567</v>
      </c>
      <c r="C917" s="155" t="s">
        <v>52</v>
      </c>
      <c r="D917">
        <f>IF(ISERROR(VLOOKUP(A917,'Unc. Lookup'!O$2:O$2652,1,FALSE)),0,1)</f>
        <v>1</v>
      </c>
      <c r="E917">
        <f>COUNTIF(Table5[New ID],Table5[[#This Row],[New ID]])</f>
        <v>1</v>
      </c>
      <c r="G917" s="1" t="s">
        <v>2886</v>
      </c>
      <c r="J917">
        <v>1</v>
      </c>
      <c r="K917">
        <v>1</v>
      </c>
      <c r="L917">
        <v>2</v>
      </c>
    </row>
    <row r="918" spans="1:12" x14ac:dyDescent="0.25">
      <c r="A918" s="156" t="s">
        <v>5318</v>
      </c>
      <c r="B918" s="66" t="s">
        <v>3568</v>
      </c>
      <c r="C918" s="155" t="s">
        <v>52</v>
      </c>
      <c r="D918">
        <f>IF(ISERROR(VLOOKUP(A918,'Unc. Lookup'!O$2:O$2652,1,FALSE)),0,1)</f>
        <v>0</v>
      </c>
      <c r="E918">
        <f>COUNTIF(Table5[New ID],Table5[[#This Row],[New ID]])</f>
        <v>1</v>
      </c>
      <c r="G918" s="1" t="s">
        <v>4283</v>
      </c>
      <c r="I918">
        <v>1</v>
      </c>
      <c r="L918">
        <v>1</v>
      </c>
    </row>
    <row r="919" spans="1:12" x14ac:dyDescent="0.25">
      <c r="A919" s="156" t="s">
        <v>5319</v>
      </c>
      <c r="B919" s="66" t="s">
        <v>3569</v>
      </c>
      <c r="C919" s="155" t="s">
        <v>52</v>
      </c>
      <c r="D919">
        <f>IF(ISERROR(VLOOKUP(A919,'Unc. Lookup'!O$2:O$2652,1,FALSE)),0,1)</f>
        <v>0</v>
      </c>
      <c r="E919">
        <f>COUNTIF(Table5[New ID],Table5[[#This Row],[New ID]])</f>
        <v>1</v>
      </c>
      <c r="G919" s="1" t="s">
        <v>2894</v>
      </c>
      <c r="J919">
        <v>1</v>
      </c>
      <c r="L919">
        <v>1</v>
      </c>
    </row>
    <row r="920" spans="1:12" x14ac:dyDescent="0.25">
      <c r="A920" s="156" t="s">
        <v>2004</v>
      </c>
      <c r="B920" s="66" t="s">
        <v>3570</v>
      </c>
      <c r="C920" s="155" t="s">
        <v>52</v>
      </c>
      <c r="D920">
        <f>IF(ISERROR(VLOOKUP(A920,'Unc. Lookup'!O$2:O$2652,1,FALSE)),0,1)</f>
        <v>1</v>
      </c>
      <c r="E920">
        <f>COUNTIF(Table5[New ID],Table5[[#This Row],[New ID]])</f>
        <v>1</v>
      </c>
      <c r="G920" s="1" t="s">
        <v>4289</v>
      </c>
      <c r="I920">
        <v>1</v>
      </c>
      <c r="L920">
        <v>1</v>
      </c>
    </row>
    <row r="921" spans="1:12" x14ac:dyDescent="0.25">
      <c r="A921" s="156" t="s">
        <v>1983</v>
      </c>
      <c r="B921" s="66" t="s">
        <v>3571</v>
      </c>
      <c r="C921" s="155" t="s">
        <v>52</v>
      </c>
      <c r="D921">
        <f>IF(ISERROR(VLOOKUP(A921,'Unc. Lookup'!O$2:O$2652,1,FALSE)),0,1)</f>
        <v>1</v>
      </c>
      <c r="E921">
        <f>COUNTIF(Table5[New ID],Table5[[#This Row],[New ID]])</f>
        <v>1</v>
      </c>
      <c r="G921" s="1" t="s">
        <v>2902</v>
      </c>
      <c r="J921">
        <v>1</v>
      </c>
      <c r="L921">
        <v>1</v>
      </c>
    </row>
    <row r="922" spans="1:12" x14ac:dyDescent="0.25">
      <c r="A922" s="156" t="s">
        <v>1987</v>
      </c>
      <c r="B922" s="66" t="s">
        <v>3572</v>
      </c>
      <c r="C922" s="155" t="s">
        <v>52</v>
      </c>
      <c r="D922">
        <f>IF(ISERROR(VLOOKUP(A922,'Unc. Lookup'!O$2:O$2652,1,FALSE)),0,1)</f>
        <v>1</v>
      </c>
      <c r="E922">
        <f>COUNTIF(Table5[New ID],Table5[[#This Row],[New ID]])</f>
        <v>1</v>
      </c>
      <c r="G922" s="1" t="s">
        <v>2926</v>
      </c>
      <c r="I922">
        <v>1</v>
      </c>
      <c r="J922">
        <v>1</v>
      </c>
      <c r="L922">
        <v>2</v>
      </c>
    </row>
    <row r="923" spans="1:12" x14ac:dyDescent="0.25">
      <c r="A923" s="156" t="s">
        <v>1992</v>
      </c>
      <c r="B923" s="66" t="s">
        <v>3573</v>
      </c>
      <c r="C923" s="155" t="s">
        <v>52</v>
      </c>
      <c r="D923">
        <f>IF(ISERROR(VLOOKUP(A923,'Unc. Lookup'!O$2:O$2652,1,FALSE)),0,1)</f>
        <v>1</v>
      </c>
      <c r="E923">
        <f>COUNTIF(Table5[New ID],Table5[[#This Row],[New ID]])</f>
        <v>1</v>
      </c>
      <c r="G923" s="1" t="s">
        <v>4160</v>
      </c>
      <c r="I923">
        <v>1</v>
      </c>
      <c r="L923">
        <v>1</v>
      </c>
    </row>
    <row r="924" spans="1:12" x14ac:dyDescent="0.25">
      <c r="A924" s="156" t="s">
        <v>1998</v>
      </c>
      <c r="B924" s="66" t="s">
        <v>3574</v>
      </c>
      <c r="C924" s="155" t="s">
        <v>52</v>
      </c>
      <c r="D924">
        <f>IF(ISERROR(VLOOKUP(A924,'Unc. Lookup'!O$2:O$2652,1,FALSE)),0,1)</f>
        <v>1</v>
      </c>
      <c r="E924">
        <f>COUNTIF(Table5[New ID],Table5[[#This Row],[New ID]])</f>
        <v>1</v>
      </c>
      <c r="G924" s="1" t="s">
        <v>4946</v>
      </c>
      <c r="K924">
        <v>1</v>
      </c>
      <c r="L924">
        <v>1</v>
      </c>
    </row>
    <row r="925" spans="1:12" x14ac:dyDescent="0.25">
      <c r="A925" s="156" t="s">
        <v>2002</v>
      </c>
      <c r="B925" s="66" t="s">
        <v>3575</v>
      </c>
      <c r="C925" s="155" t="s">
        <v>52</v>
      </c>
      <c r="D925">
        <f>IF(ISERROR(VLOOKUP(A925,'Unc. Lookup'!O$2:O$2652,1,FALSE)),0,1)</f>
        <v>1</v>
      </c>
      <c r="E925">
        <f>COUNTIF(Table5[New ID],Table5[[#This Row],[New ID]])</f>
        <v>1</v>
      </c>
      <c r="G925" s="1" t="s">
        <v>2910</v>
      </c>
      <c r="I925">
        <v>1</v>
      </c>
      <c r="J925">
        <v>1</v>
      </c>
      <c r="L925">
        <v>2</v>
      </c>
    </row>
    <row r="926" spans="1:12" x14ac:dyDescent="0.25">
      <c r="A926" s="156" t="s">
        <v>2006</v>
      </c>
      <c r="B926" s="66" t="s">
        <v>3576</v>
      </c>
      <c r="C926" s="155" t="s">
        <v>52</v>
      </c>
      <c r="D926">
        <f>IF(ISERROR(VLOOKUP(A926,'Unc. Lookup'!O$2:O$2652,1,FALSE)),0,1)</f>
        <v>1</v>
      </c>
      <c r="E926">
        <f>COUNTIF(Table5[New ID],Table5[[#This Row],[New ID]])</f>
        <v>1</v>
      </c>
      <c r="G926" s="1" t="s">
        <v>4301</v>
      </c>
      <c r="I926">
        <v>1</v>
      </c>
      <c r="L926">
        <v>1</v>
      </c>
    </row>
    <row r="927" spans="1:12" x14ac:dyDescent="0.25">
      <c r="A927" s="156" t="s">
        <v>2008</v>
      </c>
      <c r="B927" s="66" t="s">
        <v>3577</v>
      </c>
      <c r="C927" s="155" t="s">
        <v>52</v>
      </c>
      <c r="D927">
        <f>IF(ISERROR(VLOOKUP(A927,'Unc. Lookup'!O$2:O$2652,1,FALSE)),0,1)</f>
        <v>1</v>
      </c>
      <c r="E927">
        <f>COUNTIF(Table5[New ID],Table5[[#This Row],[New ID]])</f>
        <v>1</v>
      </c>
      <c r="G927" s="1" t="s">
        <v>4169</v>
      </c>
      <c r="I927">
        <v>1</v>
      </c>
      <c r="L927">
        <v>1</v>
      </c>
    </row>
    <row r="928" spans="1:12" x14ac:dyDescent="0.25">
      <c r="A928" s="156" t="s">
        <v>5320</v>
      </c>
      <c r="B928" s="66" t="s">
        <v>3578</v>
      </c>
      <c r="C928" s="155" t="s">
        <v>52</v>
      </c>
      <c r="D928">
        <f>IF(ISERROR(VLOOKUP(A928,'Unc. Lookup'!O$2:O$2652,1,FALSE)),0,1)</f>
        <v>0</v>
      </c>
      <c r="E928">
        <f>COUNTIF(Table5[New ID],Table5[[#This Row],[New ID]])</f>
        <v>1</v>
      </c>
      <c r="G928" s="1" t="s">
        <v>2918</v>
      </c>
      <c r="I928">
        <v>1</v>
      </c>
      <c r="J928">
        <v>1</v>
      </c>
      <c r="L928">
        <v>2</v>
      </c>
    </row>
    <row r="929" spans="1:12" x14ac:dyDescent="0.25">
      <c r="A929" s="156" t="s">
        <v>2016</v>
      </c>
      <c r="B929" s="66" t="s">
        <v>3579</v>
      </c>
      <c r="C929" s="155" t="s">
        <v>52</v>
      </c>
      <c r="D929">
        <f>IF(ISERROR(VLOOKUP(A929,'Unc. Lookup'!O$2:O$2652,1,FALSE)),0,1)</f>
        <v>1</v>
      </c>
      <c r="E929">
        <f>COUNTIF(Table5[New ID],Table5[[#This Row],[New ID]])</f>
        <v>1</v>
      </c>
      <c r="G929" s="1" t="s">
        <v>2933</v>
      </c>
      <c r="J929">
        <v>1</v>
      </c>
      <c r="L929">
        <v>1</v>
      </c>
    </row>
    <row r="930" spans="1:12" x14ac:dyDescent="0.25">
      <c r="A930" s="156" t="s">
        <v>5321</v>
      </c>
      <c r="B930" s="66" t="s">
        <v>3580</v>
      </c>
      <c r="C930" s="155" t="s">
        <v>52</v>
      </c>
      <c r="D930">
        <f>IF(ISERROR(VLOOKUP(A930,'Unc. Lookup'!O$2:O$2652,1,FALSE)),0,1)</f>
        <v>0</v>
      </c>
      <c r="E930">
        <f>COUNTIF(Table5[New ID],Table5[[#This Row],[New ID]])</f>
        <v>1</v>
      </c>
      <c r="G930" s="1" t="s">
        <v>4388</v>
      </c>
      <c r="I930">
        <v>1</v>
      </c>
      <c r="L930">
        <v>1</v>
      </c>
    </row>
    <row r="931" spans="1:12" x14ac:dyDescent="0.25">
      <c r="A931" s="156" t="s">
        <v>5322</v>
      </c>
      <c r="B931" s="66" t="s">
        <v>3581</v>
      </c>
      <c r="C931" s="155" t="s">
        <v>52</v>
      </c>
      <c r="D931">
        <f>IF(ISERROR(VLOOKUP(A931,'Unc. Lookup'!O$2:O$2652,1,FALSE)),0,1)</f>
        <v>0</v>
      </c>
      <c r="E931">
        <f>COUNTIF(Table5[New ID],Table5[[#This Row],[New ID]])</f>
        <v>1</v>
      </c>
      <c r="G931" s="1" t="s">
        <v>4959</v>
      </c>
      <c r="K931">
        <v>1</v>
      </c>
      <c r="L931">
        <v>1</v>
      </c>
    </row>
    <row r="932" spans="1:12" x14ac:dyDescent="0.25">
      <c r="A932" s="156" t="s">
        <v>2011</v>
      </c>
      <c r="B932" s="66" t="s">
        <v>3582</v>
      </c>
      <c r="C932" s="155" t="s">
        <v>52</v>
      </c>
      <c r="D932">
        <f>IF(ISERROR(VLOOKUP(A932,'Unc. Lookup'!O$2:O$2652,1,FALSE)),0,1)</f>
        <v>1</v>
      </c>
      <c r="E932">
        <f>COUNTIF(Table5[New ID],Table5[[#This Row],[New ID]])</f>
        <v>1</v>
      </c>
      <c r="G932" s="1" t="s">
        <v>4394</v>
      </c>
      <c r="I932">
        <v>1</v>
      </c>
      <c r="L932">
        <v>1</v>
      </c>
    </row>
    <row r="933" spans="1:12" x14ac:dyDescent="0.25">
      <c r="A933" s="156" t="s">
        <v>2014</v>
      </c>
      <c r="B933" s="66" t="s">
        <v>3583</v>
      </c>
      <c r="C933" s="155" t="s">
        <v>52</v>
      </c>
      <c r="D933">
        <f>IF(ISERROR(VLOOKUP(A933,'Unc. Lookup'!O$2:O$2652,1,FALSE)),0,1)</f>
        <v>1</v>
      </c>
      <c r="E933">
        <f>COUNTIF(Table5[New ID],Table5[[#This Row],[New ID]])</f>
        <v>1</v>
      </c>
      <c r="G933" s="1" t="s">
        <v>4429</v>
      </c>
      <c r="I933">
        <v>1</v>
      </c>
      <c r="L933">
        <v>1</v>
      </c>
    </row>
    <row r="934" spans="1:12" x14ac:dyDescent="0.25">
      <c r="A934" s="156" t="s">
        <v>5323</v>
      </c>
      <c r="B934" s="66" t="s">
        <v>3584</v>
      </c>
      <c r="C934" s="155" t="s">
        <v>52</v>
      </c>
      <c r="D934">
        <f>IF(ISERROR(VLOOKUP(A934,'Unc. Lookup'!O$2:O$2652,1,FALSE)),0,1)</f>
        <v>0</v>
      </c>
      <c r="E934">
        <f>COUNTIF(Table5[New ID],Table5[[#This Row],[New ID]])</f>
        <v>1</v>
      </c>
      <c r="G934" s="1" t="s">
        <v>4435</v>
      </c>
      <c r="I934">
        <v>1</v>
      </c>
      <c r="L934">
        <v>1</v>
      </c>
    </row>
    <row r="935" spans="1:12" x14ac:dyDescent="0.25">
      <c r="A935" s="156" t="s">
        <v>2017</v>
      </c>
      <c r="B935" s="66" t="s">
        <v>3585</v>
      </c>
      <c r="C935" s="155" t="s">
        <v>52</v>
      </c>
      <c r="D935">
        <f>IF(ISERROR(VLOOKUP(A935,'Unc. Lookup'!O$2:O$2652,1,FALSE)),0,1)</f>
        <v>1</v>
      </c>
      <c r="E935">
        <f>COUNTIF(Table5[New ID],Table5[[#This Row],[New ID]])</f>
        <v>1</v>
      </c>
      <c r="G935" s="1" t="s">
        <v>4488</v>
      </c>
      <c r="I935">
        <v>1</v>
      </c>
      <c r="L935">
        <v>1</v>
      </c>
    </row>
    <row r="936" spans="1:12" x14ac:dyDescent="0.25">
      <c r="A936" s="156" t="s">
        <v>2021</v>
      </c>
      <c r="B936" s="66" t="s">
        <v>3586</v>
      </c>
      <c r="C936" s="155" t="s">
        <v>52</v>
      </c>
      <c r="D936">
        <f>IF(ISERROR(VLOOKUP(A936,'Unc. Lookup'!O$2:O$2652,1,FALSE)),0,1)</f>
        <v>1</v>
      </c>
      <c r="E936">
        <f>COUNTIF(Table5[New ID],Table5[[#This Row],[New ID]])</f>
        <v>1</v>
      </c>
      <c r="G936" s="1" t="s">
        <v>4493</v>
      </c>
      <c r="I936">
        <v>1</v>
      </c>
      <c r="L936">
        <v>1</v>
      </c>
    </row>
    <row r="937" spans="1:12" x14ac:dyDescent="0.25">
      <c r="A937" s="156" t="s">
        <v>2009</v>
      </c>
      <c r="B937" s="66" t="s">
        <v>3587</v>
      </c>
      <c r="C937" s="155" t="s">
        <v>52</v>
      </c>
      <c r="D937">
        <f>IF(ISERROR(VLOOKUP(A937,'Unc. Lookup'!O$2:O$2652,1,FALSE)),0,1)</f>
        <v>1</v>
      </c>
      <c r="E937">
        <f>COUNTIF(Table5[New ID],Table5[[#This Row],[New ID]])</f>
        <v>1</v>
      </c>
      <c r="G937" s="1" t="s">
        <v>4258</v>
      </c>
      <c r="I937">
        <v>2</v>
      </c>
      <c r="L937">
        <v>2</v>
      </c>
    </row>
    <row r="938" spans="1:12" x14ac:dyDescent="0.25">
      <c r="A938" s="156" t="s">
        <v>2013</v>
      </c>
      <c r="B938" s="66" t="s">
        <v>3588</v>
      </c>
      <c r="C938" s="155" t="s">
        <v>52</v>
      </c>
      <c r="D938">
        <f>IF(ISERROR(VLOOKUP(A938,'Unc. Lookup'!O$2:O$2652,1,FALSE)),0,1)</f>
        <v>1</v>
      </c>
      <c r="E938">
        <f>COUNTIF(Table5[New ID],Table5[[#This Row],[New ID]])</f>
        <v>1</v>
      </c>
      <c r="G938" s="1" t="s">
        <v>4263</v>
      </c>
      <c r="I938">
        <v>2</v>
      </c>
      <c r="L938">
        <v>2</v>
      </c>
    </row>
    <row r="939" spans="1:12" x14ac:dyDescent="0.25">
      <c r="A939" s="156" t="s">
        <v>2015</v>
      </c>
      <c r="B939" s="66" t="s">
        <v>3589</v>
      </c>
      <c r="C939" s="155" t="s">
        <v>52</v>
      </c>
      <c r="D939">
        <f>IF(ISERROR(VLOOKUP(A939,'Unc. Lookup'!O$2:O$2652,1,FALSE)),0,1)</f>
        <v>1</v>
      </c>
      <c r="E939">
        <f>COUNTIF(Table5[New ID],Table5[[#This Row],[New ID]])</f>
        <v>1</v>
      </c>
      <c r="G939" s="1" t="s">
        <v>4268</v>
      </c>
      <c r="I939">
        <v>2</v>
      </c>
      <c r="L939">
        <v>2</v>
      </c>
    </row>
    <row r="940" spans="1:12" x14ac:dyDescent="0.25">
      <c r="A940" s="156" t="s">
        <v>2019</v>
      </c>
      <c r="B940" s="66" t="s">
        <v>3590</v>
      </c>
      <c r="C940" s="155" t="s">
        <v>52</v>
      </c>
      <c r="D940">
        <f>IF(ISERROR(VLOOKUP(A940,'Unc. Lookup'!O$2:O$2652,1,FALSE)),0,1)</f>
        <v>1</v>
      </c>
      <c r="E940">
        <f>COUNTIF(Table5[New ID],Table5[[#This Row],[New ID]])</f>
        <v>1</v>
      </c>
      <c r="G940" s="1" t="s">
        <v>4441</v>
      </c>
      <c r="I940">
        <v>1</v>
      </c>
      <c r="L940">
        <v>1</v>
      </c>
    </row>
    <row r="941" spans="1:12" x14ac:dyDescent="0.25">
      <c r="A941" s="156" t="s">
        <v>2020</v>
      </c>
      <c r="B941" s="66" t="s">
        <v>3591</v>
      </c>
      <c r="C941" s="155" t="s">
        <v>52</v>
      </c>
      <c r="D941">
        <f>IF(ISERROR(VLOOKUP(A941,'Unc. Lookup'!O$2:O$2652,1,FALSE)),0,1)</f>
        <v>1</v>
      </c>
      <c r="E941">
        <f>COUNTIF(Table5[New ID],Table5[[#This Row],[New ID]])</f>
        <v>1</v>
      </c>
      <c r="G941" s="1" t="s">
        <v>4247</v>
      </c>
      <c r="I941">
        <v>2</v>
      </c>
      <c r="L941">
        <v>2</v>
      </c>
    </row>
    <row r="942" spans="1:12" x14ac:dyDescent="0.25">
      <c r="A942" s="156" t="s">
        <v>2010</v>
      </c>
      <c r="B942" s="66" t="s">
        <v>3592</v>
      </c>
      <c r="C942" s="155" t="s">
        <v>52</v>
      </c>
      <c r="D942">
        <f>IF(ISERROR(VLOOKUP(A942,'Unc. Lookup'!O$2:O$2652,1,FALSE)),0,1)</f>
        <v>1</v>
      </c>
      <c r="E942">
        <f>COUNTIF(Table5[New ID],Table5[[#This Row],[New ID]])</f>
        <v>1</v>
      </c>
      <c r="G942" s="1" t="s">
        <v>4447</v>
      </c>
      <c r="I942">
        <v>1</v>
      </c>
      <c r="L942">
        <v>1</v>
      </c>
    </row>
    <row r="943" spans="1:12" x14ac:dyDescent="0.25">
      <c r="A943" s="156" t="s">
        <v>2012</v>
      </c>
      <c r="B943" s="66" t="s">
        <v>3593</v>
      </c>
      <c r="C943" s="155" t="s">
        <v>52</v>
      </c>
      <c r="D943">
        <f>IF(ISERROR(VLOOKUP(A943,'Unc. Lookup'!O$2:O$2652,1,FALSE)),0,1)</f>
        <v>1</v>
      </c>
      <c r="E943">
        <f>COUNTIF(Table5[New ID],Table5[[#This Row],[New ID]])</f>
        <v>1</v>
      </c>
      <c r="G943" s="1" t="s">
        <v>4253</v>
      </c>
      <c r="I943">
        <v>2</v>
      </c>
      <c r="L943">
        <v>2</v>
      </c>
    </row>
    <row r="944" spans="1:12" x14ac:dyDescent="0.25">
      <c r="A944" s="156" t="s">
        <v>5324</v>
      </c>
      <c r="B944" s="66" t="s">
        <v>3594</v>
      </c>
      <c r="C944" s="155" t="s">
        <v>52</v>
      </c>
      <c r="D944">
        <f>IF(ISERROR(VLOOKUP(A944,'Unc. Lookup'!O$2:O$2652,1,FALSE)),0,1)</f>
        <v>0</v>
      </c>
      <c r="E944">
        <f>COUNTIF(Table5[New ID],Table5[[#This Row],[New ID]])</f>
        <v>1</v>
      </c>
      <c r="G944" s="1" t="s">
        <v>4453</v>
      </c>
      <c r="I944">
        <v>1</v>
      </c>
      <c r="L944">
        <v>1</v>
      </c>
    </row>
    <row r="945" spans="1:12" x14ac:dyDescent="0.25">
      <c r="A945" s="156" t="s">
        <v>2018</v>
      </c>
      <c r="B945" s="66" t="s">
        <v>3595</v>
      </c>
      <c r="C945" s="155" t="s">
        <v>52</v>
      </c>
      <c r="D945">
        <f>IF(ISERROR(VLOOKUP(A945,'Unc. Lookup'!O$2:O$2652,1,FALSE)),0,1)</f>
        <v>1</v>
      </c>
      <c r="E945">
        <f>COUNTIF(Table5[New ID],Table5[[#This Row],[New ID]])</f>
        <v>1</v>
      </c>
      <c r="G945" s="1" t="s">
        <v>4400</v>
      </c>
      <c r="I945">
        <v>1</v>
      </c>
      <c r="L945">
        <v>1</v>
      </c>
    </row>
    <row r="946" spans="1:12" x14ac:dyDescent="0.25">
      <c r="A946" s="156" t="s">
        <v>2022</v>
      </c>
      <c r="B946" s="66" t="s">
        <v>3596</v>
      </c>
      <c r="C946" s="155" t="s">
        <v>52</v>
      </c>
      <c r="D946">
        <f>IF(ISERROR(VLOOKUP(A946,'Unc. Lookup'!O$2:O$2652,1,FALSE)),0,1)</f>
        <v>1</v>
      </c>
      <c r="E946">
        <f>COUNTIF(Table5[New ID],Table5[[#This Row],[New ID]])</f>
        <v>1</v>
      </c>
      <c r="G946" s="1" t="s">
        <v>4418</v>
      </c>
      <c r="I946">
        <v>1</v>
      </c>
      <c r="L946">
        <v>1</v>
      </c>
    </row>
    <row r="947" spans="1:12" x14ac:dyDescent="0.25">
      <c r="A947" s="156" t="s">
        <v>5325</v>
      </c>
      <c r="B947" s="66" t="s">
        <v>3597</v>
      </c>
      <c r="C947" s="155" t="s">
        <v>52</v>
      </c>
      <c r="D947">
        <f>IF(ISERROR(VLOOKUP(A947,'Unc. Lookup'!O$2:O$2652,1,FALSE)),0,1)</f>
        <v>0</v>
      </c>
      <c r="E947">
        <f>COUNTIF(Table5[New ID],Table5[[#This Row],[New ID]])</f>
        <v>1</v>
      </c>
      <c r="G947" s="1" t="s">
        <v>4224</v>
      </c>
      <c r="I947">
        <v>1</v>
      </c>
      <c r="L947">
        <v>1</v>
      </c>
    </row>
    <row r="948" spans="1:12" x14ac:dyDescent="0.25">
      <c r="A948" s="156" t="s">
        <v>2024</v>
      </c>
      <c r="B948" s="66" t="s">
        <v>3598</v>
      </c>
      <c r="C948" s="155" t="s">
        <v>52</v>
      </c>
      <c r="D948">
        <f>IF(ISERROR(VLOOKUP(A948,'Unc. Lookup'!O$2:O$2652,1,FALSE)),0,1)</f>
        <v>1</v>
      </c>
      <c r="E948">
        <f>COUNTIF(Table5[New ID],Table5[[#This Row],[New ID]])</f>
        <v>1</v>
      </c>
      <c r="G948" s="1" t="s">
        <v>4964</v>
      </c>
      <c r="K948">
        <v>1</v>
      </c>
      <c r="L948">
        <v>1</v>
      </c>
    </row>
    <row r="949" spans="1:12" x14ac:dyDescent="0.25">
      <c r="A949" s="156" t="s">
        <v>2027</v>
      </c>
      <c r="B949" s="66" t="s">
        <v>3599</v>
      </c>
      <c r="C949" s="155" t="s">
        <v>52</v>
      </c>
      <c r="D949">
        <f>IF(ISERROR(VLOOKUP(A949,'Unc. Lookup'!O$2:O$2652,1,FALSE)),0,1)</f>
        <v>1</v>
      </c>
      <c r="E949">
        <f>COUNTIF(Table5[New ID],Table5[[#This Row],[New ID]])</f>
        <v>1</v>
      </c>
      <c r="G949" s="1" t="s">
        <v>4406</v>
      </c>
      <c r="I949">
        <v>1</v>
      </c>
      <c r="L949">
        <v>1</v>
      </c>
    </row>
    <row r="950" spans="1:12" x14ac:dyDescent="0.25">
      <c r="A950" s="156" t="s">
        <v>2028</v>
      </c>
      <c r="B950" s="66" t="s">
        <v>3600</v>
      </c>
      <c r="C950" s="155" t="s">
        <v>52</v>
      </c>
      <c r="D950">
        <f>IF(ISERROR(VLOOKUP(A950,'Unc. Lookup'!O$2:O$2652,1,FALSE)),0,1)</f>
        <v>1</v>
      </c>
      <c r="E950">
        <f>COUNTIF(Table5[New ID],Table5[[#This Row],[New ID]])</f>
        <v>1</v>
      </c>
      <c r="G950" s="1" t="s">
        <v>4230</v>
      </c>
      <c r="I950">
        <v>1</v>
      </c>
      <c r="L950">
        <v>1</v>
      </c>
    </row>
    <row r="951" spans="1:12" x14ac:dyDescent="0.25">
      <c r="A951" s="156" t="s">
        <v>2029</v>
      </c>
      <c r="B951" s="66" t="s">
        <v>3601</v>
      </c>
      <c r="C951" s="155" t="s">
        <v>52</v>
      </c>
      <c r="D951">
        <f>IF(ISERROR(VLOOKUP(A951,'Unc. Lookup'!O$2:O$2652,1,FALSE)),0,1)</f>
        <v>1</v>
      </c>
      <c r="E951">
        <f>COUNTIF(Table5[New ID],Table5[[#This Row],[New ID]])</f>
        <v>1</v>
      </c>
      <c r="G951" s="1" t="s">
        <v>4424</v>
      </c>
      <c r="I951">
        <v>1</v>
      </c>
      <c r="L951">
        <v>1</v>
      </c>
    </row>
    <row r="952" spans="1:12" x14ac:dyDescent="0.25">
      <c r="A952" s="156" t="s">
        <v>2023</v>
      </c>
      <c r="B952" s="66" t="s">
        <v>3602</v>
      </c>
      <c r="C952" s="155" t="s">
        <v>52</v>
      </c>
      <c r="D952">
        <f>IF(ISERROR(VLOOKUP(A952,'Unc. Lookup'!O$2:O$2652,1,FALSE)),0,1)</f>
        <v>1</v>
      </c>
      <c r="E952">
        <f>COUNTIF(Table5[New ID],Table5[[#This Row],[New ID]])</f>
        <v>1</v>
      </c>
      <c r="G952" s="1" t="s">
        <v>4236</v>
      </c>
      <c r="I952">
        <v>1</v>
      </c>
      <c r="L952">
        <v>1</v>
      </c>
    </row>
    <row r="953" spans="1:12" x14ac:dyDescent="0.25">
      <c r="A953" s="156" t="s">
        <v>2025</v>
      </c>
      <c r="B953" s="66" t="s">
        <v>3603</v>
      </c>
      <c r="C953" s="155" t="s">
        <v>52</v>
      </c>
      <c r="D953">
        <f>IF(ISERROR(VLOOKUP(A953,'Unc. Lookup'!O$2:O$2652,1,FALSE)),0,1)</f>
        <v>1</v>
      </c>
      <c r="E953">
        <f>COUNTIF(Table5[New ID],Table5[[#This Row],[New ID]])</f>
        <v>1</v>
      </c>
      <c r="G953" s="1" t="s">
        <v>4412</v>
      </c>
      <c r="I953">
        <v>1</v>
      </c>
      <c r="L953">
        <v>1</v>
      </c>
    </row>
    <row r="954" spans="1:12" x14ac:dyDescent="0.25">
      <c r="A954" s="156" t="s">
        <v>2026</v>
      </c>
      <c r="B954" s="66" t="s">
        <v>3604</v>
      </c>
      <c r="C954" s="155" t="s">
        <v>52</v>
      </c>
      <c r="D954">
        <f>IF(ISERROR(VLOOKUP(A954,'Unc. Lookup'!O$2:O$2652,1,FALSE)),0,1)</f>
        <v>1</v>
      </c>
      <c r="E954">
        <f>COUNTIF(Table5[New ID],Table5[[#This Row],[New ID]])</f>
        <v>1</v>
      </c>
      <c r="G954" s="1" t="s">
        <v>4242</v>
      </c>
      <c r="I954">
        <v>1</v>
      </c>
      <c r="L954">
        <v>1</v>
      </c>
    </row>
    <row r="955" spans="1:12" x14ac:dyDescent="0.25">
      <c r="A955" s="156" t="s">
        <v>5326</v>
      </c>
      <c r="B955" s="66" t="s">
        <v>3605</v>
      </c>
      <c r="C955" s="155" t="s">
        <v>52</v>
      </c>
      <c r="D955">
        <f>IF(ISERROR(VLOOKUP(A955,'Unc. Lookup'!O$2:O$2652,1,FALSE)),0,1)</f>
        <v>1</v>
      </c>
      <c r="E955">
        <f>COUNTIF(Table5[New ID],Table5[[#This Row],[New ID]])</f>
        <v>1</v>
      </c>
      <c r="G955" s="1" t="s">
        <v>4459</v>
      </c>
      <c r="I955">
        <v>1</v>
      </c>
      <c r="L955">
        <v>1</v>
      </c>
    </row>
    <row r="956" spans="1:12" x14ac:dyDescent="0.25">
      <c r="A956" s="156" t="s">
        <v>5327</v>
      </c>
      <c r="B956" s="66" t="s">
        <v>3606</v>
      </c>
      <c r="C956" s="155" t="s">
        <v>52</v>
      </c>
      <c r="D956">
        <f>IF(ISERROR(VLOOKUP(A956,'Unc. Lookup'!O$2:O$2652,1,FALSE)),0,1)</f>
        <v>1</v>
      </c>
      <c r="E956">
        <f>COUNTIF(Table5[New ID],Table5[[#This Row],[New ID]])</f>
        <v>1</v>
      </c>
      <c r="G956" s="1" t="s">
        <v>4465</v>
      </c>
      <c r="I956">
        <v>1</v>
      </c>
      <c r="L956">
        <v>1</v>
      </c>
    </row>
    <row r="957" spans="1:12" x14ac:dyDescent="0.25">
      <c r="A957" s="156" t="s">
        <v>5328</v>
      </c>
      <c r="B957" s="66" t="s">
        <v>3607</v>
      </c>
      <c r="C957" s="155" t="s">
        <v>52</v>
      </c>
      <c r="D957">
        <f>IF(ISERROR(VLOOKUP(A957,'Unc. Lookup'!O$2:O$2652,1,FALSE)),0,1)</f>
        <v>1</v>
      </c>
      <c r="E957">
        <f>COUNTIF(Table5[New ID],Table5[[#This Row],[New ID]])</f>
        <v>1</v>
      </c>
      <c r="G957" s="1" t="s">
        <v>4471</v>
      </c>
      <c r="I957">
        <v>1</v>
      </c>
      <c r="L957">
        <v>1</v>
      </c>
    </row>
    <row r="958" spans="1:12" x14ac:dyDescent="0.25">
      <c r="A958" s="156" t="s">
        <v>5329</v>
      </c>
      <c r="B958" s="66" t="s">
        <v>3608</v>
      </c>
      <c r="C958" s="155" t="s">
        <v>52</v>
      </c>
      <c r="D958">
        <f>IF(ISERROR(VLOOKUP(A958,'Unc. Lookup'!O$2:O$2652,1,FALSE)),0,1)</f>
        <v>1</v>
      </c>
      <c r="E958">
        <f>COUNTIF(Table5[New ID],Table5[[#This Row],[New ID]])</f>
        <v>1</v>
      </c>
      <c r="G958" s="1" t="s">
        <v>4477</v>
      </c>
      <c r="I958">
        <v>1</v>
      </c>
      <c r="L958">
        <v>1</v>
      </c>
    </row>
    <row r="959" spans="1:12" x14ac:dyDescent="0.25">
      <c r="A959" s="156" t="s">
        <v>5330</v>
      </c>
      <c r="B959" s="66" t="s">
        <v>3609</v>
      </c>
      <c r="C959" s="155" t="s">
        <v>52</v>
      </c>
      <c r="D959">
        <f>IF(ISERROR(VLOOKUP(A959,'Unc. Lookup'!O$2:O$2652,1,FALSE)),0,1)</f>
        <v>1</v>
      </c>
      <c r="E959">
        <f>COUNTIF(Table5[New ID],Table5[[#This Row],[New ID]])</f>
        <v>1</v>
      </c>
      <c r="G959" s="1" t="s">
        <v>4483</v>
      </c>
      <c r="I959">
        <v>1</v>
      </c>
      <c r="L959">
        <v>1</v>
      </c>
    </row>
    <row r="960" spans="1:12" x14ac:dyDescent="0.25">
      <c r="A960" s="156" t="s">
        <v>5331</v>
      </c>
      <c r="B960" s="66" t="s">
        <v>3610</v>
      </c>
      <c r="C960" s="155" t="s">
        <v>52</v>
      </c>
      <c r="D960">
        <f>IF(ISERROR(VLOOKUP(A960,'Unc. Lookup'!O$2:O$2652,1,FALSE)),0,1)</f>
        <v>1</v>
      </c>
      <c r="E960">
        <f>COUNTIF(Table5[New ID],Table5[[#This Row],[New ID]])</f>
        <v>1</v>
      </c>
      <c r="G960" s="1" t="s">
        <v>3009</v>
      </c>
      <c r="J960">
        <v>1</v>
      </c>
      <c r="L960">
        <v>1</v>
      </c>
    </row>
    <row r="961" spans="1:12" x14ac:dyDescent="0.25">
      <c r="A961" s="156" t="s">
        <v>5332</v>
      </c>
      <c r="B961" s="66" t="s">
        <v>3612</v>
      </c>
      <c r="C961" s="155" t="s">
        <v>52</v>
      </c>
      <c r="D961">
        <f>IF(ISERROR(VLOOKUP(A961,'Unc. Lookup'!O$2:O$2652,1,FALSE)),0,1)</f>
        <v>1</v>
      </c>
      <c r="E961">
        <f>COUNTIF(Table5[New ID],Table5[[#This Row],[New ID]])</f>
        <v>1</v>
      </c>
      <c r="G961" s="1" t="s">
        <v>3014</v>
      </c>
      <c r="J961">
        <v>1</v>
      </c>
      <c r="L961">
        <v>1</v>
      </c>
    </row>
    <row r="962" spans="1:12" x14ac:dyDescent="0.25">
      <c r="A962" s="156" t="s">
        <v>5333</v>
      </c>
      <c r="B962" s="66" t="s">
        <v>3613</v>
      </c>
      <c r="C962" s="155" t="s">
        <v>52</v>
      </c>
      <c r="D962">
        <f>IF(ISERROR(VLOOKUP(A962,'Unc. Lookup'!O$2:O$2652,1,FALSE)),0,1)</f>
        <v>0</v>
      </c>
      <c r="E962">
        <f>COUNTIF(Table5[New ID],Table5[[#This Row],[New ID]])</f>
        <v>1</v>
      </c>
      <c r="G962" s="1" t="s">
        <v>3019</v>
      </c>
      <c r="J962">
        <v>1</v>
      </c>
      <c r="L962">
        <v>1</v>
      </c>
    </row>
    <row r="963" spans="1:12" x14ac:dyDescent="0.25">
      <c r="A963" s="156" t="s">
        <v>5334</v>
      </c>
      <c r="B963" s="66" t="s">
        <v>3614</v>
      </c>
      <c r="C963" s="155" t="s">
        <v>52</v>
      </c>
      <c r="D963">
        <f>IF(ISERROR(VLOOKUP(A963,'Unc. Lookup'!O$2:O$2652,1,FALSE)),0,1)</f>
        <v>1</v>
      </c>
      <c r="E963">
        <f>COUNTIF(Table5[New ID],Table5[[#This Row],[New ID]])</f>
        <v>1</v>
      </c>
      <c r="G963" s="1" t="s">
        <v>3034</v>
      </c>
      <c r="J963">
        <v>1</v>
      </c>
      <c r="L963">
        <v>1</v>
      </c>
    </row>
    <row r="964" spans="1:12" x14ac:dyDescent="0.25">
      <c r="A964" s="156" t="s">
        <v>5335</v>
      </c>
      <c r="B964" s="66" t="s">
        <v>3615</v>
      </c>
      <c r="C964" s="155" t="s">
        <v>52</v>
      </c>
      <c r="D964">
        <f>IF(ISERROR(VLOOKUP(A964,'Unc. Lookup'!O$2:O$2652,1,FALSE)),0,1)</f>
        <v>1</v>
      </c>
      <c r="E964">
        <f>COUNTIF(Table5[New ID],Table5[[#This Row],[New ID]])</f>
        <v>1</v>
      </c>
      <c r="G964" s="1" t="s">
        <v>3024</v>
      </c>
      <c r="J964">
        <v>1</v>
      </c>
      <c r="L964">
        <v>1</v>
      </c>
    </row>
    <row r="965" spans="1:12" x14ac:dyDescent="0.25">
      <c r="A965" s="156" t="s">
        <v>5336</v>
      </c>
      <c r="B965" s="66" t="s">
        <v>3616</v>
      </c>
      <c r="C965" s="155" t="s">
        <v>52</v>
      </c>
      <c r="D965">
        <f>IF(ISERROR(VLOOKUP(A965,'Unc. Lookup'!O$2:O$2652,1,FALSE)),0,1)</f>
        <v>0</v>
      </c>
      <c r="E965">
        <f>COUNTIF(Table5[New ID],Table5[[#This Row],[New ID]])</f>
        <v>1</v>
      </c>
      <c r="G965" s="1" t="s">
        <v>3029</v>
      </c>
      <c r="J965">
        <v>1</v>
      </c>
      <c r="L965">
        <v>1</v>
      </c>
    </row>
    <row r="966" spans="1:12" x14ac:dyDescent="0.25">
      <c r="A966" s="156" t="s">
        <v>5337</v>
      </c>
      <c r="B966" s="66" t="s">
        <v>3617</v>
      </c>
      <c r="C966" s="155" t="s">
        <v>52</v>
      </c>
      <c r="D966">
        <f>IF(ISERROR(VLOOKUP(A966,'Unc. Lookup'!O$2:O$2652,1,FALSE)),0,1)</f>
        <v>0</v>
      </c>
      <c r="E966">
        <f>COUNTIF(Table5[New ID],Table5[[#This Row],[New ID]])</f>
        <v>1</v>
      </c>
      <c r="G966" s="1" t="s">
        <v>3039</v>
      </c>
      <c r="J966">
        <v>1</v>
      </c>
      <c r="L966">
        <v>1</v>
      </c>
    </row>
    <row r="967" spans="1:12" x14ac:dyDescent="0.25">
      <c r="A967" s="156" t="s">
        <v>5338</v>
      </c>
      <c r="B967" s="66" t="s">
        <v>3618</v>
      </c>
      <c r="C967" s="155" t="s">
        <v>52</v>
      </c>
      <c r="D967">
        <f>IF(ISERROR(VLOOKUP(A967,'Unc. Lookup'!O$2:O$2652,1,FALSE)),0,1)</f>
        <v>1</v>
      </c>
      <c r="E967">
        <f>COUNTIF(Table5[New ID],Table5[[#This Row],[New ID]])</f>
        <v>1</v>
      </c>
      <c r="G967" s="1" t="s">
        <v>4498</v>
      </c>
      <c r="I967">
        <v>1</v>
      </c>
      <c r="L967">
        <v>1</v>
      </c>
    </row>
    <row r="968" spans="1:12" x14ac:dyDescent="0.25">
      <c r="A968" s="156" t="s">
        <v>5339</v>
      </c>
      <c r="B968" s="66" t="s">
        <v>3619</v>
      </c>
      <c r="C968" s="155" t="s">
        <v>52</v>
      </c>
      <c r="D968">
        <f>IF(ISERROR(VLOOKUP(A968,'Unc. Lookup'!O$2:O$2652,1,FALSE)),0,1)</f>
        <v>1</v>
      </c>
      <c r="E968">
        <f>COUNTIF(Table5[New ID],Table5[[#This Row],[New ID]])</f>
        <v>1</v>
      </c>
      <c r="G968" s="1" t="s">
        <v>4503</v>
      </c>
      <c r="I968">
        <v>1</v>
      </c>
      <c r="L968">
        <v>1</v>
      </c>
    </row>
    <row r="969" spans="1:12" x14ac:dyDescent="0.25">
      <c r="A969" s="156" t="s">
        <v>5340</v>
      </c>
      <c r="B969" s="66" t="s">
        <v>3620</v>
      </c>
      <c r="C969" s="155" t="s">
        <v>52</v>
      </c>
      <c r="D969">
        <f>IF(ISERROR(VLOOKUP(A969,'Unc. Lookup'!O$2:O$2652,1,FALSE)),0,1)</f>
        <v>1</v>
      </c>
      <c r="E969">
        <f>COUNTIF(Table5[New ID],Table5[[#This Row],[New ID]])</f>
        <v>1</v>
      </c>
      <c r="G969" s="1" t="s">
        <v>4508</v>
      </c>
      <c r="I969">
        <v>1</v>
      </c>
      <c r="L969">
        <v>1</v>
      </c>
    </row>
    <row r="970" spans="1:12" x14ac:dyDescent="0.25">
      <c r="A970" s="156" t="s">
        <v>5341</v>
      </c>
      <c r="B970" s="66" t="s">
        <v>3621</v>
      </c>
      <c r="C970" s="155" t="s">
        <v>52</v>
      </c>
      <c r="D970">
        <f>IF(ISERROR(VLOOKUP(A970,'Unc. Lookup'!O$2:O$2652,1,FALSE)),0,1)</f>
        <v>1</v>
      </c>
      <c r="E970">
        <f>COUNTIF(Table5[New ID],Table5[[#This Row],[New ID]])</f>
        <v>1</v>
      </c>
      <c r="G970" s="1" t="s">
        <v>4308</v>
      </c>
      <c r="I970">
        <v>1</v>
      </c>
      <c r="L970">
        <v>1</v>
      </c>
    </row>
    <row r="971" spans="1:12" x14ac:dyDescent="0.25">
      <c r="A971" s="156" t="s">
        <v>5342</v>
      </c>
      <c r="B971" s="66" t="s">
        <v>3622</v>
      </c>
      <c r="C971" s="155" t="s">
        <v>52</v>
      </c>
      <c r="D971">
        <f>IF(ISERROR(VLOOKUP(A971,'Unc. Lookup'!O$2:O$2652,1,FALSE)),0,1)</f>
        <v>1</v>
      </c>
      <c r="E971">
        <f>COUNTIF(Table5[New ID],Table5[[#This Row],[New ID]])</f>
        <v>1</v>
      </c>
      <c r="G971" s="1" t="s">
        <v>4314</v>
      </c>
      <c r="I971">
        <v>1</v>
      </c>
      <c r="L971">
        <v>1</v>
      </c>
    </row>
    <row r="972" spans="1:12" x14ac:dyDescent="0.25">
      <c r="A972" s="156" t="s">
        <v>5343</v>
      </c>
      <c r="B972" s="66" t="s">
        <v>3623</v>
      </c>
      <c r="C972" s="155" t="s">
        <v>52</v>
      </c>
      <c r="D972">
        <f>IF(ISERROR(VLOOKUP(A972,'Unc. Lookup'!O$2:O$2652,1,FALSE)),0,1)</f>
        <v>1</v>
      </c>
      <c r="E972">
        <f>COUNTIF(Table5[New ID],Table5[[#This Row],[New ID]])</f>
        <v>1</v>
      </c>
      <c r="G972" s="1" t="s">
        <v>4320</v>
      </c>
      <c r="I972">
        <v>1</v>
      </c>
      <c r="L972">
        <v>1</v>
      </c>
    </row>
    <row r="973" spans="1:12" x14ac:dyDescent="0.25">
      <c r="A973" s="156" t="s">
        <v>5344</v>
      </c>
      <c r="B973" s="66" t="s">
        <v>3624</v>
      </c>
      <c r="C973" s="155" t="s">
        <v>52</v>
      </c>
      <c r="D973">
        <f>IF(ISERROR(VLOOKUP(A973,'Unc. Lookup'!O$2:O$2652,1,FALSE)),0,1)</f>
        <v>1</v>
      </c>
      <c r="E973">
        <f>COUNTIF(Table5[New ID],Table5[[#This Row],[New ID]])</f>
        <v>1</v>
      </c>
      <c r="G973" s="1" t="s">
        <v>4338</v>
      </c>
      <c r="I973">
        <v>1</v>
      </c>
      <c r="L973">
        <v>1</v>
      </c>
    </row>
    <row r="974" spans="1:12" x14ac:dyDescent="0.25">
      <c r="A974" s="156" t="s">
        <v>5345</v>
      </c>
      <c r="B974" s="66" t="s">
        <v>3625</v>
      </c>
      <c r="C974" s="155" t="s">
        <v>52</v>
      </c>
      <c r="D974">
        <f>IF(ISERROR(VLOOKUP(A974,'Unc. Lookup'!O$2:O$2652,1,FALSE)),0,1)</f>
        <v>1</v>
      </c>
      <c r="E974">
        <f>COUNTIF(Table5[New ID],Table5[[#This Row],[New ID]])</f>
        <v>1</v>
      </c>
      <c r="G974" s="1" t="s">
        <v>4179</v>
      </c>
      <c r="I974">
        <v>1</v>
      </c>
      <c r="L974">
        <v>1</v>
      </c>
    </row>
    <row r="975" spans="1:12" x14ac:dyDescent="0.25">
      <c r="A975" s="156" t="s">
        <v>5346</v>
      </c>
      <c r="B975" s="66" t="s">
        <v>3626</v>
      </c>
      <c r="C975" s="155" t="s">
        <v>52</v>
      </c>
      <c r="D975">
        <f>IF(ISERROR(VLOOKUP(A975,'Unc. Lookup'!O$2:O$2652,1,FALSE)),0,1)</f>
        <v>1</v>
      </c>
      <c r="E975">
        <f>COUNTIF(Table5[New ID],Table5[[#This Row],[New ID]])</f>
        <v>1</v>
      </c>
      <c r="G975" s="1" t="s">
        <v>4326</v>
      </c>
      <c r="I975">
        <v>1</v>
      </c>
      <c r="L975">
        <v>1</v>
      </c>
    </row>
    <row r="976" spans="1:12" x14ac:dyDescent="0.25">
      <c r="A976" s="156" t="s">
        <v>5347</v>
      </c>
      <c r="B976" s="66" t="s">
        <v>3627</v>
      </c>
      <c r="C976" s="155" t="s">
        <v>52</v>
      </c>
      <c r="D976">
        <f>IF(ISERROR(VLOOKUP(A976,'Unc. Lookup'!O$2:O$2652,1,FALSE)),0,1)</f>
        <v>1</v>
      </c>
      <c r="E976">
        <f>COUNTIF(Table5[New ID],Table5[[#This Row],[New ID]])</f>
        <v>1</v>
      </c>
      <c r="G976" s="1" t="s">
        <v>4185</v>
      </c>
      <c r="I976">
        <v>1</v>
      </c>
      <c r="L976">
        <v>1</v>
      </c>
    </row>
    <row r="977" spans="1:12" x14ac:dyDescent="0.25">
      <c r="A977" s="156" t="s">
        <v>5348</v>
      </c>
      <c r="B977" s="66" t="s">
        <v>3628</v>
      </c>
      <c r="C977" s="155" t="s">
        <v>52</v>
      </c>
      <c r="D977">
        <f>IF(ISERROR(VLOOKUP(A977,'Unc. Lookup'!O$2:O$2652,1,FALSE)),0,1)</f>
        <v>0</v>
      </c>
      <c r="E977">
        <f>COUNTIF(Table5[New ID],Table5[[#This Row],[New ID]])</f>
        <v>1</v>
      </c>
      <c r="G977" s="1" t="s">
        <v>4344</v>
      </c>
      <c r="I977">
        <v>1</v>
      </c>
      <c r="L977">
        <v>1</v>
      </c>
    </row>
    <row r="978" spans="1:12" x14ac:dyDescent="0.25">
      <c r="A978" s="156" t="s">
        <v>5349</v>
      </c>
      <c r="B978" s="66" t="s">
        <v>3629</v>
      </c>
      <c r="C978" s="155" t="s">
        <v>52</v>
      </c>
      <c r="D978">
        <f>IF(ISERROR(VLOOKUP(A978,'Unc. Lookup'!O$2:O$2652,1,FALSE)),0,1)</f>
        <v>1</v>
      </c>
      <c r="E978">
        <f>COUNTIF(Table5[New ID],Table5[[#This Row],[New ID]])</f>
        <v>1</v>
      </c>
      <c r="G978" s="1" t="s">
        <v>4191</v>
      </c>
      <c r="I978">
        <v>1</v>
      </c>
      <c r="L978">
        <v>1</v>
      </c>
    </row>
    <row r="979" spans="1:12" x14ac:dyDescent="0.25">
      <c r="A979" s="156" t="s">
        <v>5350</v>
      </c>
      <c r="B979" s="66" t="s">
        <v>3630</v>
      </c>
      <c r="C979" s="155" t="s">
        <v>52</v>
      </c>
      <c r="D979">
        <f>IF(ISERROR(VLOOKUP(A979,'Unc. Lookup'!O$2:O$2652,1,FALSE)),0,1)</f>
        <v>1</v>
      </c>
      <c r="E979">
        <f>COUNTIF(Table5[New ID],Table5[[#This Row],[New ID]])</f>
        <v>1</v>
      </c>
      <c r="G979" s="1" t="s">
        <v>4332</v>
      </c>
      <c r="I979">
        <v>1</v>
      </c>
      <c r="L979">
        <v>1</v>
      </c>
    </row>
    <row r="980" spans="1:12" x14ac:dyDescent="0.25">
      <c r="A980" s="156" t="s">
        <v>5351</v>
      </c>
      <c r="B980" s="66" t="s">
        <v>3631</v>
      </c>
      <c r="C980" s="155" t="s">
        <v>52</v>
      </c>
      <c r="D980">
        <f>IF(ISERROR(VLOOKUP(A980,'Unc. Lookup'!O$2:O$2652,1,FALSE)),0,1)</f>
        <v>1</v>
      </c>
      <c r="E980">
        <f>COUNTIF(Table5[New ID],Table5[[#This Row],[New ID]])</f>
        <v>1</v>
      </c>
      <c r="G980" s="1" t="s">
        <v>4197</v>
      </c>
      <c r="I980">
        <v>1</v>
      </c>
      <c r="L980">
        <v>1</v>
      </c>
    </row>
    <row r="981" spans="1:12" x14ac:dyDescent="0.25">
      <c r="A981" s="156" t="s">
        <v>5352</v>
      </c>
      <c r="B981" s="66" t="s">
        <v>3632</v>
      </c>
      <c r="C981" s="155" t="s">
        <v>52</v>
      </c>
      <c r="D981">
        <f>IF(ISERROR(VLOOKUP(A981,'Unc. Lookup'!O$2:O$2652,1,FALSE)),0,1)</f>
        <v>1</v>
      </c>
      <c r="E981">
        <f>COUNTIF(Table5[New ID],Table5[[#This Row],[New ID]])</f>
        <v>1</v>
      </c>
      <c r="G981" s="1" t="s">
        <v>2942</v>
      </c>
      <c r="J981">
        <v>1</v>
      </c>
      <c r="L981">
        <v>1</v>
      </c>
    </row>
    <row r="982" spans="1:12" x14ac:dyDescent="0.25">
      <c r="A982" s="156" t="s">
        <v>5353</v>
      </c>
      <c r="B982" s="66" t="s">
        <v>3633</v>
      </c>
      <c r="C982" s="155" t="s">
        <v>52</v>
      </c>
      <c r="D982">
        <f>IF(ISERROR(VLOOKUP(A982,'Unc. Lookup'!O$2:O$2652,1,FALSE)),0,1)</f>
        <v>1</v>
      </c>
      <c r="E982">
        <f>COUNTIF(Table5[New ID],Table5[[#This Row],[New ID]])</f>
        <v>1</v>
      </c>
      <c r="G982" s="1" t="s">
        <v>2947</v>
      </c>
      <c r="J982">
        <v>1</v>
      </c>
      <c r="L982">
        <v>1</v>
      </c>
    </row>
    <row r="983" spans="1:12" x14ac:dyDescent="0.25">
      <c r="A983" s="156" t="s">
        <v>5354</v>
      </c>
      <c r="B983" s="66" t="s">
        <v>3634</v>
      </c>
      <c r="C983" s="155" t="s">
        <v>52</v>
      </c>
      <c r="D983">
        <f>IF(ISERROR(VLOOKUP(A983,'Unc. Lookup'!O$2:O$2652,1,FALSE)),0,1)</f>
        <v>0</v>
      </c>
      <c r="E983">
        <f>COUNTIF(Table5[New ID],Table5[[#This Row],[New ID]])</f>
        <v>1</v>
      </c>
      <c r="G983" s="1" t="s">
        <v>2952</v>
      </c>
      <c r="J983">
        <v>1</v>
      </c>
      <c r="L983">
        <v>1</v>
      </c>
    </row>
    <row r="984" spans="1:12" x14ac:dyDescent="0.25">
      <c r="A984" s="156" t="s">
        <v>5355</v>
      </c>
      <c r="B984" s="66" t="s">
        <v>3635</v>
      </c>
      <c r="C984" s="155" t="s">
        <v>52</v>
      </c>
      <c r="D984">
        <f>IF(ISERROR(VLOOKUP(A984,'Unc. Lookup'!O$2:O$2652,1,FALSE)),0,1)</f>
        <v>1</v>
      </c>
      <c r="E984">
        <f>COUNTIF(Table5[New ID],Table5[[#This Row],[New ID]])</f>
        <v>1</v>
      </c>
      <c r="G984" s="1" t="s">
        <v>2967</v>
      </c>
      <c r="J984">
        <v>1</v>
      </c>
      <c r="L984">
        <v>1</v>
      </c>
    </row>
    <row r="985" spans="1:12" x14ac:dyDescent="0.25">
      <c r="A985" s="156" t="s">
        <v>1073</v>
      </c>
      <c r="B985" s="66" t="s">
        <v>3636</v>
      </c>
      <c r="C985" s="155" t="s">
        <v>52</v>
      </c>
      <c r="D985">
        <f>IF(ISERROR(VLOOKUP(A985,'Unc. Lookup'!O$2:O$2652,1,FALSE)),0,1)</f>
        <v>1</v>
      </c>
      <c r="E985">
        <f>COUNTIF(Table5[New ID],Table5[[#This Row],[New ID]])</f>
        <v>1</v>
      </c>
      <c r="G985" s="1" t="s">
        <v>2957</v>
      </c>
      <c r="J985">
        <v>1</v>
      </c>
      <c r="L985">
        <v>1</v>
      </c>
    </row>
    <row r="986" spans="1:12" x14ac:dyDescent="0.25">
      <c r="A986" s="156" t="s">
        <v>5356</v>
      </c>
      <c r="B986" s="66" t="s">
        <v>3637</v>
      </c>
      <c r="C986" s="155" t="s">
        <v>52</v>
      </c>
      <c r="D986">
        <f>IF(ISERROR(VLOOKUP(A986,'Unc. Lookup'!O$2:O$2652,1,FALSE)),0,1)</f>
        <v>0</v>
      </c>
      <c r="E986">
        <f>COUNTIF(Table5[New ID],Table5[[#This Row],[New ID]])</f>
        <v>1</v>
      </c>
      <c r="G986" s="1" t="s">
        <v>2962</v>
      </c>
      <c r="J986">
        <v>1</v>
      </c>
      <c r="L986">
        <v>1</v>
      </c>
    </row>
    <row r="987" spans="1:12" x14ac:dyDescent="0.25">
      <c r="A987" s="156" t="s">
        <v>5357</v>
      </c>
      <c r="B987" s="66" t="s">
        <v>3638</v>
      </c>
      <c r="C987" s="155" t="s">
        <v>52</v>
      </c>
      <c r="D987">
        <f>IF(ISERROR(VLOOKUP(A987,'Unc. Lookup'!O$2:O$2652,1,FALSE)),0,1)</f>
        <v>0</v>
      </c>
      <c r="E987">
        <f>COUNTIF(Table5[New ID],Table5[[#This Row],[New ID]])</f>
        <v>1</v>
      </c>
      <c r="G987" s="1" t="s">
        <v>2972</v>
      </c>
      <c r="J987">
        <v>1</v>
      </c>
      <c r="L987">
        <v>1</v>
      </c>
    </row>
    <row r="988" spans="1:12" x14ac:dyDescent="0.25">
      <c r="A988" s="156" t="s">
        <v>1076</v>
      </c>
      <c r="B988" s="66" t="s">
        <v>3639</v>
      </c>
      <c r="C988" s="155" t="s">
        <v>52</v>
      </c>
      <c r="D988">
        <f>IF(ISERROR(VLOOKUP(A988,'Unc. Lookup'!O$2:O$2652,1,FALSE)),0,1)</f>
        <v>1</v>
      </c>
      <c r="E988">
        <f>COUNTIF(Table5[New ID],Table5[[#This Row],[New ID]])</f>
        <v>1</v>
      </c>
      <c r="G988" s="1" t="s">
        <v>4349</v>
      </c>
      <c r="I988">
        <v>1</v>
      </c>
      <c r="L988">
        <v>1</v>
      </c>
    </row>
    <row r="989" spans="1:12" x14ac:dyDescent="0.25">
      <c r="A989" s="156" t="s">
        <v>1077</v>
      </c>
      <c r="B989" s="66" t="s">
        <v>3640</v>
      </c>
      <c r="C989" s="155" t="s">
        <v>52</v>
      </c>
      <c r="D989">
        <f>IF(ISERROR(VLOOKUP(A989,'Unc. Lookup'!O$2:O$2652,1,FALSE)),0,1)</f>
        <v>1</v>
      </c>
      <c r="E989">
        <f>COUNTIF(Table5[New ID],Table5[[#This Row],[New ID]])</f>
        <v>1</v>
      </c>
      <c r="G989" s="1" t="s">
        <v>4951</v>
      </c>
      <c r="K989">
        <v>1</v>
      </c>
      <c r="L989">
        <v>1</v>
      </c>
    </row>
    <row r="990" spans="1:12" x14ac:dyDescent="0.25">
      <c r="A990" s="156" t="s">
        <v>5358</v>
      </c>
      <c r="B990" s="66" t="s">
        <v>3641</v>
      </c>
      <c r="C990" s="155" t="s">
        <v>52</v>
      </c>
      <c r="D990">
        <f>IF(ISERROR(VLOOKUP(A990,'Unc. Lookup'!O$2:O$2652,1,FALSE)),0,1)</f>
        <v>0</v>
      </c>
      <c r="E990">
        <f>COUNTIF(Table5[New ID],Table5[[#This Row],[New ID]])</f>
        <v>1</v>
      </c>
      <c r="G990" s="1" t="s">
        <v>4355</v>
      </c>
      <c r="I990">
        <v>1</v>
      </c>
      <c r="L990">
        <v>1</v>
      </c>
    </row>
    <row r="991" spans="1:12" x14ac:dyDescent="0.25">
      <c r="A991" s="156" t="s">
        <v>1079</v>
      </c>
      <c r="B991" s="66" t="s">
        <v>3642</v>
      </c>
      <c r="C991" s="155" t="s">
        <v>52</v>
      </c>
      <c r="D991">
        <f>IF(ISERROR(VLOOKUP(A991,'Unc. Lookup'!O$2:O$2652,1,FALSE)),0,1)</f>
        <v>1</v>
      </c>
      <c r="E991">
        <f>COUNTIF(Table5[New ID],Table5[[#This Row],[New ID]])</f>
        <v>1</v>
      </c>
      <c r="G991" s="1" t="s">
        <v>4361</v>
      </c>
      <c r="I991">
        <v>1</v>
      </c>
      <c r="L991">
        <v>1</v>
      </c>
    </row>
    <row r="992" spans="1:12" x14ac:dyDescent="0.25">
      <c r="A992" s="156" t="s">
        <v>5359</v>
      </c>
      <c r="B992" s="66" t="s">
        <v>3643</v>
      </c>
      <c r="C992" s="155" t="s">
        <v>52</v>
      </c>
      <c r="D992">
        <f>IF(ISERROR(VLOOKUP(A992,'Unc. Lookup'!O$2:O$2652,1,FALSE)),0,1)</f>
        <v>0</v>
      </c>
      <c r="E992">
        <f>COUNTIF(Table5[New ID],Table5[[#This Row],[New ID]])</f>
        <v>1</v>
      </c>
      <c r="G992" s="1" t="s">
        <v>4379</v>
      </c>
      <c r="I992">
        <v>1</v>
      </c>
      <c r="L992">
        <v>1</v>
      </c>
    </row>
    <row r="993" spans="1:12" x14ac:dyDescent="0.25">
      <c r="A993" s="156" t="s">
        <v>1081</v>
      </c>
      <c r="B993" s="66" t="s">
        <v>3644</v>
      </c>
      <c r="C993" s="155" t="s">
        <v>52</v>
      </c>
      <c r="D993">
        <f>IF(ISERROR(VLOOKUP(A993,'Unc. Lookup'!O$2:O$2652,1,FALSE)),0,1)</f>
        <v>1</v>
      </c>
      <c r="E993">
        <f>COUNTIF(Table5[New ID],Table5[[#This Row],[New ID]])</f>
        <v>1</v>
      </c>
      <c r="G993" s="1" t="s">
        <v>4202</v>
      </c>
      <c r="I993">
        <v>1</v>
      </c>
      <c r="L993">
        <v>1</v>
      </c>
    </row>
    <row r="994" spans="1:12" x14ac:dyDescent="0.25">
      <c r="A994" s="156" t="s">
        <v>1082</v>
      </c>
      <c r="B994" s="66" t="s">
        <v>3645</v>
      </c>
      <c r="C994" s="155" t="s">
        <v>52</v>
      </c>
      <c r="D994">
        <f>IF(ISERROR(VLOOKUP(A994,'Unc. Lookup'!O$2:O$2652,1,FALSE)),0,1)</f>
        <v>1</v>
      </c>
      <c r="E994">
        <f>COUNTIF(Table5[New ID],Table5[[#This Row],[New ID]])</f>
        <v>1</v>
      </c>
      <c r="G994" s="1" t="s">
        <v>4956</v>
      </c>
      <c r="K994">
        <v>1</v>
      </c>
      <c r="L994">
        <v>1</v>
      </c>
    </row>
    <row r="995" spans="1:12" x14ac:dyDescent="0.25">
      <c r="A995" s="156" t="s">
        <v>1083</v>
      </c>
      <c r="B995" s="66" t="s">
        <v>3646</v>
      </c>
      <c r="C995" s="155" t="s">
        <v>52</v>
      </c>
      <c r="D995">
        <f>IF(ISERROR(VLOOKUP(A995,'Unc. Lookup'!O$2:O$2652,1,FALSE)),0,1)</f>
        <v>1</v>
      </c>
      <c r="E995">
        <f>COUNTIF(Table5[New ID],Table5[[#This Row],[New ID]])</f>
        <v>1</v>
      </c>
      <c r="G995" s="1" t="s">
        <v>4367</v>
      </c>
      <c r="I995">
        <v>1</v>
      </c>
      <c r="L995">
        <v>1</v>
      </c>
    </row>
    <row r="996" spans="1:12" x14ac:dyDescent="0.25">
      <c r="A996" s="156" t="s">
        <v>5360</v>
      </c>
      <c r="B996" s="66" t="s">
        <v>3647</v>
      </c>
      <c r="C996" s="155" t="s">
        <v>52</v>
      </c>
      <c r="D996">
        <f>IF(ISERROR(VLOOKUP(A996,'Unc. Lookup'!O$2:O$2652,1,FALSE)),0,1)</f>
        <v>0</v>
      </c>
      <c r="E996">
        <f>COUNTIF(Table5[New ID],Table5[[#This Row],[New ID]])</f>
        <v>1</v>
      </c>
      <c r="G996" s="1" t="s">
        <v>4208</v>
      </c>
      <c r="I996">
        <v>1</v>
      </c>
      <c r="L996">
        <v>1</v>
      </c>
    </row>
    <row r="997" spans="1:12" x14ac:dyDescent="0.25">
      <c r="A997" s="156" t="s">
        <v>1085</v>
      </c>
      <c r="B997" s="66" t="s">
        <v>3648</v>
      </c>
      <c r="C997" s="155" t="s">
        <v>52</v>
      </c>
      <c r="D997">
        <f>IF(ISERROR(VLOOKUP(A997,'Unc. Lookup'!O$2:O$2652,1,FALSE)),0,1)</f>
        <v>1</v>
      </c>
      <c r="E997">
        <f>COUNTIF(Table5[New ID],Table5[[#This Row],[New ID]])</f>
        <v>1</v>
      </c>
      <c r="G997" s="1" t="s">
        <v>4384</v>
      </c>
      <c r="I997">
        <v>1</v>
      </c>
      <c r="L997">
        <v>1</v>
      </c>
    </row>
    <row r="998" spans="1:12" x14ac:dyDescent="0.25">
      <c r="A998" s="156" t="s">
        <v>1086</v>
      </c>
      <c r="B998" s="66" t="s">
        <v>3649</v>
      </c>
      <c r="C998" s="155" t="s">
        <v>52</v>
      </c>
      <c r="D998">
        <f>IF(ISERROR(VLOOKUP(A998,'Unc. Lookup'!O$2:O$2652,1,FALSE)),0,1)</f>
        <v>1</v>
      </c>
      <c r="E998">
        <f>COUNTIF(Table5[New ID],Table5[[#This Row],[New ID]])</f>
        <v>1</v>
      </c>
      <c r="G998" s="1" t="s">
        <v>4214</v>
      </c>
      <c r="I998">
        <v>1</v>
      </c>
      <c r="L998">
        <v>1</v>
      </c>
    </row>
    <row r="999" spans="1:12" x14ac:dyDescent="0.25">
      <c r="A999" s="156" t="s">
        <v>1087</v>
      </c>
      <c r="B999" s="66" t="s">
        <v>3650</v>
      </c>
      <c r="C999" s="155" t="s">
        <v>52</v>
      </c>
      <c r="D999">
        <f>IF(ISERROR(VLOOKUP(A999,'Unc. Lookup'!O$2:O$2652,1,FALSE)),0,1)</f>
        <v>1</v>
      </c>
      <c r="E999">
        <f>COUNTIF(Table5[New ID],Table5[[#This Row],[New ID]])</f>
        <v>1</v>
      </c>
      <c r="G999" s="1" t="s">
        <v>4373</v>
      </c>
      <c r="I999">
        <v>1</v>
      </c>
      <c r="L999">
        <v>1</v>
      </c>
    </row>
    <row r="1000" spans="1:12" x14ac:dyDescent="0.25">
      <c r="A1000" s="156" t="s">
        <v>1088</v>
      </c>
      <c r="B1000" s="66" t="s">
        <v>3651</v>
      </c>
      <c r="C1000" s="155" t="s">
        <v>52</v>
      </c>
      <c r="D1000">
        <f>IF(ISERROR(VLOOKUP(A1000,'Unc. Lookup'!O$2:O$2652,1,FALSE)),0,1)</f>
        <v>1</v>
      </c>
      <c r="E1000">
        <f>COUNTIF(Table5[New ID],Table5[[#This Row],[New ID]])</f>
        <v>1</v>
      </c>
      <c r="G1000" s="1" t="s">
        <v>4220</v>
      </c>
      <c r="I1000">
        <v>1</v>
      </c>
      <c r="L1000">
        <v>1</v>
      </c>
    </row>
    <row r="1001" spans="1:12" x14ac:dyDescent="0.25">
      <c r="A1001" s="156" t="s">
        <v>1089</v>
      </c>
      <c r="B1001" s="66" t="s">
        <v>3652</v>
      </c>
      <c r="C1001" s="155" t="s">
        <v>52</v>
      </c>
      <c r="D1001">
        <f>IF(ISERROR(VLOOKUP(A1001,'Unc. Lookup'!O$2:O$2652,1,FALSE)),0,1)</f>
        <v>1</v>
      </c>
      <c r="E1001">
        <f>COUNTIF(Table5[New ID],Table5[[#This Row],[New ID]])</f>
        <v>1</v>
      </c>
      <c r="G1001" s="1" t="s">
        <v>2976</v>
      </c>
      <c r="J1001">
        <v>1</v>
      </c>
      <c r="L1001">
        <v>1</v>
      </c>
    </row>
    <row r="1002" spans="1:12" x14ac:dyDescent="0.25">
      <c r="A1002" s="156" t="s">
        <v>1090</v>
      </c>
      <c r="B1002" s="66" t="s">
        <v>3653</v>
      </c>
      <c r="C1002" s="155" t="s">
        <v>52</v>
      </c>
      <c r="D1002">
        <f>IF(ISERROR(VLOOKUP(A1002,'Unc. Lookup'!O$2:O$2652,1,FALSE)),0,1)</f>
        <v>1</v>
      </c>
      <c r="E1002">
        <f>COUNTIF(Table5[New ID],Table5[[#This Row],[New ID]])</f>
        <v>1</v>
      </c>
      <c r="G1002" s="1" t="s">
        <v>2981</v>
      </c>
      <c r="J1002">
        <v>1</v>
      </c>
      <c r="L1002">
        <v>1</v>
      </c>
    </row>
    <row r="1003" spans="1:12" x14ac:dyDescent="0.25">
      <c r="A1003" s="156" t="s">
        <v>5361</v>
      </c>
      <c r="B1003" s="66" t="s">
        <v>3654</v>
      </c>
      <c r="C1003" s="155" t="s">
        <v>52</v>
      </c>
      <c r="D1003">
        <f>IF(ISERROR(VLOOKUP(A1003,'Unc. Lookup'!O$2:O$2652,1,FALSE)),0,1)</f>
        <v>0</v>
      </c>
      <c r="E1003">
        <f>COUNTIF(Table5[New ID],Table5[[#This Row],[New ID]])</f>
        <v>1</v>
      </c>
      <c r="G1003" s="1" t="s">
        <v>2986</v>
      </c>
      <c r="J1003">
        <v>1</v>
      </c>
      <c r="L1003">
        <v>1</v>
      </c>
    </row>
    <row r="1004" spans="1:12" x14ac:dyDescent="0.25">
      <c r="A1004" s="156" t="s">
        <v>5362</v>
      </c>
      <c r="B1004" s="66" t="s">
        <v>3655</v>
      </c>
      <c r="C1004" s="155" t="s">
        <v>52</v>
      </c>
      <c r="D1004">
        <f>IF(ISERROR(VLOOKUP(A1004,'Unc. Lookup'!O$2:O$2652,1,FALSE)),0,1)</f>
        <v>0</v>
      </c>
      <c r="E1004">
        <f>COUNTIF(Table5[New ID],Table5[[#This Row],[New ID]])</f>
        <v>1</v>
      </c>
      <c r="G1004" s="1" t="s">
        <v>3001</v>
      </c>
      <c r="J1004">
        <v>1</v>
      </c>
      <c r="L1004">
        <v>1</v>
      </c>
    </row>
    <row r="1005" spans="1:12" x14ac:dyDescent="0.25">
      <c r="A1005" s="156" t="s">
        <v>1093</v>
      </c>
      <c r="B1005" s="66" t="s">
        <v>3656</v>
      </c>
      <c r="C1005" s="155" t="s">
        <v>52</v>
      </c>
      <c r="D1005">
        <f>IF(ISERROR(VLOOKUP(A1005,'Unc. Lookup'!O$2:O$2652,1,FALSE)),0,1)</f>
        <v>1</v>
      </c>
      <c r="E1005">
        <f>COUNTIF(Table5[New ID],Table5[[#This Row],[New ID]])</f>
        <v>1</v>
      </c>
      <c r="G1005" s="1" t="s">
        <v>2991</v>
      </c>
      <c r="J1005">
        <v>1</v>
      </c>
      <c r="L1005">
        <v>1</v>
      </c>
    </row>
    <row r="1006" spans="1:12" x14ac:dyDescent="0.25">
      <c r="A1006" s="156" t="s">
        <v>1094</v>
      </c>
      <c r="B1006" s="66" t="s">
        <v>3657</v>
      </c>
      <c r="C1006" s="155" t="s">
        <v>52</v>
      </c>
      <c r="D1006">
        <f>IF(ISERROR(VLOOKUP(A1006,'Unc. Lookup'!O$2:O$2652,1,FALSE)),0,1)</f>
        <v>1</v>
      </c>
      <c r="E1006">
        <f>COUNTIF(Table5[New ID],Table5[[#This Row],[New ID]])</f>
        <v>1</v>
      </c>
      <c r="G1006" s="1" t="s">
        <v>2996</v>
      </c>
      <c r="J1006">
        <v>1</v>
      </c>
      <c r="L1006">
        <v>1</v>
      </c>
    </row>
    <row r="1007" spans="1:12" x14ac:dyDescent="0.25">
      <c r="A1007" s="156" t="s">
        <v>1095</v>
      </c>
      <c r="B1007" s="66" t="s">
        <v>3658</v>
      </c>
      <c r="C1007" s="155" t="s">
        <v>52</v>
      </c>
      <c r="D1007">
        <f>IF(ISERROR(VLOOKUP(A1007,'Unc. Lookup'!O$2:O$2652,1,FALSE)),0,1)</f>
        <v>1</v>
      </c>
      <c r="E1007">
        <f>COUNTIF(Table5[New ID],Table5[[#This Row],[New ID]])</f>
        <v>1</v>
      </c>
      <c r="G1007" s="1" t="s">
        <v>3006</v>
      </c>
      <c r="J1007">
        <v>1</v>
      </c>
      <c r="L1007">
        <v>1</v>
      </c>
    </row>
    <row r="1008" spans="1:12" x14ac:dyDescent="0.25">
      <c r="A1008" s="156" t="s">
        <v>1096</v>
      </c>
      <c r="B1008" s="66" t="s">
        <v>3659</v>
      </c>
      <c r="C1008" s="155" t="s">
        <v>52</v>
      </c>
      <c r="D1008">
        <f>IF(ISERROR(VLOOKUP(A1008,'Unc. Lookup'!O$2:O$2652,1,FALSE)),0,1)</f>
        <v>1</v>
      </c>
      <c r="E1008">
        <f>COUNTIF(Table5[New ID],Table5[[#This Row],[New ID]])</f>
        <v>1</v>
      </c>
      <c r="G1008" s="1" t="s">
        <v>4278</v>
      </c>
      <c r="I1008">
        <v>1</v>
      </c>
      <c r="L1008">
        <v>1</v>
      </c>
    </row>
    <row r="1009" spans="1:12" x14ac:dyDescent="0.25">
      <c r="A1009" s="156" t="s">
        <v>5363</v>
      </c>
      <c r="B1009" s="66" t="s">
        <v>3660</v>
      </c>
      <c r="C1009" s="155" t="s">
        <v>52</v>
      </c>
      <c r="D1009">
        <f>IF(ISERROR(VLOOKUP(A1009,'Unc. Lookup'!O$2:O$2652,1,FALSE)),0,1)</f>
        <v>0</v>
      </c>
      <c r="E1009">
        <f>COUNTIF(Table5[New ID],Table5[[#This Row],[New ID]])</f>
        <v>1</v>
      </c>
      <c r="G1009" s="1" t="s">
        <v>2887</v>
      </c>
      <c r="J1009">
        <v>1</v>
      </c>
      <c r="K1009">
        <v>1</v>
      </c>
      <c r="L1009">
        <v>2</v>
      </c>
    </row>
    <row r="1010" spans="1:12" x14ac:dyDescent="0.25">
      <c r="A1010" s="156" t="s">
        <v>1098</v>
      </c>
      <c r="B1010" s="66" t="s">
        <v>3661</v>
      </c>
      <c r="C1010" s="155" t="s">
        <v>52</v>
      </c>
      <c r="D1010">
        <f>IF(ISERROR(VLOOKUP(A1010,'Unc. Lookup'!O$2:O$2652,1,FALSE)),0,1)</f>
        <v>1</v>
      </c>
      <c r="E1010">
        <f>COUNTIF(Table5[New ID],Table5[[#This Row],[New ID]])</f>
        <v>1</v>
      </c>
      <c r="G1010" s="1" t="s">
        <v>4284</v>
      </c>
      <c r="I1010">
        <v>1</v>
      </c>
      <c r="L1010">
        <v>1</v>
      </c>
    </row>
    <row r="1011" spans="1:12" x14ac:dyDescent="0.25">
      <c r="A1011" s="156" t="s">
        <v>1099</v>
      </c>
      <c r="B1011" s="66" t="s">
        <v>3662</v>
      </c>
      <c r="C1011" s="155" t="s">
        <v>52</v>
      </c>
      <c r="D1011">
        <f>IF(ISERROR(VLOOKUP(A1011,'Unc. Lookup'!O$2:O$2652,1,FALSE)),0,1)</f>
        <v>1</v>
      </c>
      <c r="E1011">
        <f>COUNTIF(Table5[New ID],Table5[[#This Row],[New ID]])</f>
        <v>1</v>
      </c>
      <c r="G1011" s="1" t="s">
        <v>2895</v>
      </c>
      <c r="J1011">
        <v>1</v>
      </c>
      <c r="L1011">
        <v>1</v>
      </c>
    </row>
    <row r="1012" spans="1:12" x14ac:dyDescent="0.25">
      <c r="A1012" s="156" t="s">
        <v>5364</v>
      </c>
      <c r="B1012" s="66" t="s">
        <v>3663</v>
      </c>
      <c r="C1012" s="155" t="s">
        <v>52</v>
      </c>
      <c r="D1012">
        <f>IF(ISERROR(VLOOKUP(A1012,'Unc. Lookup'!O$2:O$2652,1,FALSE)),0,1)</f>
        <v>0</v>
      </c>
      <c r="E1012">
        <f>COUNTIF(Table5[New ID],Table5[[#This Row],[New ID]])</f>
        <v>1</v>
      </c>
      <c r="G1012" s="1" t="s">
        <v>4290</v>
      </c>
      <c r="I1012">
        <v>1</v>
      </c>
      <c r="L1012">
        <v>1</v>
      </c>
    </row>
    <row r="1013" spans="1:12" x14ac:dyDescent="0.25">
      <c r="A1013" s="156" t="s">
        <v>1101</v>
      </c>
      <c r="B1013" s="66" t="s">
        <v>3664</v>
      </c>
      <c r="C1013" s="155" t="s">
        <v>52</v>
      </c>
      <c r="D1013">
        <f>IF(ISERROR(VLOOKUP(A1013,'Unc. Lookup'!O$2:O$2652,1,FALSE)),0,1)</f>
        <v>1</v>
      </c>
      <c r="E1013">
        <f>COUNTIF(Table5[New ID],Table5[[#This Row],[New ID]])</f>
        <v>1</v>
      </c>
      <c r="G1013" s="1" t="s">
        <v>2903</v>
      </c>
      <c r="J1013">
        <v>1</v>
      </c>
      <c r="L1013">
        <v>1</v>
      </c>
    </row>
    <row r="1014" spans="1:12" x14ac:dyDescent="0.25">
      <c r="A1014" s="156" t="s">
        <v>1102</v>
      </c>
      <c r="B1014" s="66" t="s">
        <v>3665</v>
      </c>
      <c r="C1014" s="155" t="s">
        <v>52</v>
      </c>
      <c r="D1014">
        <f>IF(ISERROR(VLOOKUP(A1014,'Unc. Lookup'!O$2:O$2652,1,FALSE)),0,1)</f>
        <v>1</v>
      </c>
      <c r="E1014">
        <f>COUNTIF(Table5[New ID],Table5[[#This Row],[New ID]])</f>
        <v>1</v>
      </c>
      <c r="G1014" s="1" t="s">
        <v>2927</v>
      </c>
      <c r="I1014">
        <v>1</v>
      </c>
      <c r="J1014">
        <v>1</v>
      </c>
      <c r="L1014">
        <v>2</v>
      </c>
    </row>
    <row r="1015" spans="1:12" x14ac:dyDescent="0.25">
      <c r="A1015" s="156" t="s">
        <v>1103</v>
      </c>
      <c r="B1015" s="66" t="s">
        <v>3666</v>
      </c>
      <c r="C1015" s="155" t="s">
        <v>52</v>
      </c>
      <c r="D1015">
        <f>IF(ISERROR(VLOOKUP(A1015,'Unc. Lookup'!O$2:O$2652,1,FALSE)),0,1)</f>
        <v>1</v>
      </c>
      <c r="E1015">
        <f>COUNTIF(Table5[New ID],Table5[[#This Row],[New ID]])</f>
        <v>1</v>
      </c>
      <c r="G1015" s="1" t="s">
        <v>4161</v>
      </c>
      <c r="I1015">
        <v>1</v>
      </c>
      <c r="L1015">
        <v>1</v>
      </c>
    </row>
    <row r="1016" spans="1:12" x14ac:dyDescent="0.25">
      <c r="A1016" s="156" t="s">
        <v>1104</v>
      </c>
      <c r="B1016" s="66" t="s">
        <v>3667</v>
      </c>
      <c r="C1016" s="155" t="s">
        <v>52</v>
      </c>
      <c r="D1016">
        <f>IF(ISERROR(VLOOKUP(A1016,'Unc. Lookup'!O$2:O$2652,1,FALSE)),0,1)</f>
        <v>1</v>
      </c>
      <c r="E1016">
        <f>COUNTIF(Table5[New ID],Table5[[#This Row],[New ID]])</f>
        <v>1</v>
      </c>
      <c r="G1016" s="1" t="s">
        <v>4947</v>
      </c>
      <c r="K1016">
        <v>1</v>
      </c>
      <c r="L1016">
        <v>1</v>
      </c>
    </row>
    <row r="1017" spans="1:12" x14ac:dyDescent="0.25">
      <c r="A1017" s="156" t="s">
        <v>1105</v>
      </c>
      <c r="B1017" s="66" t="s">
        <v>3668</v>
      </c>
      <c r="C1017" s="155" t="s">
        <v>52</v>
      </c>
      <c r="D1017">
        <f>IF(ISERROR(VLOOKUP(A1017,'Unc. Lookup'!O$2:O$2652,1,FALSE)),0,1)</f>
        <v>1</v>
      </c>
      <c r="E1017">
        <f>COUNTIF(Table5[New ID],Table5[[#This Row],[New ID]])</f>
        <v>1</v>
      </c>
      <c r="G1017" s="1" t="s">
        <v>2911</v>
      </c>
      <c r="I1017">
        <v>1</v>
      </c>
      <c r="J1017">
        <v>1</v>
      </c>
      <c r="L1017">
        <v>2</v>
      </c>
    </row>
    <row r="1018" spans="1:12" x14ac:dyDescent="0.25">
      <c r="A1018" s="156" t="s">
        <v>1106</v>
      </c>
      <c r="B1018" s="66" t="s">
        <v>3669</v>
      </c>
      <c r="C1018" s="155" t="s">
        <v>52</v>
      </c>
      <c r="D1018">
        <f>IF(ISERROR(VLOOKUP(A1018,'Unc. Lookup'!O$2:O$2652,1,FALSE)),0,1)</f>
        <v>1</v>
      </c>
      <c r="E1018">
        <f>COUNTIF(Table5[New ID],Table5[[#This Row],[New ID]])</f>
        <v>1</v>
      </c>
      <c r="G1018" s="1" t="s">
        <v>4302</v>
      </c>
      <c r="I1018">
        <v>1</v>
      </c>
      <c r="L1018">
        <v>1</v>
      </c>
    </row>
    <row r="1019" spans="1:12" x14ac:dyDescent="0.25">
      <c r="A1019" s="156" t="s">
        <v>1107</v>
      </c>
      <c r="B1019" s="66" t="s">
        <v>3670</v>
      </c>
      <c r="C1019" s="155" t="s">
        <v>52</v>
      </c>
      <c r="D1019">
        <f>IF(ISERROR(VLOOKUP(A1019,'Unc. Lookup'!O$2:O$2652,1,FALSE)),0,1)</f>
        <v>1</v>
      </c>
      <c r="E1019">
        <f>COUNTIF(Table5[New ID],Table5[[#This Row],[New ID]])</f>
        <v>1</v>
      </c>
      <c r="G1019" s="1" t="s">
        <v>4170</v>
      </c>
      <c r="I1019">
        <v>1</v>
      </c>
      <c r="L1019">
        <v>1</v>
      </c>
    </row>
    <row r="1020" spans="1:12" x14ac:dyDescent="0.25">
      <c r="A1020" s="156" t="s">
        <v>1108</v>
      </c>
      <c r="B1020" s="66" t="s">
        <v>3671</v>
      </c>
      <c r="C1020" s="155" t="s">
        <v>52</v>
      </c>
      <c r="D1020">
        <f>IF(ISERROR(VLOOKUP(A1020,'Unc. Lookup'!O$2:O$2652,1,FALSE)),0,1)</f>
        <v>1</v>
      </c>
      <c r="E1020">
        <f>COUNTIF(Table5[New ID],Table5[[#This Row],[New ID]])</f>
        <v>1</v>
      </c>
      <c r="G1020" s="1" t="s">
        <v>2919</v>
      </c>
      <c r="I1020">
        <v>1</v>
      </c>
      <c r="J1020">
        <v>1</v>
      </c>
      <c r="L1020">
        <v>2</v>
      </c>
    </row>
    <row r="1021" spans="1:12" x14ac:dyDescent="0.25">
      <c r="A1021" s="156" t="s">
        <v>5365</v>
      </c>
      <c r="B1021" s="66" t="s">
        <v>3672</v>
      </c>
      <c r="C1021" s="155" t="s">
        <v>52</v>
      </c>
      <c r="D1021">
        <f>IF(ISERROR(VLOOKUP(A1021,'Unc. Lookup'!O$2:O$2652,1,FALSE)),0,1)</f>
        <v>0</v>
      </c>
      <c r="E1021">
        <f>COUNTIF(Table5[New ID],Table5[[#This Row],[New ID]])</f>
        <v>1</v>
      </c>
      <c r="G1021" s="1" t="s">
        <v>2934</v>
      </c>
      <c r="J1021">
        <v>1</v>
      </c>
      <c r="L1021">
        <v>1</v>
      </c>
    </row>
    <row r="1022" spans="1:12" x14ac:dyDescent="0.25">
      <c r="A1022" s="156" t="s">
        <v>5366</v>
      </c>
      <c r="B1022" s="66" t="s">
        <v>3673</v>
      </c>
      <c r="C1022" s="155" t="s">
        <v>52</v>
      </c>
      <c r="D1022">
        <f>IF(ISERROR(VLOOKUP(A1022,'Unc. Lookup'!O$2:O$2652,1,FALSE)),0,1)</f>
        <v>0</v>
      </c>
      <c r="E1022">
        <f>COUNTIF(Table5[New ID],Table5[[#This Row],[New ID]])</f>
        <v>1</v>
      </c>
      <c r="G1022" s="1" t="s">
        <v>4389</v>
      </c>
      <c r="I1022">
        <v>1</v>
      </c>
      <c r="L1022">
        <v>1</v>
      </c>
    </row>
    <row r="1023" spans="1:12" x14ac:dyDescent="0.25">
      <c r="A1023" s="156" t="s">
        <v>1111</v>
      </c>
      <c r="B1023" s="66" t="s">
        <v>3674</v>
      </c>
      <c r="C1023" s="155" t="s">
        <v>52</v>
      </c>
      <c r="D1023">
        <f>IF(ISERROR(VLOOKUP(A1023,'Unc. Lookup'!O$2:O$2652,1,FALSE)),0,1)</f>
        <v>1</v>
      </c>
      <c r="E1023">
        <f>COUNTIF(Table5[New ID],Table5[[#This Row],[New ID]])</f>
        <v>1</v>
      </c>
      <c r="G1023" s="1" t="s">
        <v>4960</v>
      </c>
      <c r="K1023">
        <v>1</v>
      </c>
      <c r="L1023">
        <v>1</v>
      </c>
    </row>
    <row r="1024" spans="1:12" x14ac:dyDescent="0.25">
      <c r="A1024" s="156" t="s">
        <v>1112</v>
      </c>
      <c r="B1024" s="66" t="s">
        <v>3675</v>
      </c>
      <c r="C1024" s="155" t="s">
        <v>52</v>
      </c>
      <c r="D1024">
        <f>IF(ISERROR(VLOOKUP(A1024,'Unc. Lookup'!O$2:O$2652,1,FALSE)),0,1)</f>
        <v>1</v>
      </c>
      <c r="E1024">
        <f>COUNTIF(Table5[New ID],Table5[[#This Row],[New ID]])</f>
        <v>1</v>
      </c>
      <c r="G1024" s="1" t="s">
        <v>4395</v>
      </c>
      <c r="I1024">
        <v>1</v>
      </c>
      <c r="L1024">
        <v>1</v>
      </c>
    </row>
    <row r="1025" spans="1:12" x14ac:dyDescent="0.25">
      <c r="A1025" s="156" t="s">
        <v>1113</v>
      </c>
      <c r="B1025" s="66" t="s">
        <v>3676</v>
      </c>
      <c r="C1025" s="155" t="s">
        <v>52</v>
      </c>
      <c r="D1025">
        <f>IF(ISERROR(VLOOKUP(A1025,'Unc. Lookup'!O$2:O$2652,1,FALSE)),0,1)</f>
        <v>1</v>
      </c>
      <c r="E1025">
        <f>COUNTIF(Table5[New ID],Table5[[#This Row],[New ID]])</f>
        <v>1</v>
      </c>
      <c r="G1025" s="1" t="s">
        <v>4430</v>
      </c>
      <c r="I1025">
        <v>1</v>
      </c>
      <c r="L1025">
        <v>1</v>
      </c>
    </row>
    <row r="1026" spans="1:12" x14ac:dyDescent="0.25">
      <c r="A1026" s="156" t="s">
        <v>1114</v>
      </c>
      <c r="B1026" s="66" t="s">
        <v>3677</v>
      </c>
      <c r="C1026" s="155" t="s">
        <v>52</v>
      </c>
      <c r="D1026">
        <f>IF(ISERROR(VLOOKUP(A1026,'Unc. Lookup'!O$2:O$2652,1,FALSE)),0,1)</f>
        <v>1</v>
      </c>
      <c r="E1026">
        <f>COUNTIF(Table5[New ID],Table5[[#This Row],[New ID]])</f>
        <v>1</v>
      </c>
      <c r="G1026" s="1" t="s">
        <v>4436</v>
      </c>
      <c r="I1026">
        <v>1</v>
      </c>
      <c r="K1026">
        <v>1</v>
      </c>
      <c r="L1026">
        <v>2</v>
      </c>
    </row>
    <row r="1027" spans="1:12" x14ac:dyDescent="0.25">
      <c r="A1027" s="156" t="s">
        <v>5367</v>
      </c>
      <c r="B1027" s="66" t="s">
        <v>3678</v>
      </c>
      <c r="C1027" s="155" t="s">
        <v>52</v>
      </c>
      <c r="D1027">
        <f>IF(ISERROR(VLOOKUP(A1027,'Unc. Lookup'!O$2:O$2652,1,FALSE)),0,1)</f>
        <v>0</v>
      </c>
      <c r="E1027">
        <f>COUNTIF(Table5[New ID],Table5[[#This Row],[New ID]])</f>
        <v>1</v>
      </c>
      <c r="G1027" s="1" t="s">
        <v>4489</v>
      </c>
      <c r="I1027">
        <v>1</v>
      </c>
      <c r="L1027">
        <v>1</v>
      </c>
    </row>
    <row r="1028" spans="1:12" x14ac:dyDescent="0.25">
      <c r="A1028" s="156" t="s">
        <v>1116</v>
      </c>
      <c r="B1028" s="66" t="s">
        <v>3679</v>
      </c>
      <c r="C1028" s="155" t="s">
        <v>52</v>
      </c>
      <c r="D1028">
        <f>IF(ISERROR(VLOOKUP(A1028,'Unc. Lookup'!O$2:O$2652,1,FALSE)),0,1)</f>
        <v>1</v>
      </c>
      <c r="E1028">
        <f>COUNTIF(Table5[New ID],Table5[[#This Row],[New ID]])</f>
        <v>1</v>
      </c>
      <c r="G1028" s="1" t="s">
        <v>4494</v>
      </c>
      <c r="I1028">
        <v>1</v>
      </c>
      <c r="L1028">
        <v>1</v>
      </c>
    </row>
    <row r="1029" spans="1:12" x14ac:dyDescent="0.25">
      <c r="A1029" s="156" t="s">
        <v>5368</v>
      </c>
      <c r="B1029" s="66" t="s">
        <v>3680</v>
      </c>
      <c r="C1029" s="155" t="s">
        <v>52</v>
      </c>
      <c r="D1029">
        <f>IF(ISERROR(VLOOKUP(A1029,'Unc. Lookup'!O$2:O$2652,1,FALSE)),0,1)</f>
        <v>0</v>
      </c>
      <c r="E1029">
        <f>COUNTIF(Table5[New ID],Table5[[#This Row],[New ID]])</f>
        <v>1</v>
      </c>
      <c r="G1029" s="1" t="s">
        <v>4259</v>
      </c>
      <c r="I1029">
        <v>2</v>
      </c>
      <c r="L1029">
        <v>2</v>
      </c>
    </row>
    <row r="1030" spans="1:12" x14ac:dyDescent="0.25">
      <c r="A1030" s="156" t="s">
        <v>5369</v>
      </c>
      <c r="B1030" s="66" t="s">
        <v>3681</v>
      </c>
      <c r="C1030" s="155" t="s">
        <v>52</v>
      </c>
      <c r="D1030">
        <f>IF(ISERROR(VLOOKUP(A1030,'Unc. Lookup'!O$2:O$2652,1,FALSE)),0,1)</f>
        <v>0</v>
      </c>
      <c r="E1030">
        <f>COUNTIF(Table5[New ID],Table5[[#This Row],[New ID]])</f>
        <v>1</v>
      </c>
      <c r="G1030" s="1" t="s">
        <v>4264</v>
      </c>
      <c r="I1030">
        <v>2</v>
      </c>
      <c r="L1030">
        <v>2</v>
      </c>
    </row>
    <row r="1031" spans="1:12" x14ac:dyDescent="0.25">
      <c r="A1031" s="156" t="s">
        <v>5370</v>
      </c>
      <c r="B1031" s="66" t="s">
        <v>3682</v>
      </c>
      <c r="C1031" s="155" t="s">
        <v>52</v>
      </c>
      <c r="D1031">
        <f>IF(ISERROR(VLOOKUP(A1031,'Unc. Lookup'!O$2:O$2652,1,FALSE)),0,1)</f>
        <v>0</v>
      </c>
      <c r="E1031">
        <f>COUNTIF(Table5[New ID],Table5[[#This Row],[New ID]])</f>
        <v>1</v>
      </c>
      <c r="G1031" s="1" t="s">
        <v>4269</v>
      </c>
      <c r="I1031">
        <v>2</v>
      </c>
      <c r="L1031">
        <v>2</v>
      </c>
    </row>
    <row r="1032" spans="1:12" x14ac:dyDescent="0.25">
      <c r="A1032" s="156" t="s">
        <v>5371</v>
      </c>
      <c r="B1032" s="66" t="s">
        <v>3683</v>
      </c>
      <c r="C1032" s="155" t="s">
        <v>52</v>
      </c>
      <c r="D1032">
        <f>IF(ISERROR(VLOOKUP(A1032,'Unc. Lookup'!O$2:O$2652,1,FALSE)),0,1)</f>
        <v>0</v>
      </c>
      <c r="E1032">
        <f>COUNTIF(Table5[New ID],Table5[[#This Row],[New ID]])</f>
        <v>1</v>
      </c>
      <c r="G1032" s="1" t="s">
        <v>4442</v>
      </c>
      <c r="I1032">
        <v>1</v>
      </c>
      <c r="L1032">
        <v>1</v>
      </c>
    </row>
    <row r="1033" spans="1:12" x14ac:dyDescent="0.25">
      <c r="A1033" s="156" t="s">
        <v>1067</v>
      </c>
      <c r="B1033" s="66" t="s">
        <v>3684</v>
      </c>
      <c r="C1033" s="155" t="s">
        <v>52</v>
      </c>
      <c r="D1033">
        <f>IF(ISERROR(VLOOKUP(A1033,'Unc. Lookup'!O$2:O$2652,1,FALSE)),0,1)</f>
        <v>1</v>
      </c>
      <c r="E1033">
        <f>COUNTIF(Table5[New ID],Table5[[#This Row],[New ID]])</f>
        <v>1</v>
      </c>
      <c r="G1033" s="1" t="s">
        <v>4248</v>
      </c>
      <c r="I1033">
        <v>2</v>
      </c>
      <c r="L1033">
        <v>2</v>
      </c>
    </row>
    <row r="1034" spans="1:12" x14ac:dyDescent="0.25">
      <c r="A1034" s="156" t="s">
        <v>5372</v>
      </c>
      <c r="B1034" s="66" t="s">
        <v>3685</v>
      </c>
      <c r="C1034" s="155" t="s">
        <v>52</v>
      </c>
      <c r="D1034">
        <f>IF(ISERROR(VLOOKUP(A1034,'Unc. Lookup'!O$2:O$2652,1,FALSE)),0,1)</f>
        <v>0</v>
      </c>
      <c r="E1034">
        <f>COUNTIF(Table5[New ID],Table5[[#This Row],[New ID]])</f>
        <v>1</v>
      </c>
      <c r="G1034" s="1" t="s">
        <v>4448</v>
      </c>
      <c r="I1034">
        <v>1</v>
      </c>
      <c r="L1034">
        <v>1</v>
      </c>
    </row>
    <row r="1035" spans="1:12" x14ac:dyDescent="0.25">
      <c r="A1035" s="156" t="s">
        <v>1071</v>
      </c>
      <c r="B1035" s="66" t="s">
        <v>3686</v>
      </c>
      <c r="C1035" s="155" t="s">
        <v>52</v>
      </c>
      <c r="D1035">
        <f>IF(ISERROR(VLOOKUP(A1035,'Unc. Lookup'!O$2:O$2652,1,FALSE)),0,1)</f>
        <v>1</v>
      </c>
      <c r="E1035">
        <f>COUNTIF(Table5[New ID],Table5[[#This Row],[New ID]])</f>
        <v>1</v>
      </c>
      <c r="G1035" s="1" t="s">
        <v>4254</v>
      </c>
      <c r="I1035">
        <v>2</v>
      </c>
      <c r="L1035">
        <v>2</v>
      </c>
    </row>
    <row r="1036" spans="1:12" x14ac:dyDescent="0.25">
      <c r="A1036" s="156" t="s">
        <v>5373</v>
      </c>
      <c r="B1036" s="66" t="s">
        <v>3687</v>
      </c>
      <c r="C1036" s="155" t="s">
        <v>52</v>
      </c>
      <c r="D1036">
        <f>IF(ISERROR(VLOOKUP(A1036,'Unc. Lookup'!O$2:O$2652,1,FALSE)),0,1)</f>
        <v>0</v>
      </c>
      <c r="E1036">
        <f>COUNTIF(Table5[New ID],Table5[[#This Row],[New ID]])</f>
        <v>1</v>
      </c>
      <c r="G1036" s="1" t="s">
        <v>4454</v>
      </c>
      <c r="I1036">
        <v>1</v>
      </c>
      <c r="L1036">
        <v>1</v>
      </c>
    </row>
    <row r="1037" spans="1:12" x14ac:dyDescent="0.25">
      <c r="A1037" s="156" t="s">
        <v>1064</v>
      </c>
      <c r="B1037" s="66" t="s">
        <v>3688</v>
      </c>
      <c r="C1037" s="155" t="s">
        <v>52</v>
      </c>
      <c r="D1037">
        <f>IF(ISERROR(VLOOKUP(A1037,'Unc. Lookup'!O$2:O$2652,1,FALSE)),0,1)</f>
        <v>1</v>
      </c>
      <c r="E1037">
        <f>COUNTIF(Table5[New ID],Table5[[#This Row],[New ID]])</f>
        <v>1</v>
      </c>
      <c r="G1037" s="1" t="s">
        <v>4401</v>
      </c>
      <c r="I1037">
        <v>1</v>
      </c>
      <c r="L1037">
        <v>1</v>
      </c>
    </row>
    <row r="1038" spans="1:12" x14ac:dyDescent="0.25">
      <c r="A1038" s="156" t="s">
        <v>1066</v>
      </c>
      <c r="B1038" s="66" t="s">
        <v>3689</v>
      </c>
      <c r="C1038" s="155" t="s">
        <v>52</v>
      </c>
      <c r="D1038">
        <f>IF(ISERROR(VLOOKUP(A1038,'Unc. Lookup'!O$2:O$2652,1,FALSE)),0,1)</f>
        <v>1</v>
      </c>
      <c r="E1038">
        <f>COUNTIF(Table5[New ID],Table5[[#This Row],[New ID]])</f>
        <v>1</v>
      </c>
      <c r="G1038" s="1" t="s">
        <v>4419</v>
      </c>
      <c r="I1038">
        <v>1</v>
      </c>
      <c r="L1038">
        <v>1</v>
      </c>
    </row>
    <row r="1039" spans="1:12" x14ac:dyDescent="0.25">
      <c r="A1039" s="156" t="s">
        <v>1068</v>
      </c>
      <c r="B1039" s="66" t="s">
        <v>3690</v>
      </c>
      <c r="C1039" s="155" t="s">
        <v>52</v>
      </c>
      <c r="D1039">
        <f>IF(ISERROR(VLOOKUP(A1039,'Unc. Lookup'!O$2:O$2652,1,FALSE)),0,1)</f>
        <v>1</v>
      </c>
      <c r="E1039">
        <f>COUNTIF(Table5[New ID],Table5[[#This Row],[New ID]])</f>
        <v>1</v>
      </c>
      <c r="G1039" s="1" t="s">
        <v>4225</v>
      </c>
      <c r="I1039">
        <v>1</v>
      </c>
      <c r="L1039">
        <v>1</v>
      </c>
    </row>
    <row r="1040" spans="1:12" x14ac:dyDescent="0.25">
      <c r="A1040" s="156" t="s">
        <v>1070</v>
      </c>
      <c r="B1040" s="66" t="s">
        <v>3691</v>
      </c>
      <c r="C1040" s="155" t="s">
        <v>52</v>
      </c>
      <c r="D1040">
        <f>IF(ISERROR(VLOOKUP(A1040,'Unc. Lookup'!O$2:O$2652,1,FALSE)),0,1)</f>
        <v>1</v>
      </c>
      <c r="E1040">
        <f>COUNTIF(Table5[New ID],Table5[[#This Row],[New ID]])</f>
        <v>1</v>
      </c>
      <c r="G1040" s="1" t="s">
        <v>4965</v>
      </c>
      <c r="K1040">
        <v>1</v>
      </c>
      <c r="L1040">
        <v>1</v>
      </c>
    </row>
    <row r="1041" spans="1:12" x14ac:dyDescent="0.25">
      <c r="A1041" s="156" t="s">
        <v>5374</v>
      </c>
      <c r="B1041" s="66" t="s">
        <v>3692</v>
      </c>
      <c r="C1041" s="155" t="s">
        <v>52</v>
      </c>
      <c r="D1041">
        <f>IF(ISERROR(VLOOKUP(A1041,'Unc. Lookup'!O$2:O$2652,1,FALSE)),0,1)</f>
        <v>0</v>
      </c>
      <c r="E1041">
        <f>COUNTIF(Table5[New ID],Table5[[#This Row],[New ID]])</f>
        <v>1</v>
      </c>
      <c r="G1041" s="1" t="s">
        <v>4407</v>
      </c>
      <c r="I1041">
        <v>1</v>
      </c>
      <c r="L1041">
        <v>1</v>
      </c>
    </row>
    <row r="1042" spans="1:12" x14ac:dyDescent="0.25">
      <c r="A1042" s="156" t="s">
        <v>1049</v>
      </c>
      <c r="B1042" s="66" t="s">
        <v>3693</v>
      </c>
      <c r="C1042" s="155" t="s">
        <v>52</v>
      </c>
      <c r="D1042">
        <f>IF(ISERROR(VLOOKUP(A1042,'Unc. Lookup'!O$2:O$2652,1,FALSE)),0,1)</f>
        <v>1</v>
      </c>
      <c r="E1042">
        <f>COUNTIF(Table5[New ID],Table5[[#This Row],[New ID]])</f>
        <v>1</v>
      </c>
      <c r="G1042" s="1" t="s">
        <v>4231</v>
      </c>
      <c r="I1042">
        <v>1</v>
      </c>
      <c r="L1042">
        <v>1</v>
      </c>
    </row>
    <row r="1043" spans="1:12" x14ac:dyDescent="0.25">
      <c r="A1043" s="156" t="s">
        <v>5375</v>
      </c>
      <c r="B1043" s="66" t="s">
        <v>3694</v>
      </c>
      <c r="C1043" s="155" t="s">
        <v>52</v>
      </c>
      <c r="D1043">
        <f>IF(ISERROR(VLOOKUP(A1043,'Unc. Lookup'!O$2:O$2652,1,FALSE)),0,1)</f>
        <v>0</v>
      </c>
      <c r="E1043">
        <f>COUNTIF(Table5[New ID],Table5[[#This Row],[New ID]])</f>
        <v>1</v>
      </c>
      <c r="G1043" s="1" t="s">
        <v>4425</v>
      </c>
      <c r="I1043">
        <v>1</v>
      </c>
      <c r="L1043">
        <v>1</v>
      </c>
    </row>
    <row r="1044" spans="1:12" x14ac:dyDescent="0.25">
      <c r="A1044" s="156" t="s">
        <v>5376</v>
      </c>
      <c r="B1044" s="66" t="s">
        <v>3695</v>
      </c>
      <c r="C1044" s="155" t="s">
        <v>52</v>
      </c>
      <c r="D1044">
        <f>IF(ISERROR(VLOOKUP(A1044,'Unc. Lookup'!O$2:O$2652,1,FALSE)),0,1)</f>
        <v>0</v>
      </c>
      <c r="E1044">
        <f>COUNTIF(Table5[New ID],Table5[[#This Row],[New ID]])</f>
        <v>1</v>
      </c>
      <c r="G1044" s="1" t="s">
        <v>4237</v>
      </c>
      <c r="I1044">
        <v>1</v>
      </c>
      <c r="L1044">
        <v>1</v>
      </c>
    </row>
    <row r="1045" spans="1:12" x14ac:dyDescent="0.25">
      <c r="A1045" s="156" t="s">
        <v>1055</v>
      </c>
      <c r="B1045" s="66" t="s">
        <v>3696</v>
      </c>
      <c r="C1045" s="155" t="s">
        <v>52</v>
      </c>
      <c r="D1045">
        <f>IF(ISERROR(VLOOKUP(A1045,'Unc. Lookup'!O$2:O$2652,1,FALSE)),0,1)</f>
        <v>1</v>
      </c>
      <c r="E1045">
        <f>COUNTIF(Table5[New ID],Table5[[#This Row],[New ID]])</f>
        <v>1</v>
      </c>
      <c r="G1045" s="1" t="s">
        <v>4413</v>
      </c>
      <c r="I1045">
        <v>1</v>
      </c>
      <c r="L1045">
        <v>1</v>
      </c>
    </row>
    <row r="1046" spans="1:12" x14ac:dyDescent="0.25">
      <c r="A1046" s="156" t="s">
        <v>1057</v>
      </c>
      <c r="B1046" s="66" t="s">
        <v>3697</v>
      </c>
      <c r="C1046" s="155" t="s">
        <v>52</v>
      </c>
      <c r="D1046">
        <f>IF(ISERROR(VLOOKUP(A1046,'Unc. Lookup'!O$2:O$2652,1,FALSE)),0,1)</f>
        <v>1</v>
      </c>
      <c r="E1046">
        <f>COUNTIF(Table5[New ID],Table5[[#This Row],[New ID]])</f>
        <v>1</v>
      </c>
      <c r="G1046" s="1" t="s">
        <v>4243</v>
      </c>
      <c r="I1046">
        <v>1</v>
      </c>
      <c r="L1046">
        <v>1</v>
      </c>
    </row>
    <row r="1047" spans="1:12" x14ac:dyDescent="0.25">
      <c r="A1047" s="156" t="s">
        <v>1059</v>
      </c>
      <c r="B1047" s="66" t="s">
        <v>3698</v>
      </c>
      <c r="C1047" s="155" t="s">
        <v>52</v>
      </c>
      <c r="D1047">
        <f>IF(ISERROR(VLOOKUP(A1047,'Unc. Lookup'!O$2:O$2652,1,FALSE)),0,1)</f>
        <v>1</v>
      </c>
      <c r="E1047">
        <f>COUNTIF(Table5[New ID],Table5[[#This Row],[New ID]])</f>
        <v>1</v>
      </c>
      <c r="G1047" s="1" t="s">
        <v>4460</v>
      </c>
      <c r="I1047">
        <v>1</v>
      </c>
      <c r="L1047">
        <v>1</v>
      </c>
    </row>
    <row r="1048" spans="1:12" x14ac:dyDescent="0.25">
      <c r="A1048" s="156" t="s">
        <v>5377</v>
      </c>
      <c r="B1048" s="66" t="s">
        <v>3699</v>
      </c>
      <c r="C1048" s="155" t="s">
        <v>52</v>
      </c>
      <c r="D1048">
        <f>IF(ISERROR(VLOOKUP(A1048,'Unc. Lookup'!O$2:O$2652,1,FALSE)),0,1)</f>
        <v>0</v>
      </c>
      <c r="E1048">
        <f>COUNTIF(Table5[New ID],Table5[[#This Row],[New ID]])</f>
        <v>1</v>
      </c>
      <c r="G1048" s="1" t="s">
        <v>4466</v>
      </c>
      <c r="I1048">
        <v>1</v>
      </c>
      <c r="L1048">
        <v>1</v>
      </c>
    </row>
    <row r="1049" spans="1:12" x14ac:dyDescent="0.25">
      <c r="A1049" s="156" t="s">
        <v>5378</v>
      </c>
      <c r="B1049" s="66" t="s">
        <v>3700</v>
      </c>
      <c r="C1049" s="155" t="s">
        <v>52</v>
      </c>
      <c r="D1049">
        <f>IF(ISERROR(VLOOKUP(A1049,'Unc. Lookup'!O$2:O$2652,1,FALSE)),0,1)</f>
        <v>0</v>
      </c>
      <c r="E1049">
        <f>COUNTIF(Table5[New ID],Table5[[#This Row],[New ID]])</f>
        <v>1</v>
      </c>
      <c r="G1049" s="1" t="s">
        <v>4472</v>
      </c>
      <c r="I1049">
        <v>1</v>
      </c>
      <c r="L1049">
        <v>1</v>
      </c>
    </row>
    <row r="1050" spans="1:12" x14ac:dyDescent="0.25">
      <c r="A1050" s="156" t="s">
        <v>1054</v>
      </c>
      <c r="B1050" s="66" t="s">
        <v>3701</v>
      </c>
      <c r="C1050" s="155" t="s">
        <v>52</v>
      </c>
      <c r="D1050">
        <f>IF(ISERROR(VLOOKUP(A1050,'Unc. Lookup'!O$2:O$2652,1,FALSE)),0,1)</f>
        <v>1</v>
      </c>
      <c r="E1050">
        <f>COUNTIF(Table5[New ID],Table5[[#This Row],[New ID]])</f>
        <v>1</v>
      </c>
      <c r="G1050" s="1" t="s">
        <v>4478</v>
      </c>
      <c r="I1050">
        <v>1</v>
      </c>
      <c r="L1050">
        <v>1</v>
      </c>
    </row>
    <row r="1051" spans="1:12" x14ac:dyDescent="0.25">
      <c r="A1051" s="156" t="s">
        <v>1056</v>
      </c>
      <c r="B1051" s="66" t="s">
        <v>3702</v>
      </c>
      <c r="C1051" s="155" t="s">
        <v>52</v>
      </c>
      <c r="D1051">
        <f>IF(ISERROR(VLOOKUP(A1051,'Unc. Lookup'!O$2:O$2652,1,FALSE)),0,1)</f>
        <v>1</v>
      </c>
      <c r="E1051">
        <f>COUNTIF(Table5[New ID],Table5[[#This Row],[New ID]])</f>
        <v>1</v>
      </c>
      <c r="G1051" s="1" t="s">
        <v>4484</v>
      </c>
      <c r="I1051">
        <v>1</v>
      </c>
      <c r="L1051">
        <v>1</v>
      </c>
    </row>
    <row r="1052" spans="1:12" x14ac:dyDescent="0.25">
      <c r="A1052" s="156" t="s">
        <v>5379</v>
      </c>
      <c r="B1052" s="66" t="s">
        <v>3703</v>
      </c>
      <c r="C1052" s="155" t="s">
        <v>52</v>
      </c>
      <c r="D1052">
        <f>IF(ISERROR(VLOOKUP(A1052,'Unc. Lookup'!O$2:O$2652,1,FALSE)),0,1)</f>
        <v>0</v>
      </c>
      <c r="E1052">
        <f>COUNTIF(Table5[New ID],Table5[[#This Row],[New ID]])</f>
        <v>1</v>
      </c>
      <c r="G1052" s="1" t="s">
        <v>3010</v>
      </c>
      <c r="J1052">
        <v>1</v>
      </c>
      <c r="L1052">
        <v>1</v>
      </c>
    </row>
    <row r="1053" spans="1:12" x14ac:dyDescent="0.25">
      <c r="A1053" s="156" t="s">
        <v>1060</v>
      </c>
      <c r="B1053" s="66" t="s">
        <v>3704</v>
      </c>
      <c r="C1053" s="155" t="s">
        <v>52</v>
      </c>
      <c r="D1053">
        <f>IF(ISERROR(VLOOKUP(A1053,'Unc. Lookup'!O$2:O$2652,1,FALSE)),0,1)</f>
        <v>1</v>
      </c>
      <c r="E1053">
        <f>COUNTIF(Table5[New ID],Table5[[#This Row],[New ID]])</f>
        <v>1</v>
      </c>
      <c r="G1053" s="1" t="s">
        <v>3015</v>
      </c>
      <c r="J1053">
        <v>1</v>
      </c>
      <c r="L1053">
        <v>1</v>
      </c>
    </row>
    <row r="1054" spans="1:12" x14ac:dyDescent="0.25">
      <c r="A1054" s="156" t="s">
        <v>1037</v>
      </c>
      <c r="B1054" s="66" t="s">
        <v>3705</v>
      </c>
      <c r="C1054" s="155" t="s">
        <v>52</v>
      </c>
      <c r="D1054">
        <f>IF(ISERROR(VLOOKUP(A1054,'Unc. Lookup'!O$2:O$2652,1,FALSE)),0,1)</f>
        <v>1</v>
      </c>
      <c r="E1054">
        <f>COUNTIF(Table5[New ID],Table5[[#This Row],[New ID]])</f>
        <v>1</v>
      </c>
      <c r="G1054" s="1" t="s">
        <v>3020</v>
      </c>
      <c r="J1054">
        <v>1</v>
      </c>
      <c r="L1054">
        <v>1</v>
      </c>
    </row>
    <row r="1055" spans="1:12" x14ac:dyDescent="0.25">
      <c r="A1055" s="156" t="s">
        <v>1039</v>
      </c>
      <c r="B1055" s="66" t="s">
        <v>3706</v>
      </c>
      <c r="C1055" s="155" t="s">
        <v>52</v>
      </c>
      <c r="D1055">
        <f>IF(ISERROR(VLOOKUP(A1055,'Unc. Lookup'!O$2:O$2652,1,FALSE)),0,1)</f>
        <v>1</v>
      </c>
      <c r="E1055">
        <f>COUNTIF(Table5[New ID],Table5[[#This Row],[New ID]])</f>
        <v>1</v>
      </c>
      <c r="G1055" s="1" t="s">
        <v>3035</v>
      </c>
      <c r="J1055">
        <v>1</v>
      </c>
      <c r="L1055">
        <v>1</v>
      </c>
    </row>
    <row r="1056" spans="1:12" x14ac:dyDescent="0.25">
      <c r="A1056" s="156" t="s">
        <v>1041</v>
      </c>
      <c r="B1056" s="66" t="s">
        <v>3707</v>
      </c>
      <c r="C1056" s="155" t="s">
        <v>52</v>
      </c>
      <c r="D1056">
        <f>IF(ISERROR(VLOOKUP(A1056,'Unc. Lookup'!O$2:O$2652,1,FALSE)),0,1)</f>
        <v>1</v>
      </c>
      <c r="E1056">
        <f>COUNTIF(Table5[New ID],Table5[[#This Row],[New ID]])</f>
        <v>1</v>
      </c>
      <c r="G1056" s="1" t="s">
        <v>3025</v>
      </c>
      <c r="J1056">
        <v>1</v>
      </c>
      <c r="L1056">
        <v>1</v>
      </c>
    </row>
    <row r="1057" spans="1:12" x14ac:dyDescent="0.25">
      <c r="A1057" s="156" t="s">
        <v>1043</v>
      </c>
      <c r="B1057" s="66" t="s">
        <v>3708</v>
      </c>
      <c r="C1057" s="155" t="s">
        <v>52</v>
      </c>
      <c r="D1057">
        <f>IF(ISERROR(VLOOKUP(A1057,'Unc. Lookup'!O$2:O$2652,1,FALSE)),0,1)</f>
        <v>1</v>
      </c>
      <c r="E1057">
        <f>COUNTIF(Table5[New ID],Table5[[#This Row],[New ID]])</f>
        <v>1</v>
      </c>
      <c r="G1057" s="1" t="s">
        <v>3030</v>
      </c>
      <c r="J1057">
        <v>1</v>
      </c>
      <c r="L1057">
        <v>1</v>
      </c>
    </row>
    <row r="1058" spans="1:12" x14ac:dyDescent="0.25">
      <c r="A1058" s="156" t="s">
        <v>1045</v>
      </c>
      <c r="B1058" s="66" t="s">
        <v>3709</v>
      </c>
      <c r="C1058" s="155" t="s">
        <v>52</v>
      </c>
      <c r="D1058">
        <f>IF(ISERROR(VLOOKUP(A1058,'Unc. Lookup'!O$2:O$2652,1,FALSE)),0,1)</f>
        <v>1</v>
      </c>
      <c r="E1058">
        <f>COUNTIF(Table5[New ID],Table5[[#This Row],[New ID]])</f>
        <v>1</v>
      </c>
      <c r="G1058" s="1" t="s">
        <v>3040</v>
      </c>
      <c r="J1058">
        <v>1</v>
      </c>
      <c r="L1058">
        <v>1</v>
      </c>
    </row>
    <row r="1059" spans="1:12" x14ac:dyDescent="0.25">
      <c r="A1059" s="156" t="s">
        <v>1047</v>
      </c>
      <c r="B1059" s="66" t="s">
        <v>3710</v>
      </c>
      <c r="C1059" s="155" t="s">
        <v>52</v>
      </c>
      <c r="D1059">
        <f>IF(ISERROR(VLOOKUP(A1059,'Unc. Lookup'!O$2:O$2652,1,FALSE)),0,1)</f>
        <v>1</v>
      </c>
      <c r="E1059">
        <f>COUNTIF(Table5[New ID],Table5[[#This Row],[New ID]])</f>
        <v>1</v>
      </c>
      <c r="G1059" s="1" t="s">
        <v>3044</v>
      </c>
      <c r="J1059">
        <v>1</v>
      </c>
      <c r="L1059">
        <v>1</v>
      </c>
    </row>
    <row r="1060" spans="1:12" x14ac:dyDescent="0.25">
      <c r="A1060" s="156" t="s">
        <v>1038</v>
      </c>
      <c r="B1060" s="66" t="s">
        <v>3711</v>
      </c>
      <c r="C1060" s="155" t="s">
        <v>52</v>
      </c>
      <c r="D1060">
        <f>IF(ISERROR(VLOOKUP(A1060,'Unc. Lookup'!O$2:O$2652,1,FALSE)),0,1)</f>
        <v>1</v>
      </c>
      <c r="E1060">
        <f>COUNTIF(Table5[New ID],Table5[[#This Row],[New ID]])</f>
        <v>1</v>
      </c>
      <c r="G1060" s="1" t="s">
        <v>3049</v>
      </c>
      <c r="J1060">
        <v>1</v>
      </c>
      <c r="L1060">
        <v>1</v>
      </c>
    </row>
    <row r="1061" spans="1:12" x14ac:dyDescent="0.25">
      <c r="A1061" s="156" t="s">
        <v>1040</v>
      </c>
      <c r="B1061" s="66" t="s">
        <v>3712</v>
      </c>
      <c r="C1061" s="155" t="s">
        <v>52</v>
      </c>
      <c r="D1061">
        <f>IF(ISERROR(VLOOKUP(A1061,'Unc. Lookup'!O$2:O$2652,1,FALSE)),0,1)</f>
        <v>1</v>
      </c>
      <c r="E1061">
        <f>COUNTIF(Table5[New ID],Table5[[#This Row],[New ID]])</f>
        <v>1</v>
      </c>
      <c r="G1061" s="1" t="s">
        <v>4499</v>
      </c>
      <c r="I1061">
        <v>1</v>
      </c>
      <c r="L1061">
        <v>1</v>
      </c>
    </row>
    <row r="1062" spans="1:12" x14ac:dyDescent="0.25">
      <c r="A1062" s="156" t="s">
        <v>1042</v>
      </c>
      <c r="B1062" s="66" t="s">
        <v>3713</v>
      </c>
      <c r="C1062" s="155" t="s">
        <v>52</v>
      </c>
      <c r="D1062">
        <f>IF(ISERROR(VLOOKUP(A1062,'Unc. Lookup'!O$2:O$2652,1,FALSE)),0,1)</f>
        <v>1</v>
      </c>
      <c r="E1062">
        <f>COUNTIF(Table5[New ID],Table5[[#This Row],[New ID]])</f>
        <v>1</v>
      </c>
      <c r="G1062" s="1" t="s">
        <v>4504</v>
      </c>
      <c r="I1062">
        <v>1</v>
      </c>
      <c r="L1062">
        <v>1</v>
      </c>
    </row>
    <row r="1063" spans="1:12" x14ac:dyDescent="0.25">
      <c r="A1063" s="156" t="s">
        <v>5380</v>
      </c>
      <c r="B1063" s="66" t="s">
        <v>3714</v>
      </c>
      <c r="C1063" s="155" t="s">
        <v>52</v>
      </c>
      <c r="D1063">
        <f>IF(ISERROR(VLOOKUP(A1063,'Unc. Lookup'!O$2:O$2652,1,FALSE)),0,1)</f>
        <v>0</v>
      </c>
      <c r="E1063">
        <f>COUNTIF(Table5[New ID],Table5[[#This Row],[New ID]])</f>
        <v>1</v>
      </c>
      <c r="G1063" s="1" t="s">
        <v>3074</v>
      </c>
      <c r="J1063">
        <v>1</v>
      </c>
      <c r="L1063">
        <v>1</v>
      </c>
    </row>
    <row r="1064" spans="1:12" x14ac:dyDescent="0.25">
      <c r="A1064" s="156" t="s">
        <v>1046</v>
      </c>
      <c r="B1064" s="66" t="s">
        <v>3715</v>
      </c>
      <c r="C1064" s="155" t="s">
        <v>52</v>
      </c>
      <c r="D1064">
        <f>IF(ISERROR(VLOOKUP(A1064,'Unc. Lookup'!O$2:O$2652,1,FALSE)),0,1)</f>
        <v>1</v>
      </c>
      <c r="E1064">
        <f>COUNTIF(Table5[New ID],Table5[[#This Row],[New ID]])</f>
        <v>1</v>
      </c>
      <c r="G1064" s="1" t="s">
        <v>3079</v>
      </c>
      <c r="I1064">
        <v>1</v>
      </c>
      <c r="J1064">
        <v>1</v>
      </c>
      <c r="L1064">
        <v>2</v>
      </c>
    </row>
    <row r="1065" spans="1:12" x14ac:dyDescent="0.25">
      <c r="A1065" s="156" t="s">
        <v>1048</v>
      </c>
      <c r="B1065" s="66" t="s">
        <v>3716</v>
      </c>
      <c r="C1065" s="155" t="s">
        <v>52</v>
      </c>
      <c r="D1065">
        <f>IF(ISERROR(VLOOKUP(A1065,'Unc. Lookup'!O$2:O$2652,1,FALSE)),0,1)</f>
        <v>1</v>
      </c>
      <c r="E1065">
        <f>COUNTIF(Table5[New ID],Table5[[#This Row],[New ID]])</f>
        <v>1</v>
      </c>
      <c r="G1065" s="1" t="s">
        <v>3089</v>
      </c>
      <c r="J1065">
        <v>1</v>
      </c>
      <c r="L1065">
        <v>1</v>
      </c>
    </row>
    <row r="1066" spans="1:12" x14ac:dyDescent="0.25">
      <c r="A1066" s="156" t="s">
        <v>1025</v>
      </c>
      <c r="B1066" s="66" t="s">
        <v>3717</v>
      </c>
      <c r="C1066" s="155" t="s">
        <v>52</v>
      </c>
      <c r="D1066">
        <f>IF(ISERROR(VLOOKUP(A1066,'Unc. Lookup'!O$2:O$2652,1,FALSE)),0,1)</f>
        <v>1</v>
      </c>
      <c r="E1066">
        <f>COUNTIF(Table5[New ID],Table5[[#This Row],[New ID]])</f>
        <v>1</v>
      </c>
      <c r="G1066" s="1" t="s">
        <v>3084</v>
      </c>
      <c r="J1066">
        <v>1</v>
      </c>
      <c r="L1066">
        <v>1</v>
      </c>
    </row>
    <row r="1067" spans="1:12" x14ac:dyDescent="0.25">
      <c r="A1067" s="156" t="s">
        <v>1027</v>
      </c>
      <c r="B1067" s="66" t="s">
        <v>3718</v>
      </c>
      <c r="C1067" s="155" t="s">
        <v>52</v>
      </c>
      <c r="D1067">
        <f>IF(ISERROR(VLOOKUP(A1067,'Unc. Lookup'!O$2:O$2652,1,FALSE)),0,1)</f>
        <v>1</v>
      </c>
      <c r="E1067">
        <f>COUNTIF(Table5[New ID],Table5[[#This Row],[New ID]])</f>
        <v>1</v>
      </c>
      <c r="G1067" s="1" t="s">
        <v>3054</v>
      </c>
      <c r="J1067">
        <v>1</v>
      </c>
      <c r="L1067">
        <v>1</v>
      </c>
    </row>
    <row r="1068" spans="1:12" x14ac:dyDescent="0.25">
      <c r="A1068" s="156" t="s">
        <v>1029</v>
      </c>
      <c r="B1068" s="66" t="s">
        <v>3719</v>
      </c>
      <c r="C1068" s="155" t="s">
        <v>52</v>
      </c>
      <c r="D1068">
        <f>IF(ISERROR(VLOOKUP(A1068,'Unc. Lookup'!O$2:O$2652,1,FALSE)),0,1)</f>
        <v>1</v>
      </c>
      <c r="E1068">
        <f>COUNTIF(Table5[New ID],Table5[[#This Row],[New ID]])</f>
        <v>1</v>
      </c>
      <c r="G1068" s="1" t="s">
        <v>3069</v>
      </c>
      <c r="J1068">
        <v>1</v>
      </c>
      <c r="L1068">
        <v>1</v>
      </c>
    </row>
    <row r="1069" spans="1:12" x14ac:dyDescent="0.25">
      <c r="A1069" s="156" t="s">
        <v>1031</v>
      </c>
      <c r="B1069" s="66" t="s">
        <v>3720</v>
      </c>
      <c r="C1069" s="155" t="s">
        <v>52</v>
      </c>
      <c r="D1069">
        <f>IF(ISERROR(VLOOKUP(A1069,'Unc. Lookup'!O$2:O$2652,1,FALSE)),0,1)</f>
        <v>1</v>
      </c>
      <c r="E1069">
        <f>COUNTIF(Table5[New ID],Table5[[#This Row],[New ID]])</f>
        <v>1</v>
      </c>
      <c r="G1069" s="1" t="s">
        <v>3059</v>
      </c>
      <c r="J1069">
        <v>1</v>
      </c>
      <c r="L1069">
        <v>1</v>
      </c>
    </row>
    <row r="1070" spans="1:12" x14ac:dyDescent="0.25">
      <c r="A1070" s="156" t="s">
        <v>1033</v>
      </c>
      <c r="B1070" s="66" t="s">
        <v>3721</v>
      </c>
      <c r="C1070" s="155" t="s">
        <v>52</v>
      </c>
      <c r="D1070">
        <f>IF(ISERROR(VLOOKUP(A1070,'Unc. Lookup'!O$2:O$2652,1,FALSE)),0,1)</f>
        <v>1</v>
      </c>
      <c r="E1070">
        <f>COUNTIF(Table5[New ID],Table5[[#This Row],[New ID]])</f>
        <v>1</v>
      </c>
      <c r="G1070" s="1" t="s">
        <v>3064</v>
      </c>
      <c r="J1070">
        <v>1</v>
      </c>
      <c r="L1070">
        <v>1</v>
      </c>
    </row>
    <row r="1071" spans="1:12" x14ac:dyDescent="0.25">
      <c r="A1071" s="156" t="s">
        <v>1035</v>
      </c>
      <c r="B1071" s="66" t="s">
        <v>3722</v>
      </c>
      <c r="C1071" s="155" t="s">
        <v>52</v>
      </c>
      <c r="D1071">
        <f>IF(ISERROR(VLOOKUP(A1071,'Unc. Lookup'!O$2:O$2652,1,FALSE)),0,1)</f>
        <v>1</v>
      </c>
      <c r="E1071">
        <f>COUNTIF(Table5[New ID],Table5[[#This Row],[New ID]])</f>
        <v>1</v>
      </c>
      <c r="G1071" s="1" t="s">
        <v>2943</v>
      </c>
      <c r="J1071">
        <v>1</v>
      </c>
      <c r="L1071">
        <v>1</v>
      </c>
    </row>
    <row r="1072" spans="1:12" x14ac:dyDescent="0.25">
      <c r="A1072" s="156" t="s">
        <v>1026</v>
      </c>
      <c r="B1072" s="66" t="s">
        <v>3723</v>
      </c>
      <c r="C1072" s="155" t="s">
        <v>52</v>
      </c>
      <c r="D1072">
        <f>IF(ISERROR(VLOOKUP(A1072,'Unc. Lookup'!O$2:O$2652,1,FALSE)),0,1)</f>
        <v>1</v>
      </c>
      <c r="E1072">
        <f>COUNTIF(Table5[New ID],Table5[[#This Row],[New ID]])</f>
        <v>1</v>
      </c>
      <c r="G1072" s="1" t="s">
        <v>2948</v>
      </c>
      <c r="J1072">
        <v>1</v>
      </c>
      <c r="L1072">
        <v>1</v>
      </c>
    </row>
    <row r="1073" spans="1:12" x14ac:dyDescent="0.25">
      <c r="A1073" s="156" t="s">
        <v>1028</v>
      </c>
      <c r="B1073" s="66" t="s">
        <v>3724</v>
      </c>
      <c r="C1073" s="155" t="s">
        <v>52</v>
      </c>
      <c r="D1073">
        <f>IF(ISERROR(VLOOKUP(A1073,'Unc. Lookup'!O$2:O$2652,1,FALSE)),0,1)</f>
        <v>1</v>
      </c>
      <c r="E1073">
        <f>COUNTIF(Table5[New ID],Table5[[#This Row],[New ID]])</f>
        <v>1</v>
      </c>
      <c r="G1073" s="1" t="s">
        <v>2953</v>
      </c>
      <c r="J1073">
        <v>1</v>
      </c>
      <c r="L1073">
        <v>1</v>
      </c>
    </row>
    <row r="1074" spans="1:12" x14ac:dyDescent="0.25">
      <c r="A1074" s="156" t="s">
        <v>1030</v>
      </c>
      <c r="B1074" s="66" t="s">
        <v>3725</v>
      </c>
      <c r="C1074" s="155" t="s">
        <v>52</v>
      </c>
      <c r="D1074">
        <f>IF(ISERROR(VLOOKUP(A1074,'Unc. Lookup'!O$2:O$2652,1,FALSE)),0,1)</f>
        <v>1</v>
      </c>
      <c r="E1074">
        <f>COUNTIF(Table5[New ID],Table5[[#This Row],[New ID]])</f>
        <v>1</v>
      </c>
      <c r="G1074" s="1" t="s">
        <v>2968</v>
      </c>
      <c r="J1074">
        <v>1</v>
      </c>
      <c r="L1074">
        <v>1</v>
      </c>
    </row>
    <row r="1075" spans="1:12" x14ac:dyDescent="0.25">
      <c r="A1075" s="156" t="s">
        <v>1032</v>
      </c>
      <c r="B1075" s="66" t="s">
        <v>3726</v>
      </c>
      <c r="C1075" s="155" t="s">
        <v>52</v>
      </c>
      <c r="D1075">
        <f>IF(ISERROR(VLOOKUP(A1075,'Unc. Lookup'!O$2:O$2652,1,FALSE)),0,1)</f>
        <v>1</v>
      </c>
      <c r="E1075">
        <f>COUNTIF(Table5[New ID],Table5[[#This Row],[New ID]])</f>
        <v>1</v>
      </c>
      <c r="G1075" s="1" t="s">
        <v>2958</v>
      </c>
      <c r="J1075">
        <v>1</v>
      </c>
      <c r="L1075">
        <v>1</v>
      </c>
    </row>
    <row r="1076" spans="1:12" x14ac:dyDescent="0.25">
      <c r="A1076" s="156" t="s">
        <v>1034</v>
      </c>
      <c r="B1076" s="66" t="s">
        <v>3727</v>
      </c>
      <c r="C1076" s="155" t="s">
        <v>52</v>
      </c>
      <c r="D1076">
        <f>IF(ISERROR(VLOOKUP(A1076,'Unc. Lookup'!O$2:O$2652,1,FALSE)),0,1)</f>
        <v>1</v>
      </c>
      <c r="E1076">
        <f>COUNTIF(Table5[New ID],Table5[[#This Row],[New ID]])</f>
        <v>1</v>
      </c>
      <c r="G1076" s="1" t="s">
        <v>2963</v>
      </c>
      <c r="J1076">
        <v>1</v>
      </c>
      <c r="L1076">
        <v>1</v>
      </c>
    </row>
    <row r="1077" spans="1:12" x14ac:dyDescent="0.25">
      <c r="A1077" s="156" t="s">
        <v>1036</v>
      </c>
      <c r="B1077" s="66" t="s">
        <v>3728</v>
      </c>
      <c r="C1077" s="155" t="s">
        <v>52</v>
      </c>
      <c r="D1077">
        <f>IF(ISERROR(VLOOKUP(A1077,'Unc. Lookup'!O$2:O$2652,1,FALSE)),0,1)</f>
        <v>1</v>
      </c>
      <c r="E1077">
        <f>COUNTIF(Table5[New ID],Table5[[#This Row],[New ID]])</f>
        <v>1</v>
      </c>
      <c r="G1077" s="1" t="s">
        <v>2973</v>
      </c>
      <c r="J1077">
        <v>1</v>
      </c>
      <c r="L1077">
        <v>1</v>
      </c>
    </row>
    <row r="1078" spans="1:12" x14ac:dyDescent="0.25">
      <c r="A1078" s="156" t="s">
        <v>985</v>
      </c>
      <c r="B1078" s="66" t="s">
        <v>3729</v>
      </c>
      <c r="C1078" s="155" t="s">
        <v>52</v>
      </c>
      <c r="D1078">
        <f>IF(ISERROR(VLOOKUP(A1078,'Unc. Lookup'!O$2:O$2652,1,FALSE)),0,1)</f>
        <v>1</v>
      </c>
      <c r="E1078">
        <f>COUNTIF(Table5[New ID],Table5[[#This Row],[New ID]])</f>
        <v>1</v>
      </c>
      <c r="G1078" s="1" t="s">
        <v>4350</v>
      </c>
      <c r="I1078">
        <v>1</v>
      </c>
      <c r="L1078">
        <v>1</v>
      </c>
    </row>
    <row r="1079" spans="1:12" x14ac:dyDescent="0.25">
      <c r="A1079" s="156" t="s">
        <v>987</v>
      </c>
      <c r="B1079" s="66" t="s">
        <v>3730</v>
      </c>
      <c r="C1079" s="155" t="s">
        <v>52</v>
      </c>
      <c r="D1079">
        <f>IF(ISERROR(VLOOKUP(A1079,'Unc. Lookup'!O$2:O$2652,1,FALSE)),0,1)</f>
        <v>1</v>
      </c>
      <c r="E1079">
        <f>COUNTIF(Table5[New ID],Table5[[#This Row],[New ID]])</f>
        <v>1</v>
      </c>
      <c r="G1079" s="1" t="s">
        <v>4952</v>
      </c>
      <c r="K1079">
        <v>1</v>
      </c>
      <c r="L1079">
        <v>1</v>
      </c>
    </row>
    <row r="1080" spans="1:12" x14ac:dyDescent="0.25">
      <c r="A1080" s="156" t="s">
        <v>989</v>
      </c>
      <c r="B1080" s="66" t="s">
        <v>3731</v>
      </c>
      <c r="C1080" s="155" t="s">
        <v>52</v>
      </c>
      <c r="D1080">
        <f>IF(ISERROR(VLOOKUP(A1080,'Unc. Lookup'!O$2:O$2652,1,FALSE)),0,1)</f>
        <v>1</v>
      </c>
      <c r="E1080">
        <f>COUNTIF(Table5[New ID],Table5[[#This Row],[New ID]])</f>
        <v>1</v>
      </c>
      <c r="G1080" s="1" t="s">
        <v>4356</v>
      </c>
      <c r="I1080">
        <v>1</v>
      </c>
      <c r="L1080">
        <v>1</v>
      </c>
    </row>
    <row r="1081" spans="1:12" x14ac:dyDescent="0.25">
      <c r="A1081" s="156" t="s">
        <v>991</v>
      </c>
      <c r="B1081" s="66" t="s">
        <v>3732</v>
      </c>
      <c r="C1081" s="155" t="s">
        <v>52</v>
      </c>
      <c r="D1081">
        <f>IF(ISERROR(VLOOKUP(A1081,'Unc. Lookup'!O$2:O$2652,1,FALSE)),0,1)</f>
        <v>1</v>
      </c>
      <c r="E1081">
        <f>COUNTIF(Table5[New ID],Table5[[#This Row],[New ID]])</f>
        <v>1</v>
      </c>
      <c r="G1081" s="1" t="s">
        <v>4362</v>
      </c>
      <c r="I1081">
        <v>1</v>
      </c>
      <c r="L1081">
        <v>1</v>
      </c>
    </row>
    <row r="1082" spans="1:12" x14ac:dyDescent="0.25">
      <c r="A1082" s="156" t="s">
        <v>993</v>
      </c>
      <c r="B1082" s="66" t="s">
        <v>3733</v>
      </c>
      <c r="C1082" s="155" t="s">
        <v>52</v>
      </c>
      <c r="D1082">
        <f>IF(ISERROR(VLOOKUP(A1082,'Unc. Lookup'!O$2:O$2652,1,FALSE)),0,1)</f>
        <v>1</v>
      </c>
      <c r="E1082">
        <f>COUNTIF(Table5[New ID],Table5[[#This Row],[New ID]])</f>
        <v>1</v>
      </c>
      <c r="G1082" s="1" t="s">
        <v>4380</v>
      </c>
      <c r="I1082">
        <v>1</v>
      </c>
      <c r="L1082">
        <v>1</v>
      </c>
    </row>
    <row r="1083" spans="1:12" x14ac:dyDescent="0.25">
      <c r="A1083" s="156" t="s">
        <v>986</v>
      </c>
      <c r="B1083" s="66" t="s">
        <v>3734</v>
      </c>
      <c r="C1083" s="155" t="s">
        <v>52</v>
      </c>
      <c r="D1083">
        <f>IF(ISERROR(VLOOKUP(A1083,'Unc. Lookup'!O$2:O$2652,1,FALSE)),0,1)</f>
        <v>1</v>
      </c>
      <c r="E1083">
        <f>COUNTIF(Table5[New ID],Table5[[#This Row],[New ID]])</f>
        <v>1</v>
      </c>
      <c r="G1083" s="1" t="s">
        <v>4203</v>
      </c>
      <c r="I1083">
        <v>1</v>
      </c>
      <c r="L1083">
        <v>1</v>
      </c>
    </row>
    <row r="1084" spans="1:12" x14ac:dyDescent="0.25">
      <c r="A1084" s="156" t="s">
        <v>988</v>
      </c>
      <c r="B1084" s="66" t="s">
        <v>3735</v>
      </c>
      <c r="C1084" s="155" t="s">
        <v>52</v>
      </c>
      <c r="D1084">
        <f>IF(ISERROR(VLOOKUP(A1084,'Unc. Lookup'!O$2:O$2652,1,FALSE)),0,1)</f>
        <v>1</v>
      </c>
      <c r="E1084">
        <f>COUNTIF(Table5[New ID],Table5[[#This Row],[New ID]])</f>
        <v>1</v>
      </c>
      <c r="G1084" s="1" t="s">
        <v>4957</v>
      </c>
      <c r="K1084">
        <v>1</v>
      </c>
      <c r="L1084">
        <v>1</v>
      </c>
    </row>
    <row r="1085" spans="1:12" x14ac:dyDescent="0.25">
      <c r="A1085" s="156" t="s">
        <v>990</v>
      </c>
      <c r="B1085" s="66" t="s">
        <v>3736</v>
      </c>
      <c r="C1085" s="155" t="s">
        <v>52</v>
      </c>
      <c r="D1085">
        <f>IF(ISERROR(VLOOKUP(A1085,'Unc. Lookup'!O$2:O$2652,1,FALSE)),0,1)</f>
        <v>1</v>
      </c>
      <c r="E1085">
        <f>COUNTIF(Table5[New ID],Table5[[#This Row],[New ID]])</f>
        <v>1</v>
      </c>
      <c r="G1085" s="1" t="s">
        <v>4368</v>
      </c>
      <c r="I1085">
        <v>1</v>
      </c>
      <c r="L1085">
        <v>1</v>
      </c>
    </row>
    <row r="1086" spans="1:12" x14ac:dyDescent="0.25">
      <c r="A1086" s="156" t="s">
        <v>5381</v>
      </c>
      <c r="B1086" s="66" t="s">
        <v>3737</v>
      </c>
      <c r="C1086" s="155" t="s">
        <v>52</v>
      </c>
      <c r="D1086">
        <f>IF(ISERROR(VLOOKUP(A1086,'Unc. Lookup'!O$2:O$2652,1,FALSE)),0,1)</f>
        <v>0</v>
      </c>
      <c r="E1086">
        <f>COUNTIF(Table5[New ID],Table5[[#This Row],[New ID]])</f>
        <v>1</v>
      </c>
      <c r="G1086" s="1" t="s">
        <v>4209</v>
      </c>
      <c r="I1086">
        <v>1</v>
      </c>
      <c r="L1086">
        <v>1</v>
      </c>
    </row>
    <row r="1087" spans="1:12" x14ac:dyDescent="0.25">
      <c r="A1087" s="156" t="s">
        <v>5382</v>
      </c>
      <c r="B1087" s="66" t="s">
        <v>3738</v>
      </c>
      <c r="C1087" s="155" t="s">
        <v>52</v>
      </c>
      <c r="D1087">
        <f>IF(ISERROR(VLOOKUP(A1087,'Unc. Lookup'!O$2:O$2652,1,FALSE)),0,1)</f>
        <v>0</v>
      </c>
      <c r="E1087">
        <f>COUNTIF(Table5[New ID],Table5[[#This Row],[New ID]])</f>
        <v>1</v>
      </c>
      <c r="G1087" s="1" t="s">
        <v>4385</v>
      </c>
      <c r="I1087">
        <v>1</v>
      </c>
      <c r="L1087">
        <v>1</v>
      </c>
    </row>
    <row r="1088" spans="1:12" x14ac:dyDescent="0.25">
      <c r="A1088" s="156" t="s">
        <v>975</v>
      </c>
      <c r="B1088" s="66" t="s">
        <v>3739</v>
      </c>
      <c r="C1088" s="155" t="s">
        <v>52</v>
      </c>
      <c r="D1088">
        <f>IF(ISERROR(VLOOKUP(A1088,'Unc. Lookup'!O$2:O$2652,1,FALSE)),0,1)</f>
        <v>1</v>
      </c>
      <c r="E1088">
        <f>COUNTIF(Table5[New ID],Table5[[#This Row],[New ID]])</f>
        <v>1</v>
      </c>
      <c r="G1088" s="1" t="s">
        <v>4215</v>
      </c>
      <c r="I1088">
        <v>1</v>
      </c>
      <c r="L1088">
        <v>1</v>
      </c>
    </row>
    <row r="1089" spans="1:12" x14ac:dyDescent="0.25">
      <c r="A1089" s="156" t="s">
        <v>977</v>
      </c>
      <c r="B1089" s="66" t="s">
        <v>3740</v>
      </c>
      <c r="C1089" s="155" t="s">
        <v>52</v>
      </c>
      <c r="D1089">
        <f>IF(ISERROR(VLOOKUP(A1089,'Unc. Lookup'!O$2:O$2652,1,FALSE)),0,1)</f>
        <v>1</v>
      </c>
      <c r="E1089">
        <f>COUNTIF(Table5[New ID],Table5[[#This Row],[New ID]])</f>
        <v>1</v>
      </c>
      <c r="G1089" s="1" t="s">
        <v>4374</v>
      </c>
      <c r="I1089">
        <v>1</v>
      </c>
      <c r="L1089">
        <v>1</v>
      </c>
    </row>
    <row r="1090" spans="1:12" x14ac:dyDescent="0.25">
      <c r="A1090" s="156" t="s">
        <v>979</v>
      </c>
      <c r="B1090" s="66" t="s">
        <v>3741</v>
      </c>
      <c r="C1090" s="155" t="s">
        <v>52</v>
      </c>
      <c r="D1090">
        <f>IF(ISERROR(VLOOKUP(A1090,'Unc. Lookup'!O$2:O$2652,1,FALSE)),0,1)</f>
        <v>1</v>
      </c>
      <c r="E1090">
        <f>COUNTIF(Table5[New ID],Table5[[#This Row],[New ID]])</f>
        <v>1</v>
      </c>
      <c r="G1090" s="1" t="s">
        <v>4221</v>
      </c>
      <c r="I1090">
        <v>1</v>
      </c>
      <c r="L1090">
        <v>1</v>
      </c>
    </row>
    <row r="1091" spans="1:12" x14ac:dyDescent="0.25">
      <c r="A1091" s="156" t="s">
        <v>5383</v>
      </c>
      <c r="B1091" s="66" t="s">
        <v>3742</v>
      </c>
      <c r="C1091" s="155" t="s">
        <v>52</v>
      </c>
      <c r="D1091">
        <f>IF(ISERROR(VLOOKUP(A1091,'Unc. Lookup'!O$2:O$2652,1,FALSE)),0,1)</f>
        <v>0</v>
      </c>
      <c r="E1091">
        <f>COUNTIF(Table5[New ID],Table5[[#This Row],[New ID]])</f>
        <v>1</v>
      </c>
      <c r="G1091" s="1" t="s">
        <v>2977</v>
      </c>
      <c r="J1091">
        <v>1</v>
      </c>
      <c r="L1091">
        <v>1</v>
      </c>
    </row>
    <row r="1092" spans="1:12" x14ac:dyDescent="0.25">
      <c r="A1092" s="156" t="s">
        <v>983</v>
      </c>
      <c r="B1092" s="66" t="s">
        <v>3743</v>
      </c>
      <c r="C1092" s="155" t="s">
        <v>52</v>
      </c>
      <c r="D1092">
        <f>IF(ISERROR(VLOOKUP(A1092,'Unc. Lookup'!O$2:O$2652,1,FALSE)),0,1)</f>
        <v>1</v>
      </c>
      <c r="E1092">
        <f>COUNTIF(Table5[New ID],Table5[[#This Row],[New ID]])</f>
        <v>1</v>
      </c>
      <c r="G1092" s="1" t="s">
        <v>2982</v>
      </c>
      <c r="J1092">
        <v>1</v>
      </c>
      <c r="L1092">
        <v>1</v>
      </c>
    </row>
    <row r="1093" spans="1:12" x14ac:dyDescent="0.25">
      <c r="A1093" s="156" t="s">
        <v>976</v>
      </c>
      <c r="B1093" s="66" t="s">
        <v>3744</v>
      </c>
      <c r="C1093" s="155" t="s">
        <v>52</v>
      </c>
      <c r="D1093">
        <f>IF(ISERROR(VLOOKUP(A1093,'Unc. Lookup'!O$2:O$2652,1,FALSE)),0,1)</f>
        <v>1</v>
      </c>
      <c r="E1093">
        <f>COUNTIF(Table5[New ID],Table5[[#This Row],[New ID]])</f>
        <v>1</v>
      </c>
      <c r="G1093" s="1" t="s">
        <v>2987</v>
      </c>
      <c r="J1093">
        <v>1</v>
      </c>
      <c r="L1093">
        <v>1</v>
      </c>
    </row>
    <row r="1094" spans="1:12" x14ac:dyDescent="0.25">
      <c r="A1094" s="156" t="s">
        <v>978</v>
      </c>
      <c r="B1094" s="66" t="s">
        <v>3745</v>
      </c>
      <c r="C1094" s="155" t="s">
        <v>52</v>
      </c>
      <c r="D1094">
        <f>IF(ISERROR(VLOOKUP(A1094,'Unc. Lookup'!O$2:O$2652,1,FALSE)),0,1)</f>
        <v>1</v>
      </c>
      <c r="E1094">
        <f>COUNTIF(Table5[New ID],Table5[[#This Row],[New ID]])</f>
        <v>1</v>
      </c>
      <c r="G1094" s="1" t="s">
        <v>3002</v>
      </c>
      <c r="J1094">
        <v>1</v>
      </c>
      <c r="L1094">
        <v>1</v>
      </c>
    </row>
    <row r="1095" spans="1:12" x14ac:dyDescent="0.25">
      <c r="A1095" s="156" t="s">
        <v>5384</v>
      </c>
      <c r="B1095" s="66" t="s">
        <v>3746</v>
      </c>
      <c r="C1095" s="155" t="s">
        <v>52</v>
      </c>
      <c r="D1095">
        <f>IF(ISERROR(VLOOKUP(A1095,'Unc. Lookup'!O$2:O$2652,1,FALSE)),0,1)</f>
        <v>0</v>
      </c>
      <c r="E1095">
        <f>COUNTIF(Table5[New ID],Table5[[#This Row],[New ID]])</f>
        <v>1</v>
      </c>
      <c r="G1095" s="1" t="s">
        <v>2992</v>
      </c>
      <c r="J1095">
        <v>1</v>
      </c>
      <c r="L1095">
        <v>1</v>
      </c>
    </row>
    <row r="1096" spans="1:12" x14ac:dyDescent="0.25">
      <c r="A1096" s="156" t="s">
        <v>982</v>
      </c>
      <c r="B1096" s="66" t="s">
        <v>3747</v>
      </c>
      <c r="C1096" s="155" t="s">
        <v>52</v>
      </c>
      <c r="D1096">
        <f>IF(ISERROR(VLOOKUP(A1096,'Unc. Lookup'!O$2:O$2652,1,FALSE)),0,1)</f>
        <v>1</v>
      </c>
      <c r="E1096">
        <f>COUNTIF(Table5[New ID],Table5[[#This Row],[New ID]])</f>
        <v>1</v>
      </c>
      <c r="G1096" s="1" t="s">
        <v>2997</v>
      </c>
      <c r="J1096">
        <v>1</v>
      </c>
      <c r="L1096">
        <v>1</v>
      </c>
    </row>
    <row r="1097" spans="1:12" x14ac:dyDescent="0.25">
      <c r="A1097" s="156" t="s">
        <v>984</v>
      </c>
      <c r="B1097" s="66" t="s">
        <v>3748</v>
      </c>
      <c r="C1097" s="155" t="s">
        <v>52</v>
      </c>
      <c r="D1097">
        <f>IF(ISERROR(VLOOKUP(A1097,'Unc. Lookup'!O$2:O$2652,1,FALSE)),0,1)</f>
        <v>1</v>
      </c>
      <c r="E1097">
        <f>COUNTIF(Table5[New ID],Table5[[#This Row],[New ID]])</f>
        <v>1</v>
      </c>
      <c r="G1097" s="1" t="s">
        <v>3007</v>
      </c>
      <c r="J1097">
        <v>1</v>
      </c>
      <c r="L1097">
        <v>1</v>
      </c>
    </row>
    <row r="1098" spans="1:12" x14ac:dyDescent="0.25">
      <c r="A1098" s="156" t="s">
        <v>5385</v>
      </c>
      <c r="B1098" s="66" t="s">
        <v>3749</v>
      </c>
      <c r="C1098" s="155" t="s">
        <v>52</v>
      </c>
      <c r="D1098">
        <f>IF(ISERROR(VLOOKUP(A1098,'Unc. Lookup'!O$2:O$2652,1,FALSE)),0,1)</f>
        <v>0</v>
      </c>
      <c r="E1098">
        <f>COUNTIF(Table5[New ID],Table5[[#This Row],[New ID]])</f>
        <v>1</v>
      </c>
      <c r="G1098" s="1" t="s">
        <v>2888</v>
      </c>
      <c r="J1098">
        <v>1</v>
      </c>
      <c r="K1098">
        <v>1</v>
      </c>
      <c r="L1098">
        <v>2</v>
      </c>
    </row>
    <row r="1099" spans="1:12" x14ac:dyDescent="0.25">
      <c r="A1099" s="156" t="s">
        <v>967</v>
      </c>
      <c r="B1099" s="66" t="s">
        <v>3750</v>
      </c>
      <c r="C1099" s="155" t="s">
        <v>52</v>
      </c>
      <c r="D1099">
        <f>IF(ISERROR(VLOOKUP(A1099,'Unc. Lookup'!O$2:O$2652,1,FALSE)),0,1)</f>
        <v>1</v>
      </c>
      <c r="E1099">
        <f>COUNTIF(Table5[New ID],Table5[[#This Row],[New ID]])</f>
        <v>1</v>
      </c>
      <c r="G1099" s="1" t="s">
        <v>2896</v>
      </c>
      <c r="J1099">
        <v>1</v>
      </c>
      <c r="L1099">
        <v>1</v>
      </c>
    </row>
    <row r="1100" spans="1:12" x14ac:dyDescent="0.25">
      <c r="A1100" s="156" t="s">
        <v>5386</v>
      </c>
      <c r="B1100" s="66" t="s">
        <v>3751</v>
      </c>
      <c r="C1100" s="155" t="s">
        <v>52</v>
      </c>
      <c r="D1100">
        <f>IF(ISERROR(VLOOKUP(A1100,'Unc. Lookup'!O$2:O$2652,1,FALSE)),0,1)</f>
        <v>0</v>
      </c>
      <c r="E1100">
        <f>COUNTIF(Table5[New ID],Table5[[#This Row],[New ID]])</f>
        <v>1</v>
      </c>
      <c r="G1100" s="1" t="s">
        <v>2904</v>
      </c>
      <c r="J1100">
        <v>1</v>
      </c>
      <c r="L1100">
        <v>1</v>
      </c>
    </row>
    <row r="1101" spans="1:12" x14ac:dyDescent="0.25">
      <c r="A1101" s="156" t="s">
        <v>5387</v>
      </c>
      <c r="B1101" s="66" t="s">
        <v>3752</v>
      </c>
      <c r="C1101" s="155" t="s">
        <v>52</v>
      </c>
      <c r="D1101">
        <f>IF(ISERROR(VLOOKUP(A1101,'Unc. Lookup'!O$2:O$2652,1,FALSE)),0,1)</f>
        <v>0</v>
      </c>
      <c r="E1101">
        <f>COUNTIF(Table5[New ID],Table5[[#This Row],[New ID]])</f>
        <v>1</v>
      </c>
      <c r="G1101" s="1" t="s">
        <v>2928</v>
      </c>
      <c r="J1101">
        <v>1</v>
      </c>
      <c r="L1101">
        <v>1</v>
      </c>
    </row>
    <row r="1102" spans="1:12" x14ac:dyDescent="0.25">
      <c r="A1102" s="156" t="s">
        <v>5388</v>
      </c>
      <c r="B1102" s="66" t="s">
        <v>3753</v>
      </c>
      <c r="C1102" s="155" t="s">
        <v>52</v>
      </c>
      <c r="D1102">
        <f>IF(ISERROR(VLOOKUP(A1102,'Unc. Lookup'!O$2:O$2652,1,FALSE)),0,1)</f>
        <v>0</v>
      </c>
      <c r="E1102">
        <f>COUNTIF(Table5[New ID],Table5[[#This Row],[New ID]])</f>
        <v>1</v>
      </c>
      <c r="G1102" s="1" t="s">
        <v>4162</v>
      </c>
      <c r="I1102">
        <v>1</v>
      </c>
      <c r="L1102">
        <v>1</v>
      </c>
    </row>
    <row r="1103" spans="1:12" x14ac:dyDescent="0.25">
      <c r="A1103" s="156" t="s">
        <v>966</v>
      </c>
      <c r="B1103" s="66" t="s">
        <v>3754</v>
      </c>
      <c r="C1103" s="155" t="s">
        <v>52</v>
      </c>
      <c r="D1103">
        <f>IF(ISERROR(VLOOKUP(A1103,'Unc. Lookup'!O$2:O$2652,1,FALSE)),0,1)</f>
        <v>1</v>
      </c>
      <c r="E1103">
        <f>COUNTIF(Table5[New ID],Table5[[#This Row],[New ID]])</f>
        <v>1</v>
      </c>
      <c r="G1103" s="1" t="s">
        <v>4948</v>
      </c>
      <c r="K1103">
        <v>1</v>
      </c>
      <c r="L1103">
        <v>1</v>
      </c>
    </row>
    <row r="1104" spans="1:12" x14ac:dyDescent="0.25">
      <c r="A1104" s="156" t="s">
        <v>968</v>
      </c>
      <c r="B1104" s="66" t="s">
        <v>3755</v>
      </c>
      <c r="C1104" s="155" t="s">
        <v>52</v>
      </c>
      <c r="D1104">
        <f>IF(ISERROR(VLOOKUP(A1104,'Unc. Lookup'!O$2:O$2652,1,FALSE)),0,1)</f>
        <v>1</v>
      </c>
      <c r="E1104">
        <f>COUNTIF(Table5[New ID],Table5[[#This Row],[New ID]])</f>
        <v>1</v>
      </c>
      <c r="G1104" s="1" t="s">
        <v>2912</v>
      </c>
      <c r="J1104">
        <v>1</v>
      </c>
      <c r="L1104">
        <v>1</v>
      </c>
    </row>
    <row r="1105" spans="1:12" x14ac:dyDescent="0.25">
      <c r="A1105" s="156" t="s">
        <v>970</v>
      </c>
      <c r="B1105" s="66" t="s">
        <v>3756</v>
      </c>
      <c r="C1105" s="155" t="s">
        <v>52</v>
      </c>
      <c r="D1105">
        <f>IF(ISERROR(VLOOKUP(A1105,'Unc. Lookup'!O$2:O$2652,1,FALSE)),0,1)</f>
        <v>1</v>
      </c>
      <c r="E1105">
        <f>COUNTIF(Table5[New ID],Table5[[#This Row],[New ID]])</f>
        <v>1</v>
      </c>
      <c r="G1105" s="1" t="s">
        <v>4171</v>
      </c>
      <c r="I1105">
        <v>1</v>
      </c>
      <c r="L1105">
        <v>1</v>
      </c>
    </row>
    <row r="1106" spans="1:12" x14ac:dyDescent="0.25">
      <c r="A1106" s="156" t="s">
        <v>972</v>
      </c>
      <c r="B1106" s="66" t="s">
        <v>3757</v>
      </c>
      <c r="C1106" s="155" t="s">
        <v>52</v>
      </c>
      <c r="D1106">
        <f>IF(ISERROR(VLOOKUP(A1106,'Unc. Lookup'!O$2:O$2652,1,FALSE)),0,1)</f>
        <v>1</v>
      </c>
      <c r="E1106">
        <f>COUNTIF(Table5[New ID],Table5[[#This Row],[New ID]])</f>
        <v>1</v>
      </c>
      <c r="G1106" s="1" t="s">
        <v>2920</v>
      </c>
      <c r="J1106">
        <v>1</v>
      </c>
      <c r="L1106">
        <v>1</v>
      </c>
    </row>
    <row r="1107" spans="1:12" x14ac:dyDescent="0.25">
      <c r="A1107" s="156" t="s">
        <v>974</v>
      </c>
      <c r="B1107" s="66" t="s">
        <v>3758</v>
      </c>
      <c r="C1107" s="155" t="s">
        <v>52</v>
      </c>
      <c r="D1107">
        <f>IF(ISERROR(VLOOKUP(A1107,'Unc. Lookup'!O$2:O$2652,1,FALSE)),0,1)</f>
        <v>1</v>
      </c>
      <c r="E1107">
        <f>COUNTIF(Table5[New ID],Table5[[#This Row],[New ID]])</f>
        <v>1</v>
      </c>
      <c r="G1107" s="1" t="s">
        <v>2935</v>
      </c>
      <c r="J1107">
        <v>1</v>
      </c>
      <c r="L1107">
        <v>1</v>
      </c>
    </row>
    <row r="1108" spans="1:12" x14ac:dyDescent="0.25">
      <c r="A1108" s="156" t="s">
        <v>1011</v>
      </c>
      <c r="B1108" s="66" t="s">
        <v>3759</v>
      </c>
      <c r="C1108" s="155" t="s">
        <v>52</v>
      </c>
      <c r="D1108">
        <f>IF(ISERROR(VLOOKUP(A1108,'Unc. Lookup'!O$2:O$2652,1,FALSE)),0,1)</f>
        <v>1</v>
      </c>
      <c r="E1108">
        <f>COUNTIF(Table5[New ID],Table5[[#This Row],[New ID]])</f>
        <v>1</v>
      </c>
      <c r="G1108" s="1" t="s">
        <v>4390</v>
      </c>
      <c r="I1108">
        <v>1</v>
      </c>
      <c r="L1108">
        <v>1</v>
      </c>
    </row>
    <row r="1109" spans="1:12" x14ac:dyDescent="0.25">
      <c r="A1109" s="156" t="s">
        <v>1013</v>
      </c>
      <c r="B1109" s="66" t="s">
        <v>3760</v>
      </c>
      <c r="C1109" s="155" t="s">
        <v>52</v>
      </c>
      <c r="D1109">
        <f>IF(ISERROR(VLOOKUP(A1109,'Unc. Lookup'!O$2:O$2652,1,FALSE)),0,1)</f>
        <v>1</v>
      </c>
      <c r="E1109">
        <f>COUNTIF(Table5[New ID],Table5[[#This Row],[New ID]])</f>
        <v>1</v>
      </c>
      <c r="G1109" s="1" t="s">
        <v>4961</v>
      </c>
      <c r="K1109">
        <v>1</v>
      </c>
      <c r="L1109">
        <v>1</v>
      </c>
    </row>
    <row r="1110" spans="1:12" x14ac:dyDescent="0.25">
      <c r="A1110" s="156" t="s">
        <v>1015</v>
      </c>
      <c r="B1110" s="66" t="s">
        <v>3761</v>
      </c>
      <c r="C1110" s="155" t="s">
        <v>52</v>
      </c>
      <c r="D1110">
        <f>IF(ISERROR(VLOOKUP(A1110,'Unc. Lookup'!O$2:O$2652,1,FALSE)),0,1)</f>
        <v>1</v>
      </c>
      <c r="E1110">
        <f>COUNTIF(Table5[New ID],Table5[[#This Row],[New ID]])</f>
        <v>1</v>
      </c>
      <c r="G1110" s="1" t="s">
        <v>4396</v>
      </c>
      <c r="I1110">
        <v>1</v>
      </c>
      <c r="L1110">
        <v>1</v>
      </c>
    </row>
    <row r="1111" spans="1:12" x14ac:dyDescent="0.25">
      <c r="A1111" s="156" t="s">
        <v>5389</v>
      </c>
      <c r="B1111" s="66" t="s">
        <v>3762</v>
      </c>
      <c r="C1111" s="155" t="s">
        <v>52</v>
      </c>
      <c r="D1111">
        <f>IF(ISERROR(VLOOKUP(A1111,'Unc. Lookup'!O$2:O$2652,1,FALSE)),0,1)</f>
        <v>0</v>
      </c>
      <c r="E1111">
        <f>COUNTIF(Table5[New ID],Table5[[#This Row],[New ID]])</f>
        <v>1</v>
      </c>
      <c r="G1111" s="1" t="s">
        <v>4431</v>
      </c>
      <c r="I1111">
        <v>1</v>
      </c>
      <c r="L1111">
        <v>1</v>
      </c>
    </row>
    <row r="1112" spans="1:12" x14ac:dyDescent="0.25">
      <c r="A1112" s="156" t="s">
        <v>1019</v>
      </c>
      <c r="B1112" s="66" t="s">
        <v>3763</v>
      </c>
      <c r="C1112" s="155" t="s">
        <v>52</v>
      </c>
      <c r="D1112">
        <f>IF(ISERROR(VLOOKUP(A1112,'Unc. Lookup'!O$2:O$2652,1,FALSE)),0,1)</f>
        <v>1</v>
      </c>
      <c r="E1112">
        <f>COUNTIF(Table5[New ID],Table5[[#This Row],[New ID]])</f>
        <v>1</v>
      </c>
      <c r="G1112" s="1" t="s">
        <v>4437</v>
      </c>
      <c r="I1112">
        <v>1</v>
      </c>
      <c r="K1112">
        <v>1</v>
      </c>
      <c r="L1112">
        <v>2</v>
      </c>
    </row>
    <row r="1113" spans="1:12" x14ac:dyDescent="0.25">
      <c r="A1113" s="156" t="s">
        <v>5390</v>
      </c>
      <c r="B1113" s="66" t="s">
        <v>3764</v>
      </c>
      <c r="C1113" s="155" t="s">
        <v>52</v>
      </c>
      <c r="D1113">
        <f>IF(ISERROR(VLOOKUP(A1113,'Unc. Lookup'!O$2:O$2652,1,FALSE)),0,1)</f>
        <v>0</v>
      </c>
      <c r="E1113">
        <f>COUNTIF(Table5[New ID],Table5[[#This Row],[New ID]])</f>
        <v>1</v>
      </c>
      <c r="G1113" s="1" t="s">
        <v>4490</v>
      </c>
      <c r="I1113">
        <v>1</v>
      </c>
      <c r="L1113">
        <v>1</v>
      </c>
    </row>
    <row r="1114" spans="1:12" x14ac:dyDescent="0.25">
      <c r="A1114" s="156" t="s">
        <v>1023</v>
      </c>
      <c r="B1114" s="66" t="s">
        <v>3765</v>
      </c>
      <c r="C1114" s="155" t="s">
        <v>52</v>
      </c>
      <c r="D1114">
        <f>IF(ISERROR(VLOOKUP(A1114,'Unc. Lookup'!O$2:O$2652,1,FALSE)),0,1)</f>
        <v>1</v>
      </c>
      <c r="E1114">
        <f>COUNTIF(Table5[New ID],Table5[[#This Row],[New ID]])</f>
        <v>1</v>
      </c>
      <c r="G1114" s="1" t="s">
        <v>4495</v>
      </c>
      <c r="I1114">
        <v>1</v>
      </c>
      <c r="K1114">
        <v>1</v>
      </c>
      <c r="L1114">
        <v>2</v>
      </c>
    </row>
    <row r="1115" spans="1:12" x14ac:dyDescent="0.25">
      <c r="A1115" s="156" t="s">
        <v>1012</v>
      </c>
      <c r="B1115" s="66" t="s">
        <v>3766</v>
      </c>
      <c r="C1115" s="155" t="s">
        <v>52</v>
      </c>
      <c r="D1115">
        <f>IF(ISERROR(VLOOKUP(A1115,'Unc. Lookup'!O$2:O$2652,1,FALSE)),0,1)</f>
        <v>1</v>
      </c>
      <c r="E1115">
        <f>COUNTIF(Table5[New ID],Table5[[#This Row],[New ID]])</f>
        <v>1</v>
      </c>
      <c r="G1115" s="1" t="s">
        <v>4260</v>
      </c>
      <c r="I1115">
        <v>2</v>
      </c>
      <c r="L1115">
        <v>2</v>
      </c>
    </row>
    <row r="1116" spans="1:12" x14ac:dyDescent="0.25">
      <c r="A1116" s="156" t="s">
        <v>1014</v>
      </c>
      <c r="B1116" s="66" t="s">
        <v>3767</v>
      </c>
      <c r="C1116" s="155" t="s">
        <v>52</v>
      </c>
      <c r="D1116">
        <f>IF(ISERROR(VLOOKUP(A1116,'Unc. Lookup'!O$2:O$2652,1,FALSE)),0,1)</f>
        <v>1</v>
      </c>
      <c r="E1116">
        <f>COUNTIF(Table5[New ID],Table5[[#This Row],[New ID]])</f>
        <v>1</v>
      </c>
      <c r="G1116" s="1" t="s">
        <v>4265</v>
      </c>
      <c r="I1116">
        <v>2</v>
      </c>
      <c r="L1116">
        <v>2</v>
      </c>
    </row>
    <row r="1117" spans="1:12" x14ac:dyDescent="0.25">
      <c r="A1117" s="156" t="s">
        <v>5391</v>
      </c>
      <c r="B1117" s="66" t="s">
        <v>3768</v>
      </c>
      <c r="C1117" s="155" t="s">
        <v>52</v>
      </c>
      <c r="D1117">
        <f>IF(ISERROR(VLOOKUP(A1117,'Unc. Lookup'!O$2:O$2652,1,FALSE)),0,1)</f>
        <v>0</v>
      </c>
      <c r="E1117">
        <f>COUNTIF(Table5[New ID],Table5[[#This Row],[New ID]])</f>
        <v>1</v>
      </c>
      <c r="G1117" s="1" t="s">
        <v>4270</v>
      </c>
      <c r="I1117">
        <v>2</v>
      </c>
      <c r="L1117">
        <v>2</v>
      </c>
    </row>
    <row r="1118" spans="1:12" x14ac:dyDescent="0.25">
      <c r="A1118" s="156" t="s">
        <v>1018</v>
      </c>
      <c r="B1118" s="66" t="s">
        <v>3769</v>
      </c>
      <c r="C1118" s="155" t="s">
        <v>52</v>
      </c>
      <c r="D1118">
        <f>IF(ISERROR(VLOOKUP(A1118,'Unc. Lookup'!O$2:O$2652,1,FALSE)),0,1)</f>
        <v>1</v>
      </c>
      <c r="E1118">
        <f>COUNTIF(Table5[New ID],Table5[[#This Row],[New ID]])</f>
        <v>1</v>
      </c>
      <c r="G1118" s="1" t="s">
        <v>4443</v>
      </c>
      <c r="I1118">
        <v>1</v>
      </c>
      <c r="L1118">
        <v>1</v>
      </c>
    </row>
    <row r="1119" spans="1:12" x14ac:dyDescent="0.25">
      <c r="A1119" s="156" t="s">
        <v>1020</v>
      </c>
      <c r="B1119" s="66" t="s">
        <v>3770</v>
      </c>
      <c r="C1119" s="155" t="s">
        <v>52</v>
      </c>
      <c r="D1119">
        <f>IF(ISERROR(VLOOKUP(A1119,'Unc. Lookup'!O$2:O$2652,1,FALSE)),0,1)</f>
        <v>1</v>
      </c>
      <c r="E1119">
        <f>COUNTIF(Table5[New ID],Table5[[#This Row],[New ID]])</f>
        <v>1</v>
      </c>
      <c r="G1119" s="1" t="s">
        <v>4249</v>
      </c>
      <c r="I1119">
        <v>2</v>
      </c>
      <c r="L1119">
        <v>2</v>
      </c>
    </row>
    <row r="1120" spans="1:12" x14ac:dyDescent="0.25">
      <c r="A1120" s="156" t="s">
        <v>1022</v>
      </c>
      <c r="B1120" s="66" t="s">
        <v>3771</v>
      </c>
      <c r="C1120" s="155" t="s">
        <v>52</v>
      </c>
      <c r="D1120">
        <f>IF(ISERROR(VLOOKUP(A1120,'Unc. Lookup'!O$2:O$2652,1,FALSE)),0,1)</f>
        <v>1</v>
      </c>
      <c r="E1120">
        <f>COUNTIF(Table5[New ID],Table5[[#This Row],[New ID]])</f>
        <v>1</v>
      </c>
      <c r="G1120" s="1" t="s">
        <v>4449</v>
      </c>
      <c r="I1120">
        <v>1</v>
      </c>
      <c r="L1120">
        <v>1</v>
      </c>
    </row>
    <row r="1121" spans="1:12" x14ac:dyDescent="0.25">
      <c r="A1121" s="156" t="s">
        <v>1024</v>
      </c>
      <c r="B1121" s="66" t="s">
        <v>3772</v>
      </c>
      <c r="C1121" s="155" t="s">
        <v>52</v>
      </c>
      <c r="D1121">
        <f>IF(ISERROR(VLOOKUP(A1121,'Unc. Lookup'!O$2:O$2652,1,FALSE)),0,1)</f>
        <v>1</v>
      </c>
      <c r="E1121">
        <f>COUNTIF(Table5[New ID],Table5[[#This Row],[New ID]])</f>
        <v>1</v>
      </c>
      <c r="G1121" s="1" t="s">
        <v>4255</v>
      </c>
      <c r="I1121">
        <v>2</v>
      </c>
      <c r="L1121">
        <v>2</v>
      </c>
    </row>
    <row r="1122" spans="1:12" x14ac:dyDescent="0.25">
      <c r="A1122" s="156" t="s">
        <v>995</v>
      </c>
      <c r="B1122" s="66" t="s">
        <v>3773</v>
      </c>
      <c r="C1122" s="155" t="s">
        <v>52</v>
      </c>
      <c r="D1122">
        <f>IF(ISERROR(VLOOKUP(A1122,'Unc. Lookup'!O$2:O$2652,1,FALSE)),0,1)</f>
        <v>1</v>
      </c>
      <c r="E1122">
        <f>COUNTIF(Table5[New ID],Table5[[#This Row],[New ID]])</f>
        <v>1</v>
      </c>
      <c r="G1122" s="1" t="s">
        <v>4455</v>
      </c>
      <c r="I1122">
        <v>1</v>
      </c>
      <c r="L1122">
        <v>1</v>
      </c>
    </row>
    <row r="1123" spans="1:12" x14ac:dyDescent="0.25">
      <c r="A1123" s="156" t="s">
        <v>997</v>
      </c>
      <c r="B1123" s="66" t="s">
        <v>3774</v>
      </c>
      <c r="C1123" s="155" t="s">
        <v>52</v>
      </c>
      <c r="D1123">
        <f>IF(ISERROR(VLOOKUP(A1123,'Unc. Lookup'!O$2:O$2652,1,FALSE)),0,1)</f>
        <v>1</v>
      </c>
      <c r="E1123">
        <f>COUNTIF(Table5[New ID],Table5[[#This Row],[New ID]])</f>
        <v>1</v>
      </c>
      <c r="G1123" s="1" t="s">
        <v>4402</v>
      </c>
      <c r="I1123">
        <v>1</v>
      </c>
      <c r="L1123">
        <v>1</v>
      </c>
    </row>
    <row r="1124" spans="1:12" x14ac:dyDescent="0.25">
      <c r="A1124" s="156" t="s">
        <v>5392</v>
      </c>
      <c r="B1124" s="66" t="s">
        <v>3775</v>
      </c>
      <c r="C1124" s="155" t="s">
        <v>52</v>
      </c>
      <c r="D1124">
        <f>IF(ISERROR(VLOOKUP(A1124,'Unc. Lookup'!O$2:O$2652,1,FALSE)),0,1)</f>
        <v>0</v>
      </c>
      <c r="E1124">
        <f>COUNTIF(Table5[New ID],Table5[[#This Row],[New ID]])</f>
        <v>1</v>
      </c>
      <c r="G1124" s="1" t="s">
        <v>4420</v>
      </c>
      <c r="I1124">
        <v>1</v>
      </c>
      <c r="L1124">
        <v>1</v>
      </c>
    </row>
    <row r="1125" spans="1:12" x14ac:dyDescent="0.25">
      <c r="A1125" s="156" t="s">
        <v>1001</v>
      </c>
      <c r="B1125" s="66" t="s">
        <v>3776</v>
      </c>
      <c r="C1125" s="155" t="s">
        <v>52</v>
      </c>
      <c r="D1125">
        <f>IF(ISERROR(VLOOKUP(A1125,'Unc. Lookup'!O$2:O$2652,1,FALSE)),0,1)</f>
        <v>1</v>
      </c>
      <c r="E1125">
        <f>COUNTIF(Table5[New ID],Table5[[#This Row],[New ID]])</f>
        <v>1</v>
      </c>
      <c r="G1125" s="1" t="s">
        <v>4226</v>
      </c>
      <c r="I1125">
        <v>1</v>
      </c>
      <c r="L1125">
        <v>1</v>
      </c>
    </row>
    <row r="1126" spans="1:12" x14ac:dyDescent="0.25">
      <c r="A1126" s="156" t="s">
        <v>1003</v>
      </c>
      <c r="B1126" s="66" t="s">
        <v>3777</v>
      </c>
      <c r="C1126" s="155" t="s">
        <v>52</v>
      </c>
      <c r="D1126">
        <f>IF(ISERROR(VLOOKUP(A1126,'Unc. Lookup'!O$2:O$2652,1,FALSE)),0,1)</f>
        <v>1</v>
      </c>
      <c r="E1126">
        <f>COUNTIF(Table5[New ID],Table5[[#This Row],[New ID]])</f>
        <v>1</v>
      </c>
      <c r="G1126" s="1" t="s">
        <v>4966</v>
      </c>
      <c r="K1126">
        <v>1</v>
      </c>
      <c r="L1126">
        <v>1</v>
      </c>
    </row>
    <row r="1127" spans="1:12" x14ac:dyDescent="0.25">
      <c r="A1127" s="156" t="s">
        <v>1005</v>
      </c>
      <c r="B1127" s="66" t="s">
        <v>3778</v>
      </c>
      <c r="C1127" s="155" t="s">
        <v>52</v>
      </c>
      <c r="D1127">
        <f>IF(ISERROR(VLOOKUP(A1127,'Unc. Lookup'!O$2:O$2652,1,FALSE)),0,1)</f>
        <v>1</v>
      </c>
      <c r="E1127">
        <f>COUNTIF(Table5[New ID],Table5[[#This Row],[New ID]])</f>
        <v>1</v>
      </c>
      <c r="G1127" s="1" t="s">
        <v>4408</v>
      </c>
      <c r="I1127">
        <v>1</v>
      </c>
      <c r="L1127">
        <v>1</v>
      </c>
    </row>
    <row r="1128" spans="1:12" x14ac:dyDescent="0.25">
      <c r="A1128" s="156" t="s">
        <v>1007</v>
      </c>
      <c r="B1128" s="66" t="s">
        <v>3779</v>
      </c>
      <c r="C1128" s="155" t="s">
        <v>52</v>
      </c>
      <c r="D1128">
        <f>IF(ISERROR(VLOOKUP(A1128,'Unc. Lookup'!O$2:O$2652,1,FALSE)),0,1)</f>
        <v>1</v>
      </c>
      <c r="E1128">
        <f>COUNTIF(Table5[New ID],Table5[[#This Row],[New ID]])</f>
        <v>1</v>
      </c>
      <c r="G1128" s="1" t="s">
        <v>4232</v>
      </c>
      <c r="I1128">
        <v>1</v>
      </c>
      <c r="L1128">
        <v>1</v>
      </c>
    </row>
    <row r="1129" spans="1:12" x14ac:dyDescent="0.25">
      <c r="A1129" s="156" t="s">
        <v>1009</v>
      </c>
      <c r="B1129" s="66" t="s">
        <v>3780</v>
      </c>
      <c r="C1129" s="155" t="s">
        <v>52</v>
      </c>
      <c r="D1129">
        <f>IF(ISERROR(VLOOKUP(A1129,'Unc. Lookup'!O$2:O$2652,1,FALSE)),0,1)</f>
        <v>1</v>
      </c>
      <c r="E1129">
        <f>COUNTIF(Table5[New ID],Table5[[#This Row],[New ID]])</f>
        <v>1</v>
      </c>
      <c r="G1129" s="1" t="s">
        <v>4426</v>
      </c>
      <c r="I1129">
        <v>1</v>
      </c>
      <c r="L1129">
        <v>1</v>
      </c>
    </row>
    <row r="1130" spans="1:12" x14ac:dyDescent="0.25">
      <c r="A1130" s="156" t="s">
        <v>996</v>
      </c>
      <c r="B1130" s="66" t="s">
        <v>3781</v>
      </c>
      <c r="C1130" s="155" t="s">
        <v>52</v>
      </c>
      <c r="D1130">
        <f>IF(ISERROR(VLOOKUP(A1130,'Unc. Lookup'!O$2:O$2652,1,FALSE)),0,1)</f>
        <v>1</v>
      </c>
      <c r="E1130">
        <f>COUNTIF(Table5[New ID],Table5[[#This Row],[New ID]])</f>
        <v>1</v>
      </c>
      <c r="G1130" s="1" t="s">
        <v>4238</v>
      </c>
      <c r="I1130">
        <v>1</v>
      </c>
      <c r="L1130">
        <v>1</v>
      </c>
    </row>
    <row r="1131" spans="1:12" x14ac:dyDescent="0.25">
      <c r="A1131" s="156" t="s">
        <v>998</v>
      </c>
      <c r="B1131" s="66" t="s">
        <v>3782</v>
      </c>
      <c r="C1131" s="155" t="s">
        <v>52</v>
      </c>
      <c r="D1131">
        <f>IF(ISERROR(VLOOKUP(A1131,'Unc. Lookup'!O$2:O$2652,1,FALSE)),0,1)</f>
        <v>1</v>
      </c>
      <c r="E1131">
        <f>COUNTIF(Table5[New ID],Table5[[#This Row],[New ID]])</f>
        <v>1</v>
      </c>
      <c r="G1131" s="1" t="s">
        <v>4414</v>
      </c>
      <c r="I1131">
        <v>1</v>
      </c>
      <c r="L1131">
        <v>1</v>
      </c>
    </row>
    <row r="1132" spans="1:12" x14ac:dyDescent="0.25">
      <c r="A1132" s="156" t="s">
        <v>1000</v>
      </c>
      <c r="B1132" s="66" t="s">
        <v>3783</v>
      </c>
      <c r="C1132" s="155" t="s">
        <v>52</v>
      </c>
      <c r="D1132">
        <f>IF(ISERROR(VLOOKUP(A1132,'Unc. Lookup'!O$2:O$2652,1,FALSE)),0,1)</f>
        <v>1</v>
      </c>
      <c r="E1132">
        <f>COUNTIF(Table5[New ID],Table5[[#This Row],[New ID]])</f>
        <v>1</v>
      </c>
      <c r="G1132" s="1" t="s">
        <v>4244</v>
      </c>
      <c r="I1132">
        <v>1</v>
      </c>
      <c r="L1132">
        <v>1</v>
      </c>
    </row>
    <row r="1133" spans="1:12" x14ac:dyDescent="0.25">
      <c r="A1133" s="156" t="s">
        <v>5393</v>
      </c>
      <c r="B1133" s="66" t="s">
        <v>3784</v>
      </c>
      <c r="C1133" s="155" t="s">
        <v>52</v>
      </c>
      <c r="D1133">
        <f>IF(ISERROR(VLOOKUP(A1133,'Unc. Lookup'!O$2:O$2652,1,FALSE)),0,1)</f>
        <v>0</v>
      </c>
      <c r="E1133">
        <f>COUNTIF(Table5[New ID],Table5[[#This Row],[New ID]])</f>
        <v>1</v>
      </c>
      <c r="G1133" s="1" t="s">
        <v>4461</v>
      </c>
      <c r="I1133">
        <v>1</v>
      </c>
      <c r="L1133">
        <v>1</v>
      </c>
    </row>
    <row r="1134" spans="1:12" x14ac:dyDescent="0.25">
      <c r="A1134" s="156" t="s">
        <v>5394</v>
      </c>
      <c r="B1134" s="66" t="s">
        <v>3785</v>
      </c>
      <c r="C1134" s="155" t="s">
        <v>52</v>
      </c>
      <c r="D1134">
        <f>IF(ISERROR(VLOOKUP(A1134,'Unc. Lookup'!O$2:O$2652,1,FALSE)),0,1)</f>
        <v>0</v>
      </c>
      <c r="E1134">
        <f>COUNTIF(Table5[New ID],Table5[[#This Row],[New ID]])</f>
        <v>1</v>
      </c>
      <c r="G1134" s="1" t="s">
        <v>4467</v>
      </c>
      <c r="I1134">
        <v>1</v>
      </c>
      <c r="L1134">
        <v>1</v>
      </c>
    </row>
    <row r="1135" spans="1:12" x14ac:dyDescent="0.25">
      <c r="A1135" s="156" t="s">
        <v>5395</v>
      </c>
      <c r="B1135" s="66" t="s">
        <v>3786</v>
      </c>
      <c r="C1135" s="155" t="s">
        <v>52</v>
      </c>
      <c r="D1135">
        <f>IF(ISERROR(VLOOKUP(A1135,'Unc. Lookup'!O$2:O$2652,1,FALSE)),0,1)</f>
        <v>0</v>
      </c>
      <c r="E1135">
        <f>COUNTIF(Table5[New ID],Table5[[#This Row],[New ID]])</f>
        <v>1</v>
      </c>
      <c r="G1135" s="1" t="s">
        <v>4473</v>
      </c>
      <c r="I1135">
        <v>1</v>
      </c>
      <c r="L1135">
        <v>1</v>
      </c>
    </row>
    <row r="1136" spans="1:12" x14ac:dyDescent="0.25">
      <c r="A1136" s="156" t="s">
        <v>1008</v>
      </c>
      <c r="B1136" s="66" t="s">
        <v>3787</v>
      </c>
      <c r="C1136" s="155" t="s">
        <v>52</v>
      </c>
      <c r="D1136">
        <f>IF(ISERROR(VLOOKUP(A1136,'Unc. Lookup'!O$2:O$2652,1,FALSE)),0,1)</f>
        <v>1</v>
      </c>
      <c r="E1136">
        <f>COUNTIF(Table5[New ID],Table5[[#This Row],[New ID]])</f>
        <v>1</v>
      </c>
      <c r="G1136" s="1" t="s">
        <v>4479</v>
      </c>
      <c r="I1136">
        <v>1</v>
      </c>
      <c r="L1136">
        <v>1</v>
      </c>
    </row>
    <row r="1137" spans="1:12" x14ac:dyDescent="0.25">
      <c r="A1137" s="156" t="s">
        <v>1010</v>
      </c>
      <c r="B1137" s="66" t="s">
        <v>3788</v>
      </c>
      <c r="C1137" s="155" t="s">
        <v>52</v>
      </c>
      <c r="D1137">
        <f>IF(ISERROR(VLOOKUP(A1137,'Unc. Lookup'!O$2:O$2652,1,FALSE)),0,1)</f>
        <v>1</v>
      </c>
      <c r="E1137">
        <f>COUNTIF(Table5[New ID],Table5[[#This Row],[New ID]])</f>
        <v>1</v>
      </c>
      <c r="G1137" s="1" t="s">
        <v>4485</v>
      </c>
      <c r="I1137">
        <v>1</v>
      </c>
      <c r="L1137">
        <v>1</v>
      </c>
    </row>
    <row r="1138" spans="1:12" x14ac:dyDescent="0.25">
      <c r="A1138" s="156" t="s">
        <v>5396</v>
      </c>
      <c r="B1138" s="66" t="s">
        <v>3789</v>
      </c>
      <c r="C1138" s="155" t="s">
        <v>52</v>
      </c>
      <c r="D1138">
        <f>IF(ISERROR(VLOOKUP(A1138,'Unc. Lookup'!O$2:O$2652,1,FALSE)),0,1)</f>
        <v>0</v>
      </c>
      <c r="E1138">
        <f>COUNTIF(Table5[New ID],Table5[[#This Row],[New ID]])</f>
        <v>1</v>
      </c>
      <c r="G1138" s="1" t="s">
        <v>3011</v>
      </c>
      <c r="J1138">
        <v>1</v>
      </c>
      <c r="L1138">
        <v>1</v>
      </c>
    </row>
    <row r="1139" spans="1:12" x14ac:dyDescent="0.25">
      <c r="A1139" s="156" t="s">
        <v>758</v>
      </c>
      <c r="B1139" s="66" t="s">
        <v>3790</v>
      </c>
      <c r="C1139" s="155" t="s">
        <v>52</v>
      </c>
      <c r="D1139">
        <f>IF(ISERROR(VLOOKUP(A1139,'Unc. Lookup'!O$2:O$2652,1,FALSE)),0,1)</f>
        <v>1</v>
      </c>
      <c r="E1139">
        <f>COUNTIF(Table5[New ID],Table5[[#This Row],[New ID]])</f>
        <v>1</v>
      </c>
      <c r="G1139" s="1" t="s">
        <v>3016</v>
      </c>
      <c r="J1139">
        <v>1</v>
      </c>
      <c r="L1139">
        <v>1</v>
      </c>
    </row>
    <row r="1140" spans="1:12" x14ac:dyDescent="0.25">
      <c r="A1140" s="156" t="s">
        <v>760</v>
      </c>
      <c r="B1140" s="66" t="s">
        <v>3791</v>
      </c>
      <c r="C1140" s="155" t="s">
        <v>52</v>
      </c>
      <c r="D1140">
        <f>IF(ISERROR(VLOOKUP(A1140,'Unc. Lookup'!O$2:O$2652,1,FALSE)),0,1)</f>
        <v>1</v>
      </c>
      <c r="E1140">
        <f>COUNTIF(Table5[New ID],Table5[[#This Row],[New ID]])</f>
        <v>1</v>
      </c>
      <c r="G1140" s="1" t="s">
        <v>3021</v>
      </c>
      <c r="J1140">
        <v>1</v>
      </c>
      <c r="L1140">
        <v>1</v>
      </c>
    </row>
    <row r="1141" spans="1:12" x14ac:dyDescent="0.25">
      <c r="A1141" s="156" t="s">
        <v>762</v>
      </c>
      <c r="B1141" s="66" t="s">
        <v>3792</v>
      </c>
      <c r="C1141" s="155" t="s">
        <v>52</v>
      </c>
      <c r="D1141">
        <f>IF(ISERROR(VLOOKUP(A1141,'Unc. Lookup'!O$2:O$2652,1,FALSE)),0,1)</f>
        <v>1</v>
      </c>
      <c r="E1141">
        <f>COUNTIF(Table5[New ID],Table5[[#This Row],[New ID]])</f>
        <v>1</v>
      </c>
      <c r="G1141" s="1" t="s">
        <v>3036</v>
      </c>
      <c r="J1141">
        <v>1</v>
      </c>
      <c r="L1141">
        <v>1</v>
      </c>
    </row>
    <row r="1142" spans="1:12" x14ac:dyDescent="0.25">
      <c r="A1142" s="156" t="s">
        <v>764</v>
      </c>
      <c r="B1142" s="66" t="s">
        <v>3793</v>
      </c>
      <c r="C1142" s="155" t="s">
        <v>52</v>
      </c>
      <c r="D1142">
        <f>IF(ISERROR(VLOOKUP(A1142,'Unc. Lookup'!O$2:O$2652,1,FALSE)),0,1)</f>
        <v>1</v>
      </c>
      <c r="E1142">
        <f>COUNTIF(Table5[New ID],Table5[[#This Row],[New ID]])</f>
        <v>1</v>
      </c>
      <c r="G1142" s="1" t="s">
        <v>3026</v>
      </c>
      <c r="J1142">
        <v>1</v>
      </c>
      <c r="L1142">
        <v>1</v>
      </c>
    </row>
    <row r="1143" spans="1:12" x14ac:dyDescent="0.25">
      <c r="A1143" s="156" t="s">
        <v>5397</v>
      </c>
      <c r="B1143" s="66" t="s">
        <v>3794</v>
      </c>
      <c r="C1143" s="155" t="s">
        <v>52</v>
      </c>
      <c r="D1143">
        <f>IF(ISERROR(VLOOKUP(A1143,'Unc. Lookup'!O$2:O$2652,1,FALSE)),0,1)</f>
        <v>0</v>
      </c>
      <c r="E1143">
        <f>COUNTIF(Table5[New ID],Table5[[#This Row],[New ID]])</f>
        <v>1</v>
      </c>
      <c r="G1143" s="1" t="s">
        <v>3031</v>
      </c>
      <c r="J1143">
        <v>1</v>
      </c>
      <c r="L1143">
        <v>1</v>
      </c>
    </row>
    <row r="1144" spans="1:12" x14ac:dyDescent="0.25">
      <c r="A1144" s="156" t="s">
        <v>757</v>
      </c>
      <c r="B1144" s="66" t="s">
        <v>3795</v>
      </c>
      <c r="C1144" s="155" t="s">
        <v>52</v>
      </c>
      <c r="D1144">
        <f>IF(ISERROR(VLOOKUP(A1144,'Unc. Lookup'!O$2:O$2652,1,FALSE)),0,1)</f>
        <v>1</v>
      </c>
      <c r="E1144">
        <f>COUNTIF(Table5[New ID],Table5[[#This Row],[New ID]])</f>
        <v>1</v>
      </c>
      <c r="G1144" s="1" t="s">
        <v>3041</v>
      </c>
      <c r="J1144">
        <v>1</v>
      </c>
      <c r="L1144">
        <v>1</v>
      </c>
    </row>
    <row r="1145" spans="1:12" x14ac:dyDescent="0.25">
      <c r="A1145" s="156" t="s">
        <v>759</v>
      </c>
      <c r="B1145" s="66" t="s">
        <v>3796</v>
      </c>
      <c r="C1145" s="155" t="s">
        <v>52</v>
      </c>
      <c r="D1145">
        <f>IF(ISERROR(VLOOKUP(A1145,'Unc. Lookup'!O$2:O$2652,1,FALSE)),0,1)</f>
        <v>1</v>
      </c>
      <c r="E1145">
        <f>COUNTIF(Table5[New ID],Table5[[#This Row],[New ID]])</f>
        <v>1</v>
      </c>
      <c r="G1145" s="1" t="s">
        <v>3045</v>
      </c>
      <c r="J1145">
        <v>1</v>
      </c>
      <c r="L1145">
        <v>1</v>
      </c>
    </row>
    <row r="1146" spans="1:12" x14ac:dyDescent="0.25">
      <c r="A1146" s="156" t="s">
        <v>5398</v>
      </c>
      <c r="B1146" s="66" t="s">
        <v>3797</v>
      </c>
      <c r="C1146" s="155" t="s">
        <v>52</v>
      </c>
      <c r="D1146">
        <f>IF(ISERROR(VLOOKUP(A1146,'Unc. Lookup'!O$2:O$2652,1,FALSE)),0,1)</f>
        <v>0</v>
      </c>
      <c r="E1146">
        <f>COUNTIF(Table5[New ID],Table5[[#This Row],[New ID]])</f>
        <v>1</v>
      </c>
      <c r="G1146" s="1" t="s">
        <v>3050</v>
      </c>
      <c r="J1146">
        <v>1</v>
      </c>
      <c r="L1146">
        <v>1</v>
      </c>
    </row>
    <row r="1147" spans="1:12" x14ac:dyDescent="0.25">
      <c r="A1147" s="156" t="s">
        <v>763</v>
      </c>
      <c r="B1147" s="66" t="s">
        <v>3798</v>
      </c>
      <c r="C1147" s="155" t="s">
        <v>52</v>
      </c>
      <c r="D1147">
        <f>IF(ISERROR(VLOOKUP(A1147,'Unc. Lookup'!O$2:O$2652,1,FALSE)),0,1)</f>
        <v>1</v>
      </c>
      <c r="E1147">
        <f>COUNTIF(Table5[New ID],Table5[[#This Row],[New ID]])</f>
        <v>1</v>
      </c>
      <c r="G1147" s="1" t="s">
        <v>4500</v>
      </c>
      <c r="I1147">
        <v>1</v>
      </c>
      <c r="L1147">
        <v>1</v>
      </c>
    </row>
    <row r="1148" spans="1:12" x14ac:dyDescent="0.25">
      <c r="A1148" s="156" t="s">
        <v>765</v>
      </c>
      <c r="B1148" s="66" t="s">
        <v>3799</v>
      </c>
      <c r="C1148" s="155" t="s">
        <v>52</v>
      </c>
      <c r="D1148">
        <f>IF(ISERROR(VLOOKUP(A1148,'Unc. Lookup'!O$2:O$2652,1,FALSE)),0,1)</f>
        <v>1</v>
      </c>
      <c r="E1148">
        <f>COUNTIF(Table5[New ID],Table5[[#This Row],[New ID]])</f>
        <v>1</v>
      </c>
      <c r="G1148" s="1" t="s">
        <v>4505</v>
      </c>
      <c r="I1148">
        <v>1</v>
      </c>
      <c r="L1148">
        <v>1</v>
      </c>
    </row>
    <row r="1149" spans="1:12" x14ac:dyDescent="0.25">
      <c r="A1149" s="156" t="s">
        <v>767</v>
      </c>
      <c r="B1149" s="66" t="s">
        <v>3800</v>
      </c>
      <c r="C1149" s="155" t="s">
        <v>52</v>
      </c>
      <c r="D1149">
        <f>IF(ISERROR(VLOOKUP(A1149,'Unc. Lookup'!O$2:O$2652,1,FALSE)),0,1)</f>
        <v>1</v>
      </c>
      <c r="E1149">
        <f>COUNTIF(Table5[New ID],Table5[[#This Row],[New ID]])</f>
        <v>1</v>
      </c>
      <c r="G1149" s="1" t="s">
        <v>3075</v>
      </c>
      <c r="J1149">
        <v>1</v>
      </c>
      <c r="L1149">
        <v>1</v>
      </c>
    </row>
    <row r="1150" spans="1:12" x14ac:dyDescent="0.25">
      <c r="A1150" s="156" t="s">
        <v>744</v>
      </c>
      <c r="B1150" s="66" t="s">
        <v>3801</v>
      </c>
      <c r="C1150" s="155" t="s">
        <v>52</v>
      </c>
      <c r="D1150">
        <f>IF(ISERROR(VLOOKUP(A1150,'Unc. Lookup'!O$2:O$2652,1,FALSE)),0,1)</f>
        <v>1</v>
      </c>
      <c r="E1150">
        <f>COUNTIF(Table5[New ID],Table5[[#This Row],[New ID]])</f>
        <v>1</v>
      </c>
      <c r="G1150" s="1" t="s">
        <v>3080</v>
      </c>
      <c r="I1150">
        <v>1</v>
      </c>
      <c r="J1150">
        <v>1</v>
      </c>
      <c r="L1150">
        <v>2</v>
      </c>
    </row>
    <row r="1151" spans="1:12" x14ac:dyDescent="0.25">
      <c r="A1151" s="156" t="s">
        <v>746</v>
      </c>
      <c r="B1151" s="66" t="s">
        <v>3802</v>
      </c>
      <c r="C1151" s="155" t="s">
        <v>52</v>
      </c>
      <c r="D1151">
        <f>IF(ISERROR(VLOOKUP(A1151,'Unc. Lookup'!O$2:O$2652,1,FALSE)),0,1)</f>
        <v>1</v>
      </c>
      <c r="E1151">
        <f>COUNTIF(Table5[New ID],Table5[[#This Row],[New ID]])</f>
        <v>1</v>
      </c>
      <c r="G1151" s="1" t="s">
        <v>3090</v>
      </c>
      <c r="J1151">
        <v>1</v>
      </c>
      <c r="L1151">
        <v>1</v>
      </c>
    </row>
    <row r="1152" spans="1:12" x14ac:dyDescent="0.25">
      <c r="A1152" s="156" t="s">
        <v>748</v>
      </c>
      <c r="B1152" s="66" t="s">
        <v>3803</v>
      </c>
      <c r="C1152" s="155" t="s">
        <v>52</v>
      </c>
      <c r="D1152">
        <f>IF(ISERROR(VLOOKUP(A1152,'Unc. Lookup'!O$2:O$2652,1,FALSE)),0,1)</f>
        <v>1</v>
      </c>
      <c r="E1152">
        <f>COUNTIF(Table5[New ID],Table5[[#This Row],[New ID]])</f>
        <v>1</v>
      </c>
      <c r="G1152" s="1" t="s">
        <v>3085</v>
      </c>
      <c r="J1152">
        <v>1</v>
      </c>
      <c r="L1152">
        <v>1</v>
      </c>
    </row>
    <row r="1153" spans="1:12" x14ac:dyDescent="0.25">
      <c r="A1153" s="156" t="s">
        <v>750</v>
      </c>
      <c r="B1153" s="66" t="s">
        <v>3804</v>
      </c>
      <c r="C1153" s="155" t="s">
        <v>52</v>
      </c>
      <c r="D1153">
        <f>IF(ISERROR(VLOOKUP(A1153,'Unc. Lookup'!O$2:O$2652,1,FALSE)),0,1)</f>
        <v>1</v>
      </c>
      <c r="E1153">
        <f>COUNTIF(Table5[New ID],Table5[[#This Row],[New ID]])</f>
        <v>1</v>
      </c>
      <c r="G1153" s="1" t="s">
        <v>3055</v>
      </c>
      <c r="J1153">
        <v>1</v>
      </c>
      <c r="L1153">
        <v>1</v>
      </c>
    </row>
    <row r="1154" spans="1:12" x14ac:dyDescent="0.25">
      <c r="A1154" s="156" t="s">
        <v>752</v>
      </c>
      <c r="B1154" s="66" t="s">
        <v>3805</v>
      </c>
      <c r="C1154" s="155" t="s">
        <v>52</v>
      </c>
      <c r="D1154">
        <f>IF(ISERROR(VLOOKUP(A1154,'Unc. Lookup'!O$2:O$2652,1,FALSE)),0,1)</f>
        <v>1</v>
      </c>
      <c r="E1154">
        <f>COUNTIF(Table5[New ID],Table5[[#This Row],[New ID]])</f>
        <v>1</v>
      </c>
      <c r="G1154" s="1" t="s">
        <v>3070</v>
      </c>
      <c r="J1154">
        <v>1</v>
      </c>
      <c r="L1154">
        <v>1</v>
      </c>
    </row>
    <row r="1155" spans="1:12" x14ac:dyDescent="0.25">
      <c r="A1155" s="156" t="s">
        <v>754</v>
      </c>
      <c r="B1155" s="66" t="s">
        <v>3806</v>
      </c>
      <c r="C1155" s="155" t="s">
        <v>52</v>
      </c>
      <c r="D1155">
        <f>IF(ISERROR(VLOOKUP(A1155,'Unc. Lookup'!O$2:O$2652,1,FALSE)),0,1)</f>
        <v>1</v>
      </c>
      <c r="E1155">
        <f>COUNTIF(Table5[New ID],Table5[[#This Row],[New ID]])</f>
        <v>1</v>
      </c>
      <c r="G1155" s="1" t="s">
        <v>3060</v>
      </c>
      <c r="J1155">
        <v>1</v>
      </c>
      <c r="L1155">
        <v>1</v>
      </c>
    </row>
    <row r="1156" spans="1:12" x14ac:dyDescent="0.25">
      <c r="A1156" s="156" t="s">
        <v>5399</v>
      </c>
      <c r="B1156" s="66" t="s">
        <v>3807</v>
      </c>
      <c r="C1156" s="155" t="s">
        <v>52</v>
      </c>
      <c r="D1156">
        <f>IF(ISERROR(VLOOKUP(A1156,'Unc. Lookup'!O$2:O$2652,1,FALSE)),0,1)</f>
        <v>0</v>
      </c>
      <c r="E1156">
        <f>COUNTIF(Table5[New ID],Table5[[#This Row],[New ID]])</f>
        <v>1</v>
      </c>
      <c r="G1156" s="1" t="s">
        <v>3065</v>
      </c>
      <c r="J1156">
        <v>1</v>
      </c>
      <c r="L1156">
        <v>1</v>
      </c>
    </row>
    <row r="1157" spans="1:12" x14ac:dyDescent="0.25">
      <c r="A1157" s="156" t="s">
        <v>747</v>
      </c>
      <c r="B1157" s="66" t="s">
        <v>3808</v>
      </c>
      <c r="C1157" s="155" t="s">
        <v>52</v>
      </c>
      <c r="D1157">
        <f>IF(ISERROR(VLOOKUP(A1157,'Unc. Lookup'!O$2:O$2652,1,FALSE)),0,1)</f>
        <v>1</v>
      </c>
      <c r="E1157">
        <f>COUNTIF(Table5[New ID],Table5[[#This Row],[New ID]])</f>
        <v>1</v>
      </c>
      <c r="G1157" s="1" t="s">
        <v>4953</v>
      </c>
      <c r="K1157">
        <v>1</v>
      </c>
      <c r="L1157">
        <v>1</v>
      </c>
    </row>
    <row r="1158" spans="1:12" x14ac:dyDescent="0.25">
      <c r="A1158" s="156" t="s">
        <v>749</v>
      </c>
      <c r="B1158" s="66" t="s">
        <v>3809</v>
      </c>
      <c r="C1158" s="155" t="s">
        <v>52</v>
      </c>
      <c r="D1158">
        <f>IF(ISERROR(VLOOKUP(A1158,'Unc. Lookup'!O$2:O$2652,1,FALSE)),0,1)</f>
        <v>1</v>
      </c>
      <c r="E1158">
        <f>COUNTIF(Table5[New ID],Table5[[#This Row],[New ID]])</f>
        <v>1</v>
      </c>
      <c r="G1158" s="1" t="s">
        <v>4958</v>
      </c>
      <c r="K1158">
        <v>1</v>
      </c>
      <c r="L1158">
        <v>1</v>
      </c>
    </row>
    <row r="1159" spans="1:12" x14ac:dyDescent="0.25">
      <c r="A1159" s="156" t="s">
        <v>751</v>
      </c>
      <c r="B1159" s="66" t="s">
        <v>3810</v>
      </c>
      <c r="C1159" s="155" t="s">
        <v>52</v>
      </c>
      <c r="D1159">
        <f>IF(ISERROR(VLOOKUP(A1159,'Unc. Lookup'!O$2:O$2652,1,FALSE)),0,1)</f>
        <v>1</v>
      </c>
      <c r="E1159">
        <f>COUNTIF(Table5[New ID],Table5[[#This Row],[New ID]])</f>
        <v>1</v>
      </c>
      <c r="G1159" s="1" t="s">
        <v>2978</v>
      </c>
      <c r="J1159">
        <v>1</v>
      </c>
      <c r="L1159">
        <v>1</v>
      </c>
    </row>
    <row r="1160" spans="1:12" x14ac:dyDescent="0.25">
      <c r="A1160" s="156" t="s">
        <v>753</v>
      </c>
      <c r="B1160" s="66" t="s">
        <v>3811</v>
      </c>
      <c r="C1160" s="155" t="s">
        <v>52</v>
      </c>
      <c r="D1160">
        <f>IF(ISERROR(VLOOKUP(A1160,'Unc. Lookup'!O$2:O$2652,1,FALSE)),0,1)</f>
        <v>1</v>
      </c>
      <c r="E1160">
        <f>COUNTIF(Table5[New ID],Table5[[#This Row],[New ID]])</f>
        <v>1</v>
      </c>
      <c r="G1160" s="1" t="s">
        <v>2983</v>
      </c>
      <c r="J1160">
        <v>1</v>
      </c>
      <c r="L1160">
        <v>1</v>
      </c>
    </row>
    <row r="1161" spans="1:12" x14ac:dyDescent="0.25">
      <c r="A1161" s="156" t="s">
        <v>755</v>
      </c>
      <c r="B1161" s="66" t="s">
        <v>3812</v>
      </c>
      <c r="C1161" s="155" t="s">
        <v>52</v>
      </c>
      <c r="D1161">
        <f>IF(ISERROR(VLOOKUP(A1161,'Unc. Lookup'!O$2:O$2652,1,FALSE)),0,1)</f>
        <v>1</v>
      </c>
      <c r="E1161">
        <f>COUNTIF(Table5[New ID],Table5[[#This Row],[New ID]])</f>
        <v>1</v>
      </c>
      <c r="G1161" s="1" t="s">
        <v>2988</v>
      </c>
      <c r="J1161">
        <v>1</v>
      </c>
      <c r="L1161">
        <v>1</v>
      </c>
    </row>
    <row r="1162" spans="1:12" x14ac:dyDescent="0.25">
      <c r="A1162" s="156" t="s">
        <v>732</v>
      </c>
      <c r="B1162" s="66" t="s">
        <v>3813</v>
      </c>
      <c r="C1162" s="155" t="s">
        <v>52</v>
      </c>
      <c r="D1162">
        <f>IF(ISERROR(VLOOKUP(A1162,'Unc. Lookup'!O$2:O$2652,1,FALSE)),0,1)</f>
        <v>1</v>
      </c>
      <c r="E1162">
        <f>COUNTIF(Table5[New ID],Table5[[#This Row],[New ID]])</f>
        <v>1</v>
      </c>
      <c r="G1162" s="1" t="s">
        <v>3003</v>
      </c>
      <c r="J1162">
        <v>1</v>
      </c>
      <c r="L1162">
        <v>1</v>
      </c>
    </row>
    <row r="1163" spans="1:12" x14ac:dyDescent="0.25">
      <c r="A1163" s="156" t="s">
        <v>734</v>
      </c>
      <c r="B1163" s="66" t="s">
        <v>3814</v>
      </c>
      <c r="C1163" s="155" t="s">
        <v>52</v>
      </c>
      <c r="D1163">
        <f>IF(ISERROR(VLOOKUP(A1163,'Unc. Lookup'!O$2:O$2652,1,FALSE)),0,1)</f>
        <v>1</v>
      </c>
      <c r="E1163">
        <f>COUNTIF(Table5[New ID],Table5[[#This Row],[New ID]])</f>
        <v>1</v>
      </c>
      <c r="G1163" s="1" t="s">
        <v>2993</v>
      </c>
      <c r="J1163">
        <v>1</v>
      </c>
      <c r="L1163">
        <v>1</v>
      </c>
    </row>
    <row r="1164" spans="1:12" x14ac:dyDescent="0.25">
      <c r="A1164" s="156" t="s">
        <v>5400</v>
      </c>
      <c r="B1164" s="66" t="s">
        <v>3815</v>
      </c>
      <c r="C1164" s="155" t="s">
        <v>52</v>
      </c>
      <c r="D1164">
        <f>IF(ISERROR(VLOOKUP(A1164,'Unc. Lookup'!O$2:O$2652,1,FALSE)),0,1)</f>
        <v>0</v>
      </c>
      <c r="E1164">
        <f>COUNTIF(Table5[New ID],Table5[[#This Row],[New ID]])</f>
        <v>1</v>
      </c>
      <c r="G1164" s="1" t="s">
        <v>2998</v>
      </c>
      <c r="J1164">
        <v>1</v>
      </c>
      <c r="L1164">
        <v>1</v>
      </c>
    </row>
    <row r="1165" spans="1:12" x14ac:dyDescent="0.25">
      <c r="A1165" s="156" t="s">
        <v>5401</v>
      </c>
      <c r="B1165" s="66" t="s">
        <v>3816</v>
      </c>
      <c r="C1165" s="155" t="s">
        <v>52</v>
      </c>
      <c r="D1165">
        <f>IF(ISERROR(VLOOKUP(A1165,'Unc. Lookup'!O$2:O$2652,1,FALSE)),0,1)</f>
        <v>0</v>
      </c>
      <c r="E1165">
        <f>COUNTIF(Table5[New ID],Table5[[#This Row],[New ID]])</f>
        <v>1</v>
      </c>
      <c r="G1165" s="1" t="s">
        <v>3008</v>
      </c>
      <c r="J1165">
        <v>1</v>
      </c>
      <c r="L1165">
        <v>1</v>
      </c>
    </row>
    <row r="1166" spans="1:12" x14ac:dyDescent="0.25">
      <c r="A1166" s="156" t="s">
        <v>740</v>
      </c>
      <c r="B1166" s="66" t="s">
        <v>3817</v>
      </c>
      <c r="C1166" s="155" t="s">
        <v>52</v>
      </c>
      <c r="D1166">
        <f>IF(ISERROR(VLOOKUP(A1166,'Unc. Lookup'!O$2:O$2652,1,FALSE)),0,1)</f>
        <v>1</v>
      </c>
      <c r="E1166">
        <f>COUNTIF(Table5[New ID],Table5[[#This Row],[New ID]])</f>
        <v>1</v>
      </c>
      <c r="G1166" s="1" t="s">
        <v>2889</v>
      </c>
      <c r="J1166">
        <v>1</v>
      </c>
      <c r="L1166">
        <v>1</v>
      </c>
    </row>
    <row r="1167" spans="1:12" x14ac:dyDescent="0.25">
      <c r="A1167" s="156" t="s">
        <v>742</v>
      </c>
      <c r="B1167" s="66" t="s">
        <v>3818</v>
      </c>
      <c r="C1167" s="155" t="s">
        <v>52</v>
      </c>
      <c r="D1167">
        <f>IF(ISERROR(VLOOKUP(A1167,'Unc. Lookup'!O$2:O$2652,1,FALSE)),0,1)</f>
        <v>1</v>
      </c>
      <c r="E1167">
        <f>COUNTIF(Table5[New ID],Table5[[#This Row],[New ID]])</f>
        <v>1</v>
      </c>
      <c r="G1167" s="1" t="s">
        <v>2897</v>
      </c>
      <c r="J1167">
        <v>1</v>
      </c>
      <c r="L1167">
        <v>1</v>
      </c>
    </row>
    <row r="1168" spans="1:12" x14ac:dyDescent="0.25">
      <c r="A1168" s="156" t="s">
        <v>5402</v>
      </c>
      <c r="B1168" s="66" t="s">
        <v>3819</v>
      </c>
      <c r="C1168" s="155" t="s">
        <v>52</v>
      </c>
      <c r="D1168">
        <f>IF(ISERROR(VLOOKUP(A1168,'Unc. Lookup'!O$2:O$2652,1,FALSE)),0,1)</f>
        <v>0</v>
      </c>
      <c r="E1168">
        <f>COUNTIF(Table5[New ID],Table5[[#This Row],[New ID]])</f>
        <v>1</v>
      </c>
      <c r="G1168" s="1" t="s">
        <v>2905</v>
      </c>
      <c r="J1168">
        <v>1</v>
      </c>
      <c r="L1168">
        <v>1</v>
      </c>
    </row>
    <row r="1169" spans="1:12" x14ac:dyDescent="0.25">
      <c r="A1169" s="156" t="s">
        <v>735</v>
      </c>
      <c r="B1169" s="66" t="s">
        <v>3820</v>
      </c>
      <c r="C1169" s="155" t="s">
        <v>52</v>
      </c>
      <c r="D1169">
        <f>IF(ISERROR(VLOOKUP(A1169,'Unc. Lookup'!O$2:O$2652,1,FALSE)),0,1)</f>
        <v>1</v>
      </c>
      <c r="E1169">
        <f>COUNTIF(Table5[New ID],Table5[[#This Row],[New ID]])</f>
        <v>1</v>
      </c>
      <c r="G1169" s="1" t="s">
        <v>2929</v>
      </c>
      <c r="J1169">
        <v>1</v>
      </c>
      <c r="L1169">
        <v>1</v>
      </c>
    </row>
    <row r="1170" spans="1:12" x14ac:dyDescent="0.25">
      <c r="A1170" s="156" t="s">
        <v>737</v>
      </c>
      <c r="B1170" s="66" t="s">
        <v>3821</v>
      </c>
      <c r="C1170" s="155" t="s">
        <v>52</v>
      </c>
      <c r="D1170">
        <f>IF(ISERROR(VLOOKUP(A1170,'Unc. Lookup'!O$2:O$2652,1,FALSE)),0,1)</f>
        <v>1</v>
      </c>
      <c r="E1170">
        <f>COUNTIF(Table5[New ID],Table5[[#This Row],[New ID]])</f>
        <v>1</v>
      </c>
      <c r="G1170" s="1" t="s">
        <v>4163</v>
      </c>
      <c r="I1170">
        <v>1</v>
      </c>
      <c r="L1170">
        <v>1</v>
      </c>
    </row>
    <row r="1171" spans="1:12" x14ac:dyDescent="0.25">
      <c r="A1171" s="156" t="s">
        <v>5403</v>
      </c>
      <c r="B1171" s="66" t="s">
        <v>3822</v>
      </c>
      <c r="C1171" s="155" t="s">
        <v>52</v>
      </c>
      <c r="D1171">
        <f>IF(ISERROR(VLOOKUP(A1171,'Unc. Lookup'!O$2:O$2652,1,FALSE)),0,1)</f>
        <v>0</v>
      </c>
      <c r="E1171">
        <f>COUNTIF(Table5[New ID],Table5[[#This Row],[New ID]])</f>
        <v>1</v>
      </c>
      <c r="G1171" s="1" t="s">
        <v>2913</v>
      </c>
      <c r="J1171">
        <v>1</v>
      </c>
      <c r="L1171">
        <v>1</v>
      </c>
    </row>
    <row r="1172" spans="1:12" x14ac:dyDescent="0.25">
      <c r="A1172" s="156" t="s">
        <v>741</v>
      </c>
      <c r="B1172" s="66" t="s">
        <v>3823</v>
      </c>
      <c r="C1172" s="155" t="s">
        <v>52</v>
      </c>
      <c r="D1172">
        <f>IF(ISERROR(VLOOKUP(A1172,'Unc. Lookup'!O$2:O$2652,1,FALSE)),0,1)</f>
        <v>1</v>
      </c>
      <c r="E1172">
        <f>COUNTIF(Table5[New ID],Table5[[#This Row],[New ID]])</f>
        <v>1</v>
      </c>
      <c r="G1172" s="1" t="s">
        <v>4172</v>
      </c>
      <c r="I1172">
        <v>1</v>
      </c>
      <c r="L1172">
        <v>1</v>
      </c>
    </row>
    <row r="1173" spans="1:12" x14ac:dyDescent="0.25">
      <c r="A1173" s="156" t="s">
        <v>743</v>
      </c>
      <c r="B1173" s="66" t="s">
        <v>3824</v>
      </c>
      <c r="C1173" s="155" t="s">
        <v>52</v>
      </c>
      <c r="D1173">
        <f>IF(ISERROR(VLOOKUP(A1173,'Unc. Lookup'!O$2:O$2652,1,FALSE)),0,1)</f>
        <v>1</v>
      </c>
      <c r="E1173">
        <f>COUNTIF(Table5[New ID],Table5[[#This Row],[New ID]])</f>
        <v>1</v>
      </c>
      <c r="G1173" s="1" t="s">
        <v>2921</v>
      </c>
      <c r="J1173">
        <v>1</v>
      </c>
      <c r="L1173">
        <v>1</v>
      </c>
    </row>
    <row r="1174" spans="1:12" x14ac:dyDescent="0.25">
      <c r="A1174" s="156" t="s">
        <v>5404</v>
      </c>
      <c r="B1174" s="66" t="s">
        <v>3825</v>
      </c>
      <c r="C1174" s="155" t="s">
        <v>52</v>
      </c>
      <c r="D1174">
        <f>IF(ISERROR(VLOOKUP(A1174,'Unc. Lookup'!O$2:O$2652,1,FALSE)),0,1)</f>
        <v>0</v>
      </c>
      <c r="E1174">
        <f>COUNTIF(Table5[New ID],Table5[[#This Row],[New ID]])</f>
        <v>1</v>
      </c>
      <c r="G1174" s="1" t="s">
        <v>2936</v>
      </c>
      <c r="J1174">
        <v>1</v>
      </c>
      <c r="L1174">
        <v>1</v>
      </c>
    </row>
    <row r="1175" spans="1:12" x14ac:dyDescent="0.25">
      <c r="A1175" s="156" t="s">
        <v>722</v>
      </c>
      <c r="B1175" s="66" t="s">
        <v>3826</v>
      </c>
      <c r="C1175" s="155" t="s">
        <v>52</v>
      </c>
      <c r="D1175">
        <f>IF(ISERROR(VLOOKUP(A1175,'Unc. Lookup'!O$2:O$2652,1,FALSE)),0,1)</f>
        <v>1</v>
      </c>
      <c r="E1175">
        <f>COUNTIF(Table5[New ID],Table5[[#This Row],[New ID]])</f>
        <v>1</v>
      </c>
      <c r="G1175" s="1" t="s">
        <v>4391</v>
      </c>
      <c r="I1175">
        <v>1</v>
      </c>
      <c r="L1175">
        <v>1</v>
      </c>
    </row>
    <row r="1176" spans="1:12" x14ac:dyDescent="0.25">
      <c r="A1176" s="156" t="s">
        <v>724</v>
      </c>
      <c r="B1176" s="66" t="s">
        <v>3827</v>
      </c>
      <c r="C1176" s="155" t="s">
        <v>52</v>
      </c>
      <c r="D1176">
        <f>IF(ISERROR(VLOOKUP(A1176,'Unc. Lookup'!O$2:O$2652,1,FALSE)),0,1)</f>
        <v>1</v>
      </c>
      <c r="E1176">
        <f>COUNTIF(Table5[New ID],Table5[[#This Row],[New ID]])</f>
        <v>1</v>
      </c>
      <c r="G1176" s="1" t="s">
        <v>4962</v>
      </c>
      <c r="K1176">
        <v>1</v>
      </c>
      <c r="L1176">
        <v>1</v>
      </c>
    </row>
    <row r="1177" spans="1:12" x14ac:dyDescent="0.25">
      <c r="A1177" s="156" t="s">
        <v>726</v>
      </c>
      <c r="B1177" s="66" t="s">
        <v>3828</v>
      </c>
      <c r="C1177" s="155" t="s">
        <v>52</v>
      </c>
      <c r="D1177">
        <f>IF(ISERROR(VLOOKUP(A1177,'Unc. Lookup'!O$2:O$2652,1,FALSE)),0,1)</f>
        <v>1</v>
      </c>
      <c r="E1177">
        <f>COUNTIF(Table5[New ID],Table5[[#This Row],[New ID]])</f>
        <v>1</v>
      </c>
      <c r="G1177" s="1" t="s">
        <v>4397</v>
      </c>
      <c r="I1177">
        <v>1</v>
      </c>
      <c r="L1177">
        <v>1</v>
      </c>
    </row>
    <row r="1178" spans="1:12" x14ac:dyDescent="0.25">
      <c r="A1178" s="156" t="s">
        <v>728</v>
      </c>
      <c r="B1178" s="66" t="s">
        <v>3829</v>
      </c>
      <c r="C1178" s="155" t="s">
        <v>52</v>
      </c>
      <c r="D1178">
        <f>IF(ISERROR(VLOOKUP(A1178,'Unc. Lookup'!O$2:O$2652,1,FALSE)),0,1)</f>
        <v>1</v>
      </c>
      <c r="E1178">
        <f>COUNTIF(Table5[New ID],Table5[[#This Row],[New ID]])</f>
        <v>1</v>
      </c>
      <c r="G1178" s="1" t="s">
        <v>4432</v>
      </c>
      <c r="I1178">
        <v>1</v>
      </c>
      <c r="L1178">
        <v>1</v>
      </c>
    </row>
    <row r="1179" spans="1:12" x14ac:dyDescent="0.25">
      <c r="A1179" s="156" t="s">
        <v>730</v>
      </c>
      <c r="B1179" s="66" t="s">
        <v>3830</v>
      </c>
      <c r="C1179" s="155" t="s">
        <v>52</v>
      </c>
      <c r="D1179">
        <f>IF(ISERROR(VLOOKUP(A1179,'Unc. Lookup'!O$2:O$2652,1,FALSE)),0,1)</f>
        <v>1</v>
      </c>
      <c r="E1179">
        <f>COUNTIF(Table5[New ID],Table5[[#This Row],[New ID]])</f>
        <v>1</v>
      </c>
      <c r="G1179" s="1" t="s">
        <v>4438</v>
      </c>
      <c r="I1179">
        <v>1</v>
      </c>
      <c r="K1179">
        <v>1</v>
      </c>
      <c r="L1179">
        <v>2</v>
      </c>
    </row>
    <row r="1180" spans="1:12" x14ac:dyDescent="0.25">
      <c r="A1180" s="156" t="s">
        <v>721</v>
      </c>
      <c r="B1180" s="66" t="s">
        <v>3831</v>
      </c>
      <c r="C1180" s="155" t="s">
        <v>52</v>
      </c>
      <c r="D1180">
        <f>IF(ISERROR(VLOOKUP(A1180,'Unc. Lookup'!O$2:O$2652,1,FALSE)),0,1)</f>
        <v>1</v>
      </c>
      <c r="E1180">
        <f>COUNTIF(Table5[New ID],Table5[[#This Row],[New ID]])</f>
        <v>1</v>
      </c>
      <c r="G1180" s="1" t="s">
        <v>4491</v>
      </c>
      <c r="I1180">
        <v>1</v>
      </c>
      <c r="L1180">
        <v>1</v>
      </c>
    </row>
    <row r="1181" spans="1:12" x14ac:dyDescent="0.25">
      <c r="A1181" s="156" t="s">
        <v>5405</v>
      </c>
      <c r="B1181" s="66" t="s">
        <v>3832</v>
      </c>
      <c r="C1181" s="155" t="s">
        <v>52</v>
      </c>
      <c r="D1181">
        <f>IF(ISERROR(VLOOKUP(A1181,'Unc. Lookup'!O$2:O$2652,1,FALSE)),0,1)</f>
        <v>0</v>
      </c>
      <c r="E1181">
        <f>COUNTIF(Table5[New ID],Table5[[#This Row],[New ID]])</f>
        <v>1</v>
      </c>
      <c r="G1181" s="1" t="s">
        <v>4496</v>
      </c>
      <c r="I1181">
        <v>1</v>
      </c>
      <c r="K1181">
        <v>1</v>
      </c>
      <c r="L1181">
        <v>2</v>
      </c>
    </row>
    <row r="1182" spans="1:12" x14ac:dyDescent="0.25">
      <c r="A1182" s="156" t="s">
        <v>5406</v>
      </c>
      <c r="B1182" s="66" t="s">
        <v>3833</v>
      </c>
      <c r="C1182" s="155" t="s">
        <v>52</v>
      </c>
      <c r="D1182">
        <f>IF(ISERROR(VLOOKUP(A1182,'Unc. Lookup'!O$2:O$2652,1,FALSE)),0,1)</f>
        <v>0</v>
      </c>
      <c r="E1182">
        <f>COUNTIF(Table5[New ID],Table5[[#This Row],[New ID]])</f>
        <v>1</v>
      </c>
      <c r="G1182" s="1" t="s">
        <v>4261</v>
      </c>
      <c r="I1182">
        <v>2</v>
      </c>
      <c r="L1182">
        <v>2</v>
      </c>
    </row>
    <row r="1183" spans="1:12" x14ac:dyDescent="0.25">
      <c r="A1183" s="156" t="s">
        <v>727</v>
      </c>
      <c r="B1183" s="66" t="s">
        <v>3834</v>
      </c>
      <c r="C1183" s="155" t="s">
        <v>52</v>
      </c>
      <c r="D1183">
        <f>IF(ISERROR(VLOOKUP(A1183,'Unc. Lookup'!O$2:O$2652,1,FALSE)),0,1)</f>
        <v>1</v>
      </c>
      <c r="E1183">
        <f>COUNTIF(Table5[New ID],Table5[[#This Row],[New ID]])</f>
        <v>1</v>
      </c>
      <c r="G1183" s="1" t="s">
        <v>4266</v>
      </c>
      <c r="I1183">
        <v>2</v>
      </c>
      <c r="L1183">
        <v>2</v>
      </c>
    </row>
    <row r="1184" spans="1:12" x14ac:dyDescent="0.25">
      <c r="A1184" s="156" t="s">
        <v>729</v>
      </c>
      <c r="B1184" s="66" t="s">
        <v>3835</v>
      </c>
      <c r="C1184" s="155" t="s">
        <v>52</v>
      </c>
      <c r="D1184">
        <f>IF(ISERROR(VLOOKUP(A1184,'Unc. Lookup'!O$2:O$2652,1,FALSE)),0,1)</f>
        <v>1</v>
      </c>
      <c r="E1184">
        <f>COUNTIF(Table5[New ID],Table5[[#This Row],[New ID]])</f>
        <v>1</v>
      </c>
      <c r="G1184" s="1" t="s">
        <v>4271</v>
      </c>
      <c r="I1184">
        <v>2</v>
      </c>
      <c r="L1184">
        <v>2</v>
      </c>
    </row>
    <row r="1185" spans="1:12" x14ac:dyDescent="0.25">
      <c r="A1185" s="156" t="s">
        <v>731</v>
      </c>
      <c r="B1185" s="66" t="s">
        <v>3836</v>
      </c>
      <c r="C1185" s="155" t="s">
        <v>52</v>
      </c>
      <c r="D1185">
        <f>IF(ISERROR(VLOOKUP(A1185,'Unc. Lookup'!O$2:O$2652,1,FALSE)),0,1)</f>
        <v>1</v>
      </c>
      <c r="E1185">
        <f>COUNTIF(Table5[New ID],Table5[[#This Row],[New ID]])</f>
        <v>1</v>
      </c>
      <c r="G1185" s="1" t="s">
        <v>4444</v>
      </c>
      <c r="I1185">
        <v>1</v>
      </c>
      <c r="L1185">
        <v>1</v>
      </c>
    </row>
    <row r="1186" spans="1:12" x14ac:dyDescent="0.25">
      <c r="A1186" s="156" t="s">
        <v>681</v>
      </c>
      <c r="B1186" s="66" t="s">
        <v>3837</v>
      </c>
      <c r="C1186" s="155" t="s">
        <v>52</v>
      </c>
      <c r="D1186">
        <f>IF(ISERROR(VLOOKUP(A1186,'Unc. Lookup'!O$2:O$2652,1,FALSE)),0,1)</f>
        <v>1</v>
      </c>
      <c r="E1186">
        <f>COUNTIF(Table5[New ID],Table5[[#This Row],[New ID]])</f>
        <v>1</v>
      </c>
      <c r="G1186" s="1" t="s">
        <v>4250</v>
      </c>
      <c r="I1186">
        <v>2</v>
      </c>
      <c r="L1186">
        <v>2</v>
      </c>
    </row>
    <row r="1187" spans="1:12" x14ac:dyDescent="0.25">
      <c r="A1187" s="156" t="s">
        <v>683</v>
      </c>
      <c r="B1187" s="66" t="s">
        <v>3838</v>
      </c>
      <c r="C1187" s="155" t="s">
        <v>52</v>
      </c>
      <c r="D1187">
        <f>IF(ISERROR(VLOOKUP(A1187,'Unc. Lookup'!O$2:O$2652,1,FALSE)),0,1)</f>
        <v>1</v>
      </c>
      <c r="E1187">
        <f>COUNTIF(Table5[New ID],Table5[[#This Row],[New ID]])</f>
        <v>1</v>
      </c>
      <c r="G1187" s="1" t="s">
        <v>4450</v>
      </c>
      <c r="I1187">
        <v>1</v>
      </c>
      <c r="L1187">
        <v>1</v>
      </c>
    </row>
    <row r="1188" spans="1:12" x14ac:dyDescent="0.25">
      <c r="A1188" s="156" t="s">
        <v>685</v>
      </c>
      <c r="B1188" s="66" t="s">
        <v>3839</v>
      </c>
      <c r="C1188" s="155" t="s">
        <v>52</v>
      </c>
      <c r="D1188">
        <f>IF(ISERROR(VLOOKUP(A1188,'Unc. Lookup'!O$2:O$2652,1,FALSE)),0,1)</f>
        <v>1</v>
      </c>
      <c r="E1188">
        <f>COUNTIF(Table5[New ID],Table5[[#This Row],[New ID]])</f>
        <v>1</v>
      </c>
      <c r="G1188" s="1" t="s">
        <v>4256</v>
      </c>
      <c r="I1188">
        <v>2</v>
      </c>
      <c r="L1188">
        <v>2</v>
      </c>
    </row>
    <row r="1189" spans="1:12" x14ac:dyDescent="0.25">
      <c r="A1189" s="156" t="s">
        <v>687</v>
      </c>
      <c r="B1189" s="66" t="s">
        <v>3840</v>
      </c>
      <c r="C1189" s="155" t="s">
        <v>52</v>
      </c>
      <c r="D1189">
        <f>IF(ISERROR(VLOOKUP(A1189,'Unc. Lookup'!O$2:O$2652,1,FALSE)),0,1)</f>
        <v>1</v>
      </c>
      <c r="E1189">
        <f>COUNTIF(Table5[New ID],Table5[[#This Row],[New ID]])</f>
        <v>1</v>
      </c>
      <c r="G1189" s="1" t="s">
        <v>4456</v>
      </c>
      <c r="I1189">
        <v>1</v>
      </c>
      <c r="L1189">
        <v>1</v>
      </c>
    </row>
    <row r="1190" spans="1:12" x14ac:dyDescent="0.25">
      <c r="A1190" s="156" t="s">
        <v>689</v>
      </c>
      <c r="B1190" s="66" t="s">
        <v>3841</v>
      </c>
      <c r="C1190" s="155" t="s">
        <v>52</v>
      </c>
      <c r="D1190">
        <f>IF(ISERROR(VLOOKUP(A1190,'Unc. Lookup'!O$2:O$2652,1,FALSE)),0,1)</f>
        <v>1</v>
      </c>
      <c r="E1190">
        <f>COUNTIF(Table5[New ID],Table5[[#This Row],[New ID]])</f>
        <v>1</v>
      </c>
      <c r="G1190" s="1" t="s">
        <v>4403</v>
      </c>
      <c r="I1190">
        <v>1</v>
      </c>
      <c r="L1190">
        <v>1</v>
      </c>
    </row>
    <row r="1191" spans="1:12" x14ac:dyDescent="0.25">
      <c r="A1191" s="156" t="s">
        <v>5407</v>
      </c>
      <c r="B1191" s="66" t="s">
        <v>3842</v>
      </c>
      <c r="C1191" s="155" t="s">
        <v>52</v>
      </c>
      <c r="D1191">
        <f>IF(ISERROR(VLOOKUP(A1191,'Unc. Lookup'!O$2:O$2652,1,FALSE)),0,1)</f>
        <v>0</v>
      </c>
      <c r="E1191">
        <f>COUNTIF(Table5[New ID],Table5[[#This Row],[New ID]])</f>
        <v>1</v>
      </c>
      <c r="G1191" s="1" t="s">
        <v>4421</v>
      </c>
      <c r="I1191">
        <v>1</v>
      </c>
      <c r="L1191">
        <v>1</v>
      </c>
    </row>
    <row r="1192" spans="1:12" x14ac:dyDescent="0.25">
      <c r="A1192" s="156" t="s">
        <v>5408</v>
      </c>
      <c r="B1192" s="66" t="s">
        <v>3843</v>
      </c>
      <c r="C1192" s="155" t="s">
        <v>52</v>
      </c>
      <c r="D1192">
        <f>IF(ISERROR(VLOOKUP(A1192,'Unc. Lookup'!O$2:O$2652,1,FALSE)),0,1)</f>
        <v>0</v>
      </c>
      <c r="E1192">
        <f>COUNTIF(Table5[New ID],Table5[[#This Row],[New ID]])</f>
        <v>1</v>
      </c>
      <c r="G1192" s="1" t="s">
        <v>4227</v>
      </c>
      <c r="I1192">
        <v>1</v>
      </c>
      <c r="L1192">
        <v>1</v>
      </c>
    </row>
    <row r="1193" spans="1:12" x14ac:dyDescent="0.25">
      <c r="A1193" s="156" t="s">
        <v>5409</v>
      </c>
      <c r="B1193" s="66" t="s">
        <v>3844</v>
      </c>
      <c r="C1193" s="155" t="s">
        <v>52</v>
      </c>
      <c r="D1193">
        <f>IF(ISERROR(VLOOKUP(A1193,'Unc. Lookup'!O$2:O$2652,1,FALSE)),0,1)</f>
        <v>0</v>
      </c>
      <c r="E1193">
        <f>COUNTIF(Table5[New ID],Table5[[#This Row],[New ID]])</f>
        <v>1</v>
      </c>
      <c r="G1193" s="1" t="s">
        <v>4967</v>
      </c>
      <c r="K1193">
        <v>1</v>
      </c>
      <c r="L1193">
        <v>1</v>
      </c>
    </row>
    <row r="1194" spans="1:12" x14ac:dyDescent="0.25">
      <c r="A1194" s="156" t="s">
        <v>688</v>
      </c>
      <c r="B1194" s="66" t="s">
        <v>3845</v>
      </c>
      <c r="C1194" s="155" t="s">
        <v>52</v>
      </c>
      <c r="D1194">
        <f>IF(ISERROR(VLOOKUP(A1194,'Unc. Lookup'!O$2:O$2652,1,FALSE)),0,1)</f>
        <v>1</v>
      </c>
      <c r="E1194">
        <f>COUNTIF(Table5[New ID],Table5[[#This Row],[New ID]])</f>
        <v>1</v>
      </c>
      <c r="G1194" s="1" t="s">
        <v>4409</v>
      </c>
      <c r="I1194">
        <v>1</v>
      </c>
      <c r="L1194">
        <v>1</v>
      </c>
    </row>
    <row r="1195" spans="1:12" x14ac:dyDescent="0.25">
      <c r="A1195" s="156" t="s">
        <v>5410</v>
      </c>
      <c r="B1195" s="66" t="s">
        <v>3846</v>
      </c>
      <c r="C1195" s="155" t="s">
        <v>52</v>
      </c>
      <c r="D1195">
        <f>IF(ISERROR(VLOOKUP(A1195,'Unc. Lookup'!O$2:O$2652,1,FALSE)),0,1)</f>
        <v>0</v>
      </c>
      <c r="E1195">
        <f>COUNTIF(Table5[New ID],Table5[[#This Row],[New ID]])</f>
        <v>1</v>
      </c>
      <c r="G1195" s="1" t="s">
        <v>4233</v>
      </c>
      <c r="I1195">
        <v>1</v>
      </c>
      <c r="L1195">
        <v>1</v>
      </c>
    </row>
    <row r="1196" spans="1:12" x14ac:dyDescent="0.25">
      <c r="A1196" s="156" t="s">
        <v>671</v>
      </c>
      <c r="B1196" s="66" t="s">
        <v>3847</v>
      </c>
      <c r="C1196" s="155" t="s">
        <v>52</v>
      </c>
      <c r="D1196">
        <f>IF(ISERROR(VLOOKUP(A1196,'Unc. Lookup'!O$2:O$2652,1,FALSE)),0,1)</f>
        <v>1</v>
      </c>
      <c r="E1196">
        <f>COUNTIF(Table5[New ID],Table5[[#This Row],[New ID]])</f>
        <v>1</v>
      </c>
      <c r="G1196" s="1" t="s">
        <v>4427</v>
      </c>
      <c r="I1196">
        <v>1</v>
      </c>
      <c r="L1196">
        <v>1</v>
      </c>
    </row>
    <row r="1197" spans="1:12" x14ac:dyDescent="0.25">
      <c r="A1197" s="156" t="s">
        <v>673</v>
      </c>
      <c r="B1197" s="66" t="s">
        <v>3848</v>
      </c>
      <c r="C1197" s="155" t="s">
        <v>52</v>
      </c>
      <c r="D1197">
        <f>IF(ISERROR(VLOOKUP(A1197,'Unc. Lookup'!O$2:O$2652,1,FALSE)),0,1)</f>
        <v>1</v>
      </c>
      <c r="E1197">
        <f>COUNTIF(Table5[New ID],Table5[[#This Row],[New ID]])</f>
        <v>1</v>
      </c>
      <c r="G1197" s="1" t="s">
        <v>4239</v>
      </c>
      <c r="I1197">
        <v>1</v>
      </c>
      <c r="L1197">
        <v>1</v>
      </c>
    </row>
    <row r="1198" spans="1:12" x14ac:dyDescent="0.25">
      <c r="A1198" s="156" t="s">
        <v>5411</v>
      </c>
      <c r="B1198" s="66" t="s">
        <v>3849</v>
      </c>
      <c r="C1198" s="155" t="s">
        <v>52</v>
      </c>
      <c r="D1198">
        <f>IF(ISERROR(VLOOKUP(A1198,'Unc. Lookup'!O$2:O$2652,1,FALSE)),0,1)</f>
        <v>0</v>
      </c>
      <c r="E1198">
        <f>COUNTIF(Table5[New ID],Table5[[#This Row],[New ID]])</f>
        <v>1</v>
      </c>
      <c r="G1198" s="1" t="s">
        <v>4415</v>
      </c>
      <c r="I1198">
        <v>1</v>
      </c>
      <c r="L1198">
        <v>1</v>
      </c>
    </row>
    <row r="1199" spans="1:12" x14ac:dyDescent="0.25">
      <c r="A1199" s="156" t="s">
        <v>5412</v>
      </c>
      <c r="B1199" s="66" t="s">
        <v>3850</v>
      </c>
      <c r="C1199" s="155" t="s">
        <v>52</v>
      </c>
      <c r="D1199">
        <f>IF(ISERROR(VLOOKUP(A1199,'Unc. Lookup'!O$2:O$2652,1,FALSE)),0,1)</f>
        <v>0</v>
      </c>
      <c r="E1199">
        <f>COUNTIF(Table5[New ID],Table5[[#This Row],[New ID]])</f>
        <v>1</v>
      </c>
      <c r="G1199" s="1" t="s">
        <v>4245</v>
      </c>
      <c r="I1199">
        <v>1</v>
      </c>
      <c r="L1199">
        <v>1</v>
      </c>
    </row>
    <row r="1200" spans="1:12" x14ac:dyDescent="0.25">
      <c r="A1200" s="156" t="s">
        <v>679</v>
      </c>
      <c r="B1200" s="66" t="s">
        <v>3851</v>
      </c>
      <c r="C1200" s="155" t="s">
        <v>52</v>
      </c>
      <c r="D1200">
        <f>IF(ISERROR(VLOOKUP(A1200,'Unc. Lookup'!O$2:O$2652,1,FALSE)),0,1)</f>
        <v>1</v>
      </c>
      <c r="E1200">
        <f>COUNTIF(Table5[New ID],Table5[[#This Row],[New ID]])</f>
        <v>1</v>
      </c>
      <c r="G1200" s="1" t="s">
        <v>4462</v>
      </c>
      <c r="I1200">
        <v>1</v>
      </c>
      <c r="L1200">
        <v>1</v>
      </c>
    </row>
    <row r="1201" spans="1:12" x14ac:dyDescent="0.25">
      <c r="A1201" s="156" t="s">
        <v>672</v>
      </c>
      <c r="B1201" s="66" t="s">
        <v>3852</v>
      </c>
      <c r="C1201" s="155" t="s">
        <v>52</v>
      </c>
      <c r="D1201">
        <f>IF(ISERROR(VLOOKUP(A1201,'Unc. Lookup'!O$2:O$2652,1,FALSE)),0,1)</f>
        <v>1</v>
      </c>
      <c r="E1201">
        <f>COUNTIF(Table5[New ID],Table5[[#This Row],[New ID]])</f>
        <v>1</v>
      </c>
      <c r="G1201" s="1" t="s">
        <v>4468</v>
      </c>
      <c r="I1201">
        <v>1</v>
      </c>
      <c r="L1201">
        <v>1</v>
      </c>
    </row>
    <row r="1202" spans="1:12" x14ac:dyDescent="0.25">
      <c r="A1202" s="156" t="s">
        <v>5413</v>
      </c>
      <c r="B1202" s="66" t="s">
        <v>3853</v>
      </c>
      <c r="C1202" s="155" t="s">
        <v>52</v>
      </c>
      <c r="D1202">
        <f>IF(ISERROR(VLOOKUP(A1202,'Unc. Lookup'!O$2:O$2652,1,FALSE)),0,1)</f>
        <v>0</v>
      </c>
      <c r="E1202">
        <f>COUNTIF(Table5[New ID],Table5[[#This Row],[New ID]])</f>
        <v>1</v>
      </c>
      <c r="G1202" s="1" t="s">
        <v>4474</v>
      </c>
      <c r="I1202">
        <v>1</v>
      </c>
      <c r="L1202">
        <v>1</v>
      </c>
    </row>
    <row r="1203" spans="1:12" x14ac:dyDescent="0.25">
      <c r="A1203" s="156" t="s">
        <v>676</v>
      </c>
      <c r="B1203" s="66" t="s">
        <v>3854</v>
      </c>
      <c r="C1203" s="155" t="s">
        <v>52</v>
      </c>
      <c r="D1203">
        <f>IF(ISERROR(VLOOKUP(A1203,'Unc. Lookup'!O$2:O$2652,1,FALSE)),0,1)</f>
        <v>1</v>
      </c>
      <c r="E1203">
        <f>COUNTIF(Table5[New ID],Table5[[#This Row],[New ID]])</f>
        <v>1</v>
      </c>
      <c r="G1203" s="1" t="s">
        <v>4480</v>
      </c>
      <c r="I1203">
        <v>1</v>
      </c>
      <c r="L1203">
        <v>1</v>
      </c>
    </row>
    <row r="1204" spans="1:12" x14ac:dyDescent="0.25">
      <c r="A1204" s="156" t="s">
        <v>678</v>
      </c>
      <c r="B1204" s="66" t="s">
        <v>3855</v>
      </c>
      <c r="C1204" s="155" t="s">
        <v>52</v>
      </c>
      <c r="D1204">
        <f>IF(ISERROR(VLOOKUP(A1204,'Unc. Lookup'!O$2:O$2652,1,FALSE)),0,1)</f>
        <v>1</v>
      </c>
      <c r="E1204">
        <f>COUNTIF(Table5[New ID],Table5[[#This Row],[New ID]])</f>
        <v>1</v>
      </c>
      <c r="G1204" s="1" t="s">
        <v>4486</v>
      </c>
      <c r="I1204">
        <v>1</v>
      </c>
      <c r="L1204">
        <v>1</v>
      </c>
    </row>
    <row r="1205" spans="1:12" x14ac:dyDescent="0.25">
      <c r="A1205" s="156" t="s">
        <v>680</v>
      </c>
      <c r="B1205" s="66" t="s">
        <v>3856</v>
      </c>
      <c r="C1205" s="155" t="s">
        <v>52</v>
      </c>
      <c r="D1205">
        <f>IF(ISERROR(VLOOKUP(A1205,'Unc. Lookup'!O$2:O$2652,1,FALSE)),0,1)</f>
        <v>1</v>
      </c>
      <c r="E1205">
        <f>COUNTIF(Table5[New ID],Table5[[#This Row],[New ID]])</f>
        <v>1</v>
      </c>
      <c r="G1205" s="1" t="s">
        <v>3012</v>
      </c>
      <c r="J1205">
        <v>1</v>
      </c>
      <c r="L1205">
        <v>1</v>
      </c>
    </row>
    <row r="1206" spans="1:12" x14ac:dyDescent="0.25">
      <c r="A1206" s="156" t="s">
        <v>661</v>
      </c>
      <c r="B1206" s="66" t="s">
        <v>3857</v>
      </c>
      <c r="C1206" s="155" t="s">
        <v>52</v>
      </c>
      <c r="D1206">
        <f>IF(ISERROR(VLOOKUP(A1206,'Unc. Lookup'!O$2:O$2652,1,FALSE)),0,1)</f>
        <v>1</v>
      </c>
      <c r="E1206">
        <f>COUNTIF(Table5[New ID],Table5[[#This Row],[New ID]])</f>
        <v>1</v>
      </c>
      <c r="G1206" s="1" t="s">
        <v>3017</v>
      </c>
      <c r="J1206">
        <v>1</v>
      </c>
      <c r="L1206">
        <v>1</v>
      </c>
    </row>
    <row r="1207" spans="1:12" x14ac:dyDescent="0.25">
      <c r="A1207" s="156" t="s">
        <v>5414</v>
      </c>
      <c r="B1207" s="66" t="s">
        <v>3858</v>
      </c>
      <c r="C1207" s="155" t="s">
        <v>52</v>
      </c>
      <c r="D1207">
        <f>IF(ISERROR(VLOOKUP(A1207,'Unc. Lookup'!O$2:O$2652,1,FALSE)),0,1)</f>
        <v>0</v>
      </c>
      <c r="E1207">
        <f>COUNTIF(Table5[New ID],Table5[[#This Row],[New ID]])</f>
        <v>1</v>
      </c>
      <c r="G1207" s="1" t="s">
        <v>3022</v>
      </c>
      <c r="J1207">
        <v>1</v>
      </c>
      <c r="L1207">
        <v>1</v>
      </c>
    </row>
    <row r="1208" spans="1:12" x14ac:dyDescent="0.25">
      <c r="A1208" s="156" t="s">
        <v>5415</v>
      </c>
      <c r="B1208" s="66" t="s">
        <v>3859</v>
      </c>
      <c r="C1208" s="155" t="s">
        <v>52</v>
      </c>
      <c r="D1208">
        <f>IF(ISERROR(VLOOKUP(A1208,'Unc. Lookup'!O$2:O$2652,1,FALSE)),0,1)</f>
        <v>0</v>
      </c>
      <c r="E1208">
        <f>COUNTIF(Table5[New ID],Table5[[#This Row],[New ID]])</f>
        <v>1</v>
      </c>
      <c r="G1208" s="1" t="s">
        <v>3037</v>
      </c>
      <c r="J1208">
        <v>1</v>
      </c>
      <c r="L1208">
        <v>1</v>
      </c>
    </row>
    <row r="1209" spans="1:12" x14ac:dyDescent="0.25">
      <c r="A1209" s="156" t="s">
        <v>667</v>
      </c>
      <c r="B1209" s="66" t="s">
        <v>3860</v>
      </c>
      <c r="C1209" s="155" t="s">
        <v>52</v>
      </c>
      <c r="D1209">
        <f>IF(ISERROR(VLOOKUP(A1209,'Unc. Lookup'!O$2:O$2652,1,FALSE)),0,1)</f>
        <v>1</v>
      </c>
      <c r="E1209">
        <f>COUNTIF(Table5[New ID],Table5[[#This Row],[New ID]])</f>
        <v>1</v>
      </c>
      <c r="G1209" s="1" t="s">
        <v>3027</v>
      </c>
      <c r="J1209">
        <v>1</v>
      </c>
      <c r="L1209">
        <v>1</v>
      </c>
    </row>
    <row r="1210" spans="1:12" x14ac:dyDescent="0.25">
      <c r="A1210" s="156" t="s">
        <v>669</v>
      </c>
      <c r="B1210" s="66" t="s">
        <v>3861</v>
      </c>
      <c r="C1210" s="155" t="s">
        <v>52</v>
      </c>
      <c r="D1210">
        <f>IF(ISERROR(VLOOKUP(A1210,'Unc. Lookup'!O$2:O$2652,1,FALSE)),0,1)</f>
        <v>1</v>
      </c>
      <c r="E1210">
        <f>COUNTIF(Table5[New ID],Table5[[#This Row],[New ID]])</f>
        <v>1</v>
      </c>
      <c r="G1210" s="1" t="s">
        <v>3032</v>
      </c>
      <c r="J1210">
        <v>1</v>
      </c>
      <c r="L1210">
        <v>1</v>
      </c>
    </row>
    <row r="1211" spans="1:12" x14ac:dyDescent="0.25">
      <c r="A1211" s="156" t="s">
        <v>662</v>
      </c>
      <c r="B1211" s="66" t="s">
        <v>3862</v>
      </c>
      <c r="C1211" s="155" t="s">
        <v>52</v>
      </c>
      <c r="D1211">
        <f>IF(ISERROR(VLOOKUP(A1211,'Unc. Lookup'!O$2:O$2652,1,FALSE)),0,1)</f>
        <v>1</v>
      </c>
      <c r="E1211">
        <f>COUNTIF(Table5[New ID],Table5[[#This Row],[New ID]])</f>
        <v>1</v>
      </c>
      <c r="G1211" s="1" t="s">
        <v>3042</v>
      </c>
      <c r="J1211">
        <v>1</v>
      </c>
      <c r="L1211">
        <v>1</v>
      </c>
    </row>
    <row r="1212" spans="1:12" x14ac:dyDescent="0.25">
      <c r="A1212" s="156" t="s">
        <v>664</v>
      </c>
      <c r="B1212" s="66" t="s">
        <v>3863</v>
      </c>
      <c r="C1212" s="155" t="s">
        <v>52</v>
      </c>
      <c r="D1212">
        <f>IF(ISERROR(VLOOKUP(A1212,'Unc. Lookup'!O$2:O$2652,1,FALSE)),0,1)</f>
        <v>1</v>
      </c>
      <c r="E1212">
        <f>COUNTIF(Table5[New ID],Table5[[#This Row],[New ID]])</f>
        <v>1</v>
      </c>
      <c r="G1212" s="1" t="s">
        <v>3046</v>
      </c>
      <c r="J1212">
        <v>1</v>
      </c>
      <c r="L1212">
        <v>1</v>
      </c>
    </row>
    <row r="1213" spans="1:12" x14ac:dyDescent="0.25">
      <c r="A1213" s="156" t="s">
        <v>5416</v>
      </c>
      <c r="B1213" s="66" t="s">
        <v>3864</v>
      </c>
      <c r="C1213" s="155" t="s">
        <v>52</v>
      </c>
      <c r="D1213">
        <f>IF(ISERROR(VLOOKUP(A1213,'Unc. Lookup'!O$2:O$2652,1,FALSE)),0,1)</f>
        <v>0</v>
      </c>
      <c r="E1213">
        <f>COUNTIF(Table5[New ID],Table5[[#This Row],[New ID]])</f>
        <v>1</v>
      </c>
      <c r="G1213" s="1" t="s">
        <v>3051</v>
      </c>
      <c r="J1213">
        <v>1</v>
      </c>
      <c r="L1213">
        <v>1</v>
      </c>
    </row>
    <row r="1214" spans="1:12" x14ac:dyDescent="0.25">
      <c r="A1214" s="156" t="s">
        <v>668</v>
      </c>
      <c r="B1214" s="66" t="s">
        <v>3865</v>
      </c>
      <c r="C1214" s="155" t="s">
        <v>52</v>
      </c>
      <c r="D1214">
        <f>IF(ISERROR(VLOOKUP(A1214,'Unc. Lookup'!O$2:O$2652,1,FALSE)),0,1)</f>
        <v>1</v>
      </c>
      <c r="E1214">
        <f>COUNTIF(Table5[New ID],Table5[[#This Row],[New ID]])</f>
        <v>1</v>
      </c>
      <c r="G1214" s="1" t="s">
        <v>4501</v>
      </c>
      <c r="I1214">
        <v>1</v>
      </c>
      <c r="L1214">
        <v>1</v>
      </c>
    </row>
    <row r="1215" spans="1:12" x14ac:dyDescent="0.25">
      <c r="A1215" s="156" t="s">
        <v>670</v>
      </c>
      <c r="B1215" s="66" t="s">
        <v>3866</v>
      </c>
      <c r="C1215" s="155" t="s">
        <v>52</v>
      </c>
      <c r="D1215">
        <f>IF(ISERROR(VLOOKUP(A1215,'Unc. Lookup'!O$2:O$2652,1,FALSE)),0,1)</f>
        <v>1</v>
      </c>
      <c r="E1215">
        <f>COUNTIF(Table5[New ID],Table5[[#This Row],[New ID]])</f>
        <v>1</v>
      </c>
      <c r="G1215" s="1" t="s">
        <v>4506</v>
      </c>
      <c r="I1215">
        <v>1</v>
      </c>
      <c r="L1215">
        <v>1</v>
      </c>
    </row>
    <row r="1216" spans="1:12" x14ac:dyDescent="0.25">
      <c r="A1216" s="156" t="s">
        <v>5417</v>
      </c>
      <c r="B1216" s="66" t="s">
        <v>3867</v>
      </c>
      <c r="C1216" s="155" t="s">
        <v>52</v>
      </c>
      <c r="D1216">
        <f>IF(ISERROR(VLOOKUP(A1216,'Unc. Lookup'!O$2:O$2652,1,FALSE)),0,1)</f>
        <v>0</v>
      </c>
      <c r="E1216">
        <f>COUNTIF(Table5[New ID],Table5[[#This Row],[New ID]])</f>
        <v>1</v>
      </c>
      <c r="G1216" s="1" t="s">
        <v>3076</v>
      </c>
      <c r="J1216">
        <v>1</v>
      </c>
      <c r="L1216">
        <v>1</v>
      </c>
    </row>
    <row r="1217" spans="1:12" x14ac:dyDescent="0.25">
      <c r="A1217" s="156" t="s">
        <v>5418</v>
      </c>
      <c r="B1217" s="66" t="s">
        <v>3868</v>
      </c>
      <c r="C1217" s="155" t="s">
        <v>52</v>
      </c>
      <c r="D1217">
        <f>IF(ISERROR(VLOOKUP(A1217,'Unc. Lookup'!O$2:O$2652,1,FALSE)),0,1)</f>
        <v>0</v>
      </c>
      <c r="E1217">
        <f>COUNTIF(Table5[New ID],Table5[[#This Row],[New ID]])</f>
        <v>1</v>
      </c>
      <c r="G1217" s="1" t="s">
        <v>3081</v>
      </c>
      <c r="I1217">
        <v>1</v>
      </c>
      <c r="J1217">
        <v>1</v>
      </c>
      <c r="L1217">
        <v>2</v>
      </c>
    </row>
    <row r="1218" spans="1:12" x14ac:dyDescent="0.25">
      <c r="A1218" s="156" t="s">
        <v>710</v>
      </c>
      <c r="B1218" s="66" t="s">
        <v>3869</v>
      </c>
      <c r="C1218" s="155" t="s">
        <v>52</v>
      </c>
      <c r="D1218">
        <f>IF(ISERROR(VLOOKUP(A1218,'Unc. Lookup'!O$2:O$2652,1,FALSE)),0,1)</f>
        <v>1</v>
      </c>
      <c r="E1218">
        <f>COUNTIF(Table5[New ID],Table5[[#This Row],[New ID]])</f>
        <v>1</v>
      </c>
      <c r="G1218" s="1" t="s">
        <v>3091</v>
      </c>
      <c r="J1218">
        <v>1</v>
      </c>
      <c r="L1218">
        <v>1</v>
      </c>
    </row>
    <row r="1219" spans="1:12" x14ac:dyDescent="0.25">
      <c r="A1219" s="156" t="s">
        <v>712</v>
      </c>
      <c r="B1219" s="66" t="s">
        <v>3870</v>
      </c>
      <c r="C1219" s="155" t="s">
        <v>52</v>
      </c>
      <c r="D1219">
        <f>IF(ISERROR(VLOOKUP(A1219,'Unc. Lookup'!O$2:O$2652,1,FALSE)),0,1)</f>
        <v>1</v>
      </c>
      <c r="E1219">
        <f>COUNTIF(Table5[New ID],Table5[[#This Row],[New ID]])</f>
        <v>1</v>
      </c>
      <c r="G1219" s="1" t="s">
        <v>3086</v>
      </c>
      <c r="J1219">
        <v>1</v>
      </c>
      <c r="L1219">
        <v>1</v>
      </c>
    </row>
    <row r="1220" spans="1:12" x14ac:dyDescent="0.25">
      <c r="A1220" s="156" t="s">
        <v>714</v>
      </c>
      <c r="B1220" s="66" t="s">
        <v>3871</v>
      </c>
      <c r="C1220" s="155" t="s">
        <v>52</v>
      </c>
      <c r="D1220">
        <f>IF(ISERROR(VLOOKUP(A1220,'Unc. Lookup'!O$2:O$2652,1,FALSE)),0,1)</f>
        <v>1</v>
      </c>
      <c r="E1220">
        <f>COUNTIF(Table5[New ID],Table5[[#This Row],[New ID]])</f>
        <v>1</v>
      </c>
      <c r="G1220" s="1" t="s">
        <v>3056</v>
      </c>
      <c r="J1220">
        <v>1</v>
      </c>
      <c r="L1220">
        <v>1</v>
      </c>
    </row>
    <row r="1221" spans="1:12" x14ac:dyDescent="0.25">
      <c r="A1221" s="156" t="s">
        <v>716</v>
      </c>
      <c r="B1221" s="66" t="s">
        <v>3872</v>
      </c>
      <c r="C1221" s="155" t="s">
        <v>52</v>
      </c>
      <c r="D1221">
        <f>IF(ISERROR(VLOOKUP(A1221,'Unc. Lookup'!O$2:O$2652,1,FALSE)),0,1)</f>
        <v>1</v>
      </c>
      <c r="E1221">
        <f>COUNTIF(Table5[New ID],Table5[[#This Row],[New ID]])</f>
        <v>1</v>
      </c>
      <c r="G1221" s="1" t="s">
        <v>3071</v>
      </c>
      <c r="J1221">
        <v>1</v>
      </c>
      <c r="L1221">
        <v>1</v>
      </c>
    </row>
    <row r="1222" spans="1:12" x14ac:dyDescent="0.25">
      <c r="A1222" s="156" t="s">
        <v>718</v>
      </c>
      <c r="B1222" s="66" t="s">
        <v>3873</v>
      </c>
      <c r="C1222" s="155" t="s">
        <v>52</v>
      </c>
      <c r="D1222">
        <f>IF(ISERROR(VLOOKUP(A1222,'Unc. Lookup'!O$2:O$2652,1,FALSE)),0,1)</f>
        <v>1</v>
      </c>
      <c r="E1222">
        <f>COUNTIF(Table5[New ID],Table5[[#This Row],[New ID]])</f>
        <v>1</v>
      </c>
      <c r="G1222" s="1" t="s">
        <v>3061</v>
      </c>
      <c r="J1222">
        <v>1</v>
      </c>
      <c r="L1222">
        <v>1</v>
      </c>
    </row>
    <row r="1223" spans="1:12" x14ac:dyDescent="0.25">
      <c r="A1223" s="156" t="s">
        <v>707</v>
      </c>
      <c r="B1223" s="66" t="s">
        <v>3874</v>
      </c>
      <c r="C1223" s="155" t="s">
        <v>52</v>
      </c>
      <c r="D1223">
        <f>IF(ISERROR(VLOOKUP(A1223,'Unc. Lookup'!O$2:O$2652,1,FALSE)),0,1)</f>
        <v>1</v>
      </c>
      <c r="E1223">
        <f>COUNTIF(Table5[New ID],Table5[[#This Row],[New ID]])</f>
        <v>1</v>
      </c>
      <c r="G1223" s="1" t="s">
        <v>3066</v>
      </c>
      <c r="J1223">
        <v>1</v>
      </c>
      <c r="L1223">
        <v>1</v>
      </c>
    </row>
    <row r="1224" spans="1:12" x14ac:dyDescent="0.25">
      <c r="A1224" s="156" t="s">
        <v>709</v>
      </c>
      <c r="B1224" s="66" t="s">
        <v>3875</v>
      </c>
      <c r="C1224" s="155" t="s">
        <v>52</v>
      </c>
      <c r="D1224">
        <f>IF(ISERROR(VLOOKUP(A1224,'Unc. Lookup'!O$2:O$2652,1,FALSE)),0,1)</f>
        <v>1</v>
      </c>
      <c r="E1224">
        <f>COUNTIF(Table5[New ID],Table5[[#This Row],[New ID]])</f>
        <v>1</v>
      </c>
      <c r="G1224" s="1" t="s">
        <v>2890</v>
      </c>
      <c r="J1224">
        <v>1</v>
      </c>
      <c r="L1224">
        <v>1</v>
      </c>
    </row>
    <row r="1225" spans="1:12" x14ac:dyDescent="0.25">
      <c r="A1225" s="156" t="s">
        <v>711</v>
      </c>
      <c r="B1225" s="66" t="s">
        <v>3876</v>
      </c>
      <c r="C1225" s="155" t="s">
        <v>52</v>
      </c>
      <c r="D1225">
        <f>IF(ISERROR(VLOOKUP(A1225,'Unc. Lookup'!O$2:O$2652,1,FALSE)),0,1)</f>
        <v>1</v>
      </c>
      <c r="E1225">
        <f>COUNTIF(Table5[New ID],Table5[[#This Row],[New ID]])</f>
        <v>1</v>
      </c>
      <c r="G1225" s="1" t="s">
        <v>2898</v>
      </c>
      <c r="J1225">
        <v>1</v>
      </c>
      <c r="L1225">
        <v>1</v>
      </c>
    </row>
    <row r="1226" spans="1:12" x14ac:dyDescent="0.25">
      <c r="A1226" s="156" t="s">
        <v>713</v>
      </c>
      <c r="B1226" s="66" t="s">
        <v>3877</v>
      </c>
      <c r="C1226" s="155" t="s">
        <v>52</v>
      </c>
      <c r="D1226">
        <f>IF(ISERROR(VLOOKUP(A1226,'Unc. Lookup'!O$2:O$2652,1,FALSE)),0,1)</f>
        <v>1</v>
      </c>
      <c r="E1226">
        <f>COUNTIF(Table5[New ID],Table5[[#This Row],[New ID]])</f>
        <v>1</v>
      </c>
      <c r="G1226" s="1" t="s">
        <v>2891</v>
      </c>
      <c r="J1226">
        <v>1</v>
      </c>
      <c r="L1226">
        <v>1</v>
      </c>
    </row>
    <row r="1227" spans="1:12" x14ac:dyDescent="0.25">
      <c r="A1227" s="156" t="s">
        <v>5419</v>
      </c>
      <c r="B1227" s="66" t="s">
        <v>3878</v>
      </c>
      <c r="C1227" s="155" t="s">
        <v>52</v>
      </c>
      <c r="D1227">
        <f>IF(ISERROR(VLOOKUP(A1227,'Unc. Lookup'!O$2:O$2652,1,FALSE)),0,1)</f>
        <v>0</v>
      </c>
      <c r="E1227">
        <f>COUNTIF(Table5[New ID],Table5[[#This Row],[New ID]])</f>
        <v>1</v>
      </c>
      <c r="G1227" s="1" t="s">
        <v>2899</v>
      </c>
      <c r="J1227">
        <v>1</v>
      </c>
      <c r="L1227">
        <v>1</v>
      </c>
    </row>
    <row r="1228" spans="1:12" x14ac:dyDescent="0.25">
      <c r="A1228" s="156" t="s">
        <v>5420</v>
      </c>
      <c r="B1228" s="66" t="s">
        <v>3879</v>
      </c>
      <c r="C1228" s="155" t="s">
        <v>52</v>
      </c>
      <c r="D1228">
        <f>IF(ISERROR(VLOOKUP(A1228,'Unc. Lookup'!O$2:O$2652,1,FALSE)),0,1)</f>
        <v>0</v>
      </c>
      <c r="E1228">
        <f>COUNTIF(Table5[New ID],Table5[[#This Row],[New ID]])</f>
        <v>1</v>
      </c>
      <c r="G1228" s="1" t="s">
        <v>2907</v>
      </c>
      <c r="J1228">
        <v>1</v>
      </c>
      <c r="L1228">
        <v>1</v>
      </c>
    </row>
    <row r="1229" spans="1:12" x14ac:dyDescent="0.25">
      <c r="A1229" s="156" t="s">
        <v>719</v>
      </c>
      <c r="B1229" s="66" t="s">
        <v>3880</v>
      </c>
      <c r="C1229" s="155" t="s">
        <v>52</v>
      </c>
      <c r="D1229">
        <f>IF(ISERROR(VLOOKUP(A1229,'Unc. Lookup'!O$2:O$2652,1,FALSE)),0,1)</f>
        <v>1</v>
      </c>
      <c r="E1229">
        <f>COUNTIF(Table5[New ID],Table5[[#This Row],[New ID]])</f>
        <v>1</v>
      </c>
      <c r="G1229" s="1" t="s">
        <v>2938</v>
      </c>
      <c r="J1229">
        <v>1</v>
      </c>
      <c r="L1229">
        <v>1</v>
      </c>
    </row>
    <row r="1230" spans="1:12" x14ac:dyDescent="0.25">
      <c r="A1230" s="156" t="s">
        <v>5421</v>
      </c>
      <c r="B1230" s="66" t="s">
        <v>3881</v>
      </c>
      <c r="C1230" s="155" t="s">
        <v>52</v>
      </c>
      <c r="D1230">
        <f>IF(ISERROR(VLOOKUP(A1230,'Unc. Lookup'!O$2:O$2652,1,FALSE)),0,1)</f>
        <v>0</v>
      </c>
      <c r="E1230">
        <f>COUNTIF(Table5[New ID],Table5[[#This Row],[New ID]])</f>
        <v>1</v>
      </c>
      <c r="G1230" s="1" t="s">
        <v>4971</v>
      </c>
      <c r="K1230">
        <v>1</v>
      </c>
      <c r="L1230">
        <v>1</v>
      </c>
    </row>
    <row r="1231" spans="1:12" x14ac:dyDescent="0.25">
      <c r="A1231" s="156" t="s">
        <v>5422</v>
      </c>
      <c r="B1231" s="66" t="s">
        <v>3882</v>
      </c>
      <c r="C1231" s="155" t="s">
        <v>52</v>
      </c>
      <c r="D1231">
        <f>IF(ISERROR(VLOOKUP(A1231,'Unc. Lookup'!O$2:O$2652,1,FALSE)),0,1)</f>
        <v>0</v>
      </c>
      <c r="E1231">
        <f>COUNTIF(Table5[New ID],Table5[[#This Row],[New ID]])</f>
        <v>1</v>
      </c>
      <c r="G1231" s="1" t="s">
        <v>2915</v>
      </c>
      <c r="J1231">
        <v>1</v>
      </c>
      <c r="L1231">
        <v>1</v>
      </c>
    </row>
    <row r="1232" spans="1:12" x14ac:dyDescent="0.25">
      <c r="A1232" s="156" t="s">
        <v>694</v>
      </c>
      <c r="B1232" s="66" t="s">
        <v>3883</v>
      </c>
      <c r="C1232" s="155" t="s">
        <v>52</v>
      </c>
      <c r="D1232">
        <f>IF(ISERROR(VLOOKUP(A1232,'Unc. Lookup'!O$2:O$2652,1,FALSE)),0,1)</f>
        <v>1</v>
      </c>
      <c r="E1232">
        <f>COUNTIF(Table5[New ID],Table5[[#This Row],[New ID]])</f>
        <v>1</v>
      </c>
      <c r="G1232" s="1" t="s">
        <v>2923</v>
      </c>
      <c r="J1232">
        <v>1</v>
      </c>
      <c r="L1232">
        <v>1</v>
      </c>
    </row>
    <row r="1233" spans="1:12" x14ac:dyDescent="0.25">
      <c r="A1233" s="156" t="s">
        <v>5423</v>
      </c>
      <c r="B1233" s="66" t="s">
        <v>3884</v>
      </c>
      <c r="C1233" s="155" t="s">
        <v>52</v>
      </c>
      <c r="D1233">
        <f>IF(ISERROR(VLOOKUP(A1233,'Unc. Lookup'!O$2:O$2652,1,FALSE)),0,1)</f>
        <v>0</v>
      </c>
      <c r="E1233">
        <f>COUNTIF(Table5[New ID],Table5[[#This Row],[New ID]])</f>
        <v>1</v>
      </c>
      <c r="G1233" s="1" t="s">
        <v>2906</v>
      </c>
      <c r="J1233">
        <v>1</v>
      </c>
      <c r="L1233">
        <v>1</v>
      </c>
    </row>
    <row r="1234" spans="1:12" x14ac:dyDescent="0.25">
      <c r="A1234" s="156" t="s">
        <v>698</v>
      </c>
      <c r="B1234" s="66" t="s">
        <v>3885</v>
      </c>
      <c r="C1234" s="155" t="s">
        <v>52</v>
      </c>
      <c r="D1234">
        <f>IF(ISERROR(VLOOKUP(A1234,'Unc. Lookup'!O$2:O$2652,1,FALSE)),0,1)</f>
        <v>1</v>
      </c>
      <c r="E1234">
        <f>COUNTIF(Table5[New ID],Table5[[#This Row],[New ID]])</f>
        <v>1</v>
      </c>
      <c r="G1234" s="1" t="s">
        <v>2930</v>
      </c>
      <c r="J1234">
        <v>1</v>
      </c>
      <c r="L1234">
        <v>1</v>
      </c>
    </row>
    <row r="1235" spans="1:12" x14ac:dyDescent="0.25">
      <c r="A1235" s="156" t="s">
        <v>700</v>
      </c>
      <c r="B1235" s="66" t="s">
        <v>3886</v>
      </c>
      <c r="C1235" s="155" t="s">
        <v>52</v>
      </c>
      <c r="D1235">
        <f>IF(ISERROR(VLOOKUP(A1235,'Unc. Lookup'!O$2:O$2652,1,FALSE)),0,1)</f>
        <v>1</v>
      </c>
      <c r="E1235">
        <f>COUNTIF(Table5[New ID],Table5[[#This Row],[New ID]])</f>
        <v>1</v>
      </c>
      <c r="G1235" s="1" t="s">
        <v>4969</v>
      </c>
      <c r="K1235">
        <v>1</v>
      </c>
      <c r="L1235">
        <v>1</v>
      </c>
    </row>
    <row r="1236" spans="1:12" x14ac:dyDescent="0.25">
      <c r="A1236" s="156" t="s">
        <v>702</v>
      </c>
      <c r="B1236" s="66" t="s">
        <v>3887</v>
      </c>
      <c r="C1236" s="155" t="s">
        <v>52</v>
      </c>
      <c r="D1236">
        <f>IF(ISERROR(VLOOKUP(A1236,'Unc. Lookup'!O$2:O$2652,1,FALSE)),0,1)</f>
        <v>1</v>
      </c>
      <c r="E1236">
        <f>COUNTIF(Table5[New ID],Table5[[#This Row],[New ID]])</f>
        <v>1</v>
      </c>
      <c r="G1236" s="1" t="s">
        <v>4164</v>
      </c>
      <c r="I1236">
        <v>1</v>
      </c>
      <c r="L1236">
        <v>1</v>
      </c>
    </row>
    <row r="1237" spans="1:12" x14ac:dyDescent="0.25">
      <c r="A1237" s="156" t="s">
        <v>704</v>
      </c>
      <c r="B1237" s="66" t="s">
        <v>3888</v>
      </c>
      <c r="C1237" s="155" t="s">
        <v>52</v>
      </c>
      <c r="D1237">
        <f>IF(ISERROR(VLOOKUP(A1237,'Unc. Lookup'!O$2:O$2652,1,FALSE)),0,1)</f>
        <v>1</v>
      </c>
      <c r="E1237">
        <f>COUNTIF(Table5[New ID],Table5[[#This Row],[New ID]])</f>
        <v>1</v>
      </c>
      <c r="G1237" s="1" t="s">
        <v>4970</v>
      </c>
      <c r="K1237">
        <v>1</v>
      </c>
      <c r="L1237">
        <v>1</v>
      </c>
    </row>
    <row r="1238" spans="1:12" x14ac:dyDescent="0.25">
      <c r="A1238" s="156" t="s">
        <v>5424</v>
      </c>
      <c r="B1238" s="66" t="s">
        <v>3889</v>
      </c>
      <c r="C1238" s="155" t="s">
        <v>52</v>
      </c>
      <c r="D1238">
        <f>IF(ISERROR(VLOOKUP(A1238,'Unc. Lookup'!O$2:O$2652,1,FALSE)),0,1)</f>
        <v>0</v>
      </c>
      <c r="E1238">
        <f>COUNTIF(Table5[New ID],Table5[[#This Row],[New ID]])</f>
        <v>1</v>
      </c>
      <c r="G1238" s="1" t="s">
        <v>2914</v>
      </c>
      <c r="J1238">
        <v>1</v>
      </c>
      <c r="L1238">
        <v>1</v>
      </c>
    </row>
    <row r="1239" spans="1:12" x14ac:dyDescent="0.25">
      <c r="A1239" s="156" t="s">
        <v>695</v>
      </c>
      <c r="B1239" s="66" t="s">
        <v>3890</v>
      </c>
      <c r="C1239" s="155" t="s">
        <v>52</v>
      </c>
      <c r="D1239">
        <f>IF(ISERROR(VLOOKUP(A1239,'Unc. Lookup'!O$2:O$2652,1,FALSE)),0,1)</f>
        <v>1</v>
      </c>
      <c r="E1239">
        <f>COUNTIF(Table5[New ID],Table5[[#This Row],[New ID]])</f>
        <v>1</v>
      </c>
      <c r="G1239" s="1" t="s">
        <v>3048</v>
      </c>
      <c r="J1239">
        <v>1</v>
      </c>
      <c r="L1239">
        <v>1</v>
      </c>
    </row>
    <row r="1240" spans="1:12" x14ac:dyDescent="0.25">
      <c r="A1240" s="156" t="s">
        <v>697</v>
      </c>
      <c r="B1240" s="66" t="s">
        <v>3891</v>
      </c>
      <c r="C1240" s="155" t="s">
        <v>52</v>
      </c>
      <c r="D1240">
        <f>IF(ISERROR(VLOOKUP(A1240,'Unc. Lookup'!O$2:O$2652,1,FALSE)),0,1)</f>
        <v>1</v>
      </c>
      <c r="E1240">
        <f>COUNTIF(Table5[New ID],Table5[[#This Row],[New ID]])</f>
        <v>1</v>
      </c>
      <c r="G1240" s="1" t="s">
        <v>3053</v>
      </c>
      <c r="J1240">
        <v>1</v>
      </c>
      <c r="L1240">
        <v>1</v>
      </c>
    </row>
    <row r="1241" spans="1:12" x14ac:dyDescent="0.25">
      <c r="A1241" s="156" t="s">
        <v>5425</v>
      </c>
      <c r="B1241" s="66" t="s">
        <v>3892</v>
      </c>
      <c r="C1241" s="155" t="s">
        <v>52</v>
      </c>
      <c r="D1241">
        <f>IF(ISERROR(VLOOKUP(A1241,'Unc. Lookup'!O$2:O$2652,1,FALSE)),0,1)</f>
        <v>0</v>
      </c>
      <c r="E1241">
        <f>COUNTIF(Table5[New ID],Table5[[#This Row],[New ID]])</f>
        <v>1</v>
      </c>
      <c r="G1241" s="1" t="s">
        <v>3078</v>
      </c>
      <c r="J1241">
        <v>1</v>
      </c>
      <c r="L1241">
        <v>1</v>
      </c>
    </row>
    <row r="1242" spans="1:12" x14ac:dyDescent="0.25">
      <c r="A1242" s="156" t="s">
        <v>701</v>
      </c>
      <c r="B1242" s="66" t="s">
        <v>3893</v>
      </c>
      <c r="C1242" s="155" t="s">
        <v>52</v>
      </c>
      <c r="D1242">
        <f>IF(ISERROR(VLOOKUP(A1242,'Unc. Lookup'!O$2:O$2652,1,FALSE)),0,1)</f>
        <v>1</v>
      </c>
      <c r="E1242">
        <f>COUNTIF(Table5[New ID],Table5[[#This Row],[New ID]])</f>
        <v>1</v>
      </c>
      <c r="G1242" s="1" t="s">
        <v>3083</v>
      </c>
      <c r="J1242">
        <v>1</v>
      </c>
      <c r="L1242">
        <v>1</v>
      </c>
    </row>
    <row r="1243" spans="1:12" x14ac:dyDescent="0.25">
      <c r="A1243" s="156" t="s">
        <v>703</v>
      </c>
      <c r="B1243" s="66" t="s">
        <v>3894</v>
      </c>
      <c r="C1243" s="155" t="s">
        <v>52</v>
      </c>
      <c r="D1243">
        <f>IF(ISERROR(VLOOKUP(A1243,'Unc. Lookup'!O$2:O$2652,1,FALSE)),0,1)</f>
        <v>1</v>
      </c>
      <c r="E1243">
        <f>COUNTIF(Table5[New ID],Table5[[#This Row],[New ID]])</f>
        <v>1</v>
      </c>
      <c r="G1243" s="1" t="s">
        <v>3093</v>
      </c>
      <c r="J1243">
        <v>1</v>
      </c>
      <c r="L1243">
        <v>1</v>
      </c>
    </row>
    <row r="1244" spans="1:12" x14ac:dyDescent="0.25">
      <c r="A1244" s="156" t="s">
        <v>705</v>
      </c>
      <c r="B1244" s="66" t="s">
        <v>3895</v>
      </c>
      <c r="C1244" s="155" t="s">
        <v>52</v>
      </c>
      <c r="D1244">
        <f>IF(ISERROR(VLOOKUP(A1244,'Unc. Lookup'!O$2:O$2652,1,FALSE)),0,1)</f>
        <v>1</v>
      </c>
      <c r="E1244">
        <f>COUNTIF(Table5[New ID],Table5[[#This Row],[New ID]])</f>
        <v>1</v>
      </c>
      <c r="G1244" s="1" t="s">
        <v>3088</v>
      </c>
      <c r="J1244">
        <v>1</v>
      </c>
      <c r="L1244">
        <v>1</v>
      </c>
    </row>
    <row r="1245" spans="1:12" x14ac:dyDescent="0.25">
      <c r="A1245" s="156" t="s">
        <v>5426</v>
      </c>
      <c r="B1245" s="66" t="s">
        <v>3896</v>
      </c>
      <c r="C1245" s="155" t="s">
        <v>52</v>
      </c>
      <c r="D1245">
        <f>IF(ISERROR(VLOOKUP(A1245,'Unc. Lookup'!O$2:O$2652,1,FALSE)),0,1)</f>
        <v>1</v>
      </c>
      <c r="E1245">
        <f>COUNTIF(Table5[New ID],Table5[[#This Row],[New ID]])</f>
        <v>1</v>
      </c>
      <c r="G1245" s="1" t="s">
        <v>3058</v>
      </c>
      <c r="J1245">
        <v>1</v>
      </c>
      <c r="L1245">
        <v>1</v>
      </c>
    </row>
    <row r="1246" spans="1:12" x14ac:dyDescent="0.25">
      <c r="A1246" s="156" t="s">
        <v>5427</v>
      </c>
      <c r="B1246" s="66" t="s">
        <v>3898</v>
      </c>
      <c r="C1246" s="155" t="s">
        <v>52</v>
      </c>
      <c r="D1246">
        <f>IF(ISERROR(VLOOKUP(A1246,'Unc. Lookup'!O$2:O$2652,1,FALSE)),0,1)</f>
        <v>0</v>
      </c>
      <c r="E1246">
        <f>COUNTIF(Table5[New ID],Table5[[#This Row],[New ID]])</f>
        <v>1</v>
      </c>
      <c r="G1246" s="1" t="s">
        <v>3073</v>
      </c>
      <c r="J1246">
        <v>1</v>
      </c>
      <c r="L1246">
        <v>1</v>
      </c>
    </row>
    <row r="1247" spans="1:12" x14ac:dyDescent="0.25">
      <c r="A1247" s="156" t="s">
        <v>5428</v>
      </c>
      <c r="B1247" s="66" t="s">
        <v>3899</v>
      </c>
      <c r="C1247" s="155" t="s">
        <v>52</v>
      </c>
      <c r="D1247">
        <f>IF(ISERROR(VLOOKUP(A1247,'Unc. Lookup'!O$2:O$2652,1,FALSE)),0,1)</f>
        <v>0</v>
      </c>
      <c r="E1247">
        <f>COUNTIF(Table5[New ID],Table5[[#This Row],[New ID]])</f>
        <v>1</v>
      </c>
      <c r="G1247" s="1" t="s">
        <v>3063</v>
      </c>
      <c r="J1247">
        <v>1</v>
      </c>
      <c r="L1247">
        <v>1</v>
      </c>
    </row>
    <row r="1248" spans="1:12" x14ac:dyDescent="0.25">
      <c r="A1248" s="156" t="s">
        <v>5429</v>
      </c>
      <c r="B1248" s="66" t="s">
        <v>3900</v>
      </c>
      <c r="C1248" s="155" t="s">
        <v>52</v>
      </c>
      <c r="D1248">
        <f>IF(ISERROR(VLOOKUP(A1248,'Unc. Lookup'!O$2:O$2652,1,FALSE)),0,1)</f>
        <v>0</v>
      </c>
      <c r="E1248">
        <f>COUNTIF(Table5[New ID],Table5[[#This Row],[New ID]])</f>
        <v>1</v>
      </c>
      <c r="G1248" s="1" t="s">
        <v>3068</v>
      </c>
      <c r="J1248">
        <v>1</v>
      </c>
      <c r="L1248">
        <v>1</v>
      </c>
    </row>
    <row r="1249" spans="1:12" x14ac:dyDescent="0.25">
      <c r="A1249" s="156" t="s">
        <v>5430</v>
      </c>
      <c r="B1249" s="66" t="s">
        <v>3901</v>
      </c>
      <c r="C1249" s="155" t="s">
        <v>52</v>
      </c>
      <c r="D1249">
        <f>IF(ISERROR(VLOOKUP(A1249,'Unc. Lookup'!O$2:O$2652,1,FALSE)),0,1)</f>
        <v>1</v>
      </c>
      <c r="E1249">
        <f>COUNTIF(Table5[New ID],Table5[[#This Row],[New ID]])</f>
        <v>1</v>
      </c>
      <c r="G1249" s="1" t="s">
        <v>4173</v>
      </c>
      <c r="I1249">
        <v>1</v>
      </c>
      <c r="L1249">
        <v>1</v>
      </c>
    </row>
    <row r="1250" spans="1:12" x14ac:dyDescent="0.25">
      <c r="A1250" s="156" t="s">
        <v>5431</v>
      </c>
      <c r="B1250" s="66" t="s">
        <v>3902</v>
      </c>
      <c r="C1250" s="155" t="s">
        <v>52</v>
      </c>
      <c r="D1250">
        <f>IF(ISERROR(VLOOKUP(A1250,'Unc. Lookup'!O$2:O$2652,1,FALSE)),0,1)</f>
        <v>1</v>
      </c>
      <c r="E1250">
        <f>COUNTIF(Table5[New ID],Table5[[#This Row],[New ID]])</f>
        <v>1</v>
      </c>
      <c r="G1250" s="1" t="s">
        <v>2922</v>
      </c>
      <c r="J1250">
        <v>1</v>
      </c>
      <c r="L1250">
        <v>1</v>
      </c>
    </row>
    <row r="1251" spans="1:12" x14ac:dyDescent="0.25">
      <c r="A1251" s="156" t="s">
        <v>5432</v>
      </c>
      <c r="B1251" s="66" t="s">
        <v>3903</v>
      </c>
      <c r="C1251" s="155" t="s">
        <v>52</v>
      </c>
      <c r="D1251">
        <f>IF(ISERROR(VLOOKUP(A1251,'Unc. Lookup'!O$2:O$2652,1,FALSE)),0,1)</f>
        <v>1</v>
      </c>
      <c r="E1251">
        <f>COUNTIF(Table5[New ID],Table5[[#This Row],[New ID]])</f>
        <v>1</v>
      </c>
      <c r="G1251" s="1" t="s">
        <v>2937</v>
      </c>
      <c r="J1251">
        <v>1</v>
      </c>
      <c r="L1251">
        <v>1</v>
      </c>
    </row>
    <row r="1252" spans="1:12" x14ac:dyDescent="0.25">
      <c r="A1252" s="156" t="s">
        <v>5433</v>
      </c>
      <c r="B1252" s="66" t="s">
        <v>3904</v>
      </c>
      <c r="C1252" s="155" t="s">
        <v>52</v>
      </c>
      <c r="D1252">
        <f>IF(ISERROR(VLOOKUP(A1252,'Unc. Lookup'!O$2:O$2652,1,FALSE)),0,1)</f>
        <v>1</v>
      </c>
      <c r="E1252">
        <f>COUNTIF(Table5[New ID],Table5[[#This Row],[New ID]])</f>
        <v>1</v>
      </c>
      <c r="G1252" s="1" t="s">
        <v>4963</v>
      </c>
      <c r="K1252">
        <v>1</v>
      </c>
      <c r="L1252">
        <v>1</v>
      </c>
    </row>
    <row r="1253" spans="1:12" x14ac:dyDescent="0.25">
      <c r="A1253" s="156" t="s">
        <v>5434</v>
      </c>
      <c r="B1253" s="66" t="s">
        <v>3905</v>
      </c>
      <c r="C1253" s="155" t="s">
        <v>52</v>
      </c>
      <c r="D1253">
        <f>IF(ISERROR(VLOOKUP(A1253,'Unc. Lookup'!O$2:O$2652,1,FALSE)),0,1)</f>
        <v>1</v>
      </c>
      <c r="E1253">
        <f>COUNTIF(Table5[New ID],Table5[[#This Row],[New ID]])</f>
        <v>1</v>
      </c>
      <c r="G1253" s="1" t="s">
        <v>4433</v>
      </c>
      <c r="I1253">
        <v>1</v>
      </c>
      <c r="L1253">
        <v>1</v>
      </c>
    </row>
    <row r="1254" spans="1:12" x14ac:dyDescent="0.25">
      <c r="A1254" s="156" t="s">
        <v>768</v>
      </c>
      <c r="B1254" s="66" t="s">
        <v>3906</v>
      </c>
      <c r="C1254" s="155" t="s">
        <v>52</v>
      </c>
      <c r="D1254">
        <f>IF(ISERROR(VLOOKUP(A1254,'Unc. Lookup'!O$2:O$2652,1,FALSE)),0,1)</f>
        <v>1</v>
      </c>
      <c r="E1254">
        <f>COUNTIF(Table5[New ID],Table5[[#This Row],[New ID]])</f>
        <v>1</v>
      </c>
      <c r="G1254" s="1" t="s">
        <v>4439</v>
      </c>
      <c r="I1254">
        <v>1</v>
      </c>
      <c r="K1254">
        <v>1</v>
      </c>
      <c r="L1254">
        <v>2</v>
      </c>
    </row>
    <row r="1255" spans="1:12" x14ac:dyDescent="0.25">
      <c r="A1255" s="156" t="s">
        <v>769</v>
      </c>
      <c r="B1255" s="66" t="s">
        <v>3907</v>
      </c>
      <c r="C1255" s="155" t="s">
        <v>52</v>
      </c>
      <c r="D1255">
        <f>IF(ISERROR(VLOOKUP(A1255,'Unc. Lookup'!O$2:O$2652,1,FALSE)),0,1)</f>
        <v>1</v>
      </c>
      <c r="E1255">
        <f>COUNTIF(Table5[New ID],Table5[[#This Row],[New ID]])</f>
        <v>1</v>
      </c>
      <c r="G1255" s="1" t="s">
        <v>4492</v>
      </c>
      <c r="I1255">
        <v>1</v>
      </c>
      <c r="L1255">
        <v>1</v>
      </c>
    </row>
    <row r="1256" spans="1:12" x14ac:dyDescent="0.25">
      <c r="A1256" s="156" t="s">
        <v>5435</v>
      </c>
      <c r="B1256" s="66" t="s">
        <v>3908</v>
      </c>
      <c r="C1256" s="155" t="s">
        <v>52</v>
      </c>
      <c r="D1256">
        <f>IF(ISERROR(VLOOKUP(A1256,'Unc. Lookup'!O$2:O$2652,1,FALSE)),0,1)</f>
        <v>0</v>
      </c>
      <c r="E1256">
        <f>COUNTIF(Table5[New ID],Table5[[#This Row],[New ID]])</f>
        <v>1</v>
      </c>
      <c r="G1256" s="1" t="s">
        <v>4497</v>
      </c>
      <c r="I1256">
        <v>1</v>
      </c>
      <c r="K1256">
        <v>1</v>
      </c>
      <c r="L1256">
        <v>2</v>
      </c>
    </row>
    <row r="1257" spans="1:12" x14ac:dyDescent="0.25">
      <c r="A1257" s="156" t="s">
        <v>5436</v>
      </c>
      <c r="B1257" s="66" t="s">
        <v>3909</v>
      </c>
      <c r="C1257" s="155" t="s">
        <v>52</v>
      </c>
      <c r="D1257">
        <f>IF(ISERROR(VLOOKUP(A1257,'Unc. Lookup'!O$2:O$2652,1,FALSE)),0,1)</f>
        <v>0</v>
      </c>
      <c r="E1257">
        <f>COUNTIF(Table5[New ID],Table5[[#This Row],[New ID]])</f>
        <v>1</v>
      </c>
      <c r="G1257" s="1" t="s">
        <v>4262</v>
      </c>
      <c r="I1257">
        <v>2</v>
      </c>
      <c r="L1257">
        <v>2</v>
      </c>
    </row>
    <row r="1258" spans="1:12" x14ac:dyDescent="0.25">
      <c r="A1258" s="156" t="s">
        <v>5437</v>
      </c>
      <c r="B1258" s="66" t="s">
        <v>3910</v>
      </c>
      <c r="C1258" s="155" t="s">
        <v>52</v>
      </c>
      <c r="D1258">
        <f>IF(ISERROR(VLOOKUP(A1258,'Unc. Lookup'!O$2:O$2652,1,FALSE)),0,1)</f>
        <v>0</v>
      </c>
      <c r="E1258">
        <f>COUNTIF(Table5[New ID],Table5[[#This Row],[New ID]])</f>
        <v>1</v>
      </c>
      <c r="G1258" s="1" t="s">
        <v>4267</v>
      </c>
      <c r="I1258">
        <v>2</v>
      </c>
      <c r="L1258">
        <v>2</v>
      </c>
    </row>
    <row r="1259" spans="1:12" x14ac:dyDescent="0.25">
      <c r="A1259" s="156" t="s">
        <v>5438</v>
      </c>
      <c r="B1259" s="66" t="s">
        <v>3911</v>
      </c>
      <c r="C1259" s="155" t="s">
        <v>52</v>
      </c>
      <c r="D1259">
        <f>IF(ISERROR(VLOOKUP(A1259,'Unc. Lookup'!O$2:O$2652,1,FALSE)),0,1)</f>
        <v>0</v>
      </c>
      <c r="E1259">
        <f>COUNTIF(Table5[New ID],Table5[[#This Row],[New ID]])</f>
        <v>1</v>
      </c>
      <c r="G1259" s="1" t="s">
        <v>4272</v>
      </c>
      <c r="I1259">
        <v>2</v>
      </c>
      <c r="L1259">
        <v>2</v>
      </c>
    </row>
    <row r="1260" spans="1:12" x14ac:dyDescent="0.25">
      <c r="A1260" s="156" t="s">
        <v>774</v>
      </c>
      <c r="B1260" s="66" t="s">
        <v>3912</v>
      </c>
      <c r="C1260" s="155" t="s">
        <v>52</v>
      </c>
      <c r="D1260">
        <f>IF(ISERROR(VLOOKUP(A1260,'Unc. Lookup'!O$2:O$2652,1,FALSE)),0,1)</f>
        <v>1</v>
      </c>
      <c r="E1260">
        <f>COUNTIF(Table5[New ID],Table5[[#This Row],[New ID]])</f>
        <v>1</v>
      </c>
      <c r="G1260" s="1" t="s">
        <v>4445</v>
      </c>
      <c r="I1260">
        <v>1</v>
      </c>
      <c r="L1260">
        <v>1</v>
      </c>
    </row>
    <row r="1261" spans="1:12" x14ac:dyDescent="0.25">
      <c r="A1261" s="156" t="s">
        <v>5439</v>
      </c>
      <c r="B1261" s="66" t="s">
        <v>3913</v>
      </c>
      <c r="C1261" s="155" t="s">
        <v>52</v>
      </c>
      <c r="D1261">
        <f>IF(ISERROR(VLOOKUP(A1261,'Unc. Lookup'!O$2:O$2652,1,FALSE)),0,1)</f>
        <v>0</v>
      </c>
      <c r="E1261">
        <f>COUNTIF(Table5[New ID],Table5[[#This Row],[New ID]])</f>
        <v>1</v>
      </c>
      <c r="G1261" s="1" t="s">
        <v>4251</v>
      </c>
      <c r="I1261">
        <v>2</v>
      </c>
      <c r="L1261">
        <v>2</v>
      </c>
    </row>
    <row r="1262" spans="1:12" x14ac:dyDescent="0.25">
      <c r="A1262" s="156" t="s">
        <v>776</v>
      </c>
      <c r="B1262" s="66" t="s">
        <v>3914</v>
      </c>
      <c r="C1262" s="155" t="s">
        <v>52</v>
      </c>
      <c r="D1262">
        <f>IF(ISERROR(VLOOKUP(A1262,'Unc. Lookup'!O$2:O$2652,1,FALSE)),0,1)</f>
        <v>1</v>
      </c>
      <c r="E1262">
        <f>COUNTIF(Table5[New ID],Table5[[#This Row],[New ID]])</f>
        <v>1</v>
      </c>
      <c r="G1262" s="1" t="s">
        <v>4451</v>
      </c>
      <c r="I1262">
        <v>1</v>
      </c>
      <c r="L1262">
        <v>1</v>
      </c>
    </row>
    <row r="1263" spans="1:12" x14ac:dyDescent="0.25">
      <c r="A1263" s="156" t="s">
        <v>777</v>
      </c>
      <c r="B1263" s="66" t="s">
        <v>3915</v>
      </c>
      <c r="C1263" s="155" t="s">
        <v>52</v>
      </c>
      <c r="D1263">
        <f>IF(ISERROR(VLOOKUP(A1263,'Unc. Lookup'!O$2:O$2652,1,FALSE)),0,1)</f>
        <v>1</v>
      </c>
      <c r="E1263">
        <f>COUNTIF(Table5[New ID],Table5[[#This Row],[New ID]])</f>
        <v>1</v>
      </c>
      <c r="G1263" s="1" t="s">
        <v>4257</v>
      </c>
      <c r="I1263">
        <v>2</v>
      </c>
      <c r="L1263">
        <v>2</v>
      </c>
    </row>
    <row r="1264" spans="1:12" x14ac:dyDescent="0.25">
      <c r="A1264" s="156" t="s">
        <v>778</v>
      </c>
      <c r="B1264" s="66" t="s">
        <v>3916</v>
      </c>
      <c r="C1264" s="155" t="s">
        <v>52</v>
      </c>
      <c r="D1264">
        <f>IF(ISERROR(VLOOKUP(A1264,'Unc. Lookup'!O$2:O$2652,1,FALSE)),0,1)</f>
        <v>1</v>
      </c>
      <c r="E1264">
        <f>COUNTIF(Table5[New ID],Table5[[#This Row],[New ID]])</f>
        <v>1</v>
      </c>
      <c r="G1264" s="1" t="s">
        <v>4457</v>
      </c>
      <c r="I1264">
        <v>1</v>
      </c>
      <c r="L1264">
        <v>1</v>
      </c>
    </row>
    <row r="1265" spans="1:12" x14ac:dyDescent="0.25">
      <c r="A1265" s="156" t="s">
        <v>779</v>
      </c>
      <c r="B1265" s="66" t="s">
        <v>3917</v>
      </c>
      <c r="C1265" s="155" t="s">
        <v>52</v>
      </c>
      <c r="D1265">
        <f>IF(ISERROR(VLOOKUP(A1265,'Unc. Lookup'!O$2:O$2652,1,FALSE)),0,1)</f>
        <v>1</v>
      </c>
      <c r="E1265">
        <f>COUNTIF(Table5[New ID],Table5[[#This Row],[New ID]])</f>
        <v>1</v>
      </c>
      <c r="G1265" s="1" t="s">
        <v>4968</v>
      </c>
      <c r="K1265">
        <v>1</v>
      </c>
      <c r="L1265">
        <v>1</v>
      </c>
    </row>
    <row r="1266" spans="1:12" x14ac:dyDescent="0.25">
      <c r="A1266" s="156" t="s">
        <v>780</v>
      </c>
      <c r="B1266" s="66" t="s">
        <v>3918</v>
      </c>
      <c r="C1266" s="155" t="s">
        <v>52</v>
      </c>
      <c r="D1266">
        <f>IF(ISERROR(VLOOKUP(A1266,'Unc. Lookup'!O$2:O$2652,1,FALSE)),0,1)</f>
        <v>1</v>
      </c>
      <c r="E1266">
        <f>COUNTIF(Table5[New ID],Table5[[#This Row],[New ID]])</f>
        <v>1</v>
      </c>
      <c r="G1266" s="1" t="s">
        <v>4463</v>
      </c>
      <c r="I1266">
        <v>1</v>
      </c>
      <c r="L1266">
        <v>1</v>
      </c>
    </row>
    <row r="1267" spans="1:12" x14ac:dyDescent="0.25">
      <c r="A1267" s="156" t="s">
        <v>5440</v>
      </c>
      <c r="B1267" s="66" t="s">
        <v>3919</v>
      </c>
      <c r="C1267" s="155" t="s">
        <v>52</v>
      </c>
      <c r="D1267">
        <f>IF(ISERROR(VLOOKUP(A1267,'Unc. Lookup'!O$2:O$2652,1,FALSE)),0,1)</f>
        <v>0</v>
      </c>
      <c r="E1267">
        <f>COUNTIF(Table5[New ID],Table5[[#This Row],[New ID]])</f>
        <v>1</v>
      </c>
      <c r="G1267" s="1" t="s">
        <v>4469</v>
      </c>
      <c r="I1267">
        <v>1</v>
      </c>
      <c r="L1267">
        <v>1</v>
      </c>
    </row>
    <row r="1268" spans="1:12" x14ac:dyDescent="0.25">
      <c r="A1268" s="156" t="s">
        <v>5441</v>
      </c>
      <c r="B1268" s="66" t="s">
        <v>3920</v>
      </c>
      <c r="C1268" s="155" t="s">
        <v>52</v>
      </c>
      <c r="D1268">
        <f>IF(ISERROR(VLOOKUP(A1268,'Unc. Lookup'!O$2:O$2652,1,FALSE)),0,1)</f>
        <v>0</v>
      </c>
      <c r="E1268">
        <f>COUNTIF(Table5[New ID],Table5[[#This Row],[New ID]])</f>
        <v>1</v>
      </c>
      <c r="G1268" s="1" t="s">
        <v>4475</v>
      </c>
      <c r="I1268">
        <v>1</v>
      </c>
      <c r="L1268">
        <v>1</v>
      </c>
    </row>
    <row r="1269" spans="1:12" x14ac:dyDescent="0.25">
      <c r="A1269" s="156" t="s">
        <v>5442</v>
      </c>
      <c r="B1269" s="66" t="s">
        <v>3921</v>
      </c>
      <c r="C1269" s="155" t="s">
        <v>52</v>
      </c>
      <c r="D1269">
        <f>IF(ISERROR(VLOOKUP(A1269,'Unc. Lookup'!O$2:O$2652,1,FALSE)),0,1)</f>
        <v>0</v>
      </c>
      <c r="E1269">
        <f>COUNTIF(Table5[New ID],Table5[[#This Row],[New ID]])</f>
        <v>1</v>
      </c>
      <c r="G1269" s="1" t="s">
        <v>4481</v>
      </c>
      <c r="I1269">
        <v>1</v>
      </c>
      <c r="L1269">
        <v>1</v>
      </c>
    </row>
    <row r="1270" spans="1:12" x14ac:dyDescent="0.25">
      <c r="A1270" s="156" t="s">
        <v>784</v>
      </c>
      <c r="B1270" s="66" t="s">
        <v>3922</v>
      </c>
      <c r="C1270" s="155" t="s">
        <v>52</v>
      </c>
      <c r="D1270">
        <f>IF(ISERROR(VLOOKUP(A1270,'Unc. Lookup'!O$2:O$2652,1,FALSE)),0,1)</f>
        <v>1</v>
      </c>
      <c r="E1270">
        <f>COUNTIF(Table5[New ID],Table5[[#This Row],[New ID]])</f>
        <v>1</v>
      </c>
      <c r="G1270" s="1" t="s">
        <v>4487</v>
      </c>
      <c r="I1270">
        <v>1</v>
      </c>
      <c r="L1270">
        <v>1</v>
      </c>
    </row>
    <row r="1271" spans="1:12" x14ac:dyDescent="0.25">
      <c r="A1271" s="156" t="s">
        <v>785</v>
      </c>
      <c r="B1271" s="66" t="s">
        <v>3923</v>
      </c>
      <c r="C1271" s="155" t="s">
        <v>52</v>
      </c>
      <c r="D1271">
        <f>IF(ISERROR(VLOOKUP(A1271,'Unc. Lookup'!O$2:O$2652,1,FALSE)),0,1)</f>
        <v>1</v>
      </c>
      <c r="E1271">
        <f>COUNTIF(Table5[New ID],Table5[[#This Row],[New ID]])</f>
        <v>1</v>
      </c>
      <c r="G1271" s="1" t="s">
        <v>3013</v>
      </c>
      <c r="J1271">
        <v>1</v>
      </c>
      <c r="L1271">
        <v>1</v>
      </c>
    </row>
    <row r="1272" spans="1:12" x14ac:dyDescent="0.25">
      <c r="A1272" s="156" t="s">
        <v>5443</v>
      </c>
      <c r="B1272" s="66" t="s">
        <v>3924</v>
      </c>
      <c r="C1272" s="155" t="s">
        <v>52</v>
      </c>
      <c r="D1272">
        <f>IF(ISERROR(VLOOKUP(A1272,'Unc. Lookup'!O$2:O$2652,1,FALSE)),0,1)</f>
        <v>0</v>
      </c>
      <c r="E1272">
        <f>COUNTIF(Table5[New ID],Table5[[#This Row],[New ID]])</f>
        <v>1</v>
      </c>
      <c r="G1272" s="1" t="s">
        <v>3018</v>
      </c>
      <c r="J1272">
        <v>1</v>
      </c>
      <c r="L1272">
        <v>1</v>
      </c>
    </row>
    <row r="1273" spans="1:12" x14ac:dyDescent="0.25">
      <c r="A1273" s="156" t="s">
        <v>787</v>
      </c>
      <c r="B1273" s="66" t="s">
        <v>3925</v>
      </c>
      <c r="C1273" s="155" t="s">
        <v>52</v>
      </c>
      <c r="D1273">
        <f>IF(ISERROR(VLOOKUP(A1273,'Unc. Lookup'!O$2:O$2652,1,FALSE)),0,1)</f>
        <v>1</v>
      </c>
      <c r="E1273">
        <f>COUNTIF(Table5[New ID],Table5[[#This Row],[New ID]])</f>
        <v>1</v>
      </c>
      <c r="G1273" s="1" t="s">
        <v>3023</v>
      </c>
      <c r="J1273">
        <v>1</v>
      </c>
      <c r="L1273">
        <v>1</v>
      </c>
    </row>
    <row r="1274" spans="1:12" x14ac:dyDescent="0.25">
      <c r="A1274" s="156" t="s">
        <v>788</v>
      </c>
      <c r="B1274" s="66" t="s">
        <v>3926</v>
      </c>
      <c r="C1274" s="155" t="s">
        <v>52</v>
      </c>
      <c r="D1274">
        <f>IF(ISERROR(VLOOKUP(A1274,'Unc. Lookup'!O$2:O$2652,1,FALSE)),0,1)</f>
        <v>1</v>
      </c>
      <c r="E1274">
        <f>COUNTIF(Table5[New ID],Table5[[#This Row],[New ID]])</f>
        <v>1</v>
      </c>
      <c r="G1274" s="1" t="s">
        <v>3038</v>
      </c>
      <c r="J1274">
        <v>1</v>
      </c>
      <c r="L1274">
        <v>1</v>
      </c>
    </row>
    <row r="1275" spans="1:12" x14ac:dyDescent="0.25">
      <c r="A1275" s="156" t="s">
        <v>789</v>
      </c>
      <c r="B1275" s="66" t="s">
        <v>3927</v>
      </c>
      <c r="C1275" s="155" t="s">
        <v>52</v>
      </c>
      <c r="D1275">
        <f>IF(ISERROR(VLOOKUP(A1275,'Unc. Lookup'!O$2:O$2652,1,FALSE)),0,1)</f>
        <v>1</v>
      </c>
      <c r="E1275">
        <f>COUNTIF(Table5[New ID],Table5[[#This Row],[New ID]])</f>
        <v>1</v>
      </c>
      <c r="G1275" s="1" t="s">
        <v>3028</v>
      </c>
      <c r="J1275">
        <v>1</v>
      </c>
      <c r="L1275">
        <v>1</v>
      </c>
    </row>
    <row r="1276" spans="1:12" x14ac:dyDescent="0.25">
      <c r="A1276" s="156" t="s">
        <v>790</v>
      </c>
      <c r="B1276" s="66" t="s">
        <v>3928</v>
      </c>
      <c r="C1276" s="155" t="s">
        <v>52</v>
      </c>
      <c r="D1276">
        <f>IF(ISERROR(VLOOKUP(A1276,'Unc. Lookup'!O$2:O$2652,1,FALSE)),0,1)</f>
        <v>1</v>
      </c>
      <c r="E1276">
        <f>COUNTIF(Table5[New ID],Table5[[#This Row],[New ID]])</f>
        <v>1</v>
      </c>
      <c r="G1276" s="1" t="s">
        <v>3033</v>
      </c>
      <c r="J1276">
        <v>1</v>
      </c>
      <c r="L1276">
        <v>1</v>
      </c>
    </row>
    <row r="1277" spans="1:12" x14ac:dyDescent="0.25">
      <c r="A1277" s="156" t="s">
        <v>791</v>
      </c>
      <c r="B1277" s="66" t="s">
        <v>3929</v>
      </c>
      <c r="C1277" s="155" t="s">
        <v>52</v>
      </c>
      <c r="D1277">
        <f>IF(ISERROR(VLOOKUP(A1277,'Unc. Lookup'!O$2:O$2652,1,FALSE)),0,1)</f>
        <v>1</v>
      </c>
      <c r="E1277">
        <f>COUNTIF(Table5[New ID],Table5[[#This Row],[New ID]])</f>
        <v>1</v>
      </c>
      <c r="G1277" s="1" t="s">
        <v>3043</v>
      </c>
      <c r="J1277">
        <v>1</v>
      </c>
      <c r="L1277">
        <v>1</v>
      </c>
    </row>
    <row r="1278" spans="1:12" x14ac:dyDescent="0.25">
      <c r="A1278" s="156" t="s">
        <v>792</v>
      </c>
      <c r="B1278" s="66" t="s">
        <v>3930</v>
      </c>
      <c r="C1278" s="155" t="s">
        <v>52</v>
      </c>
      <c r="D1278">
        <f>IF(ISERROR(VLOOKUP(A1278,'Unc. Lookup'!O$2:O$2652,1,FALSE)),0,1)</f>
        <v>1</v>
      </c>
      <c r="E1278">
        <f>COUNTIF(Table5[New ID],Table5[[#This Row],[New ID]])</f>
        <v>1</v>
      </c>
      <c r="G1278" s="1" t="s">
        <v>3047</v>
      </c>
      <c r="J1278">
        <v>1</v>
      </c>
      <c r="L1278">
        <v>1</v>
      </c>
    </row>
    <row r="1279" spans="1:12" x14ac:dyDescent="0.25">
      <c r="A1279" s="156" t="s">
        <v>5444</v>
      </c>
      <c r="B1279" s="66" t="s">
        <v>3931</v>
      </c>
      <c r="C1279" s="155" t="s">
        <v>52</v>
      </c>
      <c r="D1279">
        <f>IF(ISERROR(VLOOKUP(A1279,'Unc. Lookup'!O$2:O$2652,1,FALSE)),0,1)</f>
        <v>0</v>
      </c>
      <c r="E1279">
        <f>COUNTIF(Table5[New ID],Table5[[#This Row],[New ID]])</f>
        <v>1</v>
      </c>
      <c r="G1279" s="1" t="s">
        <v>3052</v>
      </c>
      <c r="J1279">
        <v>1</v>
      </c>
      <c r="L1279">
        <v>1</v>
      </c>
    </row>
    <row r="1280" spans="1:12" x14ac:dyDescent="0.25">
      <c r="A1280" s="156" t="s">
        <v>794</v>
      </c>
      <c r="B1280" s="66" t="s">
        <v>3932</v>
      </c>
      <c r="C1280" s="155" t="s">
        <v>52</v>
      </c>
      <c r="D1280">
        <f>IF(ISERROR(VLOOKUP(A1280,'Unc. Lookup'!O$2:O$2652,1,FALSE)),0,1)</f>
        <v>1</v>
      </c>
      <c r="E1280">
        <f>COUNTIF(Table5[New ID],Table5[[#This Row],[New ID]])</f>
        <v>1</v>
      </c>
      <c r="G1280" s="1" t="s">
        <v>4502</v>
      </c>
      <c r="I1280">
        <v>1</v>
      </c>
      <c r="L1280">
        <v>1</v>
      </c>
    </row>
    <row r="1281" spans="1:12" x14ac:dyDescent="0.25">
      <c r="A1281" s="156" t="s">
        <v>795</v>
      </c>
      <c r="B1281" s="66" t="s">
        <v>3933</v>
      </c>
      <c r="C1281" s="155" t="s">
        <v>52</v>
      </c>
      <c r="D1281">
        <f>IF(ISERROR(VLOOKUP(A1281,'Unc. Lookup'!O$2:O$2652,1,FALSE)),0,1)</f>
        <v>1</v>
      </c>
      <c r="E1281">
        <f>COUNTIF(Table5[New ID],Table5[[#This Row],[New ID]])</f>
        <v>1</v>
      </c>
      <c r="G1281" s="1" t="s">
        <v>4507</v>
      </c>
      <c r="I1281">
        <v>1</v>
      </c>
      <c r="L1281">
        <v>1</v>
      </c>
    </row>
    <row r="1282" spans="1:12" x14ac:dyDescent="0.25">
      <c r="A1282" s="156" t="s">
        <v>5445</v>
      </c>
      <c r="B1282" s="66" t="s">
        <v>3934</v>
      </c>
      <c r="C1282" s="155" t="s">
        <v>52</v>
      </c>
      <c r="D1282">
        <f>IF(ISERROR(VLOOKUP(A1282,'Unc. Lookup'!O$2:O$2652,1,FALSE)),0,1)</f>
        <v>0</v>
      </c>
      <c r="E1282">
        <f>COUNTIF(Table5[New ID],Table5[[#This Row],[New ID]])</f>
        <v>1</v>
      </c>
      <c r="G1282" s="1" t="s">
        <v>3077</v>
      </c>
      <c r="J1282">
        <v>1</v>
      </c>
      <c r="L1282">
        <v>1</v>
      </c>
    </row>
    <row r="1283" spans="1:12" x14ac:dyDescent="0.25">
      <c r="A1283" s="156" t="s">
        <v>797</v>
      </c>
      <c r="B1283" s="66" t="s">
        <v>3935</v>
      </c>
      <c r="C1283" s="155" t="s">
        <v>52</v>
      </c>
      <c r="D1283">
        <f>IF(ISERROR(VLOOKUP(A1283,'Unc. Lookup'!O$2:O$2652,1,FALSE)),0,1)</f>
        <v>1</v>
      </c>
      <c r="E1283">
        <f>COUNTIF(Table5[New ID],Table5[[#This Row],[New ID]])</f>
        <v>1</v>
      </c>
      <c r="G1283" s="1" t="s">
        <v>3082</v>
      </c>
      <c r="I1283">
        <v>1</v>
      </c>
      <c r="J1283">
        <v>1</v>
      </c>
      <c r="L1283">
        <v>2</v>
      </c>
    </row>
    <row r="1284" spans="1:12" x14ac:dyDescent="0.25">
      <c r="A1284" s="156" t="s">
        <v>798</v>
      </c>
      <c r="B1284" s="66" t="s">
        <v>3936</v>
      </c>
      <c r="C1284" s="155" t="s">
        <v>52</v>
      </c>
      <c r="D1284">
        <f>IF(ISERROR(VLOOKUP(A1284,'Unc. Lookup'!O$2:O$2652,1,FALSE)),0,1)</f>
        <v>1</v>
      </c>
      <c r="E1284">
        <f>COUNTIF(Table5[New ID],Table5[[#This Row],[New ID]])</f>
        <v>1</v>
      </c>
      <c r="G1284" s="1" t="s">
        <v>3092</v>
      </c>
      <c r="J1284">
        <v>1</v>
      </c>
      <c r="L1284">
        <v>1</v>
      </c>
    </row>
    <row r="1285" spans="1:12" x14ac:dyDescent="0.25">
      <c r="A1285" s="156" t="s">
        <v>799</v>
      </c>
      <c r="B1285" s="66" t="s">
        <v>3937</v>
      </c>
      <c r="C1285" s="155" t="s">
        <v>52</v>
      </c>
      <c r="D1285">
        <f>IF(ISERROR(VLOOKUP(A1285,'Unc. Lookup'!O$2:O$2652,1,FALSE)),0,1)</f>
        <v>1</v>
      </c>
      <c r="E1285">
        <f>COUNTIF(Table5[New ID],Table5[[#This Row],[New ID]])</f>
        <v>1</v>
      </c>
      <c r="G1285" s="1" t="s">
        <v>3087</v>
      </c>
      <c r="J1285">
        <v>1</v>
      </c>
      <c r="L1285">
        <v>1</v>
      </c>
    </row>
    <row r="1286" spans="1:12" x14ac:dyDescent="0.25">
      <c r="A1286" s="156" t="s">
        <v>5446</v>
      </c>
      <c r="B1286" s="66" t="s">
        <v>3938</v>
      </c>
      <c r="C1286" s="155" t="s">
        <v>52</v>
      </c>
      <c r="D1286">
        <f>IF(ISERROR(VLOOKUP(A1286,'Unc. Lookup'!O$2:O$2652,1,FALSE)),0,1)</f>
        <v>0</v>
      </c>
      <c r="E1286">
        <f>COUNTIF(Table5[New ID],Table5[[#This Row],[New ID]])</f>
        <v>1</v>
      </c>
      <c r="G1286" s="1" t="s">
        <v>3057</v>
      </c>
      <c r="J1286">
        <v>1</v>
      </c>
      <c r="L1286">
        <v>1</v>
      </c>
    </row>
    <row r="1287" spans="1:12" x14ac:dyDescent="0.25">
      <c r="A1287" s="156" t="s">
        <v>5447</v>
      </c>
      <c r="B1287" s="66" t="s">
        <v>3939</v>
      </c>
      <c r="C1287" s="155" t="s">
        <v>52</v>
      </c>
      <c r="D1287">
        <f>IF(ISERROR(VLOOKUP(A1287,'Unc. Lookup'!O$2:O$2652,1,FALSE)),0,1)</f>
        <v>0</v>
      </c>
      <c r="E1287">
        <f>COUNTIF(Table5[New ID],Table5[[#This Row],[New ID]])</f>
        <v>1</v>
      </c>
      <c r="G1287" s="1" t="s">
        <v>3072</v>
      </c>
      <c r="J1287">
        <v>1</v>
      </c>
      <c r="L1287">
        <v>1</v>
      </c>
    </row>
    <row r="1288" spans="1:12" x14ac:dyDescent="0.25">
      <c r="A1288" s="156" t="s">
        <v>802</v>
      </c>
      <c r="B1288" s="66" t="s">
        <v>3940</v>
      </c>
      <c r="C1288" s="155" t="s">
        <v>52</v>
      </c>
      <c r="D1288">
        <f>IF(ISERROR(VLOOKUP(A1288,'Unc. Lookup'!O$2:O$2652,1,FALSE)),0,1)</f>
        <v>1</v>
      </c>
      <c r="E1288">
        <f>COUNTIF(Table5[New ID],Table5[[#This Row],[New ID]])</f>
        <v>1</v>
      </c>
      <c r="G1288" s="1" t="s">
        <v>3062</v>
      </c>
      <c r="J1288">
        <v>1</v>
      </c>
      <c r="L1288">
        <v>1</v>
      </c>
    </row>
    <row r="1289" spans="1:12" x14ac:dyDescent="0.25">
      <c r="A1289" s="156" t="s">
        <v>5448</v>
      </c>
      <c r="B1289" s="66" t="s">
        <v>3941</v>
      </c>
      <c r="C1289" s="155" t="s">
        <v>52</v>
      </c>
      <c r="D1289">
        <f>IF(ISERROR(VLOOKUP(A1289,'Unc. Lookup'!O$2:O$2652,1,FALSE)),0,1)</f>
        <v>0</v>
      </c>
      <c r="E1289">
        <f>COUNTIF(Table5[New ID],Table5[[#This Row],[New ID]])</f>
        <v>1</v>
      </c>
      <c r="G1289" s="1" t="s">
        <v>3067</v>
      </c>
      <c r="J1289">
        <v>1</v>
      </c>
      <c r="L1289">
        <v>1</v>
      </c>
    </row>
    <row r="1290" spans="1:12" x14ac:dyDescent="0.25">
      <c r="A1290" s="156" t="s">
        <v>5449</v>
      </c>
      <c r="B1290" s="66" t="s">
        <v>3942</v>
      </c>
      <c r="C1290" s="155" t="s">
        <v>52</v>
      </c>
      <c r="D1290">
        <f>IF(ISERROR(VLOOKUP(A1290,'Unc. Lookup'!O$2:O$2652,1,FALSE)),0,1)</f>
        <v>0</v>
      </c>
      <c r="E1290">
        <f>COUNTIF(Table5[New ID],Table5[[#This Row],[New ID]])</f>
        <v>1</v>
      </c>
      <c r="G1290" s="1" t="s">
        <v>3961</v>
      </c>
      <c r="J1290">
        <v>1</v>
      </c>
      <c r="L1290">
        <v>1</v>
      </c>
    </row>
    <row r="1291" spans="1:12" x14ac:dyDescent="0.25">
      <c r="A1291" s="156" t="s">
        <v>805</v>
      </c>
      <c r="B1291" s="66" t="s">
        <v>3943</v>
      </c>
      <c r="C1291" s="155" t="s">
        <v>52</v>
      </c>
      <c r="D1291">
        <f>IF(ISERROR(VLOOKUP(A1291,'Unc. Lookup'!O$2:O$2652,1,FALSE)),0,1)</f>
        <v>1</v>
      </c>
      <c r="E1291">
        <f>COUNTIF(Table5[New ID],Table5[[#This Row],[New ID]])</f>
        <v>1</v>
      </c>
      <c r="G1291" s="1" t="s">
        <v>3962</v>
      </c>
      <c r="J1291">
        <v>1</v>
      </c>
      <c r="L1291">
        <v>1</v>
      </c>
    </row>
    <row r="1292" spans="1:12" x14ac:dyDescent="0.25">
      <c r="A1292" s="156" t="s">
        <v>806</v>
      </c>
      <c r="B1292" s="66" t="s">
        <v>3944</v>
      </c>
      <c r="C1292" s="155" t="s">
        <v>52</v>
      </c>
      <c r="D1292">
        <f>IF(ISERROR(VLOOKUP(A1292,'Unc. Lookup'!O$2:O$2652,1,FALSE)),0,1)</f>
        <v>1</v>
      </c>
      <c r="E1292">
        <f>COUNTIF(Table5[New ID],Table5[[#This Row],[New ID]])</f>
        <v>1</v>
      </c>
      <c r="G1292" s="1" t="s">
        <v>3966</v>
      </c>
      <c r="J1292">
        <v>1</v>
      </c>
      <c r="L1292">
        <v>1</v>
      </c>
    </row>
    <row r="1293" spans="1:12" x14ac:dyDescent="0.25">
      <c r="A1293" s="156" t="s">
        <v>807</v>
      </c>
      <c r="B1293" s="66" t="s">
        <v>3945</v>
      </c>
      <c r="C1293" s="155" t="s">
        <v>52</v>
      </c>
      <c r="D1293">
        <f>IF(ISERROR(VLOOKUP(A1293,'Unc. Lookup'!O$2:O$2652,1,FALSE)),0,1)</f>
        <v>1</v>
      </c>
      <c r="E1293">
        <f>COUNTIF(Table5[New ID],Table5[[#This Row],[New ID]])</f>
        <v>1</v>
      </c>
      <c r="G1293" s="1" t="s">
        <v>3963</v>
      </c>
      <c r="J1293">
        <v>1</v>
      </c>
      <c r="L1293">
        <v>1</v>
      </c>
    </row>
    <row r="1294" spans="1:12" x14ac:dyDescent="0.25">
      <c r="A1294" s="156" t="s">
        <v>808</v>
      </c>
      <c r="B1294" s="66" t="s">
        <v>3946</v>
      </c>
      <c r="C1294" s="155" t="s">
        <v>52</v>
      </c>
      <c r="D1294">
        <f>IF(ISERROR(VLOOKUP(A1294,'Unc. Lookup'!O$2:O$2652,1,FALSE)),0,1)</f>
        <v>1</v>
      </c>
      <c r="E1294">
        <f>COUNTIF(Table5[New ID],Table5[[#This Row],[New ID]])</f>
        <v>1</v>
      </c>
      <c r="G1294" s="1" t="s">
        <v>3967</v>
      </c>
      <c r="J1294">
        <v>1</v>
      </c>
      <c r="L1294">
        <v>1</v>
      </c>
    </row>
    <row r="1295" spans="1:12" x14ac:dyDescent="0.25">
      <c r="A1295" s="156" t="s">
        <v>809</v>
      </c>
      <c r="B1295" s="66" t="s">
        <v>3947</v>
      </c>
      <c r="C1295" s="155" t="s">
        <v>52</v>
      </c>
      <c r="D1295">
        <f>IF(ISERROR(VLOOKUP(A1295,'Unc. Lookup'!O$2:O$2652,1,FALSE)),0,1)</f>
        <v>1</v>
      </c>
      <c r="E1295">
        <f>COUNTIF(Table5[New ID],Table5[[#This Row],[New ID]])</f>
        <v>1</v>
      </c>
      <c r="G1295" s="1" t="s">
        <v>3971</v>
      </c>
      <c r="J1295">
        <v>1</v>
      </c>
      <c r="L1295">
        <v>1</v>
      </c>
    </row>
    <row r="1296" spans="1:12" x14ac:dyDescent="0.25">
      <c r="A1296" s="156" t="s">
        <v>810</v>
      </c>
      <c r="B1296" s="66" t="s">
        <v>3948</v>
      </c>
      <c r="C1296" s="155" t="s">
        <v>52</v>
      </c>
      <c r="D1296">
        <f>IF(ISERROR(VLOOKUP(A1296,'Unc. Lookup'!O$2:O$2652,1,FALSE)),0,1)</f>
        <v>1</v>
      </c>
      <c r="E1296">
        <f>COUNTIF(Table5[New ID],Table5[[#This Row],[New ID]])</f>
        <v>1</v>
      </c>
      <c r="G1296" s="1" t="s">
        <v>3964</v>
      </c>
      <c r="J1296">
        <v>1</v>
      </c>
      <c r="L1296">
        <v>1</v>
      </c>
    </row>
    <row r="1297" spans="1:12" x14ac:dyDescent="0.25">
      <c r="A1297" s="156" t="s">
        <v>811</v>
      </c>
      <c r="B1297" s="66" t="s">
        <v>3949</v>
      </c>
      <c r="C1297" s="155" t="s">
        <v>52</v>
      </c>
      <c r="D1297">
        <f>IF(ISERROR(VLOOKUP(A1297,'Unc. Lookup'!O$2:O$2652,1,FALSE)),0,1)</f>
        <v>1</v>
      </c>
      <c r="E1297">
        <f>COUNTIF(Table5[New ID],Table5[[#This Row],[New ID]])</f>
        <v>1</v>
      </c>
      <c r="G1297" s="1" t="s">
        <v>3968</v>
      </c>
      <c r="J1297">
        <v>1</v>
      </c>
      <c r="L1297">
        <v>1</v>
      </c>
    </row>
    <row r="1298" spans="1:12" x14ac:dyDescent="0.25">
      <c r="A1298" s="156" t="s">
        <v>5450</v>
      </c>
      <c r="B1298" s="66" t="s">
        <v>3950</v>
      </c>
      <c r="C1298" s="155" t="s">
        <v>52</v>
      </c>
      <c r="D1298">
        <f>IF(ISERROR(VLOOKUP(A1298,'Unc. Lookup'!O$2:O$2652,1,FALSE)),0,1)</f>
        <v>0</v>
      </c>
      <c r="E1298">
        <f>COUNTIF(Table5[New ID],Table5[[#This Row],[New ID]])</f>
        <v>1</v>
      </c>
      <c r="G1298" s="1" t="s">
        <v>3972</v>
      </c>
      <c r="J1298">
        <v>1</v>
      </c>
      <c r="L1298">
        <v>1</v>
      </c>
    </row>
    <row r="1299" spans="1:12" x14ac:dyDescent="0.25">
      <c r="A1299" s="156" t="s">
        <v>813</v>
      </c>
      <c r="B1299" s="66" t="s">
        <v>3951</v>
      </c>
      <c r="C1299" s="155" t="s">
        <v>52</v>
      </c>
      <c r="D1299">
        <f>IF(ISERROR(VLOOKUP(A1299,'Unc. Lookup'!O$2:O$2652,1,FALSE)),0,1)</f>
        <v>1</v>
      </c>
      <c r="E1299">
        <f>COUNTIF(Table5[New ID],Table5[[#This Row],[New ID]])</f>
        <v>1</v>
      </c>
      <c r="G1299" s="1" t="s">
        <v>3976</v>
      </c>
      <c r="J1299">
        <v>1</v>
      </c>
      <c r="L1299">
        <v>1</v>
      </c>
    </row>
    <row r="1300" spans="1:12" x14ac:dyDescent="0.25">
      <c r="A1300" s="156" t="s">
        <v>5451</v>
      </c>
      <c r="B1300" s="66" t="s">
        <v>3952</v>
      </c>
      <c r="C1300" s="155" t="s">
        <v>52</v>
      </c>
      <c r="D1300">
        <f>IF(ISERROR(VLOOKUP(A1300,'Unc. Lookup'!O$2:O$2652,1,FALSE)),0,1)</f>
        <v>0</v>
      </c>
      <c r="E1300">
        <f>COUNTIF(Table5[New ID],Table5[[#This Row],[New ID]])</f>
        <v>1</v>
      </c>
      <c r="G1300" s="1" t="s">
        <v>3965</v>
      </c>
      <c r="J1300">
        <v>1</v>
      </c>
      <c r="L1300">
        <v>1</v>
      </c>
    </row>
    <row r="1301" spans="1:12" x14ac:dyDescent="0.25">
      <c r="A1301" s="156" t="s">
        <v>815</v>
      </c>
      <c r="B1301" s="66" t="s">
        <v>3953</v>
      </c>
      <c r="C1301" s="155" t="s">
        <v>52</v>
      </c>
      <c r="D1301">
        <f>IF(ISERROR(VLOOKUP(A1301,'Unc. Lookup'!O$2:O$2652,1,FALSE)),0,1)</f>
        <v>1</v>
      </c>
      <c r="E1301">
        <f>COUNTIF(Table5[New ID],Table5[[#This Row],[New ID]])</f>
        <v>1</v>
      </c>
      <c r="G1301" s="1" t="s">
        <v>3969</v>
      </c>
      <c r="J1301">
        <v>1</v>
      </c>
      <c r="L1301">
        <v>1</v>
      </c>
    </row>
    <row r="1302" spans="1:12" x14ac:dyDescent="0.25">
      <c r="A1302" s="156" t="s">
        <v>816</v>
      </c>
      <c r="B1302" s="66" t="s">
        <v>3954</v>
      </c>
      <c r="C1302" s="155" t="s">
        <v>52</v>
      </c>
      <c r="D1302">
        <f>IF(ISERROR(VLOOKUP(A1302,'Unc. Lookup'!O$2:O$2652,1,FALSE)),0,1)</f>
        <v>1</v>
      </c>
      <c r="E1302">
        <f>COUNTIF(Table5[New ID],Table5[[#This Row],[New ID]])</f>
        <v>1</v>
      </c>
      <c r="G1302" s="1" t="s">
        <v>3973</v>
      </c>
      <c r="J1302">
        <v>1</v>
      </c>
      <c r="L1302">
        <v>1</v>
      </c>
    </row>
    <row r="1303" spans="1:12" x14ac:dyDescent="0.25">
      <c r="A1303" s="156" t="s">
        <v>5452</v>
      </c>
      <c r="B1303" s="66" t="s">
        <v>3955</v>
      </c>
      <c r="C1303" s="155" t="s">
        <v>52</v>
      </c>
      <c r="D1303">
        <f>IF(ISERROR(VLOOKUP(A1303,'Unc. Lookup'!O$2:O$2652,1,FALSE)),0,1)</f>
        <v>0</v>
      </c>
      <c r="E1303">
        <f>COUNTIF(Table5[New ID],Table5[[#This Row],[New ID]])</f>
        <v>1</v>
      </c>
      <c r="G1303" s="1" t="s">
        <v>3977</v>
      </c>
      <c r="J1303">
        <v>1</v>
      </c>
      <c r="L1303">
        <v>1</v>
      </c>
    </row>
    <row r="1304" spans="1:12" x14ac:dyDescent="0.25">
      <c r="A1304" s="156" t="s">
        <v>5453</v>
      </c>
      <c r="B1304" s="66" t="s">
        <v>3956</v>
      </c>
      <c r="C1304" s="155" t="s">
        <v>52</v>
      </c>
      <c r="D1304">
        <f>IF(ISERROR(VLOOKUP(A1304,'Unc. Lookup'!O$2:O$2652,1,FALSE)),0,1)</f>
        <v>1</v>
      </c>
      <c r="E1304">
        <f>COUNTIF(Table5[New ID],Table5[[#This Row],[New ID]])</f>
        <v>1</v>
      </c>
      <c r="G1304" s="1" t="s">
        <v>3981</v>
      </c>
      <c r="J1304">
        <v>1</v>
      </c>
      <c r="L1304">
        <v>1</v>
      </c>
    </row>
    <row r="1305" spans="1:12" x14ac:dyDescent="0.25">
      <c r="A1305" s="156" t="s">
        <v>5454</v>
      </c>
      <c r="B1305" s="66" t="s">
        <v>3957</v>
      </c>
      <c r="C1305" s="155" t="s">
        <v>52</v>
      </c>
      <c r="D1305">
        <f>IF(ISERROR(VLOOKUP(A1305,'Unc. Lookup'!O$2:O$2652,1,FALSE)),0,1)</f>
        <v>0</v>
      </c>
      <c r="E1305">
        <f>COUNTIF(Table5[New ID],Table5[[#This Row],[New ID]])</f>
        <v>1</v>
      </c>
      <c r="G1305" s="1" t="s">
        <v>3970</v>
      </c>
      <c r="J1305">
        <v>1</v>
      </c>
      <c r="L1305">
        <v>1</v>
      </c>
    </row>
    <row r="1306" spans="1:12" x14ac:dyDescent="0.25">
      <c r="A1306" s="156" t="s">
        <v>5455</v>
      </c>
      <c r="B1306" s="66" t="s">
        <v>3958</v>
      </c>
      <c r="C1306" s="155" t="s">
        <v>52</v>
      </c>
      <c r="D1306">
        <f>IF(ISERROR(VLOOKUP(A1306,'Unc. Lookup'!O$2:O$2652,1,FALSE)),0,1)</f>
        <v>1</v>
      </c>
      <c r="E1306">
        <f>COUNTIF(Table5[New ID],Table5[[#This Row],[New ID]])</f>
        <v>1</v>
      </c>
      <c r="G1306" s="1" t="s">
        <v>3974</v>
      </c>
      <c r="J1306">
        <v>1</v>
      </c>
      <c r="L1306">
        <v>1</v>
      </c>
    </row>
    <row r="1307" spans="1:12" x14ac:dyDescent="0.25">
      <c r="A1307" s="156" t="s">
        <v>5456</v>
      </c>
      <c r="B1307" s="66" t="s">
        <v>3959</v>
      </c>
      <c r="C1307" s="155" t="s">
        <v>52</v>
      </c>
      <c r="D1307">
        <f>IF(ISERROR(VLOOKUP(A1307,'Unc. Lookup'!O$2:O$2652,1,FALSE)),0,1)</f>
        <v>1</v>
      </c>
      <c r="E1307">
        <f>COUNTIF(Table5[New ID],Table5[[#This Row],[New ID]])</f>
        <v>1</v>
      </c>
      <c r="G1307" s="1" t="s">
        <v>3978</v>
      </c>
      <c r="J1307">
        <v>1</v>
      </c>
      <c r="L1307">
        <v>1</v>
      </c>
    </row>
    <row r="1308" spans="1:12" x14ac:dyDescent="0.25">
      <c r="A1308" s="156" t="s">
        <v>5457</v>
      </c>
      <c r="B1308" s="66" t="s">
        <v>3960</v>
      </c>
      <c r="C1308" s="155" t="s">
        <v>52</v>
      </c>
      <c r="D1308">
        <f>IF(ISERROR(VLOOKUP(A1308,'Unc. Lookup'!O$2:O$2652,1,FALSE)),0,1)</f>
        <v>1</v>
      </c>
      <c r="E1308">
        <f>COUNTIF(Table5[New ID],Table5[[#This Row],[New ID]])</f>
        <v>1</v>
      </c>
      <c r="G1308" s="1" t="s">
        <v>3982</v>
      </c>
      <c r="J1308">
        <v>1</v>
      </c>
      <c r="L1308">
        <v>1</v>
      </c>
    </row>
    <row r="1309" spans="1:12" x14ac:dyDescent="0.25">
      <c r="A1309" s="156" t="s">
        <v>1118</v>
      </c>
      <c r="B1309" s="66" t="s">
        <v>3961</v>
      </c>
      <c r="C1309" s="155" t="s">
        <v>52</v>
      </c>
      <c r="D1309">
        <f>IF(ISERROR(VLOOKUP(A1309,'Unc. Lookup'!O$2:O$2652,1,FALSE)),0,1)</f>
        <v>1</v>
      </c>
      <c r="E1309">
        <f>COUNTIF(Table5[New ID],Table5[[#This Row],[New ID]])</f>
        <v>1</v>
      </c>
      <c r="G1309" s="1" t="s">
        <v>3986</v>
      </c>
      <c r="J1309">
        <v>1</v>
      </c>
      <c r="L1309">
        <v>1</v>
      </c>
    </row>
    <row r="1310" spans="1:12" x14ac:dyDescent="0.25">
      <c r="A1310" s="156" t="s">
        <v>1119</v>
      </c>
      <c r="B1310" s="66" t="s">
        <v>3962</v>
      </c>
      <c r="C1310" s="155" t="s">
        <v>52</v>
      </c>
      <c r="D1310">
        <f>IF(ISERROR(VLOOKUP(A1310,'Unc. Lookup'!O$2:O$2652,1,FALSE)),0,1)</f>
        <v>1</v>
      </c>
      <c r="E1310">
        <f>COUNTIF(Table5[New ID],Table5[[#This Row],[New ID]])</f>
        <v>1</v>
      </c>
      <c r="G1310" s="1" t="s">
        <v>3975</v>
      </c>
      <c r="J1310">
        <v>1</v>
      </c>
      <c r="L1310">
        <v>1</v>
      </c>
    </row>
    <row r="1311" spans="1:12" x14ac:dyDescent="0.25">
      <c r="A1311" s="156" t="s">
        <v>1120</v>
      </c>
      <c r="B1311" s="66" t="s">
        <v>3963</v>
      </c>
      <c r="C1311" s="155" t="s">
        <v>52</v>
      </c>
      <c r="D1311">
        <f>IF(ISERROR(VLOOKUP(A1311,'Unc. Lookup'!O$2:O$2652,1,FALSE)),0,1)</f>
        <v>1</v>
      </c>
      <c r="E1311">
        <f>COUNTIF(Table5[New ID],Table5[[#This Row],[New ID]])</f>
        <v>1</v>
      </c>
      <c r="G1311" s="1" t="s">
        <v>3979</v>
      </c>
      <c r="J1311">
        <v>1</v>
      </c>
      <c r="L1311">
        <v>1</v>
      </c>
    </row>
    <row r="1312" spans="1:12" x14ac:dyDescent="0.25">
      <c r="A1312" s="156" t="s">
        <v>1121</v>
      </c>
      <c r="B1312" s="66" t="s">
        <v>3964</v>
      </c>
      <c r="C1312" s="155" t="s">
        <v>52</v>
      </c>
      <c r="D1312">
        <f>IF(ISERROR(VLOOKUP(A1312,'Unc. Lookup'!O$2:O$2652,1,FALSE)),0,1)</f>
        <v>1</v>
      </c>
      <c r="E1312">
        <f>COUNTIF(Table5[New ID],Table5[[#This Row],[New ID]])</f>
        <v>1</v>
      </c>
      <c r="G1312" s="1" t="s">
        <v>3983</v>
      </c>
      <c r="J1312">
        <v>1</v>
      </c>
      <c r="L1312">
        <v>1</v>
      </c>
    </row>
    <row r="1313" spans="1:12" x14ac:dyDescent="0.25">
      <c r="A1313" s="156" t="s">
        <v>5458</v>
      </c>
      <c r="B1313" s="66" t="s">
        <v>3965</v>
      </c>
      <c r="C1313" s="155" t="s">
        <v>52</v>
      </c>
      <c r="D1313">
        <f>IF(ISERROR(VLOOKUP(A1313,'Unc. Lookup'!O$2:O$2652,1,FALSE)),0,1)</f>
        <v>0</v>
      </c>
      <c r="E1313">
        <f>COUNTIF(Table5[New ID],Table5[[#This Row],[New ID]])</f>
        <v>1</v>
      </c>
      <c r="G1313" s="1" t="s">
        <v>3987</v>
      </c>
      <c r="J1313">
        <v>1</v>
      </c>
      <c r="L1313">
        <v>1</v>
      </c>
    </row>
    <row r="1314" spans="1:12" x14ac:dyDescent="0.25">
      <c r="A1314" s="156" t="s">
        <v>5459</v>
      </c>
      <c r="B1314" s="66" t="s">
        <v>3966</v>
      </c>
      <c r="C1314" s="155" t="s">
        <v>52</v>
      </c>
      <c r="D1314">
        <f>IF(ISERROR(VLOOKUP(A1314,'Unc. Lookup'!O$2:O$2652,1,FALSE)),0,1)</f>
        <v>0</v>
      </c>
      <c r="E1314">
        <f>COUNTIF(Table5[New ID],Table5[[#This Row],[New ID]])</f>
        <v>1</v>
      </c>
      <c r="G1314" s="1" t="s">
        <v>3991</v>
      </c>
      <c r="J1314">
        <v>1</v>
      </c>
      <c r="L1314">
        <v>1</v>
      </c>
    </row>
    <row r="1315" spans="1:12" x14ac:dyDescent="0.25">
      <c r="A1315" s="156" t="s">
        <v>5460</v>
      </c>
      <c r="B1315" s="66" t="s">
        <v>3967</v>
      </c>
      <c r="C1315" s="155" t="s">
        <v>52</v>
      </c>
      <c r="D1315">
        <f>IF(ISERROR(VLOOKUP(A1315,'Unc. Lookup'!O$2:O$2652,1,FALSE)),0,1)</f>
        <v>0</v>
      </c>
      <c r="E1315">
        <f>COUNTIF(Table5[New ID],Table5[[#This Row],[New ID]])</f>
        <v>1</v>
      </c>
      <c r="G1315" s="1" t="s">
        <v>3980</v>
      </c>
      <c r="J1315">
        <v>1</v>
      </c>
      <c r="L1315">
        <v>1</v>
      </c>
    </row>
    <row r="1316" spans="1:12" x14ac:dyDescent="0.25">
      <c r="A1316" s="156" t="s">
        <v>5461</v>
      </c>
      <c r="B1316" s="66" t="s">
        <v>3968</v>
      </c>
      <c r="C1316" s="155" t="s">
        <v>52</v>
      </c>
      <c r="D1316">
        <f>IF(ISERROR(VLOOKUP(A1316,'Unc. Lookup'!O$2:O$2652,1,FALSE)),0,1)</f>
        <v>1</v>
      </c>
      <c r="E1316">
        <f>COUNTIF(Table5[New ID],Table5[[#This Row],[New ID]])</f>
        <v>1</v>
      </c>
      <c r="G1316" s="1" t="s">
        <v>3984</v>
      </c>
      <c r="J1316">
        <v>1</v>
      </c>
      <c r="L1316">
        <v>1</v>
      </c>
    </row>
    <row r="1317" spans="1:12" x14ac:dyDescent="0.25">
      <c r="A1317" s="156" t="s">
        <v>5462</v>
      </c>
      <c r="B1317" s="66" t="s">
        <v>3969</v>
      </c>
      <c r="C1317" s="155" t="s">
        <v>52</v>
      </c>
      <c r="D1317">
        <f>IF(ISERROR(VLOOKUP(A1317,'Unc. Lookup'!O$2:O$2652,1,FALSE)),0,1)</f>
        <v>0</v>
      </c>
      <c r="E1317">
        <f>COUNTIF(Table5[New ID],Table5[[#This Row],[New ID]])</f>
        <v>1</v>
      </c>
      <c r="G1317" s="1" t="s">
        <v>3988</v>
      </c>
      <c r="J1317">
        <v>1</v>
      </c>
      <c r="L1317">
        <v>1</v>
      </c>
    </row>
    <row r="1318" spans="1:12" x14ac:dyDescent="0.25">
      <c r="A1318" s="156" t="s">
        <v>5463</v>
      </c>
      <c r="B1318" s="66" t="s">
        <v>3970</v>
      </c>
      <c r="C1318" s="155" t="s">
        <v>52</v>
      </c>
      <c r="D1318">
        <f>IF(ISERROR(VLOOKUP(A1318,'Unc. Lookup'!O$2:O$2652,1,FALSE)),0,1)</f>
        <v>1</v>
      </c>
      <c r="E1318">
        <f>COUNTIF(Table5[New ID],Table5[[#This Row],[New ID]])</f>
        <v>1</v>
      </c>
      <c r="G1318" s="1" t="s">
        <v>3992</v>
      </c>
      <c r="J1318">
        <v>1</v>
      </c>
      <c r="L1318">
        <v>1</v>
      </c>
    </row>
    <row r="1319" spans="1:12" x14ac:dyDescent="0.25">
      <c r="A1319" s="156" t="s">
        <v>1123</v>
      </c>
      <c r="B1319" s="66" t="s">
        <v>3971</v>
      </c>
      <c r="C1319" s="155" t="s">
        <v>52</v>
      </c>
      <c r="D1319">
        <f>IF(ISERROR(VLOOKUP(A1319,'Unc. Lookup'!O$2:O$2652,1,FALSE)),0,1)</f>
        <v>1</v>
      </c>
      <c r="E1319">
        <f>COUNTIF(Table5[New ID],Table5[[#This Row],[New ID]])</f>
        <v>1</v>
      </c>
      <c r="G1319" s="1" t="s">
        <v>3996</v>
      </c>
      <c r="J1319">
        <v>1</v>
      </c>
      <c r="L1319">
        <v>1</v>
      </c>
    </row>
    <row r="1320" spans="1:12" x14ac:dyDescent="0.25">
      <c r="A1320" s="156" t="s">
        <v>1124</v>
      </c>
      <c r="B1320" s="66" t="s">
        <v>3972</v>
      </c>
      <c r="C1320" s="155" t="s">
        <v>52</v>
      </c>
      <c r="D1320">
        <f>IF(ISERROR(VLOOKUP(A1320,'Unc. Lookup'!O$2:O$2652,1,FALSE)),0,1)</f>
        <v>1</v>
      </c>
      <c r="E1320">
        <f>COUNTIF(Table5[New ID],Table5[[#This Row],[New ID]])</f>
        <v>1</v>
      </c>
      <c r="G1320" s="1" t="s">
        <v>3985</v>
      </c>
      <c r="J1320">
        <v>1</v>
      </c>
      <c r="L1320">
        <v>1</v>
      </c>
    </row>
    <row r="1321" spans="1:12" x14ac:dyDescent="0.25">
      <c r="A1321" s="156" t="s">
        <v>1125</v>
      </c>
      <c r="B1321" s="66" t="s">
        <v>3973</v>
      </c>
      <c r="C1321" s="155" t="s">
        <v>52</v>
      </c>
      <c r="D1321">
        <f>IF(ISERROR(VLOOKUP(A1321,'Unc. Lookup'!O$2:O$2652,1,FALSE)),0,1)</f>
        <v>1</v>
      </c>
      <c r="E1321">
        <f>COUNTIF(Table5[New ID],Table5[[#This Row],[New ID]])</f>
        <v>1</v>
      </c>
      <c r="G1321" s="1" t="s">
        <v>3989</v>
      </c>
      <c r="J1321">
        <v>1</v>
      </c>
      <c r="L1321">
        <v>1</v>
      </c>
    </row>
    <row r="1322" spans="1:12" x14ac:dyDescent="0.25">
      <c r="A1322" s="156" t="s">
        <v>1126</v>
      </c>
      <c r="B1322" s="66" t="s">
        <v>3974</v>
      </c>
      <c r="C1322" s="155" t="s">
        <v>52</v>
      </c>
      <c r="D1322">
        <f>IF(ISERROR(VLOOKUP(A1322,'Unc. Lookup'!O$2:O$2652,1,FALSE)),0,1)</f>
        <v>1</v>
      </c>
      <c r="E1322">
        <f>COUNTIF(Table5[New ID],Table5[[#This Row],[New ID]])</f>
        <v>1</v>
      </c>
      <c r="G1322" s="1" t="s">
        <v>3993</v>
      </c>
      <c r="J1322">
        <v>1</v>
      </c>
      <c r="L1322">
        <v>1</v>
      </c>
    </row>
    <row r="1323" spans="1:12" x14ac:dyDescent="0.25">
      <c r="A1323" s="156" t="s">
        <v>5464</v>
      </c>
      <c r="B1323" s="66" t="s">
        <v>3975</v>
      </c>
      <c r="C1323" s="155" t="s">
        <v>52</v>
      </c>
      <c r="D1323">
        <f>IF(ISERROR(VLOOKUP(A1323,'Unc. Lookup'!O$2:O$2652,1,FALSE)),0,1)</f>
        <v>0</v>
      </c>
      <c r="E1323">
        <f>COUNTIF(Table5[New ID],Table5[[#This Row],[New ID]])</f>
        <v>1</v>
      </c>
      <c r="G1323" s="1" t="s">
        <v>3997</v>
      </c>
      <c r="J1323">
        <v>1</v>
      </c>
      <c r="L1323">
        <v>1</v>
      </c>
    </row>
    <row r="1324" spans="1:12" x14ac:dyDescent="0.25">
      <c r="A1324" s="156" t="s">
        <v>1128</v>
      </c>
      <c r="B1324" s="66" t="s">
        <v>3976</v>
      </c>
      <c r="C1324" s="155" t="s">
        <v>52</v>
      </c>
      <c r="D1324">
        <f>IF(ISERROR(VLOOKUP(A1324,'Unc. Lookup'!O$2:O$2652,1,FALSE)),0,1)</f>
        <v>1</v>
      </c>
      <c r="E1324">
        <f>COUNTIF(Table5[New ID],Table5[[#This Row],[New ID]])</f>
        <v>1</v>
      </c>
      <c r="G1324" s="1" t="s">
        <v>4001</v>
      </c>
      <c r="J1324">
        <v>1</v>
      </c>
      <c r="L1324">
        <v>1</v>
      </c>
    </row>
    <row r="1325" spans="1:12" x14ac:dyDescent="0.25">
      <c r="A1325" s="156" t="s">
        <v>5465</v>
      </c>
      <c r="B1325" s="66" t="s">
        <v>3977</v>
      </c>
      <c r="C1325" s="155" t="s">
        <v>52</v>
      </c>
      <c r="D1325">
        <f>IF(ISERROR(VLOOKUP(A1325,'Unc. Lookup'!O$2:O$2652,1,FALSE)),0,1)</f>
        <v>0</v>
      </c>
      <c r="E1325">
        <f>COUNTIF(Table5[New ID],Table5[[#This Row],[New ID]])</f>
        <v>1</v>
      </c>
      <c r="G1325" s="1" t="s">
        <v>4005</v>
      </c>
      <c r="J1325">
        <v>1</v>
      </c>
      <c r="L1325">
        <v>1</v>
      </c>
    </row>
    <row r="1326" spans="1:12" x14ac:dyDescent="0.25">
      <c r="A1326" s="156" t="s">
        <v>1130</v>
      </c>
      <c r="B1326" s="66" t="s">
        <v>3978</v>
      </c>
      <c r="C1326" s="155" t="s">
        <v>52</v>
      </c>
      <c r="D1326">
        <f>IF(ISERROR(VLOOKUP(A1326,'Unc. Lookup'!O$2:O$2652,1,FALSE)),0,1)</f>
        <v>1</v>
      </c>
      <c r="E1326">
        <f>COUNTIF(Table5[New ID],Table5[[#This Row],[New ID]])</f>
        <v>1</v>
      </c>
      <c r="G1326" s="1" t="s">
        <v>3990</v>
      </c>
      <c r="J1326">
        <v>1</v>
      </c>
      <c r="L1326">
        <v>1</v>
      </c>
    </row>
    <row r="1327" spans="1:12" x14ac:dyDescent="0.25">
      <c r="A1327" s="156" t="s">
        <v>1131</v>
      </c>
      <c r="B1327" s="66" t="s">
        <v>3979</v>
      </c>
      <c r="C1327" s="155" t="s">
        <v>52</v>
      </c>
      <c r="D1327">
        <f>IF(ISERROR(VLOOKUP(A1327,'Unc. Lookup'!O$2:O$2652,1,FALSE)),0,1)</f>
        <v>1</v>
      </c>
      <c r="E1327">
        <f>COUNTIF(Table5[New ID],Table5[[#This Row],[New ID]])</f>
        <v>1</v>
      </c>
      <c r="G1327" s="1" t="s">
        <v>3994</v>
      </c>
      <c r="J1327">
        <v>1</v>
      </c>
      <c r="L1327">
        <v>1</v>
      </c>
    </row>
    <row r="1328" spans="1:12" x14ac:dyDescent="0.25">
      <c r="A1328" s="156" t="s">
        <v>1132</v>
      </c>
      <c r="B1328" s="66" t="s">
        <v>3980</v>
      </c>
      <c r="C1328" s="155" t="s">
        <v>52</v>
      </c>
      <c r="D1328">
        <f>IF(ISERROR(VLOOKUP(A1328,'Unc. Lookup'!O$2:O$2652,1,FALSE)),0,1)</f>
        <v>1</v>
      </c>
      <c r="E1328">
        <f>COUNTIF(Table5[New ID],Table5[[#This Row],[New ID]])</f>
        <v>1</v>
      </c>
      <c r="G1328" s="1" t="s">
        <v>3998</v>
      </c>
      <c r="J1328">
        <v>1</v>
      </c>
      <c r="L1328">
        <v>1</v>
      </c>
    </row>
    <row r="1329" spans="1:12" x14ac:dyDescent="0.25">
      <c r="A1329" s="156" t="s">
        <v>1133</v>
      </c>
      <c r="B1329" s="66" t="s">
        <v>3981</v>
      </c>
      <c r="C1329" s="155" t="s">
        <v>52</v>
      </c>
      <c r="D1329">
        <f>IF(ISERROR(VLOOKUP(A1329,'Unc. Lookup'!O$2:O$2652,1,FALSE)),0,1)</f>
        <v>1</v>
      </c>
      <c r="E1329">
        <f>COUNTIF(Table5[New ID],Table5[[#This Row],[New ID]])</f>
        <v>1</v>
      </c>
      <c r="G1329" s="1" t="s">
        <v>4002</v>
      </c>
      <c r="J1329">
        <v>1</v>
      </c>
      <c r="L1329">
        <v>1</v>
      </c>
    </row>
    <row r="1330" spans="1:12" x14ac:dyDescent="0.25">
      <c r="A1330" s="156" t="s">
        <v>1134</v>
      </c>
      <c r="B1330" s="66" t="s">
        <v>3982</v>
      </c>
      <c r="C1330" s="155" t="s">
        <v>52</v>
      </c>
      <c r="D1330">
        <f>IF(ISERROR(VLOOKUP(A1330,'Unc. Lookup'!O$2:O$2652,1,FALSE)),0,1)</f>
        <v>1</v>
      </c>
      <c r="E1330">
        <f>COUNTIF(Table5[New ID],Table5[[#This Row],[New ID]])</f>
        <v>1</v>
      </c>
      <c r="G1330" s="1" t="s">
        <v>4020</v>
      </c>
      <c r="J1330">
        <v>1</v>
      </c>
      <c r="L1330">
        <v>1</v>
      </c>
    </row>
    <row r="1331" spans="1:12" x14ac:dyDescent="0.25">
      <c r="A1331" s="156" t="s">
        <v>5466</v>
      </c>
      <c r="B1331" s="66" t="s">
        <v>3983</v>
      </c>
      <c r="C1331" s="155" t="s">
        <v>52</v>
      </c>
      <c r="D1331">
        <f>IF(ISERROR(VLOOKUP(A1331,'Unc. Lookup'!O$2:O$2652,1,FALSE)),0,1)</f>
        <v>0</v>
      </c>
      <c r="E1331">
        <f>COUNTIF(Table5[New ID],Table5[[#This Row],[New ID]])</f>
        <v>1</v>
      </c>
      <c r="G1331" s="1" t="s">
        <v>4025</v>
      </c>
      <c r="J1331">
        <v>1</v>
      </c>
      <c r="L1331">
        <v>1</v>
      </c>
    </row>
    <row r="1332" spans="1:12" x14ac:dyDescent="0.25">
      <c r="A1332" s="156" t="s">
        <v>1136</v>
      </c>
      <c r="B1332" s="66" t="s">
        <v>3984</v>
      </c>
      <c r="C1332" s="155" t="s">
        <v>52</v>
      </c>
      <c r="D1332">
        <f>IF(ISERROR(VLOOKUP(A1332,'Unc. Lookup'!O$2:O$2652,1,FALSE)),0,1)</f>
        <v>1</v>
      </c>
      <c r="E1332">
        <f>COUNTIF(Table5[New ID],Table5[[#This Row],[New ID]])</f>
        <v>1</v>
      </c>
      <c r="G1332" s="1" t="s">
        <v>4006</v>
      </c>
      <c r="J1332">
        <v>1</v>
      </c>
      <c r="L1332">
        <v>1</v>
      </c>
    </row>
    <row r="1333" spans="1:12" x14ac:dyDescent="0.25">
      <c r="A1333" s="156" t="s">
        <v>5467</v>
      </c>
      <c r="B1333" s="66" t="s">
        <v>3985</v>
      </c>
      <c r="C1333" s="155" t="s">
        <v>52</v>
      </c>
      <c r="D1333">
        <f>IF(ISERROR(VLOOKUP(A1333,'Unc. Lookup'!O$2:O$2652,1,FALSE)),0,1)</f>
        <v>0</v>
      </c>
      <c r="E1333">
        <f>COUNTIF(Table5[New ID],Table5[[#This Row],[New ID]])</f>
        <v>1</v>
      </c>
      <c r="G1333" s="1" t="s">
        <v>4015</v>
      </c>
      <c r="J1333">
        <v>1</v>
      </c>
      <c r="L1333">
        <v>1</v>
      </c>
    </row>
    <row r="1334" spans="1:12" x14ac:dyDescent="0.25">
      <c r="A1334" s="156" t="s">
        <v>1138</v>
      </c>
      <c r="B1334" s="66" t="s">
        <v>3986</v>
      </c>
      <c r="C1334" s="155" t="s">
        <v>52</v>
      </c>
      <c r="D1334">
        <f>IF(ISERROR(VLOOKUP(A1334,'Unc. Lookup'!O$2:O$2652,1,FALSE)),0,1)</f>
        <v>1</v>
      </c>
      <c r="E1334">
        <f>COUNTIF(Table5[New ID],Table5[[#This Row],[New ID]])</f>
        <v>1</v>
      </c>
      <c r="G1334" s="1" t="s">
        <v>4010</v>
      </c>
      <c r="J1334">
        <v>1</v>
      </c>
      <c r="L1334">
        <v>1</v>
      </c>
    </row>
    <row r="1335" spans="1:12" x14ac:dyDescent="0.25">
      <c r="A1335" s="156" t="s">
        <v>1139</v>
      </c>
      <c r="B1335" s="66" t="s">
        <v>3987</v>
      </c>
      <c r="C1335" s="155" t="s">
        <v>52</v>
      </c>
      <c r="D1335">
        <f>IF(ISERROR(VLOOKUP(A1335,'Unc. Lookup'!O$2:O$2652,1,FALSE)),0,1)</f>
        <v>1</v>
      </c>
      <c r="E1335">
        <f>COUNTIF(Table5[New ID],Table5[[#This Row],[New ID]])</f>
        <v>1</v>
      </c>
      <c r="G1335" s="1" t="s">
        <v>4024</v>
      </c>
      <c r="J1335">
        <v>1</v>
      </c>
      <c r="L1335">
        <v>1</v>
      </c>
    </row>
    <row r="1336" spans="1:12" x14ac:dyDescent="0.25">
      <c r="A1336" s="156" t="s">
        <v>1140</v>
      </c>
      <c r="B1336" s="66" t="s">
        <v>3988</v>
      </c>
      <c r="C1336" s="155" t="s">
        <v>52</v>
      </c>
      <c r="D1336">
        <f>IF(ISERROR(VLOOKUP(A1336,'Unc. Lookup'!O$2:O$2652,1,FALSE)),0,1)</f>
        <v>1</v>
      </c>
      <c r="E1336">
        <f>COUNTIF(Table5[New ID],Table5[[#This Row],[New ID]])</f>
        <v>1</v>
      </c>
      <c r="G1336" s="1" t="s">
        <v>4029</v>
      </c>
      <c r="J1336">
        <v>1</v>
      </c>
      <c r="L1336">
        <v>1</v>
      </c>
    </row>
    <row r="1337" spans="1:12" x14ac:dyDescent="0.25">
      <c r="A1337" s="156" t="s">
        <v>5468</v>
      </c>
      <c r="B1337" s="66" t="s">
        <v>3989</v>
      </c>
      <c r="C1337" s="155" t="s">
        <v>52</v>
      </c>
      <c r="D1337">
        <f>IF(ISERROR(VLOOKUP(A1337,'Unc. Lookup'!O$2:O$2652,1,FALSE)),0,1)</f>
        <v>0</v>
      </c>
      <c r="E1337">
        <f>COUNTIF(Table5[New ID],Table5[[#This Row],[New ID]])</f>
        <v>1</v>
      </c>
      <c r="G1337" s="1" t="s">
        <v>4019</v>
      </c>
      <c r="J1337">
        <v>1</v>
      </c>
      <c r="L1337">
        <v>1</v>
      </c>
    </row>
    <row r="1338" spans="1:12" x14ac:dyDescent="0.25">
      <c r="A1338" s="156" t="s">
        <v>1142</v>
      </c>
      <c r="B1338" s="66" t="s">
        <v>3990</v>
      </c>
      <c r="C1338" s="155" t="s">
        <v>52</v>
      </c>
      <c r="D1338">
        <f>IF(ISERROR(VLOOKUP(A1338,'Unc. Lookup'!O$2:O$2652,1,FALSE)),0,1)</f>
        <v>1</v>
      </c>
      <c r="E1338">
        <f>COUNTIF(Table5[New ID],Table5[[#This Row],[New ID]])</f>
        <v>1</v>
      </c>
      <c r="G1338" s="1" t="s">
        <v>4014</v>
      </c>
      <c r="J1338">
        <v>1</v>
      </c>
      <c r="L1338">
        <v>1</v>
      </c>
    </row>
    <row r="1339" spans="1:12" x14ac:dyDescent="0.25">
      <c r="A1339" s="156" t="s">
        <v>5469</v>
      </c>
      <c r="B1339" s="66" t="s">
        <v>3991</v>
      </c>
      <c r="C1339" s="155" t="s">
        <v>52</v>
      </c>
      <c r="D1339">
        <f>IF(ISERROR(VLOOKUP(A1339,'Unc. Lookup'!O$2:O$2652,1,FALSE)),0,1)</f>
        <v>0</v>
      </c>
      <c r="E1339">
        <f>COUNTIF(Table5[New ID],Table5[[#This Row],[New ID]])</f>
        <v>1</v>
      </c>
      <c r="G1339" s="1" t="s">
        <v>4023</v>
      </c>
      <c r="J1339">
        <v>1</v>
      </c>
      <c r="L1339">
        <v>1</v>
      </c>
    </row>
    <row r="1340" spans="1:12" x14ac:dyDescent="0.25">
      <c r="A1340" s="156" t="s">
        <v>1144</v>
      </c>
      <c r="B1340" s="66" t="s">
        <v>3992</v>
      </c>
      <c r="C1340" s="155" t="s">
        <v>52</v>
      </c>
      <c r="D1340">
        <f>IF(ISERROR(VLOOKUP(A1340,'Unc. Lookup'!O$2:O$2652,1,FALSE)),0,1)</f>
        <v>1</v>
      </c>
      <c r="E1340">
        <f>COUNTIF(Table5[New ID],Table5[[#This Row],[New ID]])</f>
        <v>1</v>
      </c>
      <c r="G1340" s="1" t="s">
        <v>4028</v>
      </c>
      <c r="J1340">
        <v>1</v>
      </c>
      <c r="L1340">
        <v>1</v>
      </c>
    </row>
    <row r="1341" spans="1:12" x14ac:dyDescent="0.25">
      <c r="A1341" s="156" t="s">
        <v>5470</v>
      </c>
      <c r="B1341" s="66" t="s">
        <v>3993</v>
      </c>
      <c r="C1341" s="155" t="s">
        <v>52</v>
      </c>
      <c r="D1341">
        <f>IF(ISERROR(VLOOKUP(A1341,'Unc. Lookup'!O$2:O$2652,1,FALSE)),0,1)</f>
        <v>0</v>
      </c>
      <c r="E1341">
        <f>COUNTIF(Table5[New ID],Table5[[#This Row],[New ID]])</f>
        <v>1</v>
      </c>
      <c r="G1341" s="1" t="s">
        <v>4009</v>
      </c>
      <c r="J1341">
        <v>1</v>
      </c>
      <c r="L1341">
        <v>1</v>
      </c>
    </row>
    <row r="1342" spans="1:12" x14ac:dyDescent="0.25">
      <c r="A1342" s="156" t="s">
        <v>1146</v>
      </c>
      <c r="B1342" s="66" t="s">
        <v>3994</v>
      </c>
      <c r="C1342" s="155" t="s">
        <v>52</v>
      </c>
      <c r="D1342">
        <f>IF(ISERROR(VLOOKUP(A1342,'Unc. Lookup'!O$2:O$2652,1,FALSE)),0,1)</f>
        <v>1</v>
      </c>
      <c r="E1342">
        <f>COUNTIF(Table5[New ID],Table5[[#This Row],[New ID]])</f>
        <v>1</v>
      </c>
      <c r="G1342" s="1" t="s">
        <v>4018</v>
      </c>
      <c r="J1342">
        <v>1</v>
      </c>
      <c r="L1342">
        <v>1</v>
      </c>
    </row>
    <row r="1343" spans="1:12" x14ac:dyDescent="0.25">
      <c r="A1343" s="156" t="s">
        <v>1147</v>
      </c>
      <c r="B1343" s="66" t="s">
        <v>3995</v>
      </c>
      <c r="C1343" s="155" t="s">
        <v>52</v>
      </c>
      <c r="D1343">
        <f>IF(ISERROR(VLOOKUP(A1343,'Unc. Lookup'!O$2:O$2652,1,FALSE)),0,1)</f>
        <v>1</v>
      </c>
      <c r="E1343">
        <f>COUNTIF(Table5[New ID],Table5[[#This Row],[New ID]])</f>
        <v>1</v>
      </c>
      <c r="G1343" s="1" t="s">
        <v>4013</v>
      </c>
      <c r="J1343">
        <v>1</v>
      </c>
      <c r="L1343">
        <v>1</v>
      </c>
    </row>
    <row r="1344" spans="1:12" x14ac:dyDescent="0.25">
      <c r="A1344" s="156" t="s">
        <v>1148</v>
      </c>
      <c r="B1344" s="66" t="s">
        <v>3996</v>
      </c>
      <c r="C1344" s="155" t="s">
        <v>52</v>
      </c>
      <c r="D1344">
        <f>IF(ISERROR(VLOOKUP(A1344,'Unc. Lookup'!O$2:O$2652,1,FALSE)),0,1)</f>
        <v>1</v>
      </c>
      <c r="E1344">
        <f>COUNTIF(Table5[New ID],Table5[[#This Row],[New ID]])</f>
        <v>1</v>
      </c>
      <c r="G1344" s="1" t="s">
        <v>4000</v>
      </c>
      <c r="J1344">
        <v>1</v>
      </c>
      <c r="L1344">
        <v>1</v>
      </c>
    </row>
    <row r="1345" spans="1:12" x14ac:dyDescent="0.25">
      <c r="A1345" s="156" t="s">
        <v>1149</v>
      </c>
      <c r="B1345" s="66" t="s">
        <v>3997</v>
      </c>
      <c r="C1345" s="155" t="s">
        <v>52</v>
      </c>
      <c r="D1345">
        <f>IF(ISERROR(VLOOKUP(A1345,'Unc. Lookup'!O$2:O$2652,1,FALSE)),0,1)</f>
        <v>1</v>
      </c>
      <c r="E1345">
        <f>COUNTIF(Table5[New ID],Table5[[#This Row],[New ID]])</f>
        <v>1</v>
      </c>
      <c r="G1345" s="1" t="s">
        <v>4004</v>
      </c>
      <c r="J1345">
        <v>1</v>
      </c>
      <c r="L1345">
        <v>1</v>
      </c>
    </row>
    <row r="1346" spans="1:12" x14ac:dyDescent="0.25">
      <c r="A1346" s="156" t="s">
        <v>1150</v>
      </c>
      <c r="B1346" s="66" t="s">
        <v>3998</v>
      </c>
      <c r="C1346" s="155" t="s">
        <v>52</v>
      </c>
      <c r="D1346">
        <f>IF(ISERROR(VLOOKUP(A1346,'Unc. Lookup'!O$2:O$2652,1,FALSE)),0,1)</f>
        <v>1</v>
      </c>
      <c r="E1346">
        <f>COUNTIF(Table5[New ID],Table5[[#This Row],[New ID]])</f>
        <v>1</v>
      </c>
      <c r="G1346" s="1" t="s">
        <v>4022</v>
      </c>
      <c r="J1346">
        <v>1</v>
      </c>
      <c r="L1346">
        <v>1</v>
      </c>
    </row>
    <row r="1347" spans="1:12" x14ac:dyDescent="0.25">
      <c r="A1347" s="156" t="s">
        <v>1151</v>
      </c>
      <c r="B1347" s="66" t="s">
        <v>3999</v>
      </c>
      <c r="C1347" s="155" t="s">
        <v>52</v>
      </c>
      <c r="D1347">
        <f>IF(ISERROR(VLOOKUP(A1347,'Unc. Lookup'!O$2:O$2652,1,FALSE)),0,1)</f>
        <v>1</v>
      </c>
      <c r="E1347">
        <f>COUNTIF(Table5[New ID],Table5[[#This Row],[New ID]])</f>
        <v>1</v>
      </c>
      <c r="G1347" s="1" t="s">
        <v>4027</v>
      </c>
      <c r="J1347">
        <v>1</v>
      </c>
      <c r="L1347">
        <v>1</v>
      </c>
    </row>
    <row r="1348" spans="1:12" x14ac:dyDescent="0.25">
      <c r="A1348" s="156" t="s">
        <v>1152</v>
      </c>
      <c r="B1348" s="66" t="s">
        <v>4000</v>
      </c>
      <c r="C1348" s="155" t="s">
        <v>52</v>
      </c>
      <c r="D1348">
        <f>IF(ISERROR(VLOOKUP(A1348,'Unc. Lookup'!O$2:O$2652,1,FALSE)),0,1)</f>
        <v>1</v>
      </c>
      <c r="E1348">
        <f>COUNTIF(Table5[New ID],Table5[[#This Row],[New ID]])</f>
        <v>1</v>
      </c>
      <c r="G1348" s="1" t="s">
        <v>4008</v>
      </c>
      <c r="J1348">
        <v>1</v>
      </c>
      <c r="L1348">
        <v>1</v>
      </c>
    </row>
    <row r="1349" spans="1:12" x14ac:dyDescent="0.25">
      <c r="A1349" s="156" t="s">
        <v>1153</v>
      </c>
      <c r="B1349" s="66" t="s">
        <v>4001</v>
      </c>
      <c r="C1349" s="155" t="s">
        <v>52</v>
      </c>
      <c r="D1349">
        <f>IF(ISERROR(VLOOKUP(A1349,'Unc. Lookup'!O$2:O$2652,1,FALSE)),0,1)</f>
        <v>1</v>
      </c>
      <c r="E1349">
        <f>COUNTIF(Table5[New ID],Table5[[#This Row],[New ID]])</f>
        <v>1</v>
      </c>
      <c r="G1349" s="1" t="s">
        <v>4017</v>
      </c>
      <c r="J1349">
        <v>1</v>
      </c>
      <c r="L1349">
        <v>1</v>
      </c>
    </row>
    <row r="1350" spans="1:12" x14ac:dyDescent="0.25">
      <c r="A1350" s="156" t="s">
        <v>1154</v>
      </c>
      <c r="B1350" s="66" t="s">
        <v>4002</v>
      </c>
      <c r="C1350" s="155" t="s">
        <v>52</v>
      </c>
      <c r="D1350">
        <f>IF(ISERROR(VLOOKUP(A1350,'Unc. Lookup'!O$2:O$2652,1,FALSE)),0,1)</f>
        <v>1</v>
      </c>
      <c r="E1350">
        <f>COUNTIF(Table5[New ID],Table5[[#This Row],[New ID]])</f>
        <v>1</v>
      </c>
      <c r="G1350" s="1" t="s">
        <v>4012</v>
      </c>
      <c r="J1350">
        <v>1</v>
      </c>
      <c r="L1350">
        <v>1</v>
      </c>
    </row>
    <row r="1351" spans="1:12" x14ac:dyDescent="0.25">
      <c r="A1351" s="156" t="s">
        <v>1155</v>
      </c>
      <c r="B1351" s="66" t="s">
        <v>4003</v>
      </c>
      <c r="C1351" s="155" t="s">
        <v>52</v>
      </c>
      <c r="D1351">
        <f>IF(ISERROR(VLOOKUP(A1351,'Unc. Lookup'!O$2:O$2652,1,FALSE)),0,1)</f>
        <v>1</v>
      </c>
      <c r="E1351">
        <f>COUNTIF(Table5[New ID],Table5[[#This Row],[New ID]])</f>
        <v>1</v>
      </c>
      <c r="G1351" s="1" t="s">
        <v>3995</v>
      </c>
      <c r="J1351">
        <v>1</v>
      </c>
      <c r="L1351">
        <v>1</v>
      </c>
    </row>
    <row r="1352" spans="1:12" x14ac:dyDescent="0.25">
      <c r="A1352" s="156" t="s">
        <v>1156</v>
      </c>
      <c r="B1352" s="66" t="s">
        <v>4004</v>
      </c>
      <c r="C1352" s="155" t="s">
        <v>52</v>
      </c>
      <c r="D1352">
        <f>IF(ISERROR(VLOOKUP(A1352,'Unc. Lookup'!O$2:O$2652,1,FALSE)),0,1)</f>
        <v>1</v>
      </c>
      <c r="E1352">
        <f>COUNTIF(Table5[New ID],Table5[[#This Row],[New ID]])</f>
        <v>1</v>
      </c>
      <c r="G1352" s="1" t="s">
        <v>3999</v>
      </c>
      <c r="J1352">
        <v>1</v>
      </c>
      <c r="L1352">
        <v>1</v>
      </c>
    </row>
    <row r="1353" spans="1:12" x14ac:dyDescent="0.25">
      <c r="A1353" s="156" t="s">
        <v>1157</v>
      </c>
      <c r="B1353" s="66" t="s">
        <v>4005</v>
      </c>
      <c r="C1353" s="155" t="s">
        <v>52</v>
      </c>
      <c r="D1353">
        <f>IF(ISERROR(VLOOKUP(A1353,'Unc. Lookup'!O$2:O$2652,1,FALSE)),0,1)</f>
        <v>1</v>
      </c>
      <c r="E1353">
        <f>COUNTIF(Table5[New ID],Table5[[#This Row],[New ID]])</f>
        <v>1</v>
      </c>
      <c r="G1353" s="1" t="s">
        <v>4003</v>
      </c>
      <c r="J1353">
        <v>1</v>
      </c>
      <c r="L1353">
        <v>1</v>
      </c>
    </row>
    <row r="1354" spans="1:12" x14ac:dyDescent="0.25">
      <c r="A1354" s="156" t="s">
        <v>1158</v>
      </c>
      <c r="B1354" s="66" t="s">
        <v>4006</v>
      </c>
      <c r="C1354" s="155" t="s">
        <v>52</v>
      </c>
      <c r="D1354">
        <f>IF(ISERROR(VLOOKUP(A1354,'Unc. Lookup'!O$2:O$2652,1,FALSE)),0,1)</f>
        <v>1</v>
      </c>
      <c r="E1354">
        <f>COUNTIF(Table5[New ID],Table5[[#This Row],[New ID]])</f>
        <v>1</v>
      </c>
      <c r="G1354" s="1" t="s">
        <v>4021</v>
      </c>
      <c r="J1354">
        <v>1</v>
      </c>
      <c r="L1354">
        <v>1</v>
      </c>
    </row>
    <row r="1355" spans="1:12" x14ac:dyDescent="0.25">
      <c r="A1355" s="156" t="s">
        <v>1159</v>
      </c>
      <c r="B1355" s="66" t="s">
        <v>4007</v>
      </c>
      <c r="C1355" s="155" t="s">
        <v>52</v>
      </c>
      <c r="D1355">
        <f>IF(ISERROR(VLOOKUP(A1355,'Unc. Lookup'!O$2:O$2652,1,FALSE)),0,1)</f>
        <v>1</v>
      </c>
      <c r="E1355">
        <f>COUNTIF(Table5[New ID],Table5[[#This Row],[New ID]])</f>
        <v>1</v>
      </c>
      <c r="G1355" s="1" t="s">
        <v>4026</v>
      </c>
      <c r="J1355">
        <v>1</v>
      </c>
      <c r="L1355">
        <v>1</v>
      </c>
    </row>
    <row r="1356" spans="1:12" x14ac:dyDescent="0.25">
      <c r="A1356" s="156" t="s">
        <v>1160</v>
      </c>
      <c r="B1356" s="66" t="s">
        <v>4008</v>
      </c>
      <c r="C1356" s="155" t="s">
        <v>52</v>
      </c>
      <c r="D1356">
        <f>IF(ISERROR(VLOOKUP(A1356,'Unc. Lookup'!O$2:O$2652,1,FALSE)),0,1)</f>
        <v>1</v>
      </c>
      <c r="E1356">
        <f>COUNTIF(Table5[New ID],Table5[[#This Row],[New ID]])</f>
        <v>1</v>
      </c>
      <c r="G1356" s="1" t="s">
        <v>4007</v>
      </c>
      <c r="J1356">
        <v>1</v>
      </c>
      <c r="L1356">
        <v>1</v>
      </c>
    </row>
    <row r="1357" spans="1:12" x14ac:dyDescent="0.25">
      <c r="A1357" s="156" t="s">
        <v>5471</v>
      </c>
      <c r="B1357" s="66" t="s">
        <v>4009</v>
      </c>
      <c r="C1357" s="155" t="s">
        <v>52</v>
      </c>
      <c r="D1357">
        <f>IF(ISERROR(VLOOKUP(A1357,'Unc. Lookup'!O$2:O$2652,1,FALSE)),0,1)</f>
        <v>0</v>
      </c>
      <c r="E1357">
        <f>COUNTIF(Table5[New ID],Table5[[#This Row],[New ID]])</f>
        <v>1</v>
      </c>
      <c r="G1357" s="1" t="s">
        <v>4016</v>
      </c>
      <c r="J1357">
        <v>1</v>
      </c>
      <c r="L1357">
        <v>1</v>
      </c>
    </row>
    <row r="1358" spans="1:12" x14ac:dyDescent="0.25">
      <c r="A1358" s="156" t="s">
        <v>5472</v>
      </c>
      <c r="B1358" s="66" t="s">
        <v>4010</v>
      </c>
      <c r="C1358" s="155" t="s">
        <v>52</v>
      </c>
      <c r="D1358">
        <f>IF(ISERROR(VLOOKUP(A1358,'Unc. Lookup'!O$2:O$2652,1,FALSE)),0,1)</f>
        <v>0</v>
      </c>
      <c r="E1358">
        <f>COUNTIF(Table5[New ID],Table5[[#This Row],[New ID]])</f>
        <v>1</v>
      </c>
      <c r="G1358" s="1" t="s">
        <v>4011</v>
      </c>
      <c r="J1358">
        <v>1</v>
      </c>
      <c r="L1358">
        <v>1</v>
      </c>
    </row>
    <row r="1359" spans="1:12" x14ac:dyDescent="0.25">
      <c r="A1359" s="156" t="s">
        <v>1163</v>
      </c>
      <c r="B1359" s="66" t="s">
        <v>4011</v>
      </c>
      <c r="C1359" s="155" t="s">
        <v>52</v>
      </c>
      <c r="D1359">
        <f>IF(ISERROR(VLOOKUP(A1359,'Unc. Lookup'!O$2:O$2652,1,FALSE)),0,1)</f>
        <v>1</v>
      </c>
      <c r="E1359">
        <f>COUNTIF(Table5[New ID],Table5[[#This Row],[New ID]])</f>
        <v>1</v>
      </c>
      <c r="G1359" s="1" t="s">
        <v>3610</v>
      </c>
      <c r="J1359">
        <v>0</v>
      </c>
      <c r="L1359">
        <v>0</v>
      </c>
    </row>
    <row r="1360" spans="1:12" x14ac:dyDescent="0.25">
      <c r="A1360" s="156" t="s">
        <v>1164</v>
      </c>
      <c r="B1360" s="66" t="s">
        <v>4012</v>
      </c>
      <c r="C1360" s="155" t="s">
        <v>52</v>
      </c>
      <c r="D1360">
        <f>IF(ISERROR(VLOOKUP(A1360,'Unc. Lookup'!O$2:O$2652,1,FALSE)),0,1)</f>
        <v>1</v>
      </c>
      <c r="E1360">
        <f>COUNTIF(Table5[New ID],Table5[[#This Row],[New ID]])</f>
        <v>1</v>
      </c>
      <c r="G1360" s="1" t="s">
        <v>3612</v>
      </c>
      <c r="J1360">
        <v>0</v>
      </c>
      <c r="L1360">
        <v>0</v>
      </c>
    </row>
    <row r="1361" spans="1:12" x14ac:dyDescent="0.25">
      <c r="A1361" s="156" t="s">
        <v>5473</v>
      </c>
      <c r="B1361" s="66" t="s">
        <v>4013</v>
      </c>
      <c r="C1361" s="155" t="s">
        <v>52</v>
      </c>
      <c r="D1361">
        <f>IF(ISERROR(VLOOKUP(A1361,'Unc. Lookup'!O$2:O$2652,1,FALSE)),0,1)</f>
        <v>0</v>
      </c>
      <c r="E1361">
        <f>COUNTIF(Table5[New ID],Table5[[#This Row],[New ID]])</f>
        <v>1</v>
      </c>
      <c r="G1361" s="1" t="s">
        <v>5002</v>
      </c>
      <c r="K1361">
        <v>1</v>
      </c>
      <c r="L1361">
        <v>1</v>
      </c>
    </row>
    <row r="1362" spans="1:12" x14ac:dyDescent="0.25">
      <c r="A1362" s="156" t="s">
        <v>1166</v>
      </c>
      <c r="B1362" s="66" t="s">
        <v>4014</v>
      </c>
      <c r="C1362" s="155" t="s">
        <v>52</v>
      </c>
      <c r="D1362">
        <f>IF(ISERROR(VLOOKUP(A1362,'Unc. Lookup'!O$2:O$2652,1,FALSE)),0,1)</f>
        <v>1</v>
      </c>
      <c r="E1362">
        <f>COUNTIF(Table5[New ID],Table5[[#This Row],[New ID]])</f>
        <v>1</v>
      </c>
      <c r="G1362" s="1" t="s">
        <v>3616</v>
      </c>
      <c r="J1362">
        <v>1</v>
      </c>
      <c r="L1362">
        <v>1</v>
      </c>
    </row>
    <row r="1363" spans="1:12" x14ac:dyDescent="0.25">
      <c r="A1363" s="156" t="s">
        <v>5474</v>
      </c>
      <c r="B1363" s="66" t="s">
        <v>4015</v>
      </c>
      <c r="C1363" s="155" t="s">
        <v>52</v>
      </c>
      <c r="D1363">
        <f>IF(ISERROR(VLOOKUP(A1363,'Unc. Lookup'!O$2:O$2652,1,FALSE)),0,1)</f>
        <v>0</v>
      </c>
      <c r="E1363">
        <f>COUNTIF(Table5[New ID],Table5[[#This Row],[New ID]])</f>
        <v>1</v>
      </c>
      <c r="G1363" s="1" t="s">
        <v>3620</v>
      </c>
      <c r="J1363">
        <v>1</v>
      </c>
      <c r="L1363">
        <v>1</v>
      </c>
    </row>
    <row r="1364" spans="1:12" x14ac:dyDescent="0.25">
      <c r="A1364" s="156" t="s">
        <v>1168</v>
      </c>
      <c r="B1364" s="66" t="s">
        <v>4016</v>
      </c>
      <c r="C1364" s="155" t="s">
        <v>52</v>
      </c>
      <c r="D1364">
        <f>IF(ISERROR(VLOOKUP(A1364,'Unc. Lookup'!O$2:O$2652,1,FALSE)),0,1)</f>
        <v>1</v>
      </c>
      <c r="E1364">
        <f>COUNTIF(Table5[New ID],Table5[[#This Row],[New ID]])</f>
        <v>1</v>
      </c>
      <c r="G1364" s="1" t="s">
        <v>3613</v>
      </c>
      <c r="J1364">
        <v>0</v>
      </c>
      <c r="L1364">
        <v>0</v>
      </c>
    </row>
    <row r="1365" spans="1:12" x14ac:dyDescent="0.25">
      <c r="A1365" s="156" t="s">
        <v>1169</v>
      </c>
      <c r="B1365" s="66" t="s">
        <v>4017</v>
      </c>
      <c r="C1365" s="155" t="s">
        <v>52</v>
      </c>
      <c r="D1365">
        <f>IF(ISERROR(VLOOKUP(A1365,'Unc. Lookup'!O$2:O$2652,1,FALSE)),0,1)</f>
        <v>1</v>
      </c>
      <c r="E1365">
        <f>COUNTIF(Table5[New ID],Table5[[#This Row],[New ID]])</f>
        <v>1</v>
      </c>
      <c r="G1365" s="1" t="s">
        <v>5003</v>
      </c>
      <c r="K1365">
        <v>1</v>
      </c>
      <c r="L1365">
        <v>1</v>
      </c>
    </row>
    <row r="1366" spans="1:12" x14ac:dyDescent="0.25">
      <c r="A1366" s="156" t="s">
        <v>5475</v>
      </c>
      <c r="B1366" s="66" t="s">
        <v>4018</v>
      </c>
      <c r="C1366" s="155" t="s">
        <v>52</v>
      </c>
      <c r="D1366">
        <f>IF(ISERROR(VLOOKUP(A1366,'Unc. Lookup'!O$2:O$2652,1,FALSE)),0,1)</f>
        <v>0</v>
      </c>
      <c r="E1366">
        <f>COUNTIF(Table5[New ID],Table5[[#This Row],[New ID]])</f>
        <v>1</v>
      </c>
      <c r="G1366" s="1" t="s">
        <v>3617</v>
      </c>
      <c r="J1366">
        <v>1</v>
      </c>
      <c r="L1366">
        <v>1</v>
      </c>
    </row>
    <row r="1367" spans="1:12" x14ac:dyDescent="0.25">
      <c r="A1367" s="156" t="s">
        <v>1171</v>
      </c>
      <c r="B1367" s="66" t="s">
        <v>4019</v>
      </c>
      <c r="C1367" s="155" t="s">
        <v>52</v>
      </c>
      <c r="D1367">
        <f>IF(ISERROR(VLOOKUP(A1367,'Unc. Lookup'!O$2:O$2652,1,FALSE)),0,1)</f>
        <v>1</v>
      </c>
      <c r="E1367">
        <f>COUNTIF(Table5[New ID],Table5[[#This Row],[New ID]])</f>
        <v>1</v>
      </c>
      <c r="G1367" s="1" t="s">
        <v>5007</v>
      </c>
      <c r="K1367">
        <v>1</v>
      </c>
      <c r="L1367">
        <v>1</v>
      </c>
    </row>
    <row r="1368" spans="1:12" x14ac:dyDescent="0.25">
      <c r="A1368" s="156" t="s">
        <v>1172</v>
      </c>
      <c r="B1368" s="66" t="s">
        <v>4020</v>
      </c>
      <c r="C1368" s="155" t="s">
        <v>52</v>
      </c>
      <c r="D1368">
        <f>IF(ISERROR(VLOOKUP(A1368,'Unc. Lookup'!O$2:O$2652,1,FALSE)),0,1)</f>
        <v>1</v>
      </c>
      <c r="E1368">
        <f>COUNTIF(Table5[New ID],Table5[[#This Row],[New ID]])</f>
        <v>1</v>
      </c>
      <c r="G1368" s="1" t="s">
        <v>3621</v>
      </c>
      <c r="J1368">
        <v>1</v>
      </c>
      <c r="L1368">
        <v>1</v>
      </c>
    </row>
    <row r="1369" spans="1:12" x14ac:dyDescent="0.25">
      <c r="A1369" s="156" t="s">
        <v>5476</v>
      </c>
      <c r="B1369" s="66" t="s">
        <v>4021</v>
      </c>
      <c r="C1369" s="155" t="s">
        <v>52</v>
      </c>
      <c r="D1369">
        <f>IF(ISERROR(VLOOKUP(A1369,'Unc. Lookup'!O$2:O$2652,1,FALSE)),0,1)</f>
        <v>0</v>
      </c>
      <c r="E1369">
        <f>COUNTIF(Table5[New ID],Table5[[#This Row],[New ID]])</f>
        <v>1</v>
      </c>
      <c r="G1369" s="1" t="s">
        <v>3625</v>
      </c>
      <c r="J1369">
        <v>1</v>
      </c>
      <c r="L1369">
        <v>1</v>
      </c>
    </row>
    <row r="1370" spans="1:12" x14ac:dyDescent="0.25">
      <c r="A1370" s="156" t="s">
        <v>1174</v>
      </c>
      <c r="B1370" s="66" t="s">
        <v>4022</v>
      </c>
      <c r="C1370" s="155" t="s">
        <v>52</v>
      </c>
      <c r="D1370">
        <f>IF(ISERROR(VLOOKUP(A1370,'Unc. Lookup'!O$2:O$2652,1,FALSE)),0,1)</f>
        <v>1</v>
      </c>
      <c r="E1370">
        <f>COUNTIF(Table5[New ID],Table5[[#This Row],[New ID]])</f>
        <v>1</v>
      </c>
      <c r="G1370" s="1" t="s">
        <v>3629</v>
      </c>
      <c r="J1370">
        <v>1</v>
      </c>
      <c r="L1370">
        <v>1</v>
      </c>
    </row>
    <row r="1371" spans="1:12" x14ac:dyDescent="0.25">
      <c r="A1371" s="156" t="s">
        <v>1175</v>
      </c>
      <c r="B1371" s="66" t="s">
        <v>4023</v>
      </c>
      <c r="C1371" s="155" t="s">
        <v>52</v>
      </c>
      <c r="D1371">
        <f>IF(ISERROR(VLOOKUP(A1371,'Unc. Lookup'!O$2:O$2652,1,FALSE)),0,1)</f>
        <v>1</v>
      </c>
      <c r="E1371">
        <f>COUNTIF(Table5[New ID],Table5[[#This Row],[New ID]])</f>
        <v>1</v>
      </c>
      <c r="G1371" s="1" t="s">
        <v>3614</v>
      </c>
      <c r="J1371">
        <v>0</v>
      </c>
      <c r="L1371">
        <v>0</v>
      </c>
    </row>
    <row r="1372" spans="1:12" x14ac:dyDescent="0.25">
      <c r="A1372" s="156" t="s">
        <v>1176</v>
      </c>
      <c r="B1372" s="66" t="s">
        <v>4024</v>
      </c>
      <c r="C1372" s="155" t="s">
        <v>52</v>
      </c>
      <c r="D1372">
        <f>IF(ISERROR(VLOOKUP(A1372,'Unc. Lookup'!O$2:O$2652,1,FALSE)),0,1)</f>
        <v>1</v>
      </c>
      <c r="E1372">
        <f>COUNTIF(Table5[New ID],Table5[[#This Row],[New ID]])</f>
        <v>1</v>
      </c>
      <c r="G1372" s="1" t="s">
        <v>5004</v>
      </c>
      <c r="K1372">
        <v>1</v>
      </c>
      <c r="L1372">
        <v>1</v>
      </c>
    </row>
    <row r="1373" spans="1:12" x14ac:dyDescent="0.25">
      <c r="A1373" s="156" t="s">
        <v>1177</v>
      </c>
      <c r="B1373" s="66" t="s">
        <v>4025</v>
      </c>
      <c r="C1373" s="155" t="s">
        <v>52</v>
      </c>
      <c r="D1373">
        <f>IF(ISERROR(VLOOKUP(A1373,'Unc. Lookup'!O$2:O$2652,1,FALSE)),0,1)</f>
        <v>1</v>
      </c>
      <c r="E1373">
        <f>COUNTIF(Table5[New ID],Table5[[#This Row],[New ID]])</f>
        <v>1</v>
      </c>
      <c r="G1373" s="1" t="s">
        <v>3618</v>
      </c>
      <c r="J1373">
        <v>1</v>
      </c>
      <c r="L1373">
        <v>1</v>
      </c>
    </row>
    <row r="1374" spans="1:12" x14ac:dyDescent="0.25">
      <c r="A1374" s="156" t="s">
        <v>1178</v>
      </c>
      <c r="B1374" s="66" t="s">
        <v>4026</v>
      </c>
      <c r="C1374" s="155" t="s">
        <v>52</v>
      </c>
      <c r="D1374">
        <f>IF(ISERROR(VLOOKUP(A1374,'Unc. Lookup'!O$2:O$2652,1,FALSE)),0,1)</f>
        <v>1</v>
      </c>
      <c r="E1374">
        <f>COUNTIF(Table5[New ID],Table5[[#This Row],[New ID]])</f>
        <v>1</v>
      </c>
      <c r="G1374" s="1" t="s">
        <v>5008</v>
      </c>
      <c r="K1374">
        <v>1</v>
      </c>
      <c r="L1374">
        <v>1</v>
      </c>
    </row>
    <row r="1375" spans="1:12" x14ac:dyDescent="0.25">
      <c r="A1375" s="156" t="s">
        <v>5477</v>
      </c>
      <c r="B1375" s="66" t="s">
        <v>4027</v>
      </c>
      <c r="C1375" s="155" t="s">
        <v>52</v>
      </c>
      <c r="D1375">
        <f>IF(ISERROR(VLOOKUP(A1375,'Unc. Lookup'!O$2:O$2652,1,FALSE)),0,1)</f>
        <v>0</v>
      </c>
      <c r="E1375">
        <f>COUNTIF(Table5[New ID],Table5[[#This Row],[New ID]])</f>
        <v>1</v>
      </c>
      <c r="G1375" s="1" t="s">
        <v>3622</v>
      </c>
      <c r="J1375">
        <v>1</v>
      </c>
      <c r="L1375">
        <v>1</v>
      </c>
    </row>
    <row r="1376" spans="1:12" x14ac:dyDescent="0.25">
      <c r="A1376" s="156" t="s">
        <v>1180</v>
      </c>
      <c r="B1376" s="66" t="s">
        <v>4028</v>
      </c>
      <c r="C1376" s="155" t="s">
        <v>52</v>
      </c>
      <c r="D1376">
        <f>IF(ISERROR(VLOOKUP(A1376,'Unc. Lookup'!O$2:O$2652,1,FALSE)),0,1)</f>
        <v>1</v>
      </c>
      <c r="E1376">
        <f>COUNTIF(Table5[New ID],Table5[[#This Row],[New ID]])</f>
        <v>1</v>
      </c>
      <c r="G1376" s="1" t="s">
        <v>3626</v>
      </c>
      <c r="J1376">
        <v>1</v>
      </c>
      <c r="L1376">
        <v>1</v>
      </c>
    </row>
    <row r="1377" spans="1:12" x14ac:dyDescent="0.25">
      <c r="A1377" s="156" t="s">
        <v>1181</v>
      </c>
      <c r="B1377" s="66" t="s">
        <v>4029</v>
      </c>
      <c r="C1377" s="155" t="s">
        <v>52</v>
      </c>
      <c r="D1377">
        <f>IF(ISERROR(VLOOKUP(A1377,'Unc. Lookup'!O$2:O$2652,1,FALSE)),0,1)</f>
        <v>1</v>
      </c>
      <c r="E1377">
        <f>COUNTIF(Table5[New ID],Table5[[#This Row],[New ID]])</f>
        <v>1</v>
      </c>
      <c r="G1377" s="1" t="s">
        <v>5012</v>
      </c>
      <c r="K1377">
        <v>1</v>
      </c>
      <c r="L1377">
        <v>1</v>
      </c>
    </row>
    <row r="1378" spans="1:12" x14ac:dyDescent="0.25">
      <c r="A1378" s="156" t="s">
        <v>401</v>
      </c>
      <c r="B1378" s="66" t="s">
        <v>4030</v>
      </c>
      <c r="C1378" s="155" t="s">
        <v>53</v>
      </c>
      <c r="D1378">
        <f>IF(ISERROR(VLOOKUP(A1378,'Unc. Lookup'!O$2:O$2652,1,FALSE)),0,1)</f>
        <v>1</v>
      </c>
      <c r="E1378">
        <f>COUNTIF(Table5[New ID],Table5[[#This Row],[New ID]])</f>
        <v>1</v>
      </c>
      <c r="G1378" s="1" t="s">
        <v>3630</v>
      </c>
      <c r="J1378">
        <v>1</v>
      </c>
      <c r="L1378">
        <v>1</v>
      </c>
    </row>
    <row r="1379" spans="1:12" x14ac:dyDescent="0.25">
      <c r="A1379" s="156" t="s">
        <v>402</v>
      </c>
      <c r="B1379" s="66" t="s">
        <v>2657</v>
      </c>
      <c r="C1379" s="155" t="s">
        <v>53</v>
      </c>
      <c r="D1379">
        <f>IF(ISERROR(VLOOKUP(A1379,'Unc. Lookup'!O$2:O$2652,1,FALSE)),0,1)</f>
        <v>1</v>
      </c>
      <c r="E1379">
        <f>COUNTIF(Table5[New ID],Table5[[#This Row],[New ID]])</f>
        <v>1</v>
      </c>
      <c r="G1379" s="1" t="s">
        <v>3633</v>
      </c>
      <c r="J1379">
        <v>1</v>
      </c>
      <c r="L1379">
        <v>1</v>
      </c>
    </row>
    <row r="1380" spans="1:12" x14ac:dyDescent="0.25">
      <c r="A1380" s="156" t="s">
        <v>403</v>
      </c>
      <c r="B1380" s="66" t="s">
        <v>2658</v>
      </c>
      <c r="C1380" s="155" t="s">
        <v>53</v>
      </c>
      <c r="D1380">
        <f>IF(ISERROR(VLOOKUP(A1380,'Unc. Lookup'!O$2:O$2652,1,FALSE)),0,1)</f>
        <v>1</v>
      </c>
      <c r="E1380">
        <f>COUNTIF(Table5[New ID],Table5[[#This Row],[New ID]])</f>
        <v>1</v>
      </c>
      <c r="G1380" s="1" t="s">
        <v>3637</v>
      </c>
      <c r="J1380">
        <v>1</v>
      </c>
      <c r="L1380">
        <v>1</v>
      </c>
    </row>
    <row r="1381" spans="1:12" x14ac:dyDescent="0.25">
      <c r="A1381" s="156" t="s">
        <v>404</v>
      </c>
      <c r="B1381" s="66" t="s">
        <v>2659</v>
      </c>
      <c r="C1381" s="155" t="s">
        <v>53</v>
      </c>
      <c r="D1381">
        <f>IF(ISERROR(VLOOKUP(A1381,'Unc. Lookup'!O$2:O$2652,1,FALSE)),0,1)</f>
        <v>1</v>
      </c>
      <c r="E1381">
        <f>COUNTIF(Table5[New ID],Table5[[#This Row],[New ID]])</f>
        <v>1</v>
      </c>
      <c r="G1381" s="1" t="s">
        <v>3615</v>
      </c>
      <c r="J1381">
        <v>0</v>
      </c>
      <c r="L1381">
        <v>0</v>
      </c>
    </row>
    <row r="1382" spans="1:12" x14ac:dyDescent="0.25">
      <c r="A1382" s="156" t="s">
        <v>405</v>
      </c>
      <c r="B1382" s="66" t="s">
        <v>2660</v>
      </c>
      <c r="C1382" s="155" t="s">
        <v>53</v>
      </c>
      <c r="D1382">
        <f>IF(ISERROR(VLOOKUP(A1382,'Unc. Lookup'!O$2:O$2652,1,FALSE)),0,1)</f>
        <v>1</v>
      </c>
      <c r="E1382">
        <f>COUNTIF(Table5[New ID],Table5[[#This Row],[New ID]])</f>
        <v>1</v>
      </c>
      <c r="G1382" s="1" t="s">
        <v>5005</v>
      </c>
      <c r="K1382">
        <v>1</v>
      </c>
      <c r="L1382">
        <v>1</v>
      </c>
    </row>
    <row r="1383" spans="1:12" x14ac:dyDescent="0.25">
      <c r="A1383" s="156" t="s">
        <v>406</v>
      </c>
      <c r="B1383" s="66" t="s">
        <v>2661</v>
      </c>
      <c r="C1383" s="155" t="s">
        <v>53</v>
      </c>
      <c r="D1383">
        <f>IF(ISERROR(VLOOKUP(A1383,'Unc. Lookup'!O$2:O$2652,1,FALSE)),0,1)</f>
        <v>1</v>
      </c>
      <c r="E1383">
        <f>COUNTIF(Table5[New ID],Table5[[#This Row],[New ID]])</f>
        <v>1</v>
      </c>
      <c r="G1383" s="1" t="s">
        <v>3619</v>
      </c>
      <c r="J1383">
        <v>1</v>
      </c>
      <c r="L1383">
        <v>1</v>
      </c>
    </row>
    <row r="1384" spans="1:12" x14ac:dyDescent="0.25">
      <c r="A1384" s="156" t="s">
        <v>407</v>
      </c>
      <c r="B1384" s="66" t="s">
        <v>2662</v>
      </c>
      <c r="C1384" s="155" t="s">
        <v>53</v>
      </c>
      <c r="D1384">
        <f>IF(ISERROR(VLOOKUP(A1384,'Unc. Lookup'!O$2:O$2652,1,FALSE)),0,1)</f>
        <v>1</v>
      </c>
      <c r="E1384">
        <f>COUNTIF(Table5[New ID],Table5[[#This Row],[New ID]])</f>
        <v>1</v>
      </c>
      <c r="G1384" s="1" t="s">
        <v>5009</v>
      </c>
      <c r="K1384">
        <v>1</v>
      </c>
      <c r="L1384">
        <v>1</v>
      </c>
    </row>
    <row r="1385" spans="1:12" x14ac:dyDescent="0.25">
      <c r="A1385" s="156" t="s">
        <v>408</v>
      </c>
      <c r="B1385" s="66" t="s">
        <v>2663</v>
      </c>
      <c r="C1385" s="155" t="s">
        <v>53</v>
      </c>
      <c r="D1385">
        <f>IF(ISERROR(VLOOKUP(A1385,'Unc. Lookup'!O$2:O$2652,1,FALSE)),0,1)</f>
        <v>1</v>
      </c>
      <c r="E1385">
        <f>COUNTIF(Table5[New ID],Table5[[#This Row],[New ID]])</f>
        <v>1</v>
      </c>
      <c r="G1385" s="1" t="s">
        <v>3623</v>
      </c>
      <c r="J1385">
        <v>1</v>
      </c>
      <c r="L1385">
        <v>1</v>
      </c>
    </row>
    <row r="1386" spans="1:12" x14ac:dyDescent="0.25">
      <c r="A1386" s="156" t="s">
        <v>409</v>
      </c>
      <c r="B1386" s="66" t="s">
        <v>2664</v>
      </c>
      <c r="C1386" s="155" t="s">
        <v>53</v>
      </c>
      <c r="D1386">
        <f>IF(ISERROR(VLOOKUP(A1386,'Unc. Lookup'!O$2:O$2652,1,FALSE)),0,1)</f>
        <v>1</v>
      </c>
      <c r="E1386">
        <f>COUNTIF(Table5[New ID],Table5[[#This Row],[New ID]])</f>
        <v>1</v>
      </c>
      <c r="G1386" s="1" t="s">
        <v>3627</v>
      </c>
      <c r="J1386">
        <v>1</v>
      </c>
      <c r="L1386">
        <v>1</v>
      </c>
    </row>
    <row r="1387" spans="1:12" x14ac:dyDescent="0.25">
      <c r="A1387" s="156" t="s">
        <v>410</v>
      </c>
      <c r="B1387" s="66" t="s">
        <v>4031</v>
      </c>
      <c r="C1387" s="155" t="s">
        <v>53</v>
      </c>
      <c r="D1387">
        <f>IF(ISERROR(VLOOKUP(A1387,'Unc. Lookup'!O$2:O$2652,1,FALSE)),0,1)</f>
        <v>1</v>
      </c>
      <c r="E1387">
        <f>COUNTIF(Table5[New ID],Table5[[#This Row],[New ID]])</f>
        <v>1</v>
      </c>
      <c r="G1387" s="1" t="s">
        <v>5013</v>
      </c>
      <c r="K1387">
        <v>1</v>
      </c>
      <c r="L1387">
        <v>1</v>
      </c>
    </row>
    <row r="1388" spans="1:12" x14ac:dyDescent="0.25">
      <c r="A1388" s="156" t="s">
        <v>411</v>
      </c>
      <c r="B1388" s="66" t="s">
        <v>4032</v>
      </c>
      <c r="C1388" s="155" t="s">
        <v>53</v>
      </c>
      <c r="D1388">
        <f>IF(ISERROR(VLOOKUP(A1388,'Unc. Lookup'!O$2:O$2652,1,FALSE)),0,1)</f>
        <v>1</v>
      </c>
      <c r="E1388">
        <f>COUNTIF(Table5[New ID],Table5[[#This Row],[New ID]])</f>
        <v>1</v>
      </c>
      <c r="G1388" s="1" t="s">
        <v>3631</v>
      </c>
      <c r="J1388">
        <v>1</v>
      </c>
      <c r="L1388">
        <v>1</v>
      </c>
    </row>
    <row r="1389" spans="1:12" x14ac:dyDescent="0.25">
      <c r="A1389" s="156" t="s">
        <v>5478</v>
      </c>
      <c r="B1389" s="66" t="s">
        <v>4033</v>
      </c>
      <c r="C1389" s="155" t="s">
        <v>53</v>
      </c>
      <c r="D1389">
        <f>IF(ISERROR(VLOOKUP(A1389,'Unc. Lookup'!O$2:O$2652,1,FALSE)),0,1)</f>
        <v>0</v>
      </c>
      <c r="E1389">
        <f>COUNTIF(Table5[New ID],Table5[[#This Row],[New ID]])</f>
        <v>1</v>
      </c>
      <c r="G1389" s="1" t="s">
        <v>3634</v>
      </c>
      <c r="J1389">
        <v>1</v>
      </c>
      <c r="L1389">
        <v>1</v>
      </c>
    </row>
    <row r="1390" spans="1:12" x14ac:dyDescent="0.25">
      <c r="A1390" s="156" t="s">
        <v>5479</v>
      </c>
      <c r="B1390" s="66" t="s">
        <v>4034</v>
      </c>
      <c r="C1390" s="155" t="s">
        <v>53</v>
      </c>
      <c r="D1390">
        <f>IF(ISERROR(VLOOKUP(A1390,'Unc. Lookup'!O$2:O$2652,1,FALSE)),0,1)</f>
        <v>0</v>
      </c>
      <c r="E1390">
        <f>COUNTIF(Table5[New ID],Table5[[#This Row],[New ID]])</f>
        <v>1</v>
      </c>
      <c r="G1390" s="1" t="s">
        <v>3638</v>
      </c>
      <c r="J1390">
        <v>1</v>
      </c>
      <c r="L1390">
        <v>1</v>
      </c>
    </row>
    <row r="1391" spans="1:12" x14ac:dyDescent="0.25">
      <c r="A1391" s="156" t="s">
        <v>414</v>
      </c>
      <c r="B1391" s="66" t="s">
        <v>4035</v>
      </c>
      <c r="C1391" s="155" t="s">
        <v>53</v>
      </c>
      <c r="D1391">
        <f>IF(ISERROR(VLOOKUP(A1391,'Unc. Lookup'!O$2:O$2652,1,FALSE)),0,1)</f>
        <v>1</v>
      </c>
      <c r="E1391">
        <f>COUNTIF(Table5[New ID],Table5[[#This Row],[New ID]])</f>
        <v>1</v>
      </c>
      <c r="G1391" s="1" t="s">
        <v>3641</v>
      </c>
      <c r="J1391">
        <v>1</v>
      </c>
      <c r="L1391">
        <v>1</v>
      </c>
    </row>
    <row r="1392" spans="1:12" x14ac:dyDescent="0.25">
      <c r="A1392" s="156" t="s">
        <v>415</v>
      </c>
      <c r="B1392" s="66" t="s">
        <v>4036</v>
      </c>
      <c r="C1392" s="155" t="s">
        <v>53</v>
      </c>
      <c r="D1392">
        <f>IF(ISERROR(VLOOKUP(A1392,'Unc. Lookup'!O$2:O$2652,1,FALSE)),0,1)</f>
        <v>1</v>
      </c>
      <c r="E1392">
        <f>COUNTIF(Table5[New ID],Table5[[#This Row],[New ID]])</f>
        <v>1</v>
      </c>
      <c r="G1392" s="1" t="s">
        <v>3645</v>
      </c>
      <c r="J1392">
        <v>1</v>
      </c>
      <c r="L1392">
        <v>1</v>
      </c>
    </row>
    <row r="1393" spans="1:12" x14ac:dyDescent="0.25">
      <c r="A1393" s="156" t="s">
        <v>416</v>
      </c>
      <c r="B1393" s="66" t="s">
        <v>4037</v>
      </c>
      <c r="C1393" s="155" t="s">
        <v>53</v>
      </c>
      <c r="D1393">
        <f>IF(ISERROR(VLOOKUP(A1393,'Unc. Lookup'!O$2:O$2652,1,FALSE)),0,1)</f>
        <v>1</v>
      </c>
      <c r="E1393">
        <f>COUNTIF(Table5[New ID],Table5[[#This Row],[New ID]])</f>
        <v>1</v>
      </c>
      <c r="G1393" s="1" t="s">
        <v>5006</v>
      </c>
      <c r="K1393">
        <v>1</v>
      </c>
      <c r="L1393">
        <v>1</v>
      </c>
    </row>
    <row r="1394" spans="1:12" x14ac:dyDescent="0.25">
      <c r="A1394" s="156" t="s">
        <v>417</v>
      </c>
      <c r="B1394" s="66" t="s">
        <v>4038</v>
      </c>
      <c r="C1394" s="155" t="s">
        <v>53</v>
      </c>
      <c r="D1394">
        <f>IF(ISERROR(VLOOKUP(A1394,'Unc. Lookup'!O$2:O$2652,1,FALSE)),0,1)</f>
        <v>1</v>
      </c>
      <c r="E1394">
        <f>COUNTIF(Table5[New ID],Table5[[#This Row],[New ID]])</f>
        <v>1</v>
      </c>
      <c r="G1394" s="1" t="s">
        <v>5010</v>
      </c>
      <c r="K1394">
        <v>1</v>
      </c>
      <c r="L1394">
        <v>1</v>
      </c>
    </row>
    <row r="1395" spans="1:12" x14ac:dyDescent="0.25">
      <c r="A1395" s="156" t="s">
        <v>418</v>
      </c>
      <c r="B1395" s="66" t="s">
        <v>4039</v>
      </c>
      <c r="C1395" s="155" t="s">
        <v>53</v>
      </c>
      <c r="D1395">
        <f>IF(ISERROR(VLOOKUP(A1395,'Unc. Lookup'!O$2:O$2652,1,FALSE)),0,1)</f>
        <v>1</v>
      </c>
      <c r="E1395">
        <f>COUNTIF(Table5[New ID],Table5[[#This Row],[New ID]])</f>
        <v>1</v>
      </c>
      <c r="G1395" s="1" t="s">
        <v>3624</v>
      </c>
      <c r="J1395">
        <v>1</v>
      </c>
      <c r="L1395">
        <v>1</v>
      </c>
    </row>
    <row r="1396" spans="1:12" x14ac:dyDescent="0.25">
      <c r="A1396" s="156" t="s">
        <v>5480</v>
      </c>
      <c r="B1396" s="66" t="s">
        <v>4040</v>
      </c>
      <c r="C1396" s="155" t="s">
        <v>53</v>
      </c>
      <c r="D1396">
        <f>IF(ISERROR(VLOOKUP(A1396,'Unc. Lookup'!O$2:O$2652,1,FALSE)),0,1)</f>
        <v>0</v>
      </c>
      <c r="E1396">
        <f>COUNTIF(Table5[New ID],Table5[[#This Row],[New ID]])</f>
        <v>1</v>
      </c>
      <c r="G1396" s="1" t="s">
        <v>3628</v>
      </c>
      <c r="J1396">
        <v>1</v>
      </c>
      <c r="L1396">
        <v>1</v>
      </c>
    </row>
    <row r="1397" spans="1:12" x14ac:dyDescent="0.25">
      <c r="A1397" s="156" t="s">
        <v>420</v>
      </c>
      <c r="B1397" s="66" t="s">
        <v>4041</v>
      </c>
      <c r="C1397" s="155" t="s">
        <v>53</v>
      </c>
      <c r="D1397">
        <f>IF(ISERROR(VLOOKUP(A1397,'Unc. Lookup'!O$2:O$2652,1,FALSE)),0,1)</f>
        <v>1</v>
      </c>
      <c r="E1397">
        <f>COUNTIF(Table5[New ID],Table5[[#This Row],[New ID]])</f>
        <v>1</v>
      </c>
      <c r="G1397" s="1" t="s">
        <v>5014</v>
      </c>
      <c r="K1397">
        <v>1</v>
      </c>
      <c r="L1397">
        <v>1</v>
      </c>
    </row>
    <row r="1398" spans="1:12" x14ac:dyDescent="0.25">
      <c r="A1398" s="156" t="s">
        <v>421</v>
      </c>
      <c r="B1398" s="66" t="s">
        <v>4042</v>
      </c>
      <c r="C1398" s="155" t="s">
        <v>53</v>
      </c>
      <c r="D1398">
        <f>IF(ISERROR(VLOOKUP(A1398,'Unc. Lookup'!O$2:O$2652,1,FALSE)),0,1)</f>
        <v>1</v>
      </c>
      <c r="E1398">
        <f>COUNTIF(Table5[New ID],Table5[[#This Row],[New ID]])</f>
        <v>1</v>
      </c>
      <c r="G1398" s="1" t="s">
        <v>3632</v>
      </c>
      <c r="J1398">
        <v>1</v>
      </c>
      <c r="L1398">
        <v>1</v>
      </c>
    </row>
    <row r="1399" spans="1:12" x14ac:dyDescent="0.25">
      <c r="A1399" s="156" t="s">
        <v>422</v>
      </c>
      <c r="B1399" s="66" t="s">
        <v>4043</v>
      </c>
      <c r="C1399" s="155" t="s">
        <v>53</v>
      </c>
      <c r="D1399">
        <f>IF(ISERROR(VLOOKUP(A1399,'Unc. Lookup'!O$2:O$2652,1,FALSE)),0,1)</f>
        <v>1</v>
      </c>
      <c r="E1399">
        <f>COUNTIF(Table5[New ID],Table5[[#This Row],[New ID]])</f>
        <v>1</v>
      </c>
      <c r="G1399" s="1" t="s">
        <v>3635</v>
      </c>
      <c r="J1399">
        <v>1</v>
      </c>
      <c r="L1399">
        <v>1</v>
      </c>
    </row>
    <row r="1400" spans="1:12" x14ac:dyDescent="0.25">
      <c r="A1400" s="156" t="s">
        <v>423</v>
      </c>
      <c r="B1400" s="66" t="s">
        <v>4044</v>
      </c>
      <c r="C1400" s="155" t="s">
        <v>53</v>
      </c>
      <c r="D1400">
        <f>IF(ISERROR(VLOOKUP(A1400,'Unc. Lookup'!O$2:O$2652,1,FALSE)),0,1)</f>
        <v>1</v>
      </c>
      <c r="E1400">
        <f>COUNTIF(Table5[New ID],Table5[[#This Row],[New ID]])</f>
        <v>1</v>
      </c>
      <c r="G1400" s="1" t="s">
        <v>3639</v>
      </c>
      <c r="J1400">
        <v>1</v>
      </c>
      <c r="L1400">
        <v>1</v>
      </c>
    </row>
    <row r="1401" spans="1:12" x14ac:dyDescent="0.25">
      <c r="A1401" s="156" t="s">
        <v>424</v>
      </c>
      <c r="B1401" s="66" t="s">
        <v>4045</v>
      </c>
      <c r="C1401" s="155" t="s">
        <v>53</v>
      </c>
      <c r="D1401">
        <f>IF(ISERROR(VLOOKUP(A1401,'Unc. Lookup'!O$2:O$2652,1,FALSE)),0,1)</f>
        <v>1</v>
      </c>
      <c r="E1401">
        <f>COUNTIF(Table5[New ID],Table5[[#This Row],[New ID]])</f>
        <v>1</v>
      </c>
      <c r="G1401" s="1" t="s">
        <v>3642</v>
      </c>
      <c r="J1401">
        <v>1</v>
      </c>
      <c r="L1401">
        <v>1</v>
      </c>
    </row>
    <row r="1402" spans="1:12" x14ac:dyDescent="0.25">
      <c r="A1402" s="156" t="s">
        <v>5481</v>
      </c>
      <c r="B1402" s="66" t="s">
        <v>4046</v>
      </c>
      <c r="C1402" s="155" t="s">
        <v>53</v>
      </c>
      <c r="D1402">
        <f>IF(ISERROR(VLOOKUP(A1402,'Unc. Lookup'!O$2:O$2652,1,FALSE)),0,1)</f>
        <v>0</v>
      </c>
      <c r="E1402">
        <f>COUNTIF(Table5[New ID],Table5[[#This Row],[New ID]])</f>
        <v>1</v>
      </c>
      <c r="G1402" s="1" t="s">
        <v>3646</v>
      </c>
      <c r="J1402">
        <v>1</v>
      </c>
      <c r="L1402">
        <v>1</v>
      </c>
    </row>
    <row r="1403" spans="1:12" x14ac:dyDescent="0.25">
      <c r="A1403" s="156" t="s">
        <v>426</v>
      </c>
      <c r="B1403" s="66" t="s">
        <v>4047</v>
      </c>
      <c r="C1403" s="155" t="s">
        <v>53</v>
      </c>
      <c r="D1403">
        <f>IF(ISERROR(VLOOKUP(A1403,'Unc. Lookup'!O$2:O$2652,1,FALSE)),0,1)</f>
        <v>1</v>
      </c>
      <c r="E1403">
        <f>COUNTIF(Table5[New ID],Table5[[#This Row],[New ID]])</f>
        <v>1</v>
      </c>
      <c r="G1403" s="1" t="s">
        <v>3649</v>
      </c>
      <c r="J1403">
        <v>1</v>
      </c>
      <c r="L1403">
        <v>1</v>
      </c>
    </row>
    <row r="1404" spans="1:12" x14ac:dyDescent="0.25">
      <c r="A1404" s="156" t="s">
        <v>427</v>
      </c>
      <c r="B1404" s="66" t="s">
        <v>4048</v>
      </c>
      <c r="C1404" s="155" t="s">
        <v>53</v>
      </c>
      <c r="D1404">
        <f>IF(ISERROR(VLOOKUP(A1404,'Unc. Lookup'!O$2:O$2652,1,FALSE)),0,1)</f>
        <v>1</v>
      </c>
      <c r="E1404">
        <f>COUNTIF(Table5[New ID],Table5[[#This Row],[New ID]])</f>
        <v>1</v>
      </c>
      <c r="G1404" s="1" t="s">
        <v>3653</v>
      </c>
      <c r="J1404">
        <v>1</v>
      </c>
      <c r="L1404">
        <v>1</v>
      </c>
    </row>
    <row r="1405" spans="1:12" x14ac:dyDescent="0.25">
      <c r="A1405" s="156" t="s">
        <v>428</v>
      </c>
      <c r="B1405" s="66" t="s">
        <v>4049</v>
      </c>
      <c r="C1405" s="155" t="s">
        <v>53</v>
      </c>
      <c r="D1405">
        <f>IF(ISERROR(VLOOKUP(A1405,'Unc. Lookup'!O$2:O$2652,1,FALSE)),0,1)</f>
        <v>1</v>
      </c>
      <c r="E1405">
        <f>COUNTIF(Table5[New ID],Table5[[#This Row],[New ID]])</f>
        <v>1</v>
      </c>
      <c r="G1405" s="1" t="s">
        <v>5011</v>
      </c>
      <c r="K1405">
        <v>1</v>
      </c>
      <c r="L1405">
        <v>1</v>
      </c>
    </row>
    <row r="1406" spans="1:12" x14ac:dyDescent="0.25">
      <c r="A1406" s="156" t="s">
        <v>429</v>
      </c>
      <c r="B1406" s="66" t="s">
        <v>4050</v>
      </c>
      <c r="C1406" s="155" t="s">
        <v>53</v>
      </c>
      <c r="D1406">
        <f>IF(ISERROR(VLOOKUP(A1406,'Unc. Lookup'!O$2:O$2652,1,FALSE)),0,1)</f>
        <v>1</v>
      </c>
      <c r="E1406">
        <f>COUNTIF(Table5[New ID],Table5[[#This Row],[New ID]])</f>
        <v>1</v>
      </c>
      <c r="G1406" s="1" t="s">
        <v>5015</v>
      </c>
      <c r="K1406">
        <v>1</v>
      </c>
      <c r="L1406">
        <v>1</v>
      </c>
    </row>
    <row r="1407" spans="1:12" x14ac:dyDescent="0.25">
      <c r="A1407" s="156" t="s">
        <v>430</v>
      </c>
      <c r="B1407" s="66" t="s">
        <v>4051</v>
      </c>
      <c r="C1407" s="155" t="s">
        <v>53</v>
      </c>
      <c r="D1407">
        <f>IF(ISERROR(VLOOKUP(A1407,'Unc. Lookup'!O$2:O$2652,1,FALSE)),0,1)</f>
        <v>1</v>
      </c>
      <c r="E1407">
        <f>COUNTIF(Table5[New ID],Table5[[#This Row],[New ID]])</f>
        <v>1</v>
      </c>
      <c r="G1407" s="1" t="s">
        <v>3636</v>
      </c>
      <c r="J1407">
        <v>1</v>
      </c>
      <c r="L1407">
        <v>1</v>
      </c>
    </row>
    <row r="1408" spans="1:12" x14ac:dyDescent="0.25">
      <c r="A1408" s="156" t="s">
        <v>431</v>
      </c>
      <c r="B1408" s="66" t="s">
        <v>4052</v>
      </c>
      <c r="C1408" s="155" t="s">
        <v>53</v>
      </c>
      <c r="D1408">
        <f>IF(ISERROR(VLOOKUP(A1408,'Unc. Lookup'!O$2:O$2652,1,FALSE)),0,1)</f>
        <v>1</v>
      </c>
      <c r="E1408">
        <f>COUNTIF(Table5[New ID],Table5[[#This Row],[New ID]])</f>
        <v>1</v>
      </c>
      <c r="G1408" s="1" t="s">
        <v>3640</v>
      </c>
      <c r="J1408">
        <v>1</v>
      </c>
      <c r="L1408">
        <v>1</v>
      </c>
    </row>
    <row r="1409" spans="1:12" x14ac:dyDescent="0.25">
      <c r="A1409" s="156" t="s">
        <v>432</v>
      </c>
      <c r="B1409" s="66" t="s">
        <v>4053</v>
      </c>
      <c r="C1409" s="155" t="s">
        <v>53</v>
      </c>
      <c r="D1409">
        <f>IF(ISERROR(VLOOKUP(A1409,'Unc. Lookup'!O$2:O$2652,1,FALSE)),0,1)</f>
        <v>1</v>
      </c>
      <c r="E1409">
        <f>COUNTIF(Table5[New ID],Table5[[#This Row],[New ID]])</f>
        <v>1</v>
      </c>
      <c r="G1409" s="1" t="s">
        <v>3643</v>
      </c>
      <c r="J1409">
        <v>1</v>
      </c>
      <c r="L1409">
        <v>1</v>
      </c>
    </row>
    <row r="1410" spans="1:12" x14ac:dyDescent="0.25">
      <c r="A1410" s="156" t="s">
        <v>433</v>
      </c>
      <c r="B1410" s="66" t="s">
        <v>4054</v>
      </c>
      <c r="C1410" s="155" t="s">
        <v>53</v>
      </c>
      <c r="D1410">
        <f>IF(ISERROR(VLOOKUP(A1410,'Unc. Lookup'!O$2:O$2652,1,FALSE)),0,1)</f>
        <v>1</v>
      </c>
      <c r="E1410">
        <f>COUNTIF(Table5[New ID],Table5[[#This Row],[New ID]])</f>
        <v>1</v>
      </c>
      <c r="G1410" s="1" t="s">
        <v>3647</v>
      </c>
      <c r="J1410">
        <v>1</v>
      </c>
      <c r="L1410">
        <v>1</v>
      </c>
    </row>
    <row r="1411" spans="1:12" x14ac:dyDescent="0.25">
      <c r="A1411" s="156" t="s">
        <v>5482</v>
      </c>
      <c r="B1411" s="66" t="s">
        <v>4055</v>
      </c>
      <c r="C1411" s="155" t="s">
        <v>53</v>
      </c>
      <c r="D1411">
        <f>IF(ISERROR(VLOOKUP(A1411,'Unc. Lookup'!O$2:O$2652,1,FALSE)),0,1)</f>
        <v>0</v>
      </c>
      <c r="E1411">
        <f>COUNTIF(Table5[New ID],Table5[[#This Row],[New ID]])</f>
        <v>1</v>
      </c>
      <c r="G1411" s="1" t="s">
        <v>3650</v>
      </c>
      <c r="J1411">
        <v>1</v>
      </c>
      <c r="L1411">
        <v>1</v>
      </c>
    </row>
    <row r="1412" spans="1:12" x14ac:dyDescent="0.25">
      <c r="A1412" s="156" t="s">
        <v>435</v>
      </c>
      <c r="B1412" s="66" t="s">
        <v>4056</v>
      </c>
      <c r="C1412" s="155" t="s">
        <v>53</v>
      </c>
      <c r="D1412">
        <f>IF(ISERROR(VLOOKUP(A1412,'Unc. Lookup'!O$2:O$2652,1,FALSE)),0,1)</f>
        <v>1</v>
      </c>
      <c r="E1412">
        <f>COUNTIF(Table5[New ID],Table5[[#This Row],[New ID]])</f>
        <v>1</v>
      </c>
      <c r="G1412" s="1" t="s">
        <v>3654</v>
      </c>
      <c r="J1412">
        <v>1</v>
      </c>
      <c r="L1412">
        <v>1</v>
      </c>
    </row>
    <row r="1413" spans="1:12" x14ac:dyDescent="0.25">
      <c r="A1413" s="156" t="s">
        <v>436</v>
      </c>
      <c r="B1413" s="66" t="s">
        <v>2694</v>
      </c>
      <c r="C1413" s="155" t="s">
        <v>53</v>
      </c>
      <c r="D1413">
        <f>IF(ISERROR(VLOOKUP(A1413,'Unc. Lookup'!O$2:O$2652,1,FALSE)),0,1)</f>
        <v>1</v>
      </c>
      <c r="E1413">
        <f>COUNTIF(Table5[New ID],Table5[[#This Row],[New ID]])</f>
        <v>1</v>
      </c>
      <c r="G1413" s="1" t="s">
        <v>3657</v>
      </c>
      <c r="J1413">
        <v>1</v>
      </c>
      <c r="L1413">
        <v>1</v>
      </c>
    </row>
    <row r="1414" spans="1:12" x14ac:dyDescent="0.25">
      <c r="A1414" s="156" t="s">
        <v>437</v>
      </c>
      <c r="B1414" s="66" t="s">
        <v>2695</v>
      </c>
      <c r="C1414" s="155" t="s">
        <v>53</v>
      </c>
      <c r="D1414">
        <f>IF(ISERROR(VLOOKUP(A1414,'Unc. Lookup'!O$2:O$2652,1,FALSE)),0,1)</f>
        <v>1</v>
      </c>
      <c r="E1414">
        <f>COUNTIF(Table5[New ID],Table5[[#This Row],[New ID]])</f>
        <v>1</v>
      </c>
      <c r="G1414" s="1" t="s">
        <v>3661</v>
      </c>
      <c r="J1414">
        <v>1</v>
      </c>
      <c r="L1414">
        <v>1</v>
      </c>
    </row>
    <row r="1415" spans="1:12" x14ac:dyDescent="0.25">
      <c r="A1415" s="156" t="s">
        <v>438</v>
      </c>
      <c r="B1415" s="66" t="s">
        <v>2696</v>
      </c>
      <c r="C1415" s="155" t="s">
        <v>53</v>
      </c>
      <c r="D1415">
        <f>IF(ISERROR(VLOOKUP(A1415,'Unc. Lookup'!O$2:O$2652,1,FALSE)),0,1)</f>
        <v>1</v>
      </c>
      <c r="E1415">
        <f>COUNTIF(Table5[New ID],Table5[[#This Row],[New ID]])</f>
        <v>1</v>
      </c>
      <c r="G1415" s="1" t="s">
        <v>5016</v>
      </c>
      <c r="K1415">
        <v>1</v>
      </c>
      <c r="L1415">
        <v>1</v>
      </c>
    </row>
    <row r="1416" spans="1:12" x14ac:dyDescent="0.25">
      <c r="A1416" s="156" t="s">
        <v>439</v>
      </c>
      <c r="B1416" s="66" t="s">
        <v>2697</v>
      </c>
      <c r="C1416" s="155" t="s">
        <v>53</v>
      </c>
      <c r="D1416">
        <f>IF(ISERROR(VLOOKUP(A1416,'Unc. Lookup'!O$2:O$2652,1,FALSE)),0,1)</f>
        <v>1</v>
      </c>
      <c r="E1416">
        <f>COUNTIF(Table5[New ID],Table5[[#This Row],[New ID]])</f>
        <v>1</v>
      </c>
      <c r="G1416" s="1" t="s">
        <v>3644</v>
      </c>
      <c r="J1416">
        <v>1</v>
      </c>
      <c r="L1416">
        <v>1</v>
      </c>
    </row>
    <row r="1417" spans="1:12" x14ac:dyDescent="0.25">
      <c r="A1417" s="156" t="s">
        <v>440</v>
      </c>
      <c r="B1417" s="66" t="s">
        <v>2698</v>
      </c>
      <c r="C1417" s="155" t="s">
        <v>53</v>
      </c>
      <c r="D1417">
        <f>IF(ISERROR(VLOOKUP(A1417,'Unc. Lookup'!O$2:O$2652,1,FALSE)),0,1)</f>
        <v>1</v>
      </c>
      <c r="E1417">
        <f>COUNTIF(Table5[New ID],Table5[[#This Row],[New ID]])</f>
        <v>1</v>
      </c>
      <c r="G1417" s="1" t="s">
        <v>3648</v>
      </c>
      <c r="J1417">
        <v>1</v>
      </c>
      <c r="L1417">
        <v>1</v>
      </c>
    </row>
    <row r="1418" spans="1:12" x14ac:dyDescent="0.25">
      <c r="A1418" s="156" t="s">
        <v>441</v>
      </c>
      <c r="B1418" s="66" t="s">
        <v>2699</v>
      </c>
      <c r="C1418" s="155" t="s">
        <v>53</v>
      </c>
      <c r="D1418">
        <f>IF(ISERROR(VLOOKUP(A1418,'Unc. Lookup'!O$2:O$2652,1,FALSE)),0,1)</f>
        <v>1</v>
      </c>
      <c r="E1418">
        <f>COUNTIF(Table5[New ID],Table5[[#This Row],[New ID]])</f>
        <v>1</v>
      </c>
      <c r="G1418" s="1" t="s">
        <v>3651</v>
      </c>
      <c r="J1418">
        <v>1</v>
      </c>
      <c r="L1418">
        <v>1</v>
      </c>
    </row>
    <row r="1419" spans="1:12" x14ac:dyDescent="0.25">
      <c r="A1419" s="156" t="s">
        <v>442</v>
      </c>
      <c r="B1419" s="66" t="s">
        <v>2700</v>
      </c>
      <c r="C1419" s="155" t="s">
        <v>53</v>
      </c>
      <c r="D1419">
        <f>IF(ISERROR(VLOOKUP(A1419,'Unc. Lookup'!O$2:O$2652,1,FALSE)),0,1)</f>
        <v>1</v>
      </c>
      <c r="E1419">
        <f>COUNTIF(Table5[New ID],Table5[[#This Row],[New ID]])</f>
        <v>1</v>
      </c>
      <c r="G1419" s="1" t="s">
        <v>3655</v>
      </c>
      <c r="J1419">
        <v>1</v>
      </c>
      <c r="L1419">
        <v>1</v>
      </c>
    </row>
    <row r="1420" spans="1:12" x14ac:dyDescent="0.25">
      <c r="A1420" s="156" t="s">
        <v>443</v>
      </c>
      <c r="B1420" s="66" t="s">
        <v>2701</v>
      </c>
      <c r="C1420" s="155" t="s">
        <v>53</v>
      </c>
      <c r="D1420">
        <f>IF(ISERROR(VLOOKUP(A1420,'Unc. Lookup'!O$2:O$2652,1,FALSE)),0,1)</f>
        <v>1</v>
      </c>
      <c r="E1420">
        <f>COUNTIF(Table5[New ID],Table5[[#This Row],[New ID]])</f>
        <v>1</v>
      </c>
      <c r="G1420" s="1" t="s">
        <v>3658</v>
      </c>
      <c r="J1420">
        <v>1</v>
      </c>
      <c r="L1420">
        <v>1</v>
      </c>
    </row>
    <row r="1421" spans="1:12" x14ac:dyDescent="0.25">
      <c r="A1421" s="156" t="s">
        <v>444</v>
      </c>
      <c r="B1421" s="66" t="s">
        <v>2702</v>
      </c>
      <c r="C1421" s="155" t="s">
        <v>53</v>
      </c>
      <c r="D1421">
        <f>IF(ISERROR(VLOOKUP(A1421,'Unc. Lookup'!O$2:O$2652,1,FALSE)),0,1)</f>
        <v>1</v>
      </c>
      <c r="E1421">
        <f>COUNTIF(Table5[New ID],Table5[[#This Row],[New ID]])</f>
        <v>1</v>
      </c>
      <c r="G1421" s="1" t="s">
        <v>3662</v>
      </c>
      <c r="J1421">
        <v>1</v>
      </c>
      <c r="L1421">
        <v>1</v>
      </c>
    </row>
    <row r="1422" spans="1:12" x14ac:dyDescent="0.25">
      <c r="A1422" s="156" t="s">
        <v>445</v>
      </c>
      <c r="B1422" s="66" t="s">
        <v>4057</v>
      </c>
      <c r="C1422" s="155" t="s">
        <v>53</v>
      </c>
      <c r="D1422">
        <f>IF(ISERROR(VLOOKUP(A1422,'Unc. Lookup'!O$2:O$2652,1,FALSE)),0,1)</f>
        <v>1</v>
      </c>
      <c r="E1422">
        <f>COUNTIF(Table5[New ID],Table5[[#This Row],[New ID]])</f>
        <v>1</v>
      </c>
      <c r="G1422" s="1" t="s">
        <v>3669</v>
      </c>
      <c r="J1422">
        <v>1</v>
      </c>
      <c r="L1422">
        <v>1</v>
      </c>
    </row>
    <row r="1423" spans="1:12" x14ac:dyDescent="0.25">
      <c r="A1423" s="156" t="s">
        <v>446</v>
      </c>
      <c r="B1423" s="66" t="s">
        <v>4058</v>
      </c>
      <c r="C1423" s="155" t="s">
        <v>53</v>
      </c>
      <c r="D1423">
        <f>IF(ISERROR(VLOOKUP(A1423,'Unc. Lookup'!O$2:O$2652,1,FALSE)),0,1)</f>
        <v>1</v>
      </c>
      <c r="E1423">
        <f>COUNTIF(Table5[New ID],Table5[[#This Row],[New ID]])</f>
        <v>1</v>
      </c>
      <c r="G1423" s="1" t="s">
        <v>3665</v>
      </c>
      <c r="J1423">
        <v>1</v>
      </c>
      <c r="L1423">
        <v>1</v>
      </c>
    </row>
    <row r="1424" spans="1:12" x14ac:dyDescent="0.25">
      <c r="A1424" s="156" t="s">
        <v>447</v>
      </c>
      <c r="B1424" s="66" t="s">
        <v>4059</v>
      </c>
      <c r="C1424" s="155" t="s">
        <v>53</v>
      </c>
      <c r="D1424">
        <f>IF(ISERROR(VLOOKUP(A1424,'Unc. Lookup'!O$2:O$2652,1,FALSE)),0,1)</f>
        <v>1</v>
      </c>
      <c r="E1424">
        <f>COUNTIF(Table5[New ID],Table5[[#This Row],[New ID]])</f>
        <v>1</v>
      </c>
      <c r="G1424" s="1" t="s">
        <v>3652</v>
      </c>
      <c r="J1424">
        <v>1</v>
      </c>
      <c r="L1424">
        <v>1</v>
      </c>
    </row>
    <row r="1425" spans="1:12" x14ac:dyDescent="0.25">
      <c r="A1425" s="156" t="s">
        <v>448</v>
      </c>
      <c r="B1425" s="66" t="s">
        <v>4060</v>
      </c>
      <c r="C1425" s="155" t="s">
        <v>53</v>
      </c>
      <c r="D1425">
        <f>IF(ISERROR(VLOOKUP(A1425,'Unc. Lookup'!O$2:O$2652,1,FALSE)),0,1)</f>
        <v>1</v>
      </c>
      <c r="E1425">
        <f>COUNTIF(Table5[New ID],Table5[[#This Row],[New ID]])</f>
        <v>1</v>
      </c>
      <c r="G1425" s="1" t="s">
        <v>3656</v>
      </c>
      <c r="J1425">
        <v>1</v>
      </c>
      <c r="L1425">
        <v>1</v>
      </c>
    </row>
    <row r="1426" spans="1:12" x14ac:dyDescent="0.25">
      <c r="A1426" s="156" t="s">
        <v>449</v>
      </c>
      <c r="B1426" s="66" t="s">
        <v>4061</v>
      </c>
      <c r="C1426" s="155" t="s">
        <v>53</v>
      </c>
      <c r="D1426">
        <f>IF(ISERROR(VLOOKUP(A1426,'Unc. Lookup'!O$2:O$2652,1,FALSE)),0,1)</f>
        <v>1</v>
      </c>
      <c r="E1426">
        <f>COUNTIF(Table5[New ID],Table5[[#This Row],[New ID]])</f>
        <v>1</v>
      </c>
      <c r="G1426" s="1" t="s">
        <v>3659</v>
      </c>
      <c r="J1426">
        <v>1</v>
      </c>
      <c r="L1426">
        <v>1</v>
      </c>
    </row>
    <row r="1427" spans="1:12" x14ac:dyDescent="0.25">
      <c r="A1427" s="156" t="s">
        <v>5483</v>
      </c>
      <c r="B1427" s="66" t="s">
        <v>4062</v>
      </c>
      <c r="C1427" s="155" t="s">
        <v>53</v>
      </c>
      <c r="D1427">
        <f>IF(ISERROR(VLOOKUP(A1427,'Unc. Lookup'!O$2:O$2652,1,FALSE)),0,1)</f>
        <v>0</v>
      </c>
      <c r="E1427">
        <f>COUNTIF(Table5[New ID],Table5[[#This Row],[New ID]])</f>
        <v>1</v>
      </c>
      <c r="G1427" s="1" t="s">
        <v>3663</v>
      </c>
      <c r="J1427">
        <v>1</v>
      </c>
      <c r="L1427">
        <v>1</v>
      </c>
    </row>
    <row r="1428" spans="1:12" x14ac:dyDescent="0.25">
      <c r="A1428" s="156" t="s">
        <v>451</v>
      </c>
      <c r="B1428" s="66" t="s">
        <v>4063</v>
      </c>
      <c r="C1428" s="155" t="s">
        <v>53</v>
      </c>
      <c r="D1428">
        <f>IF(ISERROR(VLOOKUP(A1428,'Unc. Lookup'!O$2:O$2652,1,FALSE)),0,1)</f>
        <v>1</v>
      </c>
      <c r="E1428">
        <f>COUNTIF(Table5[New ID],Table5[[#This Row],[New ID]])</f>
        <v>1</v>
      </c>
      <c r="G1428" s="1" t="s">
        <v>3670</v>
      </c>
      <c r="J1428">
        <v>1</v>
      </c>
      <c r="L1428">
        <v>1</v>
      </c>
    </row>
    <row r="1429" spans="1:12" x14ac:dyDescent="0.25">
      <c r="A1429" s="156" t="s">
        <v>452</v>
      </c>
      <c r="B1429" s="66" t="s">
        <v>4064</v>
      </c>
      <c r="C1429" s="155" t="s">
        <v>53</v>
      </c>
      <c r="D1429">
        <f>IF(ISERROR(VLOOKUP(A1429,'Unc. Lookup'!O$2:O$2652,1,FALSE)),0,1)</f>
        <v>1</v>
      </c>
      <c r="E1429">
        <f>COUNTIF(Table5[New ID],Table5[[#This Row],[New ID]])</f>
        <v>1</v>
      </c>
      <c r="G1429" s="1" t="s">
        <v>3677</v>
      </c>
      <c r="J1429">
        <v>1</v>
      </c>
      <c r="L1429">
        <v>1</v>
      </c>
    </row>
    <row r="1430" spans="1:12" x14ac:dyDescent="0.25">
      <c r="A1430" s="156" t="s">
        <v>453</v>
      </c>
      <c r="B1430" s="66" t="s">
        <v>4065</v>
      </c>
      <c r="C1430" s="155" t="s">
        <v>53</v>
      </c>
      <c r="D1430">
        <f>IF(ISERROR(VLOOKUP(A1430,'Unc. Lookup'!O$2:O$2652,1,FALSE)),0,1)</f>
        <v>1</v>
      </c>
      <c r="E1430">
        <f>COUNTIF(Table5[New ID],Table5[[#This Row],[New ID]])</f>
        <v>1</v>
      </c>
      <c r="G1430" s="1" t="s">
        <v>3666</v>
      </c>
      <c r="J1430">
        <v>1</v>
      </c>
      <c r="L1430">
        <v>1</v>
      </c>
    </row>
    <row r="1431" spans="1:12" x14ac:dyDescent="0.25">
      <c r="A1431" s="156" t="s">
        <v>5484</v>
      </c>
      <c r="B1431" s="66" t="s">
        <v>4066</v>
      </c>
      <c r="C1431" s="155" t="s">
        <v>53</v>
      </c>
      <c r="D1431">
        <f>IF(ISERROR(VLOOKUP(A1431,'Unc. Lookup'!O$2:O$2652,1,FALSE)),0,1)</f>
        <v>0</v>
      </c>
      <c r="E1431">
        <f>COUNTIF(Table5[New ID],Table5[[#This Row],[New ID]])</f>
        <v>1</v>
      </c>
      <c r="G1431" s="1" t="s">
        <v>3673</v>
      </c>
      <c r="J1431">
        <v>1</v>
      </c>
      <c r="L1431">
        <v>1</v>
      </c>
    </row>
    <row r="1432" spans="1:12" x14ac:dyDescent="0.25">
      <c r="A1432" s="156" t="s">
        <v>455</v>
      </c>
      <c r="B1432" s="66" t="s">
        <v>4067</v>
      </c>
      <c r="C1432" s="155" t="s">
        <v>53</v>
      </c>
      <c r="D1432">
        <f>IF(ISERROR(VLOOKUP(A1432,'Unc. Lookup'!O$2:O$2652,1,FALSE)),0,1)</f>
        <v>1</v>
      </c>
      <c r="E1432">
        <f>COUNTIF(Table5[New ID],Table5[[#This Row],[New ID]])</f>
        <v>1</v>
      </c>
      <c r="G1432" s="1" t="s">
        <v>3660</v>
      </c>
      <c r="J1432">
        <v>1</v>
      </c>
      <c r="L1432">
        <v>1</v>
      </c>
    </row>
    <row r="1433" spans="1:12" x14ac:dyDescent="0.25">
      <c r="A1433" s="156" t="s">
        <v>456</v>
      </c>
      <c r="B1433" s="66" t="s">
        <v>4068</v>
      </c>
      <c r="C1433" s="155" t="s">
        <v>53</v>
      </c>
      <c r="D1433">
        <f>IF(ISERROR(VLOOKUP(A1433,'Unc. Lookup'!O$2:O$2652,1,FALSE)),0,1)</f>
        <v>1</v>
      </c>
      <c r="E1433">
        <f>COUNTIF(Table5[New ID],Table5[[#This Row],[New ID]])</f>
        <v>1</v>
      </c>
      <c r="G1433" s="1" t="s">
        <v>3664</v>
      </c>
      <c r="J1433">
        <v>1</v>
      </c>
      <c r="L1433">
        <v>1</v>
      </c>
    </row>
    <row r="1434" spans="1:12" x14ac:dyDescent="0.25">
      <c r="A1434" s="156" t="s">
        <v>457</v>
      </c>
      <c r="B1434" s="66" t="s">
        <v>4069</v>
      </c>
      <c r="C1434" s="155" t="s">
        <v>53</v>
      </c>
      <c r="D1434">
        <f>IF(ISERROR(VLOOKUP(A1434,'Unc. Lookup'!O$2:O$2652,1,FALSE)),0,1)</f>
        <v>1</v>
      </c>
      <c r="E1434">
        <f>COUNTIF(Table5[New ID],Table5[[#This Row],[New ID]])</f>
        <v>1</v>
      </c>
      <c r="G1434" s="1" t="s">
        <v>3671</v>
      </c>
      <c r="J1434">
        <v>1</v>
      </c>
      <c r="L1434">
        <v>1</v>
      </c>
    </row>
    <row r="1435" spans="1:12" x14ac:dyDescent="0.25">
      <c r="A1435" s="156" t="s">
        <v>458</v>
      </c>
      <c r="B1435" s="66" t="s">
        <v>4070</v>
      </c>
      <c r="C1435" s="155" t="s">
        <v>53</v>
      </c>
      <c r="D1435">
        <f>IF(ISERROR(VLOOKUP(A1435,'Unc. Lookup'!O$2:O$2652,1,FALSE)),0,1)</f>
        <v>1</v>
      </c>
      <c r="E1435">
        <f>COUNTIF(Table5[New ID],Table5[[#This Row],[New ID]])</f>
        <v>1</v>
      </c>
      <c r="G1435" s="1" t="s">
        <v>3678</v>
      </c>
      <c r="J1435">
        <v>1</v>
      </c>
      <c r="L1435">
        <v>1</v>
      </c>
    </row>
    <row r="1436" spans="1:12" x14ac:dyDescent="0.25">
      <c r="A1436" s="156" t="s">
        <v>5485</v>
      </c>
      <c r="B1436" s="66" t="s">
        <v>4071</v>
      </c>
      <c r="C1436" s="155" t="s">
        <v>53</v>
      </c>
      <c r="D1436">
        <f>IF(ISERROR(VLOOKUP(A1436,'Unc. Lookup'!O$2:O$2652,1,FALSE)),0,1)</f>
        <v>0</v>
      </c>
      <c r="E1436">
        <f>COUNTIF(Table5[New ID],Table5[[#This Row],[New ID]])</f>
        <v>1</v>
      </c>
      <c r="G1436" s="1" t="s">
        <v>3667</v>
      </c>
      <c r="J1436">
        <v>1</v>
      </c>
      <c r="L1436">
        <v>1</v>
      </c>
    </row>
    <row r="1437" spans="1:12" x14ac:dyDescent="0.25">
      <c r="A1437" s="156" t="s">
        <v>460</v>
      </c>
      <c r="B1437" s="66" t="s">
        <v>4072</v>
      </c>
      <c r="C1437" s="155" t="s">
        <v>53</v>
      </c>
      <c r="D1437">
        <f>IF(ISERROR(VLOOKUP(A1437,'Unc. Lookup'!O$2:O$2652,1,FALSE)),0,1)</f>
        <v>1</v>
      </c>
      <c r="E1437">
        <f>COUNTIF(Table5[New ID],Table5[[#This Row],[New ID]])</f>
        <v>1</v>
      </c>
      <c r="G1437" s="1" t="s">
        <v>3674</v>
      </c>
      <c r="J1437">
        <v>1</v>
      </c>
      <c r="L1437">
        <v>1</v>
      </c>
    </row>
    <row r="1438" spans="1:12" x14ac:dyDescent="0.25">
      <c r="A1438" s="156" t="s">
        <v>5486</v>
      </c>
      <c r="B1438" s="66" t="s">
        <v>4073</v>
      </c>
      <c r="C1438" s="155" t="s">
        <v>53</v>
      </c>
      <c r="D1438">
        <f>IF(ISERROR(VLOOKUP(A1438,'Unc. Lookup'!O$2:O$2652,1,FALSE)),0,1)</f>
        <v>0</v>
      </c>
      <c r="E1438">
        <f>COUNTIF(Table5[New ID],Table5[[#This Row],[New ID]])</f>
        <v>1</v>
      </c>
      <c r="G1438" s="1" t="s">
        <v>3680</v>
      </c>
      <c r="J1438">
        <v>1</v>
      </c>
      <c r="L1438">
        <v>1</v>
      </c>
    </row>
    <row r="1439" spans="1:12" x14ac:dyDescent="0.25">
      <c r="A1439" s="156" t="s">
        <v>462</v>
      </c>
      <c r="B1439" s="66" t="s">
        <v>4074</v>
      </c>
      <c r="C1439" s="155" t="s">
        <v>53</v>
      </c>
      <c r="D1439">
        <f>IF(ISERROR(VLOOKUP(A1439,'Unc. Lookup'!O$2:O$2652,1,FALSE)),0,1)</f>
        <v>1</v>
      </c>
      <c r="E1439">
        <f>COUNTIF(Table5[New ID],Table5[[#This Row],[New ID]])</f>
        <v>1</v>
      </c>
      <c r="G1439" s="1" t="s">
        <v>3676</v>
      </c>
      <c r="J1439">
        <v>1</v>
      </c>
      <c r="L1439">
        <v>1</v>
      </c>
    </row>
    <row r="1440" spans="1:12" x14ac:dyDescent="0.25">
      <c r="A1440" s="156" t="s">
        <v>463</v>
      </c>
      <c r="B1440" s="66" t="s">
        <v>4075</v>
      </c>
      <c r="C1440" s="155" t="s">
        <v>53</v>
      </c>
      <c r="D1440">
        <f>IF(ISERROR(VLOOKUP(A1440,'Unc. Lookup'!O$2:O$2652,1,FALSE)),0,1)</f>
        <v>1</v>
      </c>
      <c r="E1440">
        <f>COUNTIF(Table5[New ID],Table5[[#This Row],[New ID]])</f>
        <v>1</v>
      </c>
      <c r="G1440" s="1" t="s">
        <v>3672</v>
      </c>
      <c r="J1440">
        <v>1</v>
      </c>
      <c r="L1440">
        <v>1</v>
      </c>
    </row>
    <row r="1441" spans="1:12" x14ac:dyDescent="0.25">
      <c r="A1441" s="156" t="s">
        <v>464</v>
      </c>
      <c r="B1441" s="66" t="s">
        <v>4076</v>
      </c>
      <c r="C1441" s="155" t="s">
        <v>53</v>
      </c>
      <c r="D1441">
        <f>IF(ISERROR(VLOOKUP(A1441,'Unc. Lookup'!O$2:O$2652,1,FALSE)),0,1)</f>
        <v>1</v>
      </c>
      <c r="E1441">
        <f>COUNTIF(Table5[New ID],Table5[[#This Row],[New ID]])</f>
        <v>1</v>
      </c>
      <c r="G1441" s="1" t="s">
        <v>3679</v>
      </c>
      <c r="J1441">
        <v>1</v>
      </c>
      <c r="L1441">
        <v>1</v>
      </c>
    </row>
    <row r="1442" spans="1:12" x14ac:dyDescent="0.25">
      <c r="A1442" s="156" t="s">
        <v>465</v>
      </c>
      <c r="B1442" s="66" t="s">
        <v>4077</v>
      </c>
      <c r="C1442" s="155" t="s">
        <v>53</v>
      </c>
      <c r="D1442">
        <f>IF(ISERROR(VLOOKUP(A1442,'Unc. Lookup'!O$2:O$2652,1,FALSE)),0,1)</f>
        <v>1</v>
      </c>
      <c r="E1442">
        <f>COUNTIF(Table5[New ID],Table5[[#This Row],[New ID]])</f>
        <v>1</v>
      </c>
      <c r="G1442" s="1" t="s">
        <v>3668</v>
      </c>
      <c r="J1442">
        <v>1</v>
      </c>
      <c r="L1442">
        <v>1</v>
      </c>
    </row>
    <row r="1443" spans="1:12" x14ac:dyDescent="0.25">
      <c r="A1443" s="156" t="s">
        <v>466</v>
      </c>
      <c r="B1443" s="66" t="s">
        <v>4078</v>
      </c>
      <c r="C1443" s="155" t="s">
        <v>53</v>
      </c>
      <c r="D1443">
        <f>IF(ISERROR(VLOOKUP(A1443,'Unc. Lookup'!O$2:O$2652,1,FALSE)),0,1)</f>
        <v>1</v>
      </c>
      <c r="E1443">
        <f>COUNTIF(Table5[New ID],Table5[[#This Row],[New ID]])</f>
        <v>1</v>
      </c>
      <c r="G1443" s="1" t="s">
        <v>3675</v>
      </c>
      <c r="J1443">
        <v>1</v>
      </c>
      <c r="L1443">
        <v>1</v>
      </c>
    </row>
    <row r="1444" spans="1:12" x14ac:dyDescent="0.25">
      <c r="A1444" s="156" t="s">
        <v>467</v>
      </c>
      <c r="B1444" s="66" t="s">
        <v>4079</v>
      </c>
      <c r="C1444" s="155" t="s">
        <v>53</v>
      </c>
      <c r="D1444">
        <f>IF(ISERROR(VLOOKUP(A1444,'Unc. Lookup'!O$2:O$2652,1,FALSE)),0,1)</f>
        <v>1</v>
      </c>
      <c r="E1444">
        <f>COUNTIF(Table5[New ID],Table5[[#This Row],[New ID]])</f>
        <v>1</v>
      </c>
      <c r="G1444" s="1" t="s">
        <v>3682</v>
      </c>
      <c r="J1444">
        <v>1</v>
      </c>
      <c r="L1444">
        <v>1</v>
      </c>
    </row>
    <row r="1445" spans="1:12" x14ac:dyDescent="0.25">
      <c r="A1445" s="156" t="s">
        <v>5487</v>
      </c>
      <c r="B1445" s="66" t="s">
        <v>4080</v>
      </c>
      <c r="C1445" s="155" t="s">
        <v>53</v>
      </c>
      <c r="D1445">
        <f>IF(ISERROR(VLOOKUP(A1445,'Unc. Lookup'!O$2:O$2652,1,FALSE)),0,1)</f>
        <v>0</v>
      </c>
      <c r="E1445">
        <f>COUNTIF(Table5[New ID],Table5[[#This Row],[New ID]])</f>
        <v>1</v>
      </c>
      <c r="G1445" s="1" t="s">
        <v>3686</v>
      </c>
      <c r="J1445">
        <v>1</v>
      </c>
      <c r="L1445">
        <v>1</v>
      </c>
    </row>
    <row r="1446" spans="1:12" x14ac:dyDescent="0.25">
      <c r="A1446" s="156" t="s">
        <v>469</v>
      </c>
      <c r="B1446" s="66" t="s">
        <v>4081</v>
      </c>
      <c r="C1446" s="155" t="s">
        <v>53</v>
      </c>
      <c r="D1446">
        <f>IF(ISERROR(VLOOKUP(A1446,'Unc. Lookup'!O$2:O$2652,1,FALSE)),0,1)</f>
        <v>1</v>
      </c>
      <c r="E1446">
        <f>COUNTIF(Table5[New ID],Table5[[#This Row],[New ID]])</f>
        <v>1</v>
      </c>
      <c r="G1446" s="1" t="s">
        <v>4726</v>
      </c>
      <c r="I1446">
        <v>1</v>
      </c>
      <c r="L1446">
        <v>1</v>
      </c>
    </row>
    <row r="1447" spans="1:12" x14ac:dyDescent="0.25">
      <c r="A1447" s="156" t="s">
        <v>5488</v>
      </c>
      <c r="B1447" s="66" t="s">
        <v>4082</v>
      </c>
      <c r="C1447" s="155" t="s">
        <v>53</v>
      </c>
      <c r="D1447">
        <f>IF(ISERROR(VLOOKUP(A1447,'Unc. Lookup'!O$2:O$2652,1,FALSE)),0,1)</f>
        <v>0</v>
      </c>
      <c r="E1447">
        <f>COUNTIF(Table5[New ID],Table5[[#This Row],[New ID]])</f>
        <v>1</v>
      </c>
      <c r="G1447" s="1" t="s">
        <v>3683</v>
      </c>
      <c r="J1447">
        <v>1</v>
      </c>
      <c r="L1447">
        <v>1</v>
      </c>
    </row>
    <row r="1448" spans="1:12" x14ac:dyDescent="0.25">
      <c r="A1448" s="156" t="s">
        <v>471</v>
      </c>
      <c r="B1448" s="66" t="s">
        <v>4083</v>
      </c>
      <c r="C1448" s="155" t="s">
        <v>53</v>
      </c>
      <c r="D1448">
        <f>IF(ISERROR(VLOOKUP(A1448,'Unc. Lookup'!O$2:O$2652,1,FALSE)),0,1)</f>
        <v>1</v>
      </c>
      <c r="E1448">
        <f>COUNTIF(Table5[New ID],Table5[[#This Row],[New ID]])</f>
        <v>1</v>
      </c>
      <c r="G1448" s="1" t="s">
        <v>3681</v>
      </c>
      <c r="J1448">
        <v>1</v>
      </c>
      <c r="L1448">
        <v>1</v>
      </c>
    </row>
    <row r="1449" spans="1:12" x14ac:dyDescent="0.25">
      <c r="A1449" s="156" t="s">
        <v>472</v>
      </c>
      <c r="B1449" s="66" t="s">
        <v>4084</v>
      </c>
      <c r="C1449" s="155" t="s">
        <v>53</v>
      </c>
      <c r="D1449">
        <f>IF(ISERROR(VLOOKUP(A1449,'Unc. Lookup'!O$2:O$2652,1,FALSE)),0,1)</f>
        <v>1</v>
      </c>
      <c r="E1449">
        <f>COUNTIF(Table5[New ID],Table5[[#This Row],[New ID]])</f>
        <v>1</v>
      </c>
      <c r="G1449" s="1" t="s">
        <v>4725</v>
      </c>
      <c r="I1449">
        <v>1</v>
      </c>
      <c r="L1449">
        <v>1</v>
      </c>
    </row>
    <row r="1450" spans="1:12" x14ac:dyDescent="0.25">
      <c r="A1450" s="156" t="s">
        <v>473</v>
      </c>
      <c r="B1450" s="66" t="s">
        <v>4085</v>
      </c>
      <c r="C1450" s="155" t="s">
        <v>53</v>
      </c>
      <c r="D1450">
        <f>IF(ISERROR(VLOOKUP(A1450,'Unc. Lookup'!O$2:O$2652,1,FALSE)),0,1)</f>
        <v>1</v>
      </c>
      <c r="E1450">
        <f>COUNTIF(Table5[New ID],Table5[[#This Row],[New ID]])</f>
        <v>1</v>
      </c>
      <c r="G1450" s="1" t="s">
        <v>3684</v>
      </c>
      <c r="J1450">
        <v>1</v>
      </c>
      <c r="L1450">
        <v>1</v>
      </c>
    </row>
    <row r="1451" spans="1:12" x14ac:dyDescent="0.25">
      <c r="A1451" s="156" t="s">
        <v>474</v>
      </c>
      <c r="B1451" s="66" t="s">
        <v>4086</v>
      </c>
      <c r="C1451" s="155" t="s">
        <v>53</v>
      </c>
      <c r="D1451">
        <f>IF(ISERROR(VLOOKUP(A1451,'Unc. Lookup'!O$2:O$2652,1,FALSE)),0,1)</f>
        <v>1</v>
      </c>
      <c r="E1451">
        <f>COUNTIF(Table5[New ID],Table5[[#This Row],[New ID]])</f>
        <v>1</v>
      </c>
      <c r="G1451" s="1" t="s">
        <v>4727</v>
      </c>
      <c r="I1451">
        <v>1</v>
      </c>
      <c r="L1451">
        <v>1</v>
      </c>
    </row>
    <row r="1452" spans="1:12" x14ac:dyDescent="0.25">
      <c r="A1452" s="156" t="s">
        <v>475</v>
      </c>
      <c r="B1452" s="66" t="s">
        <v>4087</v>
      </c>
      <c r="C1452" s="155" t="s">
        <v>53</v>
      </c>
      <c r="D1452">
        <f>IF(ISERROR(VLOOKUP(A1452,'Unc. Lookup'!O$2:O$2652,1,FALSE)),0,1)</f>
        <v>1</v>
      </c>
      <c r="E1452">
        <f>COUNTIF(Table5[New ID],Table5[[#This Row],[New ID]])</f>
        <v>1</v>
      </c>
      <c r="G1452" s="1" t="s">
        <v>3685</v>
      </c>
      <c r="J1452">
        <v>1</v>
      </c>
      <c r="L1452">
        <v>1</v>
      </c>
    </row>
    <row r="1453" spans="1:12" x14ac:dyDescent="0.25">
      <c r="A1453" s="156" t="s">
        <v>476</v>
      </c>
      <c r="B1453" s="66" t="s">
        <v>4088</v>
      </c>
      <c r="C1453" s="155" t="s">
        <v>53</v>
      </c>
      <c r="D1453">
        <f>IF(ISERROR(VLOOKUP(A1453,'Unc. Lookup'!O$2:O$2652,1,FALSE)),0,1)</f>
        <v>1</v>
      </c>
      <c r="E1453">
        <f>COUNTIF(Table5[New ID],Table5[[#This Row],[New ID]])</f>
        <v>1</v>
      </c>
      <c r="G1453" s="1" t="s">
        <v>3688</v>
      </c>
      <c r="J1453">
        <v>1</v>
      </c>
      <c r="L1453">
        <v>1</v>
      </c>
    </row>
    <row r="1454" spans="1:12" x14ac:dyDescent="0.25">
      <c r="A1454" s="156" t="s">
        <v>477</v>
      </c>
      <c r="B1454" s="66" t="s">
        <v>4089</v>
      </c>
      <c r="C1454" s="155" t="s">
        <v>53</v>
      </c>
      <c r="D1454">
        <f>IF(ISERROR(VLOOKUP(A1454,'Unc. Lookup'!O$2:O$2652,1,FALSE)),0,1)</f>
        <v>1</v>
      </c>
      <c r="E1454">
        <f>COUNTIF(Table5[New ID],Table5[[#This Row],[New ID]])</f>
        <v>1</v>
      </c>
      <c r="G1454" s="1" t="s">
        <v>3692</v>
      </c>
      <c r="J1454">
        <v>1</v>
      </c>
      <c r="L1454">
        <v>1</v>
      </c>
    </row>
    <row r="1455" spans="1:12" x14ac:dyDescent="0.25">
      <c r="A1455" s="156" t="s">
        <v>478</v>
      </c>
      <c r="B1455" s="66" t="s">
        <v>4090</v>
      </c>
      <c r="C1455" s="155" t="s">
        <v>53</v>
      </c>
      <c r="D1455">
        <f>IF(ISERROR(VLOOKUP(A1455,'Unc. Lookup'!O$2:O$2652,1,FALSE)),0,1)</f>
        <v>1</v>
      </c>
      <c r="E1455">
        <f>COUNTIF(Table5[New ID],Table5[[#This Row],[New ID]])</f>
        <v>1</v>
      </c>
      <c r="G1455" s="1" t="s">
        <v>4729</v>
      </c>
      <c r="I1455">
        <v>1</v>
      </c>
      <c r="L1455">
        <v>1</v>
      </c>
    </row>
    <row r="1456" spans="1:12" x14ac:dyDescent="0.25">
      <c r="A1456" s="156" t="s">
        <v>479</v>
      </c>
      <c r="B1456" s="66" t="s">
        <v>4091</v>
      </c>
      <c r="C1456" s="155" t="s">
        <v>53</v>
      </c>
      <c r="D1456">
        <f>IF(ISERROR(VLOOKUP(A1456,'Unc. Lookup'!O$2:O$2652,1,FALSE)),0,1)</f>
        <v>1</v>
      </c>
      <c r="E1456">
        <f>COUNTIF(Table5[New ID],Table5[[#This Row],[New ID]])</f>
        <v>1</v>
      </c>
      <c r="G1456" s="1" t="s">
        <v>3689</v>
      </c>
      <c r="J1456">
        <v>1</v>
      </c>
      <c r="L1456">
        <v>1</v>
      </c>
    </row>
    <row r="1457" spans="1:12" x14ac:dyDescent="0.25">
      <c r="A1457" s="156" t="s">
        <v>480</v>
      </c>
      <c r="B1457" s="66" t="s">
        <v>4092</v>
      </c>
      <c r="C1457" s="155" t="s">
        <v>53</v>
      </c>
      <c r="D1457">
        <f>IF(ISERROR(VLOOKUP(A1457,'Unc. Lookup'!O$2:O$2652,1,FALSE)),0,1)</f>
        <v>1</v>
      </c>
      <c r="E1457">
        <f>COUNTIF(Table5[New ID],Table5[[#This Row],[New ID]])</f>
        <v>1</v>
      </c>
      <c r="G1457" s="1" t="s">
        <v>3687</v>
      </c>
      <c r="J1457">
        <v>1</v>
      </c>
      <c r="L1457">
        <v>1</v>
      </c>
    </row>
    <row r="1458" spans="1:12" x14ac:dyDescent="0.25">
      <c r="A1458" s="156" t="s">
        <v>481</v>
      </c>
      <c r="B1458" s="66" t="s">
        <v>4093</v>
      </c>
      <c r="C1458" s="155" t="s">
        <v>53</v>
      </c>
      <c r="D1458">
        <f>IF(ISERROR(VLOOKUP(A1458,'Unc. Lookup'!O$2:O$2652,1,FALSE)),0,1)</f>
        <v>1</v>
      </c>
      <c r="E1458">
        <f>COUNTIF(Table5[New ID],Table5[[#This Row],[New ID]])</f>
        <v>1</v>
      </c>
      <c r="G1458" s="1" t="s">
        <v>4728</v>
      </c>
      <c r="I1458">
        <v>1</v>
      </c>
      <c r="L1458">
        <v>1</v>
      </c>
    </row>
    <row r="1459" spans="1:12" x14ac:dyDescent="0.25">
      <c r="A1459" s="156" t="s">
        <v>5489</v>
      </c>
      <c r="B1459" s="66" t="s">
        <v>4094</v>
      </c>
      <c r="C1459" s="155" t="s">
        <v>53</v>
      </c>
      <c r="D1459">
        <f>IF(ISERROR(VLOOKUP(A1459,'Unc. Lookup'!O$2:O$2652,1,FALSE)),0,1)</f>
        <v>0</v>
      </c>
      <c r="E1459">
        <f>COUNTIF(Table5[New ID],Table5[[#This Row],[New ID]])</f>
        <v>1</v>
      </c>
      <c r="G1459" s="1" t="s">
        <v>3690</v>
      </c>
      <c r="J1459">
        <v>1</v>
      </c>
      <c r="L1459">
        <v>1</v>
      </c>
    </row>
    <row r="1460" spans="1:12" x14ac:dyDescent="0.25">
      <c r="A1460" s="156" t="s">
        <v>483</v>
      </c>
      <c r="B1460" s="66" t="s">
        <v>4095</v>
      </c>
      <c r="C1460" s="155" t="s">
        <v>53</v>
      </c>
      <c r="D1460">
        <f>IF(ISERROR(VLOOKUP(A1460,'Unc. Lookup'!O$2:O$2652,1,FALSE)),0,1)</f>
        <v>1</v>
      </c>
      <c r="E1460">
        <f>COUNTIF(Table5[New ID],Table5[[#This Row],[New ID]])</f>
        <v>1</v>
      </c>
      <c r="G1460" s="1" t="s">
        <v>4730</v>
      </c>
      <c r="I1460">
        <v>1</v>
      </c>
      <c r="L1460">
        <v>1</v>
      </c>
    </row>
    <row r="1461" spans="1:12" x14ac:dyDescent="0.25">
      <c r="A1461" s="156" t="s">
        <v>5490</v>
      </c>
      <c r="B1461" s="66" t="s">
        <v>4096</v>
      </c>
      <c r="C1461" s="155" t="s">
        <v>53</v>
      </c>
      <c r="D1461">
        <f>IF(ISERROR(VLOOKUP(A1461,'Unc. Lookup'!O$2:O$2652,1,FALSE)),0,1)</f>
        <v>0</v>
      </c>
      <c r="E1461">
        <f>COUNTIF(Table5[New ID],Table5[[#This Row],[New ID]])</f>
        <v>1</v>
      </c>
      <c r="G1461" s="1" t="s">
        <v>3691</v>
      </c>
      <c r="J1461">
        <v>1</v>
      </c>
      <c r="L1461">
        <v>1</v>
      </c>
    </row>
    <row r="1462" spans="1:12" x14ac:dyDescent="0.25">
      <c r="A1462" s="156" t="s">
        <v>485</v>
      </c>
      <c r="B1462" s="66" t="s">
        <v>4097</v>
      </c>
      <c r="C1462" s="155" t="s">
        <v>53</v>
      </c>
      <c r="D1462">
        <f>IF(ISERROR(VLOOKUP(A1462,'Unc. Lookup'!O$2:O$2652,1,FALSE)),0,1)</f>
        <v>1</v>
      </c>
      <c r="E1462">
        <f>COUNTIF(Table5[New ID],Table5[[#This Row],[New ID]])</f>
        <v>1</v>
      </c>
      <c r="G1462" s="1" t="s">
        <v>3694</v>
      </c>
      <c r="J1462">
        <v>1</v>
      </c>
      <c r="L1462">
        <v>1</v>
      </c>
    </row>
    <row r="1463" spans="1:12" x14ac:dyDescent="0.25">
      <c r="A1463" s="156" t="s">
        <v>5491</v>
      </c>
      <c r="B1463" s="66" t="s">
        <v>4098</v>
      </c>
      <c r="C1463" s="155" t="s">
        <v>53</v>
      </c>
      <c r="D1463">
        <f>IF(ISERROR(VLOOKUP(A1463,'Unc. Lookup'!O$2:O$2652,1,FALSE)),0,1)</f>
        <v>0</v>
      </c>
      <c r="E1463">
        <f>COUNTIF(Table5[New ID],Table5[[#This Row],[New ID]])</f>
        <v>1</v>
      </c>
      <c r="G1463" s="1" t="s">
        <v>3698</v>
      </c>
      <c r="J1463">
        <v>1</v>
      </c>
      <c r="L1463">
        <v>1</v>
      </c>
    </row>
    <row r="1464" spans="1:12" x14ac:dyDescent="0.25">
      <c r="A1464" s="156" t="s">
        <v>487</v>
      </c>
      <c r="B1464" s="66" t="s">
        <v>4099</v>
      </c>
      <c r="C1464" s="155" t="s">
        <v>53</v>
      </c>
      <c r="D1464">
        <f>IF(ISERROR(VLOOKUP(A1464,'Unc. Lookup'!O$2:O$2652,1,FALSE)),0,1)</f>
        <v>1</v>
      </c>
      <c r="E1464">
        <f>COUNTIF(Table5[New ID],Table5[[#This Row],[New ID]])</f>
        <v>1</v>
      </c>
      <c r="G1464" s="1" t="s">
        <v>3696</v>
      </c>
      <c r="J1464">
        <v>1</v>
      </c>
      <c r="L1464">
        <v>1</v>
      </c>
    </row>
    <row r="1465" spans="1:12" x14ac:dyDescent="0.25">
      <c r="A1465" s="156" t="s">
        <v>5492</v>
      </c>
      <c r="B1465" s="66" t="s">
        <v>4100</v>
      </c>
      <c r="C1465" s="155" t="s">
        <v>53</v>
      </c>
      <c r="D1465">
        <f>IF(ISERROR(VLOOKUP(A1465,'Unc. Lookup'!O$2:O$2652,1,FALSE)),0,1)</f>
        <v>0</v>
      </c>
      <c r="E1465">
        <f>COUNTIF(Table5[New ID],Table5[[#This Row],[New ID]])</f>
        <v>1</v>
      </c>
      <c r="G1465" s="1" t="s">
        <v>3693</v>
      </c>
      <c r="I1465">
        <v>1</v>
      </c>
      <c r="J1465">
        <v>1</v>
      </c>
      <c r="L1465">
        <v>2</v>
      </c>
    </row>
    <row r="1466" spans="1:12" x14ac:dyDescent="0.25">
      <c r="A1466" s="156" t="s">
        <v>489</v>
      </c>
      <c r="B1466" s="66" t="s">
        <v>4101</v>
      </c>
      <c r="C1466" s="155" t="s">
        <v>53</v>
      </c>
      <c r="D1466">
        <f>IF(ISERROR(VLOOKUP(A1466,'Unc. Lookup'!O$2:O$2652,1,FALSE)),0,1)</f>
        <v>1</v>
      </c>
      <c r="E1466">
        <f>COUNTIF(Table5[New ID],Table5[[#This Row],[New ID]])</f>
        <v>1</v>
      </c>
      <c r="G1466" s="1" t="s">
        <v>4731</v>
      </c>
      <c r="I1466">
        <v>1</v>
      </c>
      <c r="L1466">
        <v>1</v>
      </c>
    </row>
    <row r="1467" spans="1:12" x14ac:dyDescent="0.25">
      <c r="A1467" s="156" t="s">
        <v>490</v>
      </c>
      <c r="B1467" s="66" t="s">
        <v>4102</v>
      </c>
      <c r="C1467" s="155" t="s">
        <v>53</v>
      </c>
      <c r="D1467">
        <f>IF(ISERROR(VLOOKUP(A1467,'Unc. Lookup'!O$2:O$2652,1,FALSE)),0,1)</f>
        <v>1</v>
      </c>
      <c r="E1467">
        <f>COUNTIF(Table5[New ID],Table5[[#This Row],[New ID]])</f>
        <v>1</v>
      </c>
      <c r="G1467" s="1" t="s">
        <v>3695</v>
      </c>
      <c r="J1467">
        <v>1</v>
      </c>
      <c r="L1467">
        <v>1</v>
      </c>
    </row>
    <row r="1468" spans="1:12" x14ac:dyDescent="0.25">
      <c r="A1468" s="156" t="s">
        <v>491</v>
      </c>
      <c r="B1468" s="66" t="s">
        <v>4103</v>
      </c>
      <c r="C1468" s="155" t="s">
        <v>53</v>
      </c>
      <c r="D1468">
        <f>IF(ISERROR(VLOOKUP(A1468,'Unc. Lookup'!O$2:O$2652,1,FALSE)),0,1)</f>
        <v>1</v>
      </c>
      <c r="E1468">
        <f>COUNTIF(Table5[New ID],Table5[[#This Row],[New ID]])</f>
        <v>1</v>
      </c>
      <c r="G1468" s="1" t="s">
        <v>4732</v>
      </c>
      <c r="I1468">
        <v>1</v>
      </c>
      <c r="L1468">
        <v>1</v>
      </c>
    </row>
    <row r="1469" spans="1:12" x14ac:dyDescent="0.25">
      <c r="A1469" s="156" t="s">
        <v>492</v>
      </c>
      <c r="B1469" s="66" t="s">
        <v>4104</v>
      </c>
      <c r="C1469" s="155" t="s">
        <v>53</v>
      </c>
      <c r="D1469">
        <f>IF(ISERROR(VLOOKUP(A1469,'Unc. Lookup'!O$2:O$2652,1,FALSE)),0,1)</f>
        <v>1</v>
      </c>
      <c r="E1469">
        <f>COUNTIF(Table5[New ID],Table5[[#This Row],[New ID]])</f>
        <v>1</v>
      </c>
      <c r="G1469" s="1" t="s">
        <v>3697</v>
      </c>
      <c r="J1469">
        <v>1</v>
      </c>
      <c r="L1469">
        <v>1</v>
      </c>
    </row>
    <row r="1470" spans="1:12" x14ac:dyDescent="0.25">
      <c r="A1470" s="156" t="s">
        <v>6398</v>
      </c>
      <c r="B1470" s="66" t="s">
        <v>4105</v>
      </c>
      <c r="C1470" s="155" t="s">
        <v>53</v>
      </c>
      <c r="D1470">
        <f>IF(ISERROR(VLOOKUP(A1470,'Unc. Lookup'!O$2:O$2652,1,FALSE)),0,1)</f>
        <v>1</v>
      </c>
      <c r="E1470">
        <f>COUNTIF(Table5[New ID],Table5[[#This Row],[New ID]])</f>
        <v>1</v>
      </c>
      <c r="G1470" s="1" t="s">
        <v>3700</v>
      </c>
      <c r="J1470">
        <v>1</v>
      </c>
      <c r="L1470">
        <v>1</v>
      </c>
    </row>
    <row r="1471" spans="1:12" x14ac:dyDescent="0.25">
      <c r="A1471" s="156" t="s">
        <v>6399</v>
      </c>
      <c r="B1471" s="66" t="s">
        <v>4107</v>
      </c>
      <c r="C1471" s="155" t="s">
        <v>53</v>
      </c>
      <c r="D1471">
        <f>IF(ISERROR(VLOOKUP(A1471,'Unc. Lookup'!O$2:O$2652,1,FALSE)),0,1)</f>
        <v>1</v>
      </c>
      <c r="E1471">
        <f>COUNTIF(Table5[New ID],Table5[[#This Row],[New ID]])</f>
        <v>1</v>
      </c>
      <c r="G1471" s="1" t="s">
        <v>3704</v>
      </c>
      <c r="J1471">
        <v>1</v>
      </c>
      <c r="L1471">
        <v>1</v>
      </c>
    </row>
    <row r="1472" spans="1:12" x14ac:dyDescent="0.25">
      <c r="A1472" s="156" t="s">
        <v>6402</v>
      </c>
      <c r="B1472" s="66" t="s">
        <v>2804</v>
      </c>
      <c r="C1472" s="155" t="s">
        <v>53</v>
      </c>
      <c r="D1472">
        <f>IF(ISERROR(VLOOKUP(A1472,'Unc. Lookup'!O$2:O$2652,1,FALSE)),0,1)</f>
        <v>1</v>
      </c>
      <c r="E1472">
        <f>COUNTIF(Table5[New ID],Table5[[#This Row],[New ID]])</f>
        <v>1</v>
      </c>
      <c r="G1472" s="1" t="s">
        <v>3702</v>
      </c>
      <c r="J1472">
        <v>1</v>
      </c>
      <c r="L1472">
        <v>1</v>
      </c>
    </row>
    <row r="1473" spans="1:12" x14ac:dyDescent="0.25">
      <c r="A1473" s="156" t="s">
        <v>6406</v>
      </c>
      <c r="B1473" s="66" t="s">
        <v>2806</v>
      </c>
      <c r="C1473" s="155" t="s">
        <v>53</v>
      </c>
      <c r="D1473">
        <f>IF(ISERROR(VLOOKUP(A1473,'Unc. Lookup'!O$2:O$2652,1,FALSE)),0,1)</f>
        <v>1</v>
      </c>
      <c r="E1473">
        <f>COUNTIF(Table5[New ID],Table5[[#This Row],[New ID]])</f>
        <v>1</v>
      </c>
      <c r="G1473" s="1" t="s">
        <v>3699</v>
      </c>
      <c r="I1473">
        <v>1</v>
      </c>
      <c r="J1473">
        <v>1</v>
      </c>
      <c r="L1473">
        <v>2</v>
      </c>
    </row>
    <row r="1474" spans="1:12" x14ac:dyDescent="0.25">
      <c r="A1474" s="156" t="s">
        <v>6411</v>
      </c>
      <c r="B1474" s="66" t="s">
        <v>2807</v>
      </c>
      <c r="C1474" s="155" t="s">
        <v>53</v>
      </c>
      <c r="D1474">
        <f>IF(ISERROR(VLOOKUP(A1474,'Unc. Lookup'!O$2:O$2652,1,FALSE)),0,1)</f>
        <v>1</v>
      </c>
      <c r="E1474">
        <f>COUNTIF(Table5[New ID],Table5[[#This Row],[New ID]])</f>
        <v>1</v>
      </c>
      <c r="G1474" s="1" t="s">
        <v>4733</v>
      </c>
      <c r="I1474">
        <v>1</v>
      </c>
      <c r="L1474">
        <v>1</v>
      </c>
    </row>
    <row r="1475" spans="1:12" x14ac:dyDescent="0.25">
      <c r="A1475" s="156" t="s">
        <v>6417</v>
      </c>
      <c r="B1475" s="66" t="s">
        <v>2808</v>
      </c>
      <c r="C1475" s="155" t="s">
        <v>53</v>
      </c>
      <c r="D1475">
        <f>IF(ISERROR(VLOOKUP(A1475,'Unc. Lookup'!O$2:O$2652,1,FALSE)),0,1)</f>
        <v>1</v>
      </c>
      <c r="E1475">
        <f>COUNTIF(Table5[New ID],Table5[[#This Row],[New ID]])</f>
        <v>1</v>
      </c>
      <c r="G1475" s="1" t="s">
        <v>3701</v>
      </c>
      <c r="J1475">
        <v>1</v>
      </c>
      <c r="L1475">
        <v>1</v>
      </c>
    </row>
    <row r="1476" spans="1:12" x14ac:dyDescent="0.25">
      <c r="A1476" s="156" t="s">
        <v>6424</v>
      </c>
      <c r="B1476" s="66" t="s">
        <v>2809</v>
      </c>
      <c r="C1476" s="155" t="s">
        <v>53</v>
      </c>
      <c r="D1476">
        <f>IF(ISERROR(VLOOKUP(A1476,'Unc. Lookup'!O$2:O$2652,1,FALSE)),0,1)</f>
        <v>1</v>
      </c>
      <c r="E1476">
        <f>COUNTIF(Table5[New ID],Table5[[#This Row],[New ID]])</f>
        <v>1</v>
      </c>
      <c r="G1476" s="1" t="s">
        <v>4734</v>
      </c>
      <c r="I1476">
        <v>1</v>
      </c>
      <c r="L1476">
        <v>1</v>
      </c>
    </row>
    <row r="1477" spans="1:12" x14ac:dyDescent="0.25">
      <c r="A1477" s="156" t="s">
        <v>6431</v>
      </c>
      <c r="B1477" s="66" t="s">
        <v>2810</v>
      </c>
      <c r="C1477" s="155" t="s">
        <v>53</v>
      </c>
      <c r="D1477">
        <f>IF(ISERROR(VLOOKUP(A1477,'Unc. Lookup'!O$2:O$2652,1,FALSE)),0,1)</f>
        <v>0</v>
      </c>
      <c r="E1477">
        <f>COUNTIF(Table5[New ID],Table5[[#This Row],[New ID]])</f>
        <v>1</v>
      </c>
      <c r="G1477" s="1" t="s">
        <v>3703</v>
      </c>
      <c r="J1477">
        <v>1</v>
      </c>
      <c r="L1477">
        <v>1</v>
      </c>
    </row>
    <row r="1478" spans="1:12" x14ac:dyDescent="0.25">
      <c r="A1478" s="156" t="s">
        <v>6438</v>
      </c>
      <c r="B1478" s="66" t="s">
        <v>2811</v>
      </c>
      <c r="C1478" s="155" t="s">
        <v>53</v>
      </c>
      <c r="D1478">
        <f>IF(ISERROR(VLOOKUP(A1478,'Unc. Lookup'!O$2:O$2652,1,FALSE)),0,1)</f>
        <v>1</v>
      </c>
      <c r="E1478">
        <f>COUNTIF(Table5[New ID],Table5[[#This Row],[New ID]])</f>
        <v>1</v>
      </c>
      <c r="G1478" s="1" t="s">
        <v>3706</v>
      </c>
      <c r="J1478">
        <v>1</v>
      </c>
      <c r="L1478">
        <v>1</v>
      </c>
    </row>
    <row r="1479" spans="1:12" x14ac:dyDescent="0.25">
      <c r="A1479" s="156" t="s">
        <v>6444</v>
      </c>
      <c r="B1479" s="66" t="s">
        <v>2812</v>
      </c>
      <c r="C1479" s="155" t="s">
        <v>53</v>
      </c>
      <c r="D1479">
        <f>IF(ISERROR(VLOOKUP(A1479,'Unc. Lookup'!O$2:O$2652,1,FALSE)),0,1)</f>
        <v>1</v>
      </c>
      <c r="E1479">
        <f>COUNTIF(Table5[New ID],Table5[[#This Row],[New ID]])</f>
        <v>1</v>
      </c>
      <c r="G1479" s="1" t="s">
        <v>3709</v>
      </c>
      <c r="J1479">
        <v>1</v>
      </c>
      <c r="L1479">
        <v>1</v>
      </c>
    </row>
    <row r="1480" spans="1:12" x14ac:dyDescent="0.25">
      <c r="A1480" s="156" t="s">
        <v>6449</v>
      </c>
      <c r="B1480" s="66" t="s">
        <v>2813</v>
      </c>
      <c r="C1480" s="155" t="s">
        <v>53</v>
      </c>
      <c r="D1480">
        <f>IF(ISERROR(VLOOKUP(A1480,'Unc. Lookup'!O$2:O$2652,1,FALSE)),0,1)</f>
        <v>1</v>
      </c>
      <c r="E1480">
        <f>COUNTIF(Table5[New ID],Table5[[#This Row],[New ID]])</f>
        <v>1</v>
      </c>
      <c r="G1480" s="1" t="s">
        <v>3708</v>
      </c>
      <c r="J1480">
        <v>1</v>
      </c>
      <c r="L1480">
        <v>1</v>
      </c>
    </row>
    <row r="1481" spans="1:12" x14ac:dyDescent="0.25">
      <c r="A1481" s="156" t="s">
        <v>6453</v>
      </c>
      <c r="B1481" s="66" t="s">
        <v>2814</v>
      </c>
      <c r="C1481" s="155" t="s">
        <v>53</v>
      </c>
      <c r="D1481">
        <f>IF(ISERROR(VLOOKUP(A1481,'Unc. Lookup'!O$2:O$2652,1,FALSE)),0,1)</f>
        <v>1</v>
      </c>
      <c r="E1481">
        <f>COUNTIF(Table5[New ID],Table5[[#This Row],[New ID]])</f>
        <v>1</v>
      </c>
      <c r="G1481" s="1" t="s">
        <v>3710</v>
      </c>
      <c r="J1481">
        <v>1</v>
      </c>
      <c r="L1481">
        <v>1</v>
      </c>
    </row>
    <row r="1482" spans="1:12" x14ac:dyDescent="0.25">
      <c r="A1482" s="156" t="s">
        <v>6590</v>
      </c>
      <c r="B1482" s="66" t="s">
        <v>4108</v>
      </c>
      <c r="C1482" s="155" t="s">
        <v>53</v>
      </c>
      <c r="D1482">
        <f>IF(ISERROR(VLOOKUP(A1482,'Unc. Lookup'!O$2:O$2652,1,FALSE)),0,1)</f>
        <v>0</v>
      </c>
      <c r="E1482">
        <f>COUNTIF(Table5[New ID],Table5[[#This Row],[New ID]])</f>
        <v>1</v>
      </c>
      <c r="G1482" s="1" t="s">
        <v>3705</v>
      </c>
      <c r="J1482">
        <v>1</v>
      </c>
      <c r="L1482">
        <v>1</v>
      </c>
    </row>
    <row r="1483" spans="1:12" x14ac:dyDescent="0.25">
      <c r="A1483" s="156" t="s">
        <v>6400</v>
      </c>
      <c r="B1483" s="66" t="s">
        <v>4109</v>
      </c>
      <c r="C1483" s="155" t="s">
        <v>53</v>
      </c>
      <c r="D1483">
        <f>IF(ISERROR(VLOOKUP(A1483,'Unc. Lookup'!O$2:O$2652,1,FALSE)),0,1)</f>
        <v>0</v>
      </c>
      <c r="E1483">
        <f>COUNTIF(Table5[New ID],Table5[[#This Row],[New ID]])</f>
        <v>1</v>
      </c>
      <c r="G1483" s="1" t="s">
        <v>4736</v>
      </c>
      <c r="I1483">
        <v>1</v>
      </c>
      <c r="L1483">
        <v>1</v>
      </c>
    </row>
    <row r="1484" spans="1:12" x14ac:dyDescent="0.25">
      <c r="A1484" s="156" t="s">
        <v>6403</v>
      </c>
      <c r="B1484" s="66" t="s">
        <v>4110</v>
      </c>
      <c r="C1484" s="155" t="s">
        <v>53</v>
      </c>
      <c r="D1484">
        <f>IF(ISERROR(VLOOKUP(A1484,'Unc. Lookup'!O$2:O$2652,1,FALSE)),0,1)</f>
        <v>0</v>
      </c>
      <c r="E1484">
        <f>COUNTIF(Table5[New ID],Table5[[#This Row],[New ID]])</f>
        <v>1</v>
      </c>
      <c r="G1484" s="1" t="s">
        <v>3707</v>
      </c>
      <c r="J1484">
        <v>1</v>
      </c>
      <c r="L1484">
        <v>1</v>
      </c>
    </row>
    <row r="1485" spans="1:12" x14ac:dyDescent="0.25">
      <c r="A1485" s="156" t="s">
        <v>6407</v>
      </c>
      <c r="B1485" s="66" t="s">
        <v>4111</v>
      </c>
      <c r="C1485" s="155" t="s">
        <v>53</v>
      </c>
      <c r="D1485">
        <f>IF(ISERROR(VLOOKUP(A1485,'Unc. Lookup'!O$2:O$2652,1,FALSE)),0,1)</f>
        <v>1</v>
      </c>
      <c r="E1485">
        <f>COUNTIF(Table5[New ID],Table5[[#This Row],[New ID]])</f>
        <v>1</v>
      </c>
      <c r="G1485" s="1" t="s">
        <v>4737</v>
      </c>
      <c r="I1485">
        <v>1</v>
      </c>
      <c r="L1485">
        <v>1</v>
      </c>
    </row>
    <row r="1486" spans="1:12" x14ac:dyDescent="0.25">
      <c r="A1486" s="156" t="s">
        <v>6412</v>
      </c>
      <c r="B1486" s="66" t="s">
        <v>4112</v>
      </c>
      <c r="C1486" s="155" t="s">
        <v>53</v>
      </c>
      <c r="D1486">
        <f>IF(ISERROR(VLOOKUP(A1486,'Unc. Lookup'!O$2:O$2652,1,FALSE)),0,1)</f>
        <v>1</v>
      </c>
      <c r="E1486">
        <f>COUNTIF(Table5[New ID],Table5[[#This Row],[New ID]])</f>
        <v>1</v>
      </c>
      <c r="G1486" s="1" t="s">
        <v>4735</v>
      </c>
      <c r="I1486">
        <v>1</v>
      </c>
      <c r="L1486">
        <v>1</v>
      </c>
    </row>
    <row r="1487" spans="1:12" x14ac:dyDescent="0.25">
      <c r="A1487" s="156" t="s">
        <v>6418</v>
      </c>
      <c r="B1487" s="66" t="s">
        <v>4113</v>
      </c>
      <c r="C1487" s="155" t="s">
        <v>53</v>
      </c>
      <c r="D1487">
        <f>IF(ISERROR(VLOOKUP(A1487,'Unc. Lookup'!O$2:O$2652,1,FALSE)),0,1)</f>
        <v>1</v>
      </c>
      <c r="E1487">
        <f>COUNTIF(Table5[New ID],Table5[[#This Row],[New ID]])</f>
        <v>1</v>
      </c>
      <c r="G1487" s="1" t="s">
        <v>4738</v>
      </c>
      <c r="I1487">
        <v>1</v>
      </c>
      <c r="L1487">
        <v>1</v>
      </c>
    </row>
    <row r="1488" spans="1:12" x14ac:dyDescent="0.25">
      <c r="A1488" s="156" t="s">
        <v>6401</v>
      </c>
      <c r="B1488" s="66" t="s">
        <v>4114</v>
      </c>
      <c r="C1488" s="155" t="s">
        <v>53</v>
      </c>
      <c r="D1488">
        <f>IF(ISERROR(VLOOKUP(A1488,'Unc. Lookup'!O$2:O$2652,1,FALSE)),0,1)</f>
        <v>1</v>
      </c>
      <c r="E1488">
        <f>COUNTIF(Table5[New ID],Table5[[#This Row],[New ID]])</f>
        <v>1</v>
      </c>
      <c r="G1488" s="1" t="s">
        <v>3712</v>
      </c>
      <c r="J1488">
        <v>1</v>
      </c>
      <c r="L1488">
        <v>1</v>
      </c>
    </row>
    <row r="1489" spans="1:12" x14ac:dyDescent="0.25">
      <c r="A1489" s="156" t="s">
        <v>6404</v>
      </c>
      <c r="B1489" s="66" t="s">
        <v>4115</v>
      </c>
      <c r="C1489" s="155" t="s">
        <v>53</v>
      </c>
      <c r="D1489">
        <f>IF(ISERROR(VLOOKUP(A1489,'Unc. Lookup'!O$2:O$2652,1,FALSE)),0,1)</f>
        <v>1</v>
      </c>
      <c r="E1489">
        <f>COUNTIF(Table5[New ID],Table5[[#This Row],[New ID]])</f>
        <v>1</v>
      </c>
      <c r="G1489" s="1" t="s">
        <v>3715</v>
      </c>
      <c r="J1489">
        <v>1</v>
      </c>
      <c r="L1489">
        <v>1</v>
      </c>
    </row>
    <row r="1490" spans="1:12" x14ac:dyDescent="0.25">
      <c r="A1490" s="156" t="s">
        <v>6408</v>
      </c>
      <c r="B1490" s="66" t="s">
        <v>4116</v>
      </c>
      <c r="C1490" s="155" t="s">
        <v>53</v>
      </c>
      <c r="D1490">
        <f>IF(ISERROR(VLOOKUP(A1490,'Unc. Lookup'!O$2:O$2652,1,FALSE)),0,1)</f>
        <v>1</v>
      </c>
      <c r="E1490">
        <f>COUNTIF(Table5[New ID],Table5[[#This Row],[New ID]])</f>
        <v>1</v>
      </c>
      <c r="G1490" s="1" t="s">
        <v>3714</v>
      </c>
      <c r="J1490">
        <v>1</v>
      </c>
      <c r="L1490">
        <v>1</v>
      </c>
    </row>
    <row r="1491" spans="1:12" x14ac:dyDescent="0.25">
      <c r="A1491" s="156" t="s">
        <v>6413</v>
      </c>
      <c r="B1491" s="66" t="s">
        <v>4117</v>
      </c>
      <c r="C1491" s="155" t="s">
        <v>53</v>
      </c>
      <c r="D1491">
        <f>IF(ISERROR(VLOOKUP(A1491,'Unc. Lookup'!O$2:O$2652,1,FALSE)),0,1)</f>
        <v>1</v>
      </c>
      <c r="E1491">
        <f>COUNTIF(Table5[New ID],Table5[[#This Row],[New ID]])</f>
        <v>1</v>
      </c>
      <c r="G1491" s="1" t="s">
        <v>3716</v>
      </c>
      <c r="J1491">
        <v>1</v>
      </c>
      <c r="L1491">
        <v>1</v>
      </c>
    </row>
    <row r="1492" spans="1:12" x14ac:dyDescent="0.25">
      <c r="A1492" s="156" t="s">
        <v>6419</v>
      </c>
      <c r="B1492" s="66" t="s">
        <v>4118</v>
      </c>
      <c r="C1492" s="155" t="s">
        <v>53</v>
      </c>
      <c r="D1492">
        <f>IF(ISERROR(VLOOKUP(A1492,'Unc. Lookup'!O$2:O$2652,1,FALSE)),0,1)</f>
        <v>1</v>
      </c>
      <c r="E1492">
        <f>COUNTIF(Table5[New ID],Table5[[#This Row],[New ID]])</f>
        <v>1</v>
      </c>
      <c r="G1492" s="1" t="s">
        <v>3711</v>
      </c>
      <c r="J1492">
        <v>1</v>
      </c>
      <c r="L1492">
        <v>1</v>
      </c>
    </row>
    <row r="1493" spans="1:12" x14ac:dyDescent="0.25">
      <c r="A1493" s="156" t="s">
        <v>6425</v>
      </c>
      <c r="B1493" s="66" t="s">
        <v>4119</v>
      </c>
      <c r="C1493" s="155" t="s">
        <v>53</v>
      </c>
      <c r="D1493">
        <f>IF(ISERROR(VLOOKUP(A1493,'Unc. Lookup'!O$2:O$2652,1,FALSE)),0,1)</f>
        <v>1</v>
      </c>
      <c r="E1493">
        <f>COUNTIF(Table5[New ID],Table5[[#This Row],[New ID]])</f>
        <v>1</v>
      </c>
      <c r="G1493" s="1" t="s">
        <v>4740</v>
      </c>
      <c r="I1493">
        <v>1</v>
      </c>
      <c r="L1493">
        <v>1</v>
      </c>
    </row>
    <row r="1494" spans="1:12" x14ac:dyDescent="0.25">
      <c r="A1494" s="156" t="s">
        <v>6405</v>
      </c>
      <c r="B1494" s="66" t="s">
        <v>4120</v>
      </c>
      <c r="C1494" s="155" t="s">
        <v>53</v>
      </c>
      <c r="D1494">
        <f>IF(ISERROR(VLOOKUP(A1494,'Unc. Lookup'!O$2:O$2652,1,FALSE)),0,1)</f>
        <v>1</v>
      </c>
      <c r="E1494">
        <f>COUNTIF(Table5[New ID],Table5[[#This Row],[New ID]])</f>
        <v>1</v>
      </c>
      <c r="G1494" s="1" t="s">
        <v>3713</v>
      </c>
      <c r="J1494">
        <v>1</v>
      </c>
      <c r="L1494">
        <v>1</v>
      </c>
    </row>
    <row r="1495" spans="1:12" x14ac:dyDescent="0.25">
      <c r="A1495" s="156" t="s">
        <v>6409</v>
      </c>
      <c r="B1495" s="66" t="s">
        <v>4121</v>
      </c>
      <c r="C1495" s="155" t="s">
        <v>53</v>
      </c>
      <c r="D1495">
        <f>IF(ISERROR(VLOOKUP(A1495,'Unc. Lookup'!O$2:O$2652,1,FALSE)),0,1)</f>
        <v>1</v>
      </c>
      <c r="E1495">
        <f>COUNTIF(Table5[New ID],Table5[[#This Row],[New ID]])</f>
        <v>1</v>
      </c>
      <c r="G1495" s="1" t="s">
        <v>4741</v>
      </c>
      <c r="I1495">
        <v>1</v>
      </c>
      <c r="L1495">
        <v>1</v>
      </c>
    </row>
    <row r="1496" spans="1:12" x14ac:dyDescent="0.25">
      <c r="A1496" s="156" t="s">
        <v>6414</v>
      </c>
      <c r="B1496" s="66" t="s">
        <v>4122</v>
      </c>
      <c r="C1496" s="155" t="s">
        <v>53</v>
      </c>
      <c r="D1496">
        <f>IF(ISERROR(VLOOKUP(A1496,'Unc. Lookup'!O$2:O$2652,1,FALSE)),0,1)</f>
        <v>1</v>
      </c>
      <c r="E1496">
        <f>COUNTIF(Table5[New ID],Table5[[#This Row],[New ID]])</f>
        <v>1</v>
      </c>
      <c r="G1496" s="1" t="s">
        <v>4739</v>
      </c>
      <c r="I1496">
        <v>1</v>
      </c>
      <c r="L1496">
        <v>1</v>
      </c>
    </row>
    <row r="1497" spans="1:12" x14ac:dyDescent="0.25">
      <c r="A1497" s="156" t="s">
        <v>6420</v>
      </c>
      <c r="B1497" s="66" t="s">
        <v>4123</v>
      </c>
      <c r="C1497" s="155" t="s">
        <v>53</v>
      </c>
      <c r="D1497">
        <f>IF(ISERROR(VLOOKUP(A1497,'Unc. Lookup'!O$2:O$2652,1,FALSE)),0,1)</f>
        <v>1</v>
      </c>
      <c r="E1497">
        <f>COUNTIF(Table5[New ID],Table5[[#This Row],[New ID]])</f>
        <v>1</v>
      </c>
      <c r="G1497" s="1" t="s">
        <v>4742</v>
      </c>
      <c r="I1497">
        <v>1</v>
      </c>
      <c r="L1497">
        <v>1</v>
      </c>
    </row>
    <row r="1498" spans="1:12" x14ac:dyDescent="0.25">
      <c r="A1498" s="156" t="s">
        <v>6426</v>
      </c>
      <c r="B1498" s="66" t="s">
        <v>4124</v>
      </c>
      <c r="C1498" s="155" t="s">
        <v>53</v>
      </c>
      <c r="D1498">
        <f>IF(ISERROR(VLOOKUP(A1498,'Unc. Lookup'!O$2:O$2652,1,FALSE)),0,1)</f>
        <v>1</v>
      </c>
      <c r="E1498">
        <f>COUNTIF(Table5[New ID],Table5[[#This Row],[New ID]])</f>
        <v>1</v>
      </c>
      <c r="G1498" s="1" t="s">
        <v>3718</v>
      </c>
      <c r="J1498">
        <v>1</v>
      </c>
      <c r="L1498">
        <v>1</v>
      </c>
    </row>
    <row r="1499" spans="1:12" x14ac:dyDescent="0.25">
      <c r="A1499" s="156" t="s">
        <v>6432</v>
      </c>
      <c r="B1499" s="66" t="s">
        <v>4125</v>
      </c>
      <c r="C1499" s="155" t="s">
        <v>53</v>
      </c>
      <c r="D1499">
        <f>IF(ISERROR(VLOOKUP(A1499,'Unc. Lookup'!O$2:O$2652,1,FALSE)),0,1)</f>
        <v>0</v>
      </c>
      <c r="E1499">
        <f>COUNTIF(Table5[New ID],Table5[[#This Row],[New ID]])</f>
        <v>1</v>
      </c>
      <c r="G1499" s="1" t="s">
        <v>4745</v>
      </c>
      <c r="I1499">
        <v>1</v>
      </c>
      <c r="L1499">
        <v>1</v>
      </c>
    </row>
    <row r="1500" spans="1:12" x14ac:dyDescent="0.25">
      <c r="A1500" s="156" t="s">
        <v>6410</v>
      </c>
      <c r="B1500" s="66" t="s">
        <v>4126</v>
      </c>
      <c r="C1500" s="155" t="s">
        <v>53</v>
      </c>
      <c r="D1500">
        <f>IF(ISERROR(VLOOKUP(A1500,'Unc. Lookup'!O$2:O$2652,1,FALSE)),0,1)</f>
        <v>1</v>
      </c>
      <c r="E1500">
        <f>COUNTIF(Table5[New ID],Table5[[#This Row],[New ID]])</f>
        <v>1</v>
      </c>
      <c r="G1500" s="1" t="s">
        <v>3720</v>
      </c>
      <c r="J1500">
        <v>1</v>
      </c>
      <c r="L1500">
        <v>1</v>
      </c>
    </row>
    <row r="1501" spans="1:12" x14ac:dyDescent="0.25">
      <c r="A1501" s="156" t="s">
        <v>6415</v>
      </c>
      <c r="B1501" s="66" t="s">
        <v>4127</v>
      </c>
      <c r="C1501" s="155" t="s">
        <v>53</v>
      </c>
      <c r="D1501">
        <f>IF(ISERROR(VLOOKUP(A1501,'Unc. Lookup'!O$2:O$2652,1,FALSE)),0,1)</f>
        <v>1</v>
      </c>
      <c r="E1501">
        <f>COUNTIF(Table5[New ID],Table5[[#This Row],[New ID]])</f>
        <v>1</v>
      </c>
      <c r="G1501" s="1" t="s">
        <v>3722</v>
      </c>
      <c r="J1501">
        <v>1</v>
      </c>
      <c r="L1501">
        <v>1</v>
      </c>
    </row>
    <row r="1502" spans="1:12" x14ac:dyDescent="0.25">
      <c r="A1502" s="156" t="s">
        <v>6421</v>
      </c>
      <c r="B1502" s="66" t="s">
        <v>4128</v>
      </c>
      <c r="C1502" s="155" t="s">
        <v>53</v>
      </c>
      <c r="D1502">
        <f>IF(ISERROR(VLOOKUP(A1502,'Unc. Lookup'!O$2:O$2652,1,FALSE)),0,1)</f>
        <v>0</v>
      </c>
      <c r="E1502">
        <f>COUNTIF(Table5[New ID],Table5[[#This Row],[New ID]])</f>
        <v>1</v>
      </c>
      <c r="G1502" s="1" t="s">
        <v>3717</v>
      </c>
      <c r="J1502">
        <v>1</v>
      </c>
      <c r="L1502">
        <v>1</v>
      </c>
    </row>
    <row r="1503" spans="1:12" x14ac:dyDescent="0.25">
      <c r="A1503" s="156" t="s">
        <v>6427</v>
      </c>
      <c r="B1503" s="66" t="s">
        <v>4129</v>
      </c>
      <c r="C1503" s="155" t="s">
        <v>53</v>
      </c>
      <c r="D1503">
        <f>IF(ISERROR(VLOOKUP(A1503,'Unc. Lookup'!O$2:O$2652,1,FALSE)),0,1)</f>
        <v>1</v>
      </c>
      <c r="E1503">
        <f>COUNTIF(Table5[New ID],Table5[[#This Row],[New ID]])</f>
        <v>1</v>
      </c>
      <c r="G1503" s="1" t="s">
        <v>4744</v>
      </c>
      <c r="I1503">
        <v>1</v>
      </c>
      <c r="L1503">
        <v>1</v>
      </c>
    </row>
    <row r="1504" spans="1:12" x14ac:dyDescent="0.25">
      <c r="A1504" s="156" t="s">
        <v>6433</v>
      </c>
      <c r="B1504" s="66" t="s">
        <v>4130</v>
      </c>
      <c r="C1504" s="155" t="s">
        <v>53</v>
      </c>
      <c r="D1504">
        <f>IF(ISERROR(VLOOKUP(A1504,'Unc. Lookup'!O$2:O$2652,1,FALSE)),0,1)</f>
        <v>1</v>
      </c>
      <c r="E1504">
        <f>COUNTIF(Table5[New ID],Table5[[#This Row],[New ID]])</f>
        <v>1</v>
      </c>
      <c r="G1504" s="1" t="s">
        <v>3719</v>
      </c>
      <c r="J1504">
        <v>1</v>
      </c>
      <c r="L1504">
        <v>1</v>
      </c>
    </row>
    <row r="1505" spans="1:12" x14ac:dyDescent="0.25">
      <c r="A1505" s="156" t="s">
        <v>6439</v>
      </c>
      <c r="B1505" s="66" t="s">
        <v>4131</v>
      </c>
      <c r="C1505" s="155" t="s">
        <v>53</v>
      </c>
      <c r="D1505">
        <f>IF(ISERROR(VLOOKUP(A1505,'Unc. Lookup'!O$2:O$2652,1,FALSE)),0,1)</f>
        <v>1</v>
      </c>
      <c r="E1505">
        <f>COUNTIF(Table5[New ID],Table5[[#This Row],[New ID]])</f>
        <v>1</v>
      </c>
      <c r="G1505" s="1" t="s">
        <v>4743</v>
      </c>
      <c r="I1505">
        <v>1</v>
      </c>
      <c r="L1505">
        <v>1</v>
      </c>
    </row>
    <row r="1506" spans="1:12" x14ac:dyDescent="0.25">
      <c r="A1506" s="156" t="s">
        <v>6416</v>
      </c>
      <c r="B1506" s="66" t="s">
        <v>4132</v>
      </c>
      <c r="C1506" s="155" t="s">
        <v>53</v>
      </c>
      <c r="D1506">
        <f>IF(ISERROR(VLOOKUP(A1506,'Unc. Lookup'!O$2:O$2652,1,FALSE)),0,1)</f>
        <v>1</v>
      </c>
      <c r="E1506">
        <f>COUNTIF(Table5[New ID],Table5[[#This Row],[New ID]])</f>
        <v>1</v>
      </c>
      <c r="G1506" s="1" t="s">
        <v>4746</v>
      </c>
      <c r="I1506">
        <v>1</v>
      </c>
      <c r="L1506">
        <v>1</v>
      </c>
    </row>
    <row r="1507" spans="1:12" x14ac:dyDescent="0.25">
      <c r="A1507" s="156" t="s">
        <v>6422</v>
      </c>
      <c r="B1507" s="66" t="s">
        <v>4133</v>
      </c>
      <c r="C1507" s="155" t="s">
        <v>53</v>
      </c>
      <c r="D1507">
        <f>IF(ISERROR(VLOOKUP(A1507,'Unc. Lookup'!O$2:O$2652,1,FALSE)),0,1)</f>
        <v>1</v>
      </c>
      <c r="E1507">
        <f>COUNTIF(Table5[New ID],Table5[[#This Row],[New ID]])</f>
        <v>1</v>
      </c>
      <c r="G1507" s="1" t="s">
        <v>3721</v>
      </c>
      <c r="J1507">
        <v>1</v>
      </c>
      <c r="L1507">
        <v>1</v>
      </c>
    </row>
    <row r="1508" spans="1:12" x14ac:dyDescent="0.25">
      <c r="A1508" s="156" t="s">
        <v>6428</v>
      </c>
      <c r="B1508" s="66" t="s">
        <v>4134</v>
      </c>
      <c r="C1508" s="155" t="s">
        <v>53</v>
      </c>
      <c r="D1508">
        <f>IF(ISERROR(VLOOKUP(A1508,'Unc. Lookup'!O$2:O$2652,1,FALSE)),0,1)</f>
        <v>0</v>
      </c>
      <c r="E1508">
        <f>COUNTIF(Table5[New ID],Table5[[#This Row],[New ID]])</f>
        <v>1</v>
      </c>
      <c r="G1508" s="1" t="s">
        <v>4747</v>
      </c>
      <c r="I1508">
        <v>1</v>
      </c>
      <c r="L1508">
        <v>1</v>
      </c>
    </row>
    <row r="1509" spans="1:12" x14ac:dyDescent="0.25">
      <c r="A1509" s="156" t="s">
        <v>6434</v>
      </c>
      <c r="B1509" s="66" t="s">
        <v>4135</v>
      </c>
      <c r="C1509" s="155" t="s">
        <v>53</v>
      </c>
      <c r="D1509">
        <f>IF(ISERROR(VLOOKUP(A1509,'Unc. Lookup'!O$2:O$2652,1,FALSE)),0,1)</f>
        <v>1</v>
      </c>
      <c r="E1509">
        <f>COUNTIF(Table5[New ID],Table5[[#This Row],[New ID]])</f>
        <v>1</v>
      </c>
      <c r="G1509" s="1" t="s">
        <v>3724</v>
      </c>
      <c r="J1509">
        <v>1</v>
      </c>
      <c r="L1509">
        <v>1</v>
      </c>
    </row>
    <row r="1510" spans="1:12" x14ac:dyDescent="0.25">
      <c r="A1510" s="156" t="s">
        <v>6440</v>
      </c>
      <c r="B1510" s="66" t="s">
        <v>4136</v>
      </c>
      <c r="C1510" s="155" t="s">
        <v>53</v>
      </c>
      <c r="D1510">
        <f>IF(ISERROR(VLOOKUP(A1510,'Unc. Lookup'!O$2:O$2652,1,FALSE)),0,1)</f>
        <v>1</v>
      </c>
      <c r="E1510">
        <f>COUNTIF(Table5[New ID],Table5[[#This Row],[New ID]])</f>
        <v>1</v>
      </c>
      <c r="G1510" s="1" t="s">
        <v>4750</v>
      </c>
      <c r="I1510">
        <v>1</v>
      </c>
      <c r="L1510">
        <v>1</v>
      </c>
    </row>
    <row r="1511" spans="1:12" x14ac:dyDescent="0.25">
      <c r="A1511" s="156" t="s">
        <v>6445</v>
      </c>
      <c r="B1511" s="66" t="s">
        <v>4137</v>
      </c>
      <c r="C1511" s="155" t="s">
        <v>53</v>
      </c>
      <c r="D1511">
        <f>IF(ISERROR(VLOOKUP(A1511,'Unc. Lookup'!O$2:O$2652,1,FALSE)),0,1)</f>
        <v>1</v>
      </c>
      <c r="E1511">
        <f>COUNTIF(Table5[New ID],Table5[[#This Row],[New ID]])</f>
        <v>1</v>
      </c>
      <c r="G1511" s="1" t="s">
        <v>3726</v>
      </c>
      <c r="J1511">
        <v>1</v>
      </c>
      <c r="L1511">
        <v>1</v>
      </c>
    </row>
    <row r="1512" spans="1:12" x14ac:dyDescent="0.25">
      <c r="A1512" s="156" t="s">
        <v>6423</v>
      </c>
      <c r="B1512" s="66" t="s">
        <v>4138</v>
      </c>
      <c r="C1512" s="155" t="s">
        <v>53</v>
      </c>
      <c r="D1512">
        <f>IF(ISERROR(VLOOKUP(A1512,'Unc. Lookup'!O$2:O$2652,1,FALSE)),0,1)</f>
        <v>1</v>
      </c>
      <c r="E1512">
        <f>COUNTIF(Table5[New ID],Table5[[#This Row],[New ID]])</f>
        <v>1</v>
      </c>
      <c r="G1512" s="1" t="s">
        <v>3728</v>
      </c>
      <c r="J1512">
        <v>1</v>
      </c>
      <c r="L1512">
        <v>1</v>
      </c>
    </row>
    <row r="1513" spans="1:12" x14ac:dyDescent="0.25">
      <c r="A1513" s="156" t="s">
        <v>6429</v>
      </c>
      <c r="B1513" s="66" t="s">
        <v>4139</v>
      </c>
      <c r="C1513" s="155" t="s">
        <v>53</v>
      </c>
      <c r="D1513">
        <f>IF(ISERROR(VLOOKUP(A1513,'Unc. Lookup'!O$2:O$2652,1,FALSE)),0,1)</f>
        <v>1</v>
      </c>
      <c r="E1513">
        <f>COUNTIF(Table5[New ID],Table5[[#This Row],[New ID]])</f>
        <v>1</v>
      </c>
      <c r="G1513" s="1" t="s">
        <v>3723</v>
      </c>
      <c r="J1513">
        <v>1</v>
      </c>
      <c r="L1513">
        <v>1</v>
      </c>
    </row>
    <row r="1514" spans="1:12" x14ac:dyDescent="0.25">
      <c r="A1514" s="156" t="s">
        <v>6435</v>
      </c>
      <c r="B1514" s="66" t="s">
        <v>4140</v>
      </c>
      <c r="C1514" s="155" t="s">
        <v>53</v>
      </c>
      <c r="D1514">
        <f>IF(ISERROR(VLOOKUP(A1514,'Unc. Lookup'!O$2:O$2652,1,FALSE)),0,1)</f>
        <v>1</v>
      </c>
      <c r="E1514">
        <f>COUNTIF(Table5[New ID],Table5[[#This Row],[New ID]])</f>
        <v>1</v>
      </c>
      <c r="G1514" s="1" t="s">
        <v>4749</v>
      </c>
      <c r="I1514">
        <v>1</v>
      </c>
      <c r="L1514">
        <v>1</v>
      </c>
    </row>
    <row r="1515" spans="1:12" x14ac:dyDescent="0.25">
      <c r="A1515" s="156" t="s">
        <v>6441</v>
      </c>
      <c r="B1515" s="66" t="s">
        <v>4141</v>
      </c>
      <c r="C1515" s="155" t="s">
        <v>53</v>
      </c>
      <c r="D1515">
        <f>IF(ISERROR(VLOOKUP(A1515,'Unc. Lookup'!O$2:O$2652,1,FALSE)),0,1)</f>
        <v>1</v>
      </c>
      <c r="E1515">
        <f>COUNTIF(Table5[New ID],Table5[[#This Row],[New ID]])</f>
        <v>1</v>
      </c>
      <c r="G1515" s="1" t="s">
        <v>3725</v>
      </c>
      <c r="J1515">
        <v>1</v>
      </c>
      <c r="L1515">
        <v>1</v>
      </c>
    </row>
    <row r="1516" spans="1:12" x14ac:dyDescent="0.25">
      <c r="A1516" s="156" t="s">
        <v>6446</v>
      </c>
      <c r="B1516" s="66" t="s">
        <v>4142</v>
      </c>
      <c r="C1516" s="155" t="s">
        <v>53</v>
      </c>
      <c r="D1516">
        <f>IF(ISERROR(VLOOKUP(A1516,'Unc. Lookup'!O$2:O$2652,1,FALSE)),0,1)</f>
        <v>0</v>
      </c>
      <c r="E1516">
        <f>COUNTIF(Table5[New ID],Table5[[#This Row],[New ID]])</f>
        <v>1</v>
      </c>
      <c r="G1516" s="1" t="s">
        <v>4748</v>
      </c>
      <c r="I1516">
        <v>1</v>
      </c>
      <c r="L1516">
        <v>1</v>
      </c>
    </row>
    <row r="1517" spans="1:12" x14ac:dyDescent="0.25">
      <c r="A1517" s="156" t="s">
        <v>6450</v>
      </c>
      <c r="B1517" s="66" t="s">
        <v>4143</v>
      </c>
      <c r="C1517" s="155" t="s">
        <v>53</v>
      </c>
      <c r="D1517">
        <f>IF(ISERROR(VLOOKUP(A1517,'Unc. Lookup'!O$2:O$2652,1,FALSE)),0,1)</f>
        <v>1</v>
      </c>
      <c r="E1517">
        <f>COUNTIF(Table5[New ID],Table5[[#This Row],[New ID]])</f>
        <v>1</v>
      </c>
      <c r="G1517" s="1" t="s">
        <v>4751</v>
      </c>
      <c r="I1517">
        <v>1</v>
      </c>
      <c r="L1517">
        <v>1</v>
      </c>
    </row>
    <row r="1518" spans="1:12" x14ac:dyDescent="0.25">
      <c r="A1518" s="156" t="s">
        <v>6430</v>
      </c>
      <c r="B1518" s="66" t="s">
        <v>4144</v>
      </c>
      <c r="C1518" s="155" t="s">
        <v>53</v>
      </c>
      <c r="D1518">
        <f>IF(ISERROR(VLOOKUP(A1518,'Unc. Lookup'!O$2:O$2652,1,FALSE)),0,1)</f>
        <v>1</v>
      </c>
      <c r="E1518">
        <f>COUNTIF(Table5[New ID],Table5[[#This Row],[New ID]])</f>
        <v>1</v>
      </c>
      <c r="G1518" s="1" t="s">
        <v>3727</v>
      </c>
      <c r="J1518">
        <v>1</v>
      </c>
      <c r="L1518">
        <v>1</v>
      </c>
    </row>
    <row r="1519" spans="1:12" x14ac:dyDescent="0.25">
      <c r="A1519" s="156" t="s">
        <v>6436</v>
      </c>
      <c r="B1519" s="66" t="s">
        <v>4145</v>
      </c>
      <c r="C1519" s="155" t="s">
        <v>53</v>
      </c>
      <c r="D1519">
        <f>IF(ISERROR(VLOOKUP(A1519,'Unc. Lookup'!O$2:O$2652,1,FALSE)),0,1)</f>
        <v>1</v>
      </c>
      <c r="E1519">
        <f>COUNTIF(Table5[New ID],Table5[[#This Row],[New ID]])</f>
        <v>1</v>
      </c>
      <c r="G1519" s="1" t="s">
        <v>4752</v>
      </c>
      <c r="I1519">
        <v>1</v>
      </c>
      <c r="L1519">
        <v>1</v>
      </c>
    </row>
    <row r="1520" spans="1:12" x14ac:dyDescent="0.25">
      <c r="A1520" s="156" t="s">
        <v>6442</v>
      </c>
      <c r="B1520" s="66" t="s">
        <v>4146</v>
      </c>
      <c r="C1520" s="155" t="s">
        <v>53</v>
      </c>
      <c r="D1520">
        <f>IF(ISERROR(VLOOKUP(A1520,'Unc. Lookup'!O$2:O$2652,1,FALSE)),0,1)</f>
        <v>0</v>
      </c>
      <c r="E1520">
        <f>COUNTIF(Table5[New ID],Table5[[#This Row],[New ID]])</f>
        <v>1</v>
      </c>
      <c r="G1520" s="1" t="s">
        <v>4772</v>
      </c>
      <c r="I1520">
        <v>1</v>
      </c>
      <c r="L1520">
        <v>1</v>
      </c>
    </row>
    <row r="1521" spans="1:12" x14ac:dyDescent="0.25">
      <c r="A1521" s="156" t="s">
        <v>6447</v>
      </c>
      <c r="B1521" s="66" t="s">
        <v>4147</v>
      </c>
      <c r="C1521" s="155" t="s">
        <v>53</v>
      </c>
      <c r="D1521">
        <f>IF(ISERROR(VLOOKUP(A1521,'Unc. Lookup'!O$2:O$2652,1,FALSE)),0,1)</f>
        <v>1</v>
      </c>
      <c r="E1521">
        <f>COUNTIF(Table5[New ID],Table5[[#This Row],[New ID]])</f>
        <v>1</v>
      </c>
      <c r="G1521" s="1" t="s">
        <v>4771</v>
      </c>
      <c r="I1521">
        <v>1</v>
      </c>
      <c r="L1521">
        <v>1</v>
      </c>
    </row>
    <row r="1522" spans="1:12" x14ac:dyDescent="0.25">
      <c r="A1522" s="156" t="s">
        <v>6451</v>
      </c>
      <c r="B1522" s="66" t="s">
        <v>4148</v>
      </c>
      <c r="C1522" s="155" t="s">
        <v>53</v>
      </c>
      <c r="D1522">
        <f>IF(ISERROR(VLOOKUP(A1522,'Unc. Lookup'!O$2:O$2652,1,FALSE)),0,1)</f>
        <v>1</v>
      </c>
      <c r="E1522">
        <f>COUNTIF(Table5[New ID],Table5[[#This Row],[New ID]])</f>
        <v>1</v>
      </c>
      <c r="G1522" s="1" t="s">
        <v>4773</v>
      </c>
      <c r="I1522">
        <v>1</v>
      </c>
      <c r="L1522">
        <v>1</v>
      </c>
    </row>
    <row r="1523" spans="1:12" x14ac:dyDescent="0.25">
      <c r="A1523" s="156" t="s">
        <v>6454</v>
      </c>
      <c r="B1523" s="66" t="s">
        <v>4149</v>
      </c>
      <c r="C1523" s="155" t="s">
        <v>53</v>
      </c>
      <c r="D1523">
        <f>IF(ISERROR(VLOOKUP(A1523,'Unc. Lookup'!O$2:O$2652,1,FALSE)),0,1)</f>
        <v>1</v>
      </c>
      <c r="E1523">
        <f>COUNTIF(Table5[New ID],Table5[[#This Row],[New ID]])</f>
        <v>1</v>
      </c>
      <c r="G1523" s="1" t="s">
        <v>4774</v>
      </c>
      <c r="I1523">
        <v>1</v>
      </c>
      <c r="L1523">
        <v>1</v>
      </c>
    </row>
    <row r="1524" spans="1:12" x14ac:dyDescent="0.25">
      <c r="A1524" s="156" t="s">
        <v>6437</v>
      </c>
      <c r="B1524" s="66" t="s">
        <v>4150</v>
      </c>
      <c r="C1524" s="155" t="s">
        <v>53</v>
      </c>
      <c r="D1524">
        <f>IF(ISERROR(VLOOKUP(A1524,'Unc. Lookup'!O$2:O$2652,1,FALSE)),0,1)</f>
        <v>0</v>
      </c>
      <c r="E1524">
        <f>COUNTIF(Table5[New ID],Table5[[#This Row],[New ID]])</f>
        <v>1</v>
      </c>
      <c r="G1524" s="1" t="s">
        <v>4775</v>
      </c>
      <c r="I1524">
        <v>1</v>
      </c>
      <c r="L1524">
        <v>1</v>
      </c>
    </row>
    <row r="1525" spans="1:12" x14ac:dyDescent="0.25">
      <c r="A1525" s="156" t="s">
        <v>6443</v>
      </c>
      <c r="B1525" s="66" t="s">
        <v>4151</v>
      </c>
      <c r="C1525" s="155" t="s">
        <v>53</v>
      </c>
      <c r="D1525">
        <f>IF(ISERROR(VLOOKUP(A1525,'Unc. Lookup'!O$2:O$2652,1,FALSE)),0,1)</f>
        <v>1</v>
      </c>
      <c r="E1525">
        <f>COUNTIF(Table5[New ID],Table5[[#This Row],[New ID]])</f>
        <v>1</v>
      </c>
      <c r="G1525" s="1" t="s">
        <v>3760</v>
      </c>
      <c r="J1525">
        <v>1</v>
      </c>
      <c r="L1525">
        <v>1</v>
      </c>
    </row>
    <row r="1526" spans="1:12" x14ac:dyDescent="0.25">
      <c r="A1526" s="156" t="s">
        <v>6448</v>
      </c>
      <c r="B1526" s="66" t="s">
        <v>4152</v>
      </c>
      <c r="C1526" s="155" t="s">
        <v>53</v>
      </c>
      <c r="D1526">
        <f>IF(ISERROR(VLOOKUP(A1526,'Unc. Lookup'!O$2:O$2652,1,FALSE)),0,1)</f>
        <v>0</v>
      </c>
      <c r="E1526">
        <f>COUNTIF(Table5[New ID],Table5[[#This Row],[New ID]])</f>
        <v>1</v>
      </c>
      <c r="G1526" s="1" t="s">
        <v>4777</v>
      </c>
      <c r="I1526">
        <v>1</v>
      </c>
      <c r="L1526">
        <v>1</v>
      </c>
    </row>
    <row r="1527" spans="1:12" x14ac:dyDescent="0.25">
      <c r="A1527" s="156" t="s">
        <v>6452</v>
      </c>
      <c r="B1527" s="66" t="s">
        <v>4153</v>
      </c>
      <c r="C1527" s="155" t="s">
        <v>53</v>
      </c>
      <c r="D1527">
        <f>IF(ISERROR(VLOOKUP(A1527,'Unc. Lookup'!O$2:O$2652,1,FALSE)),0,1)</f>
        <v>1</v>
      </c>
      <c r="E1527">
        <f>COUNTIF(Table5[New ID],Table5[[#This Row],[New ID]])</f>
        <v>1</v>
      </c>
      <c r="G1527" s="1" t="s">
        <v>3761</v>
      </c>
      <c r="J1527">
        <v>1</v>
      </c>
      <c r="L1527">
        <v>1</v>
      </c>
    </row>
    <row r="1528" spans="1:12" x14ac:dyDescent="0.25">
      <c r="A1528" s="156" t="s">
        <v>6455</v>
      </c>
      <c r="B1528" s="66" t="s">
        <v>4154</v>
      </c>
      <c r="C1528" s="155" t="s">
        <v>53</v>
      </c>
      <c r="D1528">
        <f>IF(ISERROR(VLOOKUP(A1528,'Unc. Lookup'!O$2:O$2652,1,FALSE)),0,1)</f>
        <v>0</v>
      </c>
      <c r="E1528">
        <f>COUNTIF(Table5[New ID],Table5[[#This Row],[New ID]])</f>
        <v>1</v>
      </c>
      <c r="G1528" s="1" t="s">
        <v>4776</v>
      </c>
      <c r="I1528">
        <v>1</v>
      </c>
      <c r="L1528">
        <v>1</v>
      </c>
    </row>
    <row r="1529" spans="1:12" x14ac:dyDescent="0.25">
      <c r="A1529" s="156" t="s">
        <v>6456</v>
      </c>
      <c r="B1529" s="66" t="s">
        <v>4155</v>
      </c>
      <c r="C1529" s="155" t="s">
        <v>53</v>
      </c>
      <c r="D1529">
        <f>IF(ISERROR(VLOOKUP(A1529,'Unc. Lookup'!O$2:O$2652,1,FALSE)),0,1)</f>
        <v>0</v>
      </c>
      <c r="E1529">
        <f>COUNTIF(Table5[New ID],Table5[[#This Row],[New ID]])</f>
        <v>1</v>
      </c>
      <c r="G1529" s="1" t="s">
        <v>3759</v>
      </c>
      <c r="J1529">
        <v>1</v>
      </c>
      <c r="L1529">
        <v>1</v>
      </c>
    </row>
    <row r="1530" spans="1:12" x14ac:dyDescent="0.25">
      <c r="A1530" s="156" t="s">
        <v>1356</v>
      </c>
      <c r="B1530" s="66" t="s">
        <v>4156</v>
      </c>
      <c r="C1530" s="155" t="s">
        <v>53</v>
      </c>
      <c r="D1530">
        <f>IF(ISERROR(VLOOKUP(A1530,'Unc. Lookup'!O$2:O$2652,1,FALSE)),0,1)</f>
        <v>1</v>
      </c>
      <c r="E1530">
        <f>COUNTIF(Table5[New ID],Table5[[#This Row],[New ID]])</f>
        <v>1</v>
      </c>
      <c r="G1530" s="1" t="s">
        <v>4778</v>
      </c>
      <c r="I1530">
        <v>1</v>
      </c>
      <c r="L1530">
        <v>1</v>
      </c>
    </row>
    <row r="1531" spans="1:12" x14ac:dyDescent="0.25">
      <c r="A1531" s="156" t="s">
        <v>1371</v>
      </c>
      <c r="B1531" s="66" t="s">
        <v>4157</v>
      </c>
      <c r="C1531" s="155" t="s">
        <v>53</v>
      </c>
      <c r="D1531">
        <f>IF(ISERROR(VLOOKUP(A1531,'Unc. Lookup'!O$2:O$2652,1,FALSE)),0,1)</f>
        <v>1</v>
      </c>
      <c r="E1531">
        <f>COUNTIF(Table5[New ID],Table5[[#This Row],[New ID]])</f>
        <v>1</v>
      </c>
      <c r="G1531" s="1" t="s">
        <v>3762</v>
      </c>
      <c r="J1531">
        <v>1</v>
      </c>
      <c r="L1531">
        <v>1</v>
      </c>
    </row>
    <row r="1532" spans="1:12" x14ac:dyDescent="0.25">
      <c r="A1532" s="156" t="s">
        <v>1377</v>
      </c>
      <c r="B1532" s="66" t="s">
        <v>4158</v>
      </c>
      <c r="C1532" s="155" t="s">
        <v>53</v>
      </c>
      <c r="D1532">
        <f>IF(ISERROR(VLOOKUP(A1532,'Unc. Lookup'!O$2:O$2652,1,FALSE)),0,1)</f>
        <v>1</v>
      </c>
      <c r="E1532">
        <f>COUNTIF(Table5[New ID],Table5[[#This Row],[New ID]])</f>
        <v>1</v>
      </c>
      <c r="G1532" s="1" t="s">
        <v>3763</v>
      </c>
      <c r="J1532">
        <v>1</v>
      </c>
      <c r="L1532">
        <v>1</v>
      </c>
    </row>
    <row r="1533" spans="1:12" x14ac:dyDescent="0.25">
      <c r="A1533" s="156" t="s">
        <v>5510</v>
      </c>
      <c r="B1533" s="66" t="s">
        <v>4159</v>
      </c>
      <c r="C1533" s="155" t="s">
        <v>53</v>
      </c>
      <c r="D1533">
        <f>IF(ISERROR(VLOOKUP(A1533,'Unc. Lookup'!O$2:O$2652,1,FALSE)),0,1)</f>
        <v>0</v>
      </c>
      <c r="E1533">
        <f>COUNTIF(Table5[New ID],Table5[[#This Row],[New ID]])</f>
        <v>1</v>
      </c>
      <c r="G1533" s="1" t="s">
        <v>4779</v>
      </c>
      <c r="I1533">
        <v>1</v>
      </c>
      <c r="L1533">
        <v>1</v>
      </c>
    </row>
    <row r="1534" spans="1:12" x14ac:dyDescent="0.25">
      <c r="A1534" s="156" t="s">
        <v>1387</v>
      </c>
      <c r="B1534" s="66" t="s">
        <v>4160</v>
      </c>
      <c r="C1534" s="155" t="s">
        <v>53</v>
      </c>
      <c r="D1534">
        <f>IF(ISERROR(VLOOKUP(A1534,'Unc. Lookup'!O$2:O$2652,1,FALSE)),0,1)</f>
        <v>1</v>
      </c>
      <c r="E1534">
        <f>COUNTIF(Table5[New ID],Table5[[#This Row],[New ID]])</f>
        <v>1</v>
      </c>
      <c r="G1534" s="1" t="s">
        <v>3764</v>
      </c>
      <c r="J1534">
        <v>1</v>
      </c>
      <c r="L1534">
        <v>1</v>
      </c>
    </row>
    <row r="1535" spans="1:12" x14ac:dyDescent="0.25">
      <c r="A1535" s="156" t="s">
        <v>1392</v>
      </c>
      <c r="B1535" s="66" t="s">
        <v>4161</v>
      </c>
      <c r="C1535" s="155" t="s">
        <v>53</v>
      </c>
      <c r="D1535">
        <f>IF(ISERROR(VLOOKUP(A1535,'Unc. Lookup'!O$2:O$2652,1,FALSE)),0,1)</f>
        <v>1</v>
      </c>
      <c r="E1535">
        <f>COUNTIF(Table5[New ID],Table5[[#This Row],[New ID]])</f>
        <v>1</v>
      </c>
      <c r="G1535" s="1" t="s">
        <v>4780</v>
      </c>
      <c r="I1535">
        <v>1</v>
      </c>
      <c r="L1535">
        <v>1</v>
      </c>
    </row>
    <row r="1536" spans="1:12" x14ac:dyDescent="0.25">
      <c r="A1536" s="156" t="s">
        <v>1399</v>
      </c>
      <c r="B1536" s="66" t="s">
        <v>4162</v>
      </c>
      <c r="C1536" s="155" t="s">
        <v>53</v>
      </c>
      <c r="D1536">
        <f>IF(ISERROR(VLOOKUP(A1536,'Unc. Lookup'!O$2:O$2652,1,FALSE)),0,1)</f>
        <v>1</v>
      </c>
      <c r="E1536">
        <f>COUNTIF(Table5[New ID],Table5[[#This Row],[New ID]])</f>
        <v>1</v>
      </c>
      <c r="G1536" s="1" t="s">
        <v>3765</v>
      </c>
      <c r="J1536">
        <v>1</v>
      </c>
      <c r="L1536">
        <v>1</v>
      </c>
    </row>
    <row r="1537" spans="1:12" x14ac:dyDescent="0.25">
      <c r="A1537" s="156" t="s">
        <v>1400</v>
      </c>
      <c r="B1537" s="66" t="s">
        <v>4163</v>
      </c>
      <c r="C1537" s="155" t="s">
        <v>53</v>
      </c>
      <c r="D1537">
        <f>IF(ISERROR(VLOOKUP(A1537,'Unc. Lookup'!O$2:O$2652,1,FALSE)),0,1)</f>
        <v>1</v>
      </c>
      <c r="E1537">
        <f>COUNTIF(Table5[New ID],Table5[[#This Row],[New ID]])</f>
        <v>1</v>
      </c>
      <c r="G1537" s="1" t="s">
        <v>4787</v>
      </c>
      <c r="I1537">
        <v>1</v>
      </c>
      <c r="L1537">
        <v>1</v>
      </c>
    </row>
    <row r="1538" spans="1:12" x14ac:dyDescent="0.25">
      <c r="A1538" s="156" t="s">
        <v>1401</v>
      </c>
      <c r="B1538" s="66" t="s">
        <v>4164</v>
      </c>
      <c r="C1538" s="155" t="s">
        <v>53</v>
      </c>
      <c r="D1538">
        <f>IF(ISERROR(VLOOKUP(A1538,'Unc. Lookup'!O$2:O$2652,1,FALSE)),0,1)</f>
        <v>1</v>
      </c>
      <c r="E1538">
        <f>COUNTIF(Table5[New ID],Table5[[#This Row],[New ID]])</f>
        <v>1</v>
      </c>
      <c r="G1538" s="1" t="s">
        <v>4786</v>
      </c>
      <c r="I1538">
        <v>1</v>
      </c>
      <c r="L1538">
        <v>1</v>
      </c>
    </row>
    <row r="1539" spans="1:12" x14ac:dyDescent="0.25">
      <c r="A1539" s="156" t="s">
        <v>1358</v>
      </c>
      <c r="B1539" s="66" t="s">
        <v>4165</v>
      </c>
      <c r="C1539" s="155" t="s">
        <v>53</v>
      </c>
      <c r="D1539">
        <f>IF(ISERROR(VLOOKUP(A1539,'Unc. Lookup'!O$2:O$2652,1,FALSE)),0,1)</f>
        <v>1</v>
      </c>
      <c r="E1539">
        <f>COUNTIF(Table5[New ID],Table5[[#This Row],[New ID]])</f>
        <v>1</v>
      </c>
      <c r="G1539" s="1" t="s">
        <v>4788</v>
      </c>
      <c r="I1539">
        <v>1</v>
      </c>
      <c r="L1539">
        <v>1</v>
      </c>
    </row>
    <row r="1540" spans="1:12" x14ac:dyDescent="0.25">
      <c r="A1540" s="156" t="s">
        <v>1364</v>
      </c>
      <c r="B1540" s="66" t="s">
        <v>4166</v>
      </c>
      <c r="C1540" s="155" t="s">
        <v>53</v>
      </c>
      <c r="D1540">
        <f>IF(ISERROR(VLOOKUP(A1540,'Unc. Lookup'!O$2:O$2652,1,FALSE)),0,1)</f>
        <v>1</v>
      </c>
      <c r="E1540">
        <f>COUNTIF(Table5[New ID],Table5[[#This Row],[New ID]])</f>
        <v>1</v>
      </c>
      <c r="G1540" s="1" t="s">
        <v>4789</v>
      </c>
      <c r="I1540">
        <v>1</v>
      </c>
      <c r="L1540">
        <v>1</v>
      </c>
    </row>
    <row r="1541" spans="1:12" x14ac:dyDescent="0.25">
      <c r="A1541" s="156" t="s">
        <v>5511</v>
      </c>
      <c r="B1541" s="66" t="s">
        <v>4167</v>
      </c>
      <c r="C1541" s="155" t="s">
        <v>53</v>
      </c>
      <c r="D1541">
        <f>IF(ISERROR(VLOOKUP(A1541,'Unc. Lookup'!O$2:O$2652,1,FALSE)),0,1)</f>
        <v>0</v>
      </c>
      <c r="E1541">
        <f>COUNTIF(Table5[New ID],Table5[[#This Row],[New ID]])</f>
        <v>1</v>
      </c>
      <c r="G1541" s="1" t="s">
        <v>4790</v>
      </c>
      <c r="I1541">
        <v>1</v>
      </c>
      <c r="L1541">
        <v>1</v>
      </c>
    </row>
    <row r="1542" spans="1:12" x14ac:dyDescent="0.25">
      <c r="A1542" s="156" t="s">
        <v>1382</v>
      </c>
      <c r="B1542" s="66" t="s">
        <v>4168</v>
      </c>
      <c r="C1542" s="155" t="s">
        <v>53</v>
      </c>
      <c r="D1542">
        <f>IF(ISERROR(VLOOKUP(A1542,'Unc. Lookup'!O$2:O$2652,1,FALSE)),0,1)</f>
        <v>1</v>
      </c>
      <c r="E1542">
        <f>COUNTIF(Table5[New ID],Table5[[#This Row],[New ID]])</f>
        <v>1</v>
      </c>
      <c r="G1542" s="1" t="s">
        <v>3774</v>
      </c>
      <c r="J1542">
        <v>1</v>
      </c>
      <c r="L1542">
        <v>1</v>
      </c>
    </row>
    <row r="1543" spans="1:12" x14ac:dyDescent="0.25">
      <c r="A1543" s="156" t="s">
        <v>5512</v>
      </c>
      <c r="B1543" s="66" t="s">
        <v>4169</v>
      </c>
      <c r="C1543" s="155" t="s">
        <v>53</v>
      </c>
      <c r="D1543">
        <f>IF(ISERROR(VLOOKUP(A1543,'Unc. Lookup'!O$2:O$2652,1,FALSE)),0,1)</f>
        <v>0</v>
      </c>
      <c r="E1543">
        <f>COUNTIF(Table5[New ID],Table5[[#This Row],[New ID]])</f>
        <v>1</v>
      </c>
      <c r="G1543" s="1" t="s">
        <v>4792</v>
      </c>
      <c r="I1543">
        <v>1</v>
      </c>
      <c r="L1543">
        <v>1</v>
      </c>
    </row>
    <row r="1544" spans="1:12" x14ac:dyDescent="0.25">
      <c r="A1544" s="156" t="s">
        <v>1391</v>
      </c>
      <c r="B1544" s="66" t="s">
        <v>4170</v>
      </c>
      <c r="C1544" s="155" t="s">
        <v>53</v>
      </c>
      <c r="D1544">
        <f>IF(ISERROR(VLOOKUP(A1544,'Unc. Lookup'!O$2:O$2652,1,FALSE)),0,1)</f>
        <v>1</v>
      </c>
      <c r="E1544">
        <f>COUNTIF(Table5[New ID],Table5[[#This Row],[New ID]])</f>
        <v>1</v>
      </c>
      <c r="G1544" s="1" t="s">
        <v>3775</v>
      </c>
      <c r="J1544">
        <v>1</v>
      </c>
      <c r="L1544">
        <v>1</v>
      </c>
    </row>
    <row r="1545" spans="1:12" x14ac:dyDescent="0.25">
      <c r="A1545" s="156" t="s">
        <v>1398</v>
      </c>
      <c r="B1545" s="66" t="s">
        <v>4171</v>
      </c>
      <c r="C1545" s="155" t="s">
        <v>53</v>
      </c>
      <c r="D1545">
        <f>IF(ISERROR(VLOOKUP(A1545,'Unc. Lookup'!O$2:O$2652,1,FALSE)),0,1)</f>
        <v>1</v>
      </c>
      <c r="E1545">
        <f>COUNTIF(Table5[New ID],Table5[[#This Row],[New ID]])</f>
        <v>1</v>
      </c>
      <c r="G1545" s="1" t="s">
        <v>4791</v>
      </c>
      <c r="I1545">
        <v>1</v>
      </c>
      <c r="L1545">
        <v>1</v>
      </c>
    </row>
    <row r="1546" spans="1:12" x14ac:dyDescent="0.25">
      <c r="A1546" s="156" t="s">
        <v>5513</v>
      </c>
      <c r="B1546" s="66" t="s">
        <v>4172</v>
      </c>
      <c r="C1546" s="155" t="s">
        <v>53</v>
      </c>
      <c r="D1546">
        <f>IF(ISERROR(VLOOKUP(A1546,'Unc. Lookup'!O$2:O$2652,1,FALSE)),0,1)</f>
        <v>0</v>
      </c>
      <c r="E1546">
        <f>COUNTIF(Table5[New ID],Table5[[#This Row],[New ID]])</f>
        <v>1</v>
      </c>
      <c r="G1546" s="1" t="s">
        <v>3773</v>
      </c>
      <c r="J1546">
        <v>1</v>
      </c>
      <c r="L1546">
        <v>1</v>
      </c>
    </row>
    <row r="1547" spans="1:12" x14ac:dyDescent="0.25">
      <c r="A1547" s="156" t="s">
        <v>1402</v>
      </c>
      <c r="B1547" s="66" t="s">
        <v>4173</v>
      </c>
      <c r="C1547" s="155" t="s">
        <v>53</v>
      </c>
      <c r="D1547">
        <f>IF(ISERROR(VLOOKUP(A1547,'Unc. Lookup'!O$2:O$2652,1,FALSE)),0,1)</f>
        <v>1</v>
      </c>
      <c r="E1547">
        <f>COUNTIF(Table5[New ID],Table5[[#This Row],[New ID]])</f>
        <v>1</v>
      </c>
      <c r="G1547" s="1" t="s">
        <v>4793</v>
      </c>
      <c r="I1547">
        <v>1</v>
      </c>
      <c r="L1547">
        <v>1</v>
      </c>
    </row>
    <row r="1548" spans="1:12" x14ac:dyDescent="0.25">
      <c r="A1548" s="156" t="s">
        <v>1409</v>
      </c>
      <c r="B1548" s="66" t="s">
        <v>4174</v>
      </c>
      <c r="C1548" s="155" t="s">
        <v>53</v>
      </c>
      <c r="D1548">
        <f>IF(ISERROR(VLOOKUP(A1548,'Unc. Lookup'!O$2:O$2652,1,FALSE)),0,1)</f>
        <v>1</v>
      </c>
      <c r="E1548">
        <f>COUNTIF(Table5[New ID],Table5[[#This Row],[New ID]])</f>
        <v>1</v>
      </c>
      <c r="G1548" s="1" t="s">
        <v>3776</v>
      </c>
      <c r="J1548">
        <v>1</v>
      </c>
      <c r="L1548">
        <v>1</v>
      </c>
    </row>
    <row r="1549" spans="1:12" x14ac:dyDescent="0.25">
      <c r="A1549" s="156" t="s">
        <v>1420</v>
      </c>
      <c r="B1549" s="66" t="s">
        <v>4175</v>
      </c>
      <c r="C1549" s="155" t="s">
        <v>53</v>
      </c>
      <c r="D1549">
        <f>IF(ISERROR(VLOOKUP(A1549,'Unc. Lookup'!O$2:O$2652,1,FALSE)),0,1)</f>
        <v>1</v>
      </c>
      <c r="E1549">
        <f>COUNTIF(Table5[New ID],Table5[[#This Row],[New ID]])</f>
        <v>1</v>
      </c>
      <c r="G1549" s="1" t="s">
        <v>3777</v>
      </c>
      <c r="J1549">
        <v>1</v>
      </c>
      <c r="L1549">
        <v>1</v>
      </c>
    </row>
    <row r="1550" spans="1:12" x14ac:dyDescent="0.25">
      <c r="A1550" s="156" t="s">
        <v>1423</v>
      </c>
      <c r="B1550" s="66" t="s">
        <v>4176</v>
      </c>
      <c r="C1550" s="155" t="s">
        <v>53</v>
      </c>
      <c r="D1550">
        <f>IF(ISERROR(VLOOKUP(A1550,'Unc. Lookup'!O$2:O$2652,1,FALSE)),0,1)</f>
        <v>1</v>
      </c>
      <c r="E1550">
        <f>COUNTIF(Table5[New ID],Table5[[#This Row],[New ID]])</f>
        <v>1</v>
      </c>
      <c r="G1550" s="1" t="s">
        <v>3778</v>
      </c>
      <c r="J1550">
        <v>1</v>
      </c>
      <c r="L1550">
        <v>1</v>
      </c>
    </row>
    <row r="1551" spans="1:12" x14ac:dyDescent="0.25">
      <c r="A1551" s="156" t="s">
        <v>1431</v>
      </c>
      <c r="B1551" s="66" t="s">
        <v>4177</v>
      </c>
      <c r="C1551" s="155" t="s">
        <v>53</v>
      </c>
      <c r="D1551">
        <f>IF(ISERROR(VLOOKUP(A1551,'Unc. Lookup'!O$2:O$2652,1,FALSE)),0,1)</f>
        <v>1</v>
      </c>
      <c r="E1551">
        <f>COUNTIF(Table5[New ID],Table5[[#This Row],[New ID]])</f>
        <v>1</v>
      </c>
      <c r="G1551" s="1" t="s">
        <v>4794</v>
      </c>
      <c r="I1551">
        <v>1</v>
      </c>
      <c r="L1551">
        <v>1</v>
      </c>
    </row>
    <row r="1552" spans="1:12" x14ac:dyDescent="0.25">
      <c r="A1552" s="156" t="s">
        <v>5514</v>
      </c>
      <c r="B1552" s="66" t="s">
        <v>4178</v>
      </c>
      <c r="C1552" s="155" t="s">
        <v>53</v>
      </c>
      <c r="D1552">
        <f>IF(ISERROR(VLOOKUP(A1552,'Unc. Lookup'!O$2:O$2652,1,FALSE)),0,1)</f>
        <v>0</v>
      </c>
      <c r="E1552">
        <f>COUNTIF(Table5[New ID],Table5[[#This Row],[New ID]])</f>
        <v>1</v>
      </c>
      <c r="G1552" s="1" t="s">
        <v>3779</v>
      </c>
      <c r="J1552">
        <v>1</v>
      </c>
      <c r="L1552">
        <v>1</v>
      </c>
    </row>
    <row r="1553" spans="1:12" x14ac:dyDescent="0.25">
      <c r="A1553" s="156" t="s">
        <v>5515</v>
      </c>
      <c r="B1553" s="66" t="s">
        <v>4179</v>
      </c>
      <c r="C1553" s="155" t="s">
        <v>53</v>
      </c>
      <c r="D1553">
        <f>IF(ISERROR(VLOOKUP(A1553,'Unc. Lookup'!O$2:O$2652,1,FALSE)),0,1)</f>
        <v>0</v>
      </c>
      <c r="E1553">
        <f>COUNTIF(Table5[New ID],Table5[[#This Row],[New ID]])</f>
        <v>1</v>
      </c>
      <c r="G1553" s="1" t="s">
        <v>3780</v>
      </c>
      <c r="J1553">
        <v>1</v>
      </c>
      <c r="L1553">
        <v>1</v>
      </c>
    </row>
    <row r="1554" spans="1:12" x14ac:dyDescent="0.25">
      <c r="A1554" s="156" t="s">
        <v>1404</v>
      </c>
      <c r="B1554" s="66" t="s">
        <v>4180</v>
      </c>
      <c r="C1554" s="155" t="s">
        <v>53</v>
      </c>
      <c r="D1554">
        <f>IF(ISERROR(VLOOKUP(A1554,'Unc. Lookup'!O$2:O$2652,1,FALSE)),0,1)</f>
        <v>1</v>
      </c>
      <c r="E1554">
        <f>COUNTIF(Table5[New ID],Table5[[#This Row],[New ID]])</f>
        <v>1</v>
      </c>
      <c r="G1554" s="1" t="s">
        <v>4795</v>
      </c>
      <c r="I1554">
        <v>1</v>
      </c>
      <c r="L1554">
        <v>1</v>
      </c>
    </row>
    <row r="1555" spans="1:12" x14ac:dyDescent="0.25">
      <c r="A1555" s="156" t="s">
        <v>1414</v>
      </c>
      <c r="B1555" s="66" t="s">
        <v>4181</v>
      </c>
      <c r="C1555" s="155" t="s">
        <v>53</v>
      </c>
      <c r="D1555">
        <f>IF(ISERROR(VLOOKUP(A1555,'Unc. Lookup'!O$2:O$2652,1,FALSE)),0,1)</f>
        <v>1</v>
      </c>
      <c r="E1555">
        <f>COUNTIF(Table5[New ID],Table5[[#This Row],[New ID]])</f>
        <v>1</v>
      </c>
      <c r="G1555" s="1" t="s">
        <v>3782</v>
      </c>
      <c r="J1555">
        <v>1</v>
      </c>
      <c r="L1555">
        <v>1</v>
      </c>
    </row>
    <row r="1556" spans="1:12" x14ac:dyDescent="0.25">
      <c r="A1556" s="156" t="s">
        <v>1426</v>
      </c>
      <c r="B1556" s="66" t="s">
        <v>4182</v>
      </c>
      <c r="C1556" s="155" t="s">
        <v>53</v>
      </c>
      <c r="D1556">
        <f>IF(ISERROR(VLOOKUP(A1556,'Unc. Lookup'!O$2:O$2652,1,FALSE)),0,1)</f>
        <v>1</v>
      </c>
      <c r="E1556">
        <f>COUNTIF(Table5[New ID],Table5[[#This Row],[New ID]])</f>
        <v>1</v>
      </c>
      <c r="G1556" s="1" t="s">
        <v>4797</v>
      </c>
      <c r="I1556">
        <v>1</v>
      </c>
      <c r="L1556">
        <v>1</v>
      </c>
    </row>
    <row r="1557" spans="1:12" x14ac:dyDescent="0.25">
      <c r="A1557" s="156" t="s">
        <v>1435</v>
      </c>
      <c r="B1557" s="66" t="s">
        <v>4183</v>
      </c>
      <c r="C1557" s="155" t="s">
        <v>53</v>
      </c>
      <c r="D1557">
        <f>IF(ISERROR(VLOOKUP(A1557,'Unc. Lookup'!O$2:O$2652,1,FALSE)),0,1)</f>
        <v>1</v>
      </c>
      <c r="E1557">
        <f>COUNTIF(Table5[New ID],Table5[[#This Row],[New ID]])</f>
        <v>1</v>
      </c>
      <c r="G1557" s="1" t="s">
        <v>3783</v>
      </c>
      <c r="J1557">
        <v>1</v>
      </c>
      <c r="L1557">
        <v>1</v>
      </c>
    </row>
    <row r="1558" spans="1:12" x14ac:dyDescent="0.25">
      <c r="A1558" s="156" t="s">
        <v>1438</v>
      </c>
      <c r="B1558" s="66" t="s">
        <v>4184</v>
      </c>
      <c r="C1558" s="155" t="s">
        <v>53</v>
      </c>
      <c r="D1558">
        <f>IF(ISERROR(VLOOKUP(A1558,'Unc. Lookup'!O$2:O$2652,1,FALSE)),0,1)</f>
        <v>1</v>
      </c>
      <c r="E1558">
        <f>COUNTIF(Table5[New ID],Table5[[#This Row],[New ID]])</f>
        <v>1</v>
      </c>
      <c r="G1558" s="1" t="s">
        <v>4796</v>
      </c>
      <c r="I1558">
        <v>1</v>
      </c>
      <c r="L1558">
        <v>1</v>
      </c>
    </row>
    <row r="1559" spans="1:12" x14ac:dyDescent="0.25">
      <c r="A1559" s="156" t="s">
        <v>1447</v>
      </c>
      <c r="B1559" s="66" t="s">
        <v>4185</v>
      </c>
      <c r="C1559" s="155" t="s">
        <v>53</v>
      </c>
      <c r="D1559">
        <f>IF(ISERROR(VLOOKUP(A1559,'Unc. Lookup'!O$2:O$2652,1,FALSE)),0,1)</f>
        <v>1</v>
      </c>
      <c r="E1559">
        <f>COUNTIF(Table5[New ID],Table5[[#This Row],[New ID]])</f>
        <v>1</v>
      </c>
      <c r="G1559" s="1" t="s">
        <v>3781</v>
      </c>
      <c r="J1559">
        <v>1</v>
      </c>
      <c r="L1559">
        <v>1</v>
      </c>
    </row>
    <row r="1560" spans="1:12" x14ac:dyDescent="0.25">
      <c r="A1560" s="156" t="s">
        <v>1403</v>
      </c>
      <c r="B1560" s="66" t="s">
        <v>4186</v>
      </c>
      <c r="C1560" s="155" t="s">
        <v>53</v>
      </c>
      <c r="D1560">
        <f>IF(ISERROR(VLOOKUP(A1560,'Unc. Lookup'!O$2:O$2652,1,FALSE)),0,1)</f>
        <v>1</v>
      </c>
      <c r="E1560">
        <f>COUNTIF(Table5[New ID],Table5[[#This Row],[New ID]])</f>
        <v>1</v>
      </c>
      <c r="G1560" s="1" t="s">
        <v>4798</v>
      </c>
      <c r="I1560">
        <v>1</v>
      </c>
      <c r="L1560">
        <v>1</v>
      </c>
    </row>
    <row r="1561" spans="1:12" x14ac:dyDescent="0.25">
      <c r="A1561" s="156" t="s">
        <v>1419</v>
      </c>
      <c r="B1561" s="66" t="s">
        <v>4187</v>
      </c>
      <c r="C1561" s="155" t="s">
        <v>53</v>
      </c>
      <c r="D1561">
        <f>IF(ISERROR(VLOOKUP(A1561,'Unc. Lookup'!O$2:O$2652,1,FALSE)),0,1)</f>
        <v>1</v>
      </c>
      <c r="E1561">
        <f>COUNTIF(Table5[New ID],Table5[[#This Row],[New ID]])</f>
        <v>1</v>
      </c>
      <c r="G1561" s="1" t="s">
        <v>3784</v>
      </c>
      <c r="J1561">
        <v>1</v>
      </c>
      <c r="L1561">
        <v>1</v>
      </c>
    </row>
    <row r="1562" spans="1:12" x14ac:dyDescent="0.25">
      <c r="A1562" s="156" t="s">
        <v>5516</v>
      </c>
      <c r="B1562" s="66" t="s">
        <v>4188</v>
      </c>
      <c r="C1562" s="155" t="s">
        <v>53</v>
      </c>
      <c r="D1562">
        <f>IF(ISERROR(VLOOKUP(A1562,'Unc. Lookup'!O$2:O$2652,1,FALSE)),0,1)</f>
        <v>0</v>
      </c>
      <c r="E1562">
        <f>COUNTIF(Table5[New ID],Table5[[#This Row],[New ID]])</f>
        <v>1</v>
      </c>
      <c r="G1562" s="1" t="s">
        <v>3785</v>
      </c>
      <c r="J1562">
        <v>1</v>
      </c>
      <c r="L1562">
        <v>1</v>
      </c>
    </row>
    <row r="1563" spans="1:12" x14ac:dyDescent="0.25">
      <c r="A1563" s="156" t="s">
        <v>5517</v>
      </c>
      <c r="B1563" s="66" t="s">
        <v>4189</v>
      </c>
      <c r="C1563" s="155" t="s">
        <v>53</v>
      </c>
      <c r="D1563">
        <f>IF(ISERROR(VLOOKUP(A1563,'Unc. Lookup'!O$2:O$2652,1,FALSE)),0,1)</f>
        <v>0</v>
      </c>
      <c r="E1563">
        <f>COUNTIF(Table5[New ID],Table5[[#This Row],[New ID]])</f>
        <v>1</v>
      </c>
      <c r="G1563" s="1" t="s">
        <v>3786</v>
      </c>
      <c r="J1563">
        <v>1</v>
      </c>
      <c r="L1563">
        <v>1</v>
      </c>
    </row>
    <row r="1564" spans="1:12" x14ac:dyDescent="0.25">
      <c r="A1564" s="156" t="s">
        <v>1442</v>
      </c>
      <c r="B1564" s="66" t="s">
        <v>4190</v>
      </c>
      <c r="C1564" s="155" t="s">
        <v>53</v>
      </c>
      <c r="D1564">
        <f>IF(ISERROR(VLOOKUP(A1564,'Unc. Lookup'!O$2:O$2652,1,FALSE)),0,1)</f>
        <v>1</v>
      </c>
      <c r="E1564">
        <f>COUNTIF(Table5[New ID],Table5[[#This Row],[New ID]])</f>
        <v>1</v>
      </c>
      <c r="G1564" s="1" t="s">
        <v>4799</v>
      </c>
      <c r="I1564">
        <v>1</v>
      </c>
      <c r="L1564">
        <v>1</v>
      </c>
    </row>
    <row r="1565" spans="1:12" x14ac:dyDescent="0.25">
      <c r="A1565" s="156" t="s">
        <v>1448</v>
      </c>
      <c r="B1565" s="66" t="s">
        <v>4191</v>
      </c>
      <c r="C1565" s="155" t="s">
        <v>53</v>
      </c>
      <c r="D1565">
        <f>IF(ISERROR(VLOOKUP(A1565,'Unc. Lookup'!O$2:O$2652,1,FALSE)),0,1)</f>
        <v>1</v>
      </c>
      <c r="E1565">
        <f>COUNTIF(Table5[New ID],Table5[[#This Row],[New ID]])</f>
        <v>1</v>
      </c>
      <c r="G1565" s="1" t="s">
        <v>3787</v>
      </c>
      <c r="J1565">
        <v>1</v>
      </c>
      <c r="L1565">
        <v>1</v>
      </c>
    </row>
    <row r="1566" spans="1:12" x14ac:dyDescent="0.25">
      <c r="A1566" s="156" t="s">
        <v>1406</v>
      </c>
      <c r="B1566" s="66" t="s">
        <v>4192</v>
      </c>
      <c r="C1566" s="155" t="s">
        <v>53</v>
      </c>
      <c r="D1566">
        <f>IF(ISERROR(VLOOKUP(A1566,'Unc. Lookup'!O$2:O$2652,1,FALSE)),0,1)</f>
        <v>1</v>
      </c>
      <c r="E1566">
        <f>COUNTIF(Table5[New ID],Table5[[#This Row],[New ID]])</f>
        <v>1</v>
      </c>
      <c r="G1566" s="1" t="s">
        <v>3788</v>
      </c>
      <c r="J1566">
        <v>1</v>
      </c>
      <c r="L1566">
        <v>1</v>
      </c>
    </row>
    <row r="1567" spans="1:12" x14ac:dyDescent="0.25">
      <c r="A1567" s="156" t="s">
        <v>1416</v>
      </c>
      <c r="B1567" s="66" t="s">
        <v>4193</v>
      </c>
      <c r="C1567" s="155" t="s">
        <v>53</v>
      </c>
      <c r="D1567">
        <f>IF(ISERROR(VLOOKUP(A1567,'Unc. Lookup'!O$2:O$2652,1,FALSE)),0,1)</f>
        <v>1</v>
      </c>
      <c r="E1567">
        <f>COUNTIF(Table5[New ID],Table5[[#This Row],[New ID]])</f>
        <v>1</v>
      </c>
      <c r="G1567" s="1" t="s">
        <v>4800</v>
      </c>
      <c r="I1567">
        <v>1</v>
      </c>
      <c r="L1567">
        <v>1</v>
      </c>
    </row>
    <row r="1568" spans="1:12" x14ac:dyDescent="0.25">
      <c r="A1568" s="156" t="s">
        <v>1424</v>
      </c>
      <c r="B1568" s="66" t="s">
        <v>4194</v>
      </c>
      <c r="C1568" s="155" t="s">
        <v>53</v>
      </c>
      <c r="D1568">
        <f>IF(ISERROR(VLOOKUP(A1568,'Unc. Lookup'!O$2:O$2652,1,FALSE)),0,1)</f>
        <v>1</v>
      </c>
      <c r="E1568">
        <f>COUNTIF(Table5[New ID],Table5[[#This Row],[New ID]])</f>
        <v>1</v>
      </c>
      <c r="G1568" s="1" t="s">
        <v>3767</v>
      </c>
      <c r="J1568">
        <v>1</v>
      </c>
      <c r="L1568">
        <v>1</v>
      </c>
    </row>
    <row r="1569" spans="1:12" x14ac:dyDescent="0.25">
      <c r="A1569" s="156" t="s">
        <v>1437</v>
      </c>
      <c r="B1569" s="66" t="s">
        <v>4195</v>
      </c>
      <c r="C1569" s="155" t="s">
        <v>53</v>
      </c>
      <c r="D1569">
        <f>IF(ISERROR(VLOOKUP(A1569,'Unc. Lookup'!O$2:O$2652,1,FALSE)),0,1)</f>
        <v>1</v>
      </c>
      <c r="E1569">
        <f>COUNTIF(Table5[New ID],Table5[[#This Row],[New ID]])</f>
        <v>1</v>
      </c>
      <c r="G1569" s="1" t="s">
        <v>4782</v>
      </c>
      <c r="I1569">
        <v>1</v>
      </c>
      <c r="L1569">
        <v>1</v>
      </c>
    </row>
    <row r="1570" spans="1:12" x14ac:dyDescent="0.25">
      <c r="A1570" s="156" t="s">
        <v>1439</v>
      </c>
      <c r="B1570" s="66" t="s">
        <v>4196</v>
      </c>
      <c r="C1570" s="155" t="s">
        <v>53</v>
      </c>
      <c r="D1570">
        <f>IF(ISERROR(VLOOKUP(A1570,'Unc. Lookup'!O$2:O$2652,1,FALSE)),0,1)</f>
        <v>1</v>
      </c>
      <c r="E1570">
        <f>COUNTIF(Table5[New ID],Table5[[#This Row],[New ID]])</f>
        <v>1</v>
      </c>
      <c r="G1570" s="1" t="s">
        <v>3768</v>
      </c>
      <c r="J1570">
        <v>1</v>
      </c>
      <c r="L1570">
        <v>1</v>
      </c>
    </row>
    <row r="1571" spans="1:12" x14ac:dyDescent="0.25">
      <c r="A1571" s="156" t="s">
        <v>1446</v>
      </c>
      <c r="B1571" s="66" t="s">
        <v>4197</v>
      </c>
      <c r="C1571" s="155" t="s">
        <v>53</v>
      </c>
      <c r="D1571">
        <f>IF(ISERROR(VLOOKUP(A1571,'Unc. Lookup'!O$2:O$2652,1,FALSE)),0,1)</f>
        <v>1</v>
      </c>
      <c r="E1571">
        <f>COUNTIF(Table5[New ID],Table5[[#This Row],[New ID]])</f>
        <v>1</v>
      </c>
      <c r="G1571" s="1" t="s">
        <v>4781</v>
      </c>
      <c r="I1571">
        <v>1</v>
      </c>
      <c r="L1571">
        <v>1</v>
      </c>
    </row>
    <row r="1572" spans="1:12" x14ac:dyDescent="0.25">
      <c r="A1572" s="156" t="s">
        <v>1452</v>
      </c>
      <c r="B1572" s="66" t="s">
        <v>4198</v>
      </c>
      <c r="C1572" s="155" t="s">
        <v>53</v>
      </c>
      <c r="D1572">
        <f>IF(ISERROR(VLOOKUP(A1572,'Unc. Lookup'!O$2:O$2652,1,FALSE)),0,1)</f>
        <v>1</v>
      </c>
      <c r="E1572">
        <f>COUNTIF(Table5[New ID],Table5[[#This Row],[New ID]])</f>
        <v>1</v>
      </c>
      <c r="G1572" s="1" t="s">
        <v>3766</v>
      </c>
      <c r="J1572">
        <v>1</v>
      </c>
      <c r="L1572">
        <v>1</v>
      </c>
    </row>
    <row r="1573" spans="1:12" x14ac:dyDescent="0.25">
      <c r="A1573" s="156" t="s">
        <v>5518</v>
      </c>
      <c r="B1573" s="66" t="s">
        <v>4199</v>
      </c>
      <c r="C1573" s="155" t="s">
        <v>53</v>
      </c>
      <c r="D1573">
        <f>IF(ISERROR(VLOOKUP(A1573,'Unc. Lookup'!O$2:O$2652,1,FALSE)),0,1)</f>
        <v>0</v>
      </c>
      <c r="E1573">
        <f>COUNTIF(Table5[New ID],Table5[[#This Row],[New ID]])</f>
        <v>1</v>
      </c>
      <c r="G1573" s="1" t="s">
        <v>4783</v>
      </c>
      <c r="I1573">
        <v>1</v>
      </c>
      <c r="L1573">
        <v>1</v>
      </c>
    </row>
    <row r="1574" spans="1:12" x14ac:dyDescent="0.25">
      <c r="A1574" s="156" t="s">
        <v>1472</v>
      </c>
      <c r="B1574" s="66" t="s">
        <v>4200</v>
      </c>
      <c r="C1574" s="155" t="s">
        <v>53</v>
      </c>
      <c r="D1574">
        <f>IF(ISERROR(VLOOKUP(A1574,'Unc. Lookup'!O$2:O$2652,1,FALSE)),0,1)</f>
        <v>1</v>
      </c>
      <c r="E1574">
        <f>COUNTIF(Table5[New ID],Table5[[#This Row],[New ID]])</f>
        <v>1</v>
      </c>
      <c r="G1574" s="1" t="s">
        <v>3769</v>
      </c>
      <c r="J1574">
        <v>1</v>
      </c>
      <c r="L1574">
        <v>1</v>
      </c>
    </row>
    <row r="1575" spans="1:12" x14ac:dyDescent="0.25">
      <c r="A1575" s="156" t="s">
        <v>5519</v>
      </c>
      <c r="B1575" s="66" t="s">
        <v>4201</v>
      </c>
      <c r="C1575" s="155" t="s">
        <v>53</v>
      </c>
      <c r="D1575">
        <f>IF(ISERROR(VLOOKUP(A1575,'Unc. Lookup'!O$2:O$2652,1,FALSE)),0,1)</f>
        <v>0</v>
      </c>
      <c r="E1575">
        <f>COUNTIF(Table5[New ID],Table5[[#This Row],[New ID]])</f>
        <v>1</v>
      </c>
      <c r="G1575" s="1" t="s">
        <v>3770</v>
      </c>
      <c r="J1575">
        <v>1</v>
      </c>
      <c r="L1575">
        <v>1</v>
      </c>
    </row>
    <row r="1576" spans="1:12" x14ac:dyDescent="0.25">
      <c r="A1576" s="156" t="s">
        <v>1491</v>
      </c>
      <c r="B1576" s="66" t="s">
        <v>4202</v>
      </c>
      <c r="C1576" s="155" t="s">
        <v>53</v>
      </c>
      <c r="D1576">
        <f>IF(ISERROR(VLOOKUP(A1576,'Unc. Lookup'!O$2:O$2652,1,FALSE)),0,1)</f>
        <v>1</v>
      </c>
      <c r="E1576">
        <f>COUNTIF(Table5[New ID],Table5[[#This Row],[New ID]])</f>
        <v>1</v>
      </c>
      <c r="G1576" s="1" t="s">
        <v>4784</v>
      </c>
      <c r="I1576">
        <v>1</v>
      </c>
      <c r="L1576">
        <v>1</v>
      </c>
    </row>
    <row r="1577" spans="1:12" x14ac:dyDescent="0.25">
      <c r="A1577" s="156" t="s">
        <v>1494</v>
      </c>
      <c r="B1577" s="66" t="s">
        <v>4203</v>
      </c>
      <c r="C1577" s="155" t="s">
        <v>53</v>
      </c>
      <c r="D1577">
        <f>IF(ISERROR(VLOOKUP(A1577,'Unc. Lookup'!O$2:O$2652,1,FALSE)),0,1)</f>
        <v>1</v>
      </c>
      <c r="E1577">
        <f>COUNTIF(Table5[New ID],Table5[[#This Row],[New ID]])</f>
        <v>1</v>
      </c>
      <c r="G1577" s="1" t="s">
        <v>3771</v>
      </c>
      <c r="J1577">
        <v>1</v>
      </c>
      <c r="L1577">
        <v>1</v>
      </c>
    </row>
    <row r="1578" spans="1:12" x14ac:dyDescent="0.25">
      <c r="A1578" s="156" t="s">
        <v>1458</v>
      </c>
      <c r="B1578" s="66" t="s">
        <v>4204</v>
      </c>
      <c r="C1578" s="155" t="s">
        <v>53</v>
      </c>
      <c r="D1578">
        <f>IF(ISERROR(VLOOKUP(A1578,'Unc. Lookup'!O$2:O$2652,1,FALSE)),0,1)</f>
        <v>1</v>
      </c>
      <c r="E1578">
        <f>COUNTIF(Table5[New ID],Table5[[#This Row],[New ID]])</f>
        <v>1</v>
      </c>
      <c r="G1578" s="1" t="s">
        <v>4785</v>
      </c>
      <c r="I1578">
        <v>1</v>
      </c>
      <c r="L1578">
        <v>1</v>
      </c>
    </row>
    <row r="1579" spans="1:12" x14ac:dyDescent="0.25">
      <c r="A1579" s="156" t="s">
        <v>1460</v>
      </c>
      <c r="B1579" s="66" t="s">
        <v>4205</v>
      </c>
      <c r="C1579" s="155" t="s">
        <v>53</v>
      </c>
      <c r="D1579">
        <f>IF(ISERROR(VLOOKUP(A1579,'Unc. Lookup'!O$2:O$2652,1,FALSE)),0,1)</f>
        <v>1</v>
      </c>
      <c r="E1579">
        <f>COUNTIF(Table5[New ID],Table5[[#This Row],[New ID]])</f>
        <v>1</v>
      </c>
      <c r="G1579" s="1" t="s">
        <v>3772</v>
      </c>
      <c r="J1579">
        <v>1</v>
      </c>
      <c r="L1579">
        <v>1</v>
      </c>
    </row>
    <row r="1580" spans="1:12" x14ac:dyDescent="0.25">
      <c r="A1580" s="156" t="s">
        <v>1476</v>
      </c>
      <c r="B1580" s="66" t="s">
        <v>4206</v>
      </c>
      <c r="C1580" s="155" t="s">
        <v>53</v>
      </c>
      <c r="D1580">
        <f>IF(ISERROR(VLOOKUP(A1580,'Unc. Lookup'!O$2:O$2652,1,FALSE)),0,1)</f>
        <v>1</v>
      </c>
      <c r="E1580">
        <f>COUNTIF(Table5[New ID],Table5[[#This Row],[New ID]])</f>
        <v>1</v>
      </c>
      <c r="G1580" s="1" t="s">
        <v>3729</v>
      </c>
      <c r="I1580">
        <v>1</v>
      </c>
      <c r="J1580">
        <v>1</v>
      </c>
      <c r="L1580">
        <v>2</v>
      </c>
    </row>
    <row r="1581" spans="1:12" x14ac:dyDescent="0.25">
      <c r="A1581" s="156" t="s">
        <v>1483</v>
      </c>
      <c r="B1581" s="66" t="s">
        <v>4207</v>
      </c>
      <c r="C1581" s="155" t="s">
        <v>53</v>
      </c>
      <c r="D1581">
        <f>IF(ISERROR(VLOOKUP(A1581,'Unc. Lookup'!O$2:O$2652,1,FALSE)),0,1)</f>
        <v>1</v>
      </c>
      <c r="E1581">
        <f>COUNTIF(Table5[New ID],Table5[[#This Row],[New ID]])</f>
        <v>1</v>
      </c>
      <c r="G1581" s="1" t="s">
        <v>3732</v>
      </c>
      <c r="J1581">
        <v>1</v>
      </c>
      <c r="L1581">
        <v>1</v>
      </c>
    </row>
    <row r="1582" spans="1:12" x14ac:dyDescent="0.25">
      <c r="A1582" s="156" t="s">
        <v>1488</v>
      </c>
      <c r="B1582" s="66" t="s">
        <v>4208</v>
      </c>
      <c r="C1582" s="155" t="s">
        <v>53</v>
      </c>
      <c r="D1582">
        <f>IF(ISERROR(VLOOKUP(A1582,'Unc. Lookup'!O$2:O$2652,1,FALSE)),0,1)</f>
        <v>1</v>
      </c>
      <c r="E1582">
        <f>COUNTIF(Table5[New ID],Table5[[#This Row],[New ID]])</f>
        <v>1</v>
      </c>
      <c r="G1582" s="1" t="s">
        <v>4755</v>
      </c>
      <c r="I1582">
        <v>1</v>
      </c>
      <c r="L1582">
        <v>1</v>
      </c>
    </row>
    <row r="1583" spans="1:12" x14ac:dyDescent="0.25">
      <c r="A1583" s="156" t="s">
        <v>1498</v>
      </c>
      <c r="B1583" s="66" t="s">
        <v>4209</v>
      </c>
      <c r="C1583" s="155" t="s">
        <v>53</v>
      </c>
      <c r="D1583">
        <f>IF(ISERROR(VLOOKUP(A1583,'Unc. Lookup'!O$2:O$2652,1,FALSE)),0,1)</f>
        <v>1</v>
      </c>
      <c r="E1583">
        <f>COUNTIF(Table5[New ID],Table5[[#This Row],[New ID]])</f>
        <v>1</v>
      </c>
      <c r="G1583" s="1" t="s">
        <v>3733</v>
      </c>
      <c r="J1583">
        <v>1</v>
      </c>
      <c r="L1583">
        <v>1</v>
      </c>
    </row>
    <row r="1584" spans="1:12" x14ac:dyDescent="0.25">
      <c r="A1584" s="156" t="s">
        <v>1454</v>
      </c>
      <c r="B1584" s="66" t="s">
        <v>4210</v>
      </c>
      <c r="C1584" s="155" t="s">
        <v>53</v>
      </c>
      <c r="D1584">
        <f>IF(ISERROR(VLOOKUP(A1584,'Unc. Lookup'!O$2:O$2652,1,FALSE)),0,1)</f>
        <v>1</v>
      </c>
      <c r="E1584">
        <f>COUNTIF(Table5[New ID],Table5[[#This Row],[New ID]])</f>
        <v>1</v>
      </c>
      <c r="G1584" s="1" t="s">
        <v>3730</v>
      </c>
      <c r="J1584">
        <v>1</v>
      </c>
      <c r="L1584">
        <v>1</v>
      </c>
    </row>
    <row r="1585" spans="1:12" x14ac:dyDescent="0.25">
      <c r="A1585" s="156" t="s">
        <v>1462</v>
      </c>
      <c r="B1585" s="66" t="s">
        <v>4211</v>
      </c>
      <c r="C1585" s="155" t="s">
        <v>53</v>
      </c>
      <c r="D1585">
        <f>IF(ISERROR(VLOOKUP(A1585,'Unc. Lookup'!O$2:O$2652,1,FALSE)),0,1)</f>
        <v>1</v>
      </c>
      <c r="E1585">
        <f>COUNTIF(Table5[New ID],Table5[[#This Row],[New ID]])</f>
        <v>1</v>
      </c>
      <c r="G1585" s="1" t="s">
        <v>3731</v>
      </c>
      <c r="J1585">
        <v>1</v>
      </c>
      <c r="L1585">
        <v>1</v>
      </c>
    </row>
    <row r="1586" spans="1:12" x14ac:dyDescent="0.25">
      <c r="A1586" s="156" t="s">
        <v>1470</v>
      </c>
      <c r="B1586" s="66" t="s">
        <v>4212</v>
      </c>
      <c r="C1586" s="155" t="s">
        <v>53</v>
      </c>
      <c r="D1586">
        <f>IF(ISERROR(VLOOKUP(A1586,'Unc. Lookup'!O$2:O$2652,1,FALSE)),0,1)</f>
        <v>1</v>
      </c>
      <c r="E1586">
        <f>COUNTIF(Table5[New ID],Table5[[#This Row],[New ID]])</f>
        <v>1</v>
      </c>
      <c r="G1586" s="1" t="s">
        <v>4753</v>
      </c>
      <c r="I1586">
        <v>1</v>
      </c>
      <c r="L1586">
        <v>1</v>
      </c>
    </row>
    <row r="1587" spans="1:12" x14ac:dyDescent="0.25">
      <c r="A1587" s="156" t="s">
        <v>1481</v>
      </c>
      <c r="B1587" s="66" t="s">
        <v>4213</v>
      </c>
      <c r="C1587" s="155" t="s">
        <v>53</v>
      </c>
      <c r="D1587">
        <f>IF(ISERROR(VLOOKUP(A1587,'Unc. Lookup'!O$2:O$2652,1,FALSE)),0,1)</f>
        <v>1</v>
      </c>
      <c r="E1587">
        <f>COUNTIF(Table5[New ID],Table5[[#This Row],[New ID]])</f>
        <v>1</v>
      </c>
      <c r="G1587" s="1" t="s">
        <v>4754</v>
      </c>
      <c r="I1587">
        <v>1</v>
      </c>
      <c r="L1587">
        <v>1</v>
      </c>
    </row>
    <row r="1588" spans="1:12" x14ac:dyDescent="0.25">
      <c r="A1588" s="156" t="s">
        <v>5520</v>
      </c>
      <c r="B1588" s="66" t="s">
        <v>4214</v>
      </c>
      <c r="C1588" s="155" t="s">
        <v>53</v>
      </c>
      <c r="D1588">
        <f>IF(ISERROR(VLOOKUP(A1588,'Unc. Lookup'!O$2:O$2652,1,FALSE)),0,1)</f>
        <v>0</v>
      </c>
      <c r="E1588">
        <f>COUNTIF(Table5[New ID],Table5[[#This Row],[New ID]])</f>
        <v>1</v>
      </c>
      <c r="G1588" s="1" t="s">
        <v>3734</v>
      </c>
      <c r="I1588">
        <v>1</v>
      </c>
      <c r="J1588">
        <v>1</v>
      </c>
      <c r="L1588">
        <v>2</v>
      </c>
    </row>
    <row r="1589" spans="1:12" x14ac:dyDescent="0.25">
      <c r="A1589" s="156" t="s">
        <v>1500</v>
      </c>
      <c r="B1589" s="66" t="s">
        <v>4215</v>
      </c>
      <c r="C1589" s="155" t="s">
        <v>53</v>
      </c>
      <c r="D1589">
        <f>IF(ISERROR(VLOOKUP(A1589,'Unc. Lookup'!O$2:O$2652,1,FALSE)),0,1)</f>
        <v>1</v>
      </c>
      <c r="E1589">
        <f>COUNTIF(Table5[New ID],Table5[[#This Row],[New ID]])</f>
        <v>1</v>
      </c>
      <c r="G1589" s="1" t="s">
        <v>3737</v>
      </c>
      <c r="J1589">
        <v>1</v>
      </c>
      <c r="L1589">
        <v>1</v>
      </c>
    </row>
    <row r="1590" spans="1:12" x14ac:dyDescent="0.25">
      <c r="A1590" s="156" t="s">
        <v>1457</v>
      </c>
      <c r="B1590" s="66" t="s">
        <v>4216</v>
      </c>
      <c r="C1590" s="155" t="s">
        <v>53</v>
      </c>
      <c r="D1590">
        <f>IF(ISERROR(VLOOKUP(A1590,'Unc. Lookup'!O$2:O$2652,1,FALSE)),0,1)</f>
        <v>1</v>
      </c>
      <c r="E1590">
        <f>COUNTIF(Table5[New ID],Table5[[#This Row],[New ID]])</f>
        <v>1</v>
      </c>
      <c r="G1590" s="1" t="s">
        <v>4758</v>
      </c>
      <c r="I1590">
        <v>1</v>
      </c>
      <c r="L1590">
        <v>1</v>
      </c>
    </row>
    <row r="1591" spans="1:12" x14ac:dyDescent="0.25">
      <c r="A1591" s="156" t="s">
        <v>1461</v>
      </c>
      <c r="B1591" s="66" t="s">
        <v>4217</v>
      </c>
      <c r="C1591" s="155" t="s">
        <v>53</v>
      </c>
      <c r="D1591">
        <f>IF(ISERROR(VLOOKUP(A1591,'Unc. Lookup'!O$2:O$2652,1,FALSE)),0,1)</f>
        <v>1</v>
      </c>
      <c r="E1591">
        <f>COUNTIF(Table5[New ID],Table5[[#This Row],[New ID]])</f>
        <v>1</v>
      </c>
      <c r="G1591" s="1" t="s">
        <v>3738</v>
      </c>
      <c r="J1591">
        <v>1</v>
      </c>
      <c r="L1591">
        <v>1</v>
      </c>
    </row>
    <row r="1592" spans="1:12" x14ac:dyDescent="0.25">
      <c r="A1592" s="156" t="s">
        <v>5521</v>
      </c>
      <c r="B1592" s="66" t="s">
        <v>4218</v>
      </c>
      <c r="C1592" s="155" t="s">
        <v>53</v>
      </c>
      <c r="D1592">
        <f>IF(ISERROR(VLOOKUP(A1592,'Unc. Lookup'!O$2:O$2652,1,FALSE)),0,1)</f>
        <v>0</v>
      </c>
      <c r="E1592">
        <f>COUNTIF(Table5[New ID],Table5[[#This Row],[New ID]])</f>
        <v>1</v>
      </c>
      <c r="G1592" s="1" t="s">
        <v>3735</v>
      </c>
      <c r="J1592">
        <v>1</v>
      </c>
      <c r="L1592">
        <v>1</v>
      </c>
    </row>
    <row r="1593" spans="1:12" x14ac:dyDescent="0.25">
      <c r="A1593" s="156" t="s">
        <v>1482</v>
      </c>
      <c r="B1593" s="66" t="s">
        <v>4219</v>
      </c>
      <c r="C1593" s="155" t="s">
        <v>53</v>
      </c>
      <c r="D1593">
        <f>IF(ISERROR(VLOOKUP(A1593,'Unc. Lookup'!O$2:O$2652,1,FALSE)),0,1)</f>
        <v>1</v>
      </c>
      <c r="E1593">
        <f>COUNTIF(Table5[New ID],Table5[[#This Row],[New ID]])</f>
        <v>1</v>
      </c>
      <c r="G1593" s="1" t="s">
        <v>3736</v>
      </c>
      <c r="J1593">
        <v>1</v>
      </c>
      <c r="L1593">
        <v>1</v>
      </c>
    </row>
    <row r="1594" spans="1:12" x14ac:dyDescent="0.25">
      <c r="A1594" s="156" t="s">
        <v>1493</v>
      </c>
      <c r="B1594" s="66" t="s">
        <v>4220</v>
      </c>
      <c r="C1594" s="155" t="s">
        <v>53</v>
      </c>
      <c r="D1594">
        <f>IF(ISERROR(VLOOKUP(A1594,'Unc. Lookup'!O$2:O$2652,1,FALSE)),0,1)</f>
        <v>1</v>
      </c>
      <c r="E1594">
        <f>COUNTIF(Table5[New ID],Table5[[#This Row],[New ID]])</f>
        <v>1</v>
      </c>
      <c r="G1594" s="1" t="s">
        <v>4756</v>
      </c>
      <c r="I1594">
        <v>1</v>
      </c>
      <c r="L1594">
        <v>1</v>
      </c>
    </row>
    <row r="1595" spans="1:12" x14ac:dyDescent="0.25">
      <c r="A1595" s="156" t="s">
        <v>1496</v>
      </c>
      <c r="B1595" s="66" t="s">
        <v>4221</v>
      </c>
      <c r="C1595" s="155" t="s">
        <v>53</v>
      </c>
      <c r="D1595">
        <f>IF(ISERROR(VLOOKUP(A1595,'Unc. Lookup'!O$2:O$2652,1,FALSE)),0,1)</f>
        <v>1</v>
      </c>
      <c r="E1595">
        <f>COUNTIF(Table5[New ID],Table5[[#This Row],[New ID]])</f>
        <v>1</v>
      </c>
      <c r="G1595" s="1" t="s">
        <v>4757</v>
      </c>
      <c r="I1595">
        <v>1</v>
      </c>
      <c r="L1595">
        <v>1</v>
      </c>
    </row>
    <row r="1596" spans="1:12" x14ac:dyDescent="0.25">
      <c r="A1596" s="156" t="s">
        <v>1508</v>
      </c>
      <c r="B1596" s="66" t="s">
        <v>4222</v>
      </c>
      <c r="C1596" s="155" t="s">
        <v>53</v>
      </c>
      <c r="D1596">
        <f>IF(ISERROR(VLOOKUP(A1596,'Unc. Lookup'!O$2:O$2652,1,FALSE)),0,1)</f>
        <v>1</v>
      </c>
      <c r="E1596">
        <f>COUNTIF(Table5[New ID],Table5[[#This Row],[New ID]])</f>
        <v>1</v>
      </c>
      <c r="G1596" s="1" t="s">
        <v>3739</v>
      </c>
      <c r="I1596">
        <v>1</v>
      </c>
      <c r="J1596">
        <v>1</v>
      </c>
      <c r="L1596">
        <v>2</v>
      </c>
    </row>
    <row r="1597" spans="1:12" x14ac:dyDescent="0.25">
      <c r="A1597" s="156" t="s">
        <v>1521</v>
      </c>
      <c r="B1597" s="66" t="s">
        <v>4223</v>
      </c>
      <c r="C1597" s="155" t="s">
        <v>53</v>
      </c>
      <c r="D1597">
        <f>IF(ISERROR(VLOOKUP(A1597,'Unc. Lookup'!O$2:O$2652,1,FALSE)),0,1)</f>
        <v>1</v>
      </c>
      <c r="E1597">
        <f>COUNTIF(Table5[New ID],Table5[[#This Row],[New ID]])</f>
        <v>1</v>
      </c>
      <c r="G1597" s="1" t="s">
        <v>3741</v>
      </c>
      <c r="J1597">
        <v>1</v>
      </c>
      <c r="L1597">
        <v>1</v>
      </c>
    </row>
    <row r="1598" spans="1:12" x14ac:dyDescent="0.25">
      <c r="A1598" s="156" t="s">
        <v>1524</v>
      </c>
      <c r="B1598" s="66" t="s">
        <v>4224</v>
      </c>
      <c r="C1598" s="155" t="s">
        <v>53</v>
      </c>
      <c r="D1598">
        <f>IF(ISERROR(VLOOKUP(A1598,'Unc. Lookup'!O$2:O$2652,1,FALSE)),0,1)</f>
        <v>1</v>
      </c>
      <c r="E1598">
        <f>COUNTIF(Table5[New ID],Table5[[#This Row],[New ID]])</f>
        <v>1</v>
      </c>
      <c r="G1598" s="1" t="s">
        <v>4761</v>
      </c>
      <c r="I1598">
        <v>1</v>
      </c>
      <c r="L1598">
        <v>1</v>
      </c>
    </row>
    <row r="1599" spans="1:12" x14ac:dyDescent="0.25">
      <c r="A1599" s="156" t="s">
        <v>1536</v>
      </c>
      <c r="B1599" s="66" t="s">
        <v>4225</v>
      </c>
      <c r="C1599" s="155" t="s">
        <v>53</v>
      </c>
      <c r="D1599">
        <f>IF(ISERROR(VLOOKUP(A1599,'Unc. Lookup'!O$2:O$2652,1,FALSE)),0,1)</f>
        <v>1</v>
      </c>
      <c r="E1599">
        <f>COUNTIF(Table5[New ID],Table5[[#This Row],[New ID]])</f>
        <v>1</v>
      </c>
      <c r="G1599" s="1" t="s">
        <v>3742</v>
      </c>
      <c r="J1599">
        <v>1</v>
      </c>
      <c r="L1599">
        <v>1</v>
      </c>
    </row>
    <row r="1600" spans="1:12" x14ac:dyDescent="0.25">
      <c r="A1600" s="156" t="s">
        <v>1542</v>
      </c>
      <c r="B1600" s="66" t="s">
        <v>4226</v>
      </c>
      <c r="C1600" s="155" t="s">
        <v>53</v>
      </c>
      <c r="D1600">
        <f>IF(ISERROR(VLOOKUP(A1600,'Unc. Lookup'!O$2:O$2652,1,FALSE)),0,1)</f>
        <v>1</v>
      </c>
      <c r="E1600">
        <f>COUNTIF(Table5[New ID],Table5[[#This Row],[New ID]])</f>
        <v>1</v>
      </c>
      <c r="G1600" s="1" t="s">
        <v>3743</v>
      </c>
      <c r="J1600">
        <v>1</v>
      </c>
      <c r="L1600">
        <v>1</v>
      </c>
    </row>
    <row r="1601" spans="1:12" x14ac:dyDescent="0.25">
      <c r="A1601" s="156" t="s">
        <v>5522</v>
      </c>
      <c r="B1601" s="66" t="s">
        <v>4227</v>
      </c>
      <c r="C1601" s="155" t="s">
        <v>53</v>
      </c>
      <c r="D1601">
        <f>IF(ISERROR(VLOOKUP(A1601,'Unc. Lookup'!O$2:O$2652,1,FALSE)),0,1)</f>
        <v>0</v>
      </c>
      <c r="E1601">
        <f>COUNTIF(Table5[New ID],Table5[[#This Row],[New ID]])</f>
        <v>1</v>
      </c>
      <c r="G1601" s="1" t="s">
        <v>3740</v>
      </c>
      <c r="J1601">
        <v>1</v>
      </c>
      <c r="L1601">
        <v>1</v>
      </c>
    </row>
    <row r="1602" spans="1:12" x14ac:dyDescent="0.25">
      <c r="A1602" s="156" t="s">
        <v>1511</v>
      </c>
      <c r="B1602" s="66" t="s">
        <v>4228</v>
      </c>
      <c r="C1602" s="155" t="s">
        <v>53</v>
      </c>
      <c r="D1602">
        <f>IF(ISERROR(VLOOKUP(A1602,'Unc. Lookup'!O$2:O$2652,1,FALSE)),0,1)</f>
        <v>1</v>
      </c>
      <c r="E1602">
        <f>COUNTIF(Table5[New ID],Table5[[#This Row],[New ID]])</f>
        <v>1</v>
      </c>
      <c r="G1602" s="1" t="s">
        <v>4759</v>
      </c>
      <c r="I1602">
        <v>1</v>
      </c>
      <c r="L1602">
        <v>1</v>
      </c>
    </row>
    <row r="1603" spans="1:12" x14ac:dyDescent="0.25">
      <c r="A1603" s="156" t="s">
        <v>1517</v>
      </c>
      <c r="B1603" s="66" t="s">
        <v>4229</v>
      </c>
      <c r="C1603" s="155" t="s">
        <v>53</v>
      </c>
      <c r="D1603">
        <f>IF(ISERROR(VLOOKUP(A1603,'Unc. Lookup'!O$2:O$2652,1,FALSE)),0,1)</f>
        <v>1</v>
      </c>
      <c r="E1603">
        <f>COUNTIF(Table5[New ID],Table5[[#This Row],[New ID]])</f>
        <v>1</v>
      </c>
      <c r="G1603" s="1" t="s">
        <v>4760</v>
      </c>
      <c r="I1603">
        <v>1</v>
      </c>
      <c r="L1603">
        <v>1</v>
      </c>
    </row>
    <row r="1604" spans="1:12" x14ac:dyDescent="0.25">
      <c r="A1604" s="156" t="s">
        <v>1523</v>
      </c>
      <c r="B1604" s="66" t="s">
        <v>4230</v>
      </c>
      <c r="C1604" s="155" t="s">
        <v>53</v>
      </c>
      <c r="D1604">
        <f>IF(ISERROR(VLOOKUP(A1604,'Unc. Lookup'!O$2:O$2652,1,FALSE)),0,1)</f>
        <v>1</v>
      </c>
      <c r="E1604">
        <f>COUNTIF(Table5[New ID],Table5[[#This Row],[New ID]])</f>
        <v>1</v>
      </c>
      <c r="G1604" s="1" t="s">
        <v>3744</v>
      </c>
      <c r="I1604">
        <v>1</v>
      </c>
      <c r="J1604">
        <v>1</v>
      </c>
      <c r="L1604">
        <v>2</v>
      </c>
    </row>
    <row r="1605" spans="1:12" x14ac:dyDescent="0.25">
      <c r="A1605" s="156" t="s">
        <v>1535</v>
      </c>
      <c r="B1605" s="66" t="s">
        <v>4231</v>
      </c>
      <c r="C1605" s="155" t="s">
        <v>53</v>
      </c>
      <c r="D1605">
        <f>IF(ISERROR(VLOOKUP(A1605,'Unc. Lookup'!O$2:O$2652,1,FALSE)),0,1)</f>
        <v>1</v>
      </c>
      <c r="E1605">
        <f>COUNTIF(Table5[New ID],Table5[[#This Row],[New ID]])</f>
        <v>1</v>
      </c>
      <c r="G1605" s="1" t="s">
        <v>3746</v>
      </c>
      <c r="J1605">
        <v>1</v>
      </c>
      <c r="L1605">
        <v>1</v>
      </c>
    </row>
    <row r="1606" spans="1:12" x14ac:dyDescent="0.25">
      <c r="A1606" s="156" t="s">
        <v>1539</v>
      </c>
      <c r="B1606" s="66" t="s">
        <v>4232</v>
      </c>
      <c r="C1606" s="155" t="s">
        <v>53</v>
      </c>
      <c r="D1606">
        <f>IF(ISERROR(VLOOKUP(A1606,'Unc. Lookup'!O$2:O$2652,1,FALSE)),0,1)</f>
        <v>1</v>
      </c>
      <c r="E1606">
        <f>COUNTIF(Table5[New ID],Table5[[#This Row],[New ID]])</f>
        <v>1</v>
      </c>
      <c r="G1606" s="1" t="s">
        <v>4764</v>
      </c>
      <c r="I1606">
        <v>1</v>
      </c>
      <c r="L1606">
        <v>1</v>
      </c>
    </row>
    <row r="1607" spans="1:12" x14ac:dyDescent="0.25">
      <c r="A1607" s="156" t="s">
        <v>1551</v>
      </c>
      <c r="B1607" s="66" t="s">
        <v>4233</v>
      </c>
      <c r="C1607" s="155" t="s">
        <v>53</v>
      </c>
      <c r="D1607">
        <f>IF(ISERROR(VLOOKUP(A1607,'Unc. Lookup'!O$2:O$2652,1,FALSE)),0,1)</f>
        <v>1</v>
      </c>
      <c r="E1607">
        <f>COUNTIF(Table5[New ID],Table5[[#This Row],[New ID]])</f>
        <v>1</v>
      </c>
      <c r="G1607" s="1" t="s">
        <v>3747</v>
      </c>
      <c r="J1607">
        <v>1</v>
      </c>
      <c r="L1607">
        <v>1</v>
      </c>
    </row>
    <row r="1608" spans="1:12" x14ac:dyDescent="0.25">
      <c r="A1608" s="156" t="s">
        <v>1507</v>
      </c>
      <c r="B1608" s="66" t="s">
        <v>4234</v>
      </c>
      <c r="C1608" s="155" t="s">
        <v>53</v>
      </c>
      <c r="D1608">
        <f>IF(ISERROR(VLOOKUP(A1608,'Unc. Lookup'!O$2:O$2652,1,FALSE)),0,1)</f>
        <v>1</v>
      </c>
      <c r="E1608">
        <f>COUNTIF(Table5[New ID],Table5[[#This Row],[New ID]])</f>
        <v>1</v>
      </c>
      <c r="G1608" s="1" t="s">
        <v>3748</v>
      </c>
      <c r="J1608">
        <v>1</v>
      </c>
      <c r="L1608">
        <v>1</v>
      </c>
    </row>
    <row r="1609" spans="1:12" x14ac:dyDescent="0.25">
      <c r="A1609" s="156" t="s">
        <v>1518</v>
      </c>
      <c r="B1609" s="66" t="s">
        <v>4235</v>
      </c>
      <c r="C1609" s="155" t="s">
        <v>53</v>
      </c>
      <c r="D1609">
        <f>IF(ISERROR(VLOOKUP(A1609,'Unc. Lookup'!O$2:O$2652,1,FALSE)),0,1)</f>
        <v>1</v>
      </c>
      <c r="E1609">
        <f>COUNTIF(Table5[New ID],Table5[[#This Row],[New ID]])</f>
        <v>1</v>
      </c>
      <c r="G1609" s="1" t="s">
        <v>3745</v>
      </c>
      <c r="J1609">
        <v>1</v>
      </c>
      <c r="L1609">
        <v>1</v>
      </c>
    </row>
    <row r="1610" spans="1:12" x14ac:dyDescent="0.25">
      <c r="A1610" s="156" t="s">
        <v>5523</v>
      </c>
      <c r="B1610" s="66" t="s">
        <v>4236</v>
      </c>
      <c r="C1610" s="155" t="s">
        <v>53</v>
      </c>
      <c r="D1610">
        <f>IF(ISERROR(VLOOKUP(A1610,'Unc. Lookup'!O$2:O$2652,1,FALSE)),0,1)</f>
        <v>0</v>
      </c>
      <c r="E1610">
        <f>COUNTIF(Table5[New ID],Table5[[#This Row],[New ID]])</f>
        <v>1</v>
      </c>
      <c r="G1610" s="1" t="s">
        <v>4762</v>
      </c>
      <c r="I1610">
        <v>1</v>
      </c>
      <c r="L1610">
        <v>1</v>
      </c>
    </row>
    <row r="1611" spans="1:12" x14ac:dyDescent="0.25">
      <c r="A1611" s="156" t="s">
        <v>1530</v>
      </c>
      <c r="B1611" s="66" t="s">
        <v>4237</v>
      </c>
      <c r="C1611" s="155" t="s">
        <v>53</v>
      </c>
      <c r="D1611">
        <f>IF(ISERROR(VLOOKUP(A1611,'Unc. Lookup'!O$2:O$2652,1,FALSE)),0,1)</f>
        <v>1</v>
      </c>
      <c r="E1611">
        <f>COUNTIF(Table5[New ID],Table5[[#This Row],[New ID]])</f>
        <v>1</v>
      </c>
      <c r="G1611" s="1" t="s">
        <v>4763</v>
      </c>
      <c r="I1611">
        <v>1</v>
      </c>
      <c r="L1611">
        <v>1</v>
      </c>
    </row>
    <row r="1612" spans="1:12" x14ac:dyDescent="0.25">
      <c r="A1612" s="156" t="s">
        <v>1547</v>
      </c>
      <c r="B1612" s="66" t="s">
        <v>4238</v>
      </c>
      <c r="C1612" s="155" t="s">
        <v>53</v>
      </c>
      <c r="D1612">
        <f>IF(ISERROR(VLOOKUP(A1612,'Unc. Lookup'!O$2:O$2652,1,FALSE)),0,1)</f>
        <v>1</v>
      </c>
      <c r="E1612">
        <f>COUNTIF(Table5[New ID],Table5[[#This Row],[New ID]])</f>
        <v>1</v>
      </c>
      <c r="G1612" s="1" t="s">
        <v>3751</v>
      </c>
      <c r="J1612">
        <v>1</v>
      </c>
      <c r="L1612">
        <v>1</v>
      </c>
    </row>
    <row r="1613" spans="1:12" x14ac:dyDescent="0.25">
      <c r="A1613" s="156" t="s">
        <v>1549</v>
      </c>
      <c r="B1613" s="66" t="s">
        <v>4239</v>
      </c>
      <c r="C1613" s="155" t="s">
        <v>53</v>
      </c>
      <c r="D1613">
        <f>IF(ISERROR(VLOOKUP(A1613,'Unc. Lookup'!O$2:O$2652,1,FALSE)),0,1)</f>
        <v>1</v>
      </c>
      <c r="E1613">
        <f>COUNTIF(Table5[New ID],Table5[[#This Row],[New ID]])</f>
        <v>1</v>
      </c>
      <c r="G1613" s="1" t="s">
        <v>3752</v>
      </c>
      <c r="J1613">
        <v>1</v>
      </c>
      <c r="L1613">
        <v>1</v>
      </c>
    </row>
    <row r="1614" spans="1:12" x14ac:dyDescent="0.25">
      <c r="A1614" s="156" t="s">
        <v>1510</v>
      </c>
      <c r="B1614" s="66" t="s">
        <v>4240</v>
      </c>
      <c r="C1614" s="155" t="s">
        <v>53</v>
      </c>
      <c r="D1614">
        <f>IF(ISERROR(VLOOKUP(A1614,'Unc. Lookup'!O$2:O$2652,1,FALSE)),0,1)</f>
        <v>1</v>
      </c>
      <c r="E1614">
        <f>COUNTIF(Table5[New ID],Table5[[#This Row],[New ID]])</f>
        <v>1</v>
      </c>
      <c r="G1614" s="1" t="s">
        <v>3750</v>
      </c>
      <c r="J1614">
        <v>1</v>
      </c>
      <c r="L1614">
        <v>1</v>
      </c>
    </row>
    <row r="1615" spans="1:12" x14ac:dyDescent="0.25">
      <c r="A1615" s="156" t="s">
        <v>5524</v>
      </c>
      <c r="B1615" s="66" t="s">
        <v>4241</v>
      </c>
      <c r="C1615" s="155" t="s">
        <v>53</v>
      </c>
      <c r="D1615">
        <f>IF(ISERROR(VLOOKUP(A1615,'Unc. Lookup'!O$2:O$2652,1,FALSE)),0,1)</f>
        <v>0</v>
      </c>
      <c r="E1615">
        <f>COUNTIF(Table5[New ID],Table5[[#This Row],[New ID]])</f>
        <v>1</v>
      </c>
      <c r="G1615" s="1" t="s">
        <v>4766</v>
      </c>
      <c r="I1615">
        <v>1</v>
      </c>
      <c r="L1615">
        <v>1</v>
      </c>
    </row>
    <row r="1616" spans="1:12" x14ac:dyDescent="0.25">
      <c r="A1616" s="156" t="s">
        <v>1527</v>
      </c>
      <c r="B1616" s="66" t="s">
        <v>4242</v>
      </c>
      <c r="C1616" s="155" t="s">
        <v>53</v>
      </c>
      <c r="D1616">
        <f>IF(ISERROR(VLOOKUP(A1616,'Unc. Lookup'!O$2:O$2652,1,FALSE)),0,1)</f>
        <v>1</v>
      </c>
      <c r="E1616">
        <f>COUNTIF(Table5[New ID],Table5[[#This Row],[New ID]])</f>
        <v>1</v>
      </c>
      <c r="G1616" s="1" t="s">
        <v>3749</v>
      </c>
      <c r="J1616">
        <v>1</v>
      </c>
      <c r="L1616">
        <v>1</v>
      </c>
    </row>
    <row r="1617" spans="1:12" x14ac:dyDescent="0.25">
      <c r="A1617" s="156" t="s">
        <v>1532</v>
      </c>
      <c r="B1617" s="66" t="s">
        <v>4243</v>
      </c>
      <c r="C1617" s="155" t="s">
        <v>53</v>
      </c>
      <c r="D1617">
        <f>IF(ISERROR(VLOOKUP(A1617,'Unc. Lookup'!O$2:O$2652,1,FALSE)),0,1)</f>
        <v>1</v>
      </c>
      <c r="E1617">
        <f>COUNTIF(Table5[New ID],Table5[[#This Row],[New ID]])</f>
        <v>1</v>
      </c>
      <c r="G1617" s="1" t="s">
        <v>4765</v>
      </c>
      <c r="I1617">
        <v>1</v>
      </c>
      <c r="L1617">
        <v>1</v>
      </c>
    </row>
    <row r="1618" spans="1:12" x14ac:dyDescent="0.25">
      <c r="A1618" s="156" t="s">
        <v>1538</v>
      </c>
      <c r="B1618" s="66" t="s">
        <v>4244</v>
      </c>
      <c r="C1618" s="155" t="s">
        <v>53</v>
      </c>
      <c r="D1618">
        <f>IF(ISERROR(VLOOKUP(A1618,'Unc. Lookup'!O$2:O$2652,1,FALSE)),0,1)</f>
        <v>1</v>
      </c>
      <c r="E1618">
        <f>COUNTIF(Table5[New ID],Table5[[#This Row],[New ID]])</f>
        <v>1</v>
      </c>
      <c r="G1618" s="1" t="s">
        <v>3753</v>
      </c>
      <c r="J1618">
        <v>1</v>
      </c>
      <c r="L1618">
        <v>1</v>
      </c>
    </row>
    <row r="1619" spans="1:12" x14ac:dyDescent="0.25">
      <c r="A1619" s="156" t="s">
        <v>1552</v>
      </c>
      <c r="B1619" s="66" t="s">
        <v>4245</v>
      </c>
      <c r="C1619" s="155" t="s">
        <v>53</v>
      </c>
      <c r="D1619">
        <f>IF(ISERROR(VLOOKUP(A1619,'Unc. Lookup'!O$2:O$2652,1,FALSE)),0,1)</f>
        <v>1</v>
      </c>
      <c r="E1619">
        <f>COUNTIF(Table5[New ID],Table5[[#This Row],[New ID]])</f>
        <v>1</v>
      </c>
      <c r="G1619" s="1" t="s">
        <v>4767</v>
      </c>
      <c r="I1619">
        <v>1</v>
      </c>
      <c r="L1619">
        <v>1</v>
      </c>
    </row>
    <row r="1620" spans="1:12" x14ac:dyDescent="0.25">
      <c r="A1620" s="156" t="s">
        <v>1553</v>
      </c>
      <c r="B1620" s="66" t="s">
        <v>4246</v>
      </c>
      <c r="C1620" s="155" t="s">
        <v>53</v>
      </c>
      <c r="D1620">
        <f>IF(ISERROR(VLOOKUP(A1620,'Unc. Lookup'!O$2:O$2652,1,FALSE)),0,1)</f>
        <v>1</v>
      </c>
      <c r="E1620">
        <f>COUNTIF(Table5[New ID],Table5[[#This Row],[New ID]])</f>
        <v>1</v>
      </c>
      <c r="G1620" s="1" t="s">
        <v>3756</v>
      </c>
      <c r="J1620">
        <v>1</v>
      </c>
      <c r="L1620">
        <v>1</v>
      </c>
    </row>
    <row r="1621" spans="1:12" x14ac:dyDescent="0.25">
      <c r="A1621" s="156" t="s">
        <v>1563</v>
      </c>
      <c r="B1621" s="66" t="s">
        <v>4247</v>
      </c>
      <c r="C1621" s="155" t="s">
        <v>53</v>
      </c>
      <c r="D1621">
        <f>IF(ISERROR(VLOOKUP(A1621,'Unc. Lookup'!O$2:O$2652,1,FALSE)),0,1)</f>
        <v>1</v>
      </c>
      <c r="E1621">
        <f>COUNTIF(Table5[New ID],Table5[[#This Row],[New ID]])</f>
        <v>1</v>
      </c>
      <c r="G1621" s="1" t="s">
        <v>3757</v>
      </c>
      <c r="J1621">
        <v>1</v>
      </c>
      <c r="L1621">
        <v>1</v>
      </c>
    </row>
    <row r="1622" spans="1:12" x14ac:dyDescent="0.25">
      <c r="A1622" s="156" t="s">
        <v>1565</v>
      </c>
      <c r="B1622" s="66" t="s">
        <v>4248</v>
      </c>
      <c r="C1622" s="155" t="s">
        <v>53</v>
      </c>
      <c r="D1622">
        <f>IF(ISERROR(VLOOKUP(A1622,'Unc. Lookup'!O$2:O$2652,1,FALSE)),0,1)</f>
        <v>1</v>
      </c>
      <c r="E1622">
        <f>COUNTIF(Table5[New ID],Table5[[#This Row],[New ID]])</f>
        <v>1</v>
      </c>
      <c r="G1622" s="1" t="s">
        <v>3755</v>
      </c>
      <c r="J1622">
        <v>1</v>
      </c>
      <c r="L1622">
        <v>1</v>
      </c>
    </row>
    <row r="1623" spans="1:12" x14ac:dyDescent="0.25">
      <c r="A1623" s="156" t="s">
        <v>5525</v>
      </c>
      <c r="B1623" s="66" t="s">
        <v>4249</v>
      </c>
      <c r="C1623" s="155" t="s">
        <v>53</v>
      </c>
      <c r="D1623">
        <f>IF(ISERROR(VLOOKUP(A1623,'Unc. Lookup'!O$2:O$2652,1,FALSE)),0,1)</f>
        <v>0</v>
      </c>
      <c r="E1623">
        <f>COUNTIF(Table5[New ID],Table5[[#This Row],[New ID]])</f>
        <v>1</v>
      </c>
      <c r="G1623" s="1" t="s">
        <v>4769</v>
      </c>
      <c r="I1623">
        <v>1</v>
      </c>
      <c r="L1623">
        <v>1</v>
      </c>
    </row>
    <row r="1624" spans="1:12" x14ac:dyDescent="0.25">
      <c r="A1624" s="156" t="s">
        <v>1580</v>
      </c>
      <c r="B1624" s="66" t="s">
        <v>4250</v>
      </c>
      <c r="C1624" s="155" t="s">
        <v>53</v>
      </c>
      <c r="D1624">
        <f>IF(ISERROR(VLOOKUP(A1624,'Unc. Lookup'!O$2:O$2652,1,FALSE)),0,1)</f>
        <v>1</v>
      </c>
      <c r="E1624">
        <f>COUNTIF(Table5[New ID],Table5[[#This Row],[New ID]])</f>
        <v>1</v>
      </c>
      <c r="G1624" s="1" t="s">
        <v>3754</v>
      </c>
      <c r="J1624">
        <v>1</v>
      </c>
      <c r="L1624">
        <v>1</v>
      </c>
    </row>
    <row r="1625" spans="1:12" x14ac:dyDescent="0.25">
      <c r="A1625" s="156" t="s">
        <v>5526</v>
      </c>
      <c r="B1625" s="66" t="s">
        <v>4251</v>
      </c>
      <c r="C1625" s="155" t="s">
        <v>53</v>
      </c>
      <c r="D1625">
        <f>IF(ISERROR(VLOOKUP(A1625,'Unc. Lookup'!O$2:O$2652,1,FALSE)),0,1)</f>
        <v>0</v>
      </c>
      <c r="E1625">
        <f>COUNTIF(Table5[New ID],Table5[[#This Row],[New ID]])</f>
        <v>1</v>
      </c>
      <c r="G1625" s="1" t="s">
        <v>4768</v>
      </c>
      <c r="I1625">
        <v>1</v>
      </c>
      <c r="L1625">
        <v>1</v>
      </c>
    </row>
    <row r="1626" spans="1:12" x14ac:dyDescent="0.25">
      <c r="A1626" s="156" t="s">
        <v>1555</v>
      </c>
      <c r="B1626" s="66" t="s">
        <v>4252</v>
      </c>
      <c r="C1626" s="155" t="s">
        <v>53</v>
      </c>
      <c r="D1626">
        <f>IF(ISERROR(VLOOKUP(A1626,'Unc. Lookup'!O$2:O$2652,1,FALSE)),0,1)</f>
        <v>1</v>
      </c>
      <c r="E1626">
        <f>COUNTIF(Table5[New ID],Table5[[#This Row],[New ID]])</f>
        <v>1</v>
      </c>
      <c r="G1626" s="1" t="s">
        <v>3758</v>
      </c>
      <c r="J1626">
        <v>1</v>
      </c>
      <c r="L1626">
        <v>1</v>
      </c>
    </row>
    <row r="1627" spans="1:12" x14ac:dyDescent="0.25">
      <c r="A1627" s="156" t="s">
        <v>1562</v>
      </c>
      <c r="B1627" s="66" t="s">
        <v>4253</v>
      </c>
      <c r="C1627" s="155" t="s">
        <v>53</v>
      </c>
      <c r="D1627">
        <f>IF(ISERROR(VLOOKUP(A1627,'Unc. Lookup'!O$2:O$2652,1,FALSE)),0,1)</f>
        <v>1</v>
      </c>
      <c r="E1627">
        <f>COUNTIF(Table5[New ID],Table5[[#This Row],[New ID]])</f>
        <v>1</v>
      </c>
      <c r="G1627" s="1" t="s">
        <v>4770</v>
      </c>
      <c r="I1627">
        <v>1</v>
      </c>
      <c r="L1627">
        <v>1</v>
      </c>
    </row>
    <row r="1628" spans="1:12" x14ac:dyDescent="0.25">
      <c r="A1628" s="156" t="s">
        <v>1568</v>
      </c>
      <c r="B1628" s="66" t="s">
        <v>4254</v>
      </c>
      <c r="C1628" s="155" t="s">
        <v>53</v>
      </c>
      <c r="D1628">
        <f>IF(ISERROR(VLOOKUP(A1628,'Unc. Lookup'!O$2:O$2652,1,FALSE)),0,1)</f>
        <v>1</v>
      </c>
      <c r="E1628">
        <f>COUNTIF(Table5[New ID],Table5[[#This Row],[New ID]])</f>
        <v>1</v>
      </c>
      <c r="G1628" s="1" t="s">
        <v>2735</v>
      </c>
      <c r="J1628">
        <v>1</v>
      </c>
      <c r="L1628">
        <v>1</v>
      </c>
    </row>
    <row r="1629" spans="1:12" x14ac:dyDescent="0.25">
      <c r="A1629" s="156" t="s">
        <v>1573</v>
      </c>
      <c r="B1629" s="66" t="s">
        <v>4255</v>
      </c>
      <c r="C1629" s="155" t="s">
        <v>53</v>
      </c>
      <c r="D1629">
        <f>IF(ISERROR(VLOOKUP(A1629,'Unc. Lookup'!O$2:O$2652,1,FALSE)),0,1)</f>
        <v>1</v>
      </c>
      <c r="E1629">
        <f>COUNTIF(Table5[New ID],Table5[[#This Row],[New ID]])</f>
        <v>1</v>
      </c>
      <c r="G1629" s="1" t="s">
        <v>4927</v>
      </c>
      <c r="K1629">
        <v>1</v>
      </c>
      <c r="L1629">
        <v>1</v>
      </c>
    </row>
    <row r="1630" spans="1:12" x14ac:dyDescent="0.25">
      <c r="A1630" s="156" t="s">
        <v>5527</v>
      </c>
      <c r="B1630" s="66" t="s">
        <v>4256</v>
      </c>
      <c r="C1630" s="155" t="s">
        <v>53</v>
      </c>
      <c r="D1630">
        <f>IF(ISERROR(VLOOKUP(A1630,'Unc. Lookup'!O$2:O$2652,1,FALSE)),0,1)</f>
        <v>0</v>
      </c>
      <c r="E1630">
        <f>COUNTIF(Table5[New ID],Table5[[#This Row],[New ID]])</f>
        <v>1</v>
      </c>
      <c r="G1630" s="1" t="s">
        <v>2736</v>
      </c>
      <c r="J1630">
        <v>1</v>
      </c>
      <c r="L1630">
        <v>1</v>
      </c>
    </row>
    <row r="1631" spans="1:12" x14ac:dyDescent="0.25">
      <c r="A1631" s="156" t="s">
        <v>1581</v>
      </c>
      <c r="B1631" s="66" t="s">
        <v>4257</v>
      </c>
      <c r="C1631" s="155" t="s">
        <v>53</v>
      </c>
      <c r="D1631">
        <f>IF(ISERROR(VLOOKUP(A1631,'Unc. Lookup'!O$2:O$2652,1,FALSE)),0,1)</f>
        <v>1</v>
      </c>
      <c r="E1631">
        <f>COUNTIF(Table5[New ID],Table5[[#This Row],[New ID]])</f>
        <v>1</v>
      </c>
      <c r="G1631" s="1" t="s">
        <v>4928</v>
      </c>
      <c r="K1631">
        <v>1</v>
      </c>
      <c r="L1631">
        <v>1</v>
      </c>
    </row>
    <row r="1632" spans="1:12" x14ac:dyDescent="0.25">
      <c r="A1632" s="156" t="s">
        <v>1614</v>
      </c>
      <c r="B1632" s="66" t="s">
        <v>4258</v>
      </c>
      <c r="C1632" s="155" t="s">
        <v>53</v>
      </c>
      <c r="D1632">
        <f>IF(ISERROR(VLOOKUP(A1632,'Unc. Lookup'!O$2:O$2652,1,FALSE)),0,1)</f>
        <v>1</v>
      </c>
      <c r="E1632">
        <f>COUNTIF(Table5[New ID],Table5[[#This Row],[New ID]])</f>
        <v>1</v>
      </c>
      <c r="G1632" s="1" t="s">
        <v>2740</v>
      </c>
      <c r="J1632">
        <v>1</v>
      </c>
      <c r="L1632">
        <v>1</v>
      </c>
    </row>
    <row r="1633" spans="1:12" x14ac:dyDescent="0.25">
      <c r="A1633" s="156" t="s">
        <v>5528</v>
      </c>
      <c r="B1633" s="66" t="s">
        <v>4259</v>
      </c>
      <c r="C1633" s="155" t="s">
        <v>53</v>
      </c>
      <c r="D1633">
        <f>IF(ISERROR(VLOOKUP(A1633,'Unc. Lookup'!O$2:O$2652,1,FALSE)),0,1)</f>
        <v>0</v>
      </c>
      <c r="E1633">
        <f>COUNTIF(Table5[New ID],Table5[[#This Row],[New ID]])</f>
        <v>1</v>
      </c>
      <c r="G1633" s="1" t="s">
        <v>2737</v>
      </c>
      <c r="J1633">
        <v>1</v>
      </c>
      <c r="L1633">
        <v>1</v>
      </c>
    </row>
    <row r="1634" spans="1:12" x14ac:dyDescent="0.25">
      <c r="A1634" s="156" t="s">
        <v>5529</v>
      </c>
      <c r="B1634" s="66" t="s">
        <v>4260</v>
      </c>
      <c r="C1634" s="155" t="s">
        <v>53</v>
      </c>
      <c r="D1634">
        <f>IF(ISERROR(VLOOKUP(A1634,'Unc. Lookup'!O$2:O$2652,1,FALSE)),0,1)</f>
        <v>0</v>
      </c>
      <c r="E1634">
        <f>COUNTIF(Table5[New ID],Table5[[#This Row],[New ID]])</f>
        <v>1</v>
      </c>
      <c r="G1634" s="1" t="s">
        <v>4929</v>
      </c>
      <c r="K1634">
        <v>1</v>
      </c>
      <c r="L1634">
        <v>1</v>
      </c>
    </row>
    <row r="1635" spans="1:12" x14ac:dyDescent="0.25">
      <c r="A1635" s="156" t="s">
        <v>1628</v>
      </c>
      <c r="B1635" s="66" t="s">
        <v>4261</v>
      </c>
      <c r="C1635" s="155" t="s">
        <v>53</v>
      </c>
      <c r="D1635">
        <f>IF(ISERROR(VLOOKUP(A1635,'Unc. Lookup'!O$2:O$2652,1,FALSE)),0,1)</f>
        <v>1</v>
      </c>
      <c r="E1635">
        <f>COUNTIF(Table5[New ID],Table5[[#This Row],[New ID]])</f>
        <v>1</v>
      </c>
      <c r="G1635" s="1" t="s">
        <v>2741</v>
      </c>
      <c r="J1635">
        <v>1</v>
      </c>
      <c r="L1635">
        <v>1</v>
      </c>
    </row>
    <row r="1636" spans="1:12" x14ac:dyDescent="0.25">
      <c r="A1636" s="156" t="s">
        <v>1637</v>
      </c>
      <c r="B1636" s="66" t="s">
        <v>4262</v>
      </c>
      <c r="C1636" s="155" t="s">
        <v>53</v>
      </c>
      <c r="D1636">
        <f>IF(ISERROR(VLOOKUP(A1636,'Unc. Lookup'!O$2:O$2652,1,FALSE)),0,1)</f>
        <v>1</v>
      </c>
      <c r="E1636">
        <f>COUNTIF(Table5[New ID],Table5[[#This Row],[New ID]])</f>
        <v>1</v>
      </c>
      <c r="G1636" s="1" t="s">
        <v>2751</v>
      </c>
      <c r="J1636">
        <v>1</v>
      </c>
      <c r="L1636">
        <v>1</v>
      </c>
    </row>
    <row r="1637" spans="1:12" x14ac:dyDescent="0.25">
      <c r="A1637" s="156" t="s">
        <v>5530</v>
      </c>
      <c r="B1637" s="66" t="s">
        <v>4263</v>
      </c>
      <c r="C1637" s="155" t="s">
        <v>53</v>
      </c>
      <c r="D1637">
        <f>IF(ISERROR(VLOOKUP(A1637,'Unc. Lookup'!O$2:O$2652,1,FALSE)),0,1)</f>
        <v>0</v>
      </c>
      <c r="E1637">
        <f>COUNTIF(Table5[New ID],Table5[[#This Row],[New ID]])</f>
        <v>1</v>
      </c>
      <c r="G1637" s="1" t="s">
        <v>2756</v>
      </c>
      <c r="J1637">
        <v>1</v>
      </c>
      <c r="L1637">
        <v>1</v>
      </c>
    </row>
    <row r="1638" spans="1:12" x14ac:dyDescent="0.25">
      <c r="A1638" s="156" t="s">
        <v>1618</v>
      </c>
      <c r="B1638" s="66" t="s">
        <v>4264</v>
      </c>
      <c r="C1638" s="155" t="s">
        <v>53</v>
      </c>
      <c r="D1638">
        <f>IF(ISERROR(VLOOKUP(A1638,'Unc. Lookup'!O$2:O$2652,1,FALSE)),0,1)</f>
        <v>1</v>
      </c>
      <c r="E1638">
        <f>COUNTIF(Table5[New ID],Table5[[#This Row],[New ID]])</f>
        <v>1</v>
      </c>
      <c r="G1638" s="1" t="s">
        <v>2746</v>
      </c>
      <c r="J1638">
        <v>1</v>
      </c>
      <c r="L1638">
        <v>1</v>
      </c>
    </row>
    <row r="1639" spans="1:12" x14ac:dyDescent="0.25">
      <c r="A1639" s="156" t="s">
        <v>1623</v>
      </c>
      <c r="B1639" s="66" t="s">
        <v>4265</v>
      </c>
      <c r="C1639" s="155" t="s">
        <v>53</v>
      </c>
      <c r="D1639">
        <f>IF(ISERROR(VLOOKUP(A1639,'Unc. Lookup'!O$2:O$2652,1,FALSE)),0,1)</f>
        <v>1</v>
      </c>
      <c r="E1639">
        <f>COUNTIF(Table5[New ID],Table5[[#This Row],[New ID]])</f>
        <v>1</v>
      </c>
      <c r="G1639" s="1" t="s">
        <v>2738</v>
      </c>
      <c r="J1639">
        <v>1</v>
      </c>
      <c r="L1639">
        <v>1</v>
      </c>
    </row>
    <row r="1640" spans="1:12" x14ac:dyDescent="0.25">
      <c r="A1640" s="156" t="s">
        <v>1631</v>
      </c>
      <c r="B1640" s="66" t="s">
        <v>4266</v>
      </c>
      <c r="C1640" s="155" t="s">
        <v>53</v>
      </c>
      <c r="D1640">
        <f>IF(ISERROR(VLOOKUP(A1640,'Unc. Lookup'!O$2:O$2652,1,FALSE)),0,1)</f>
        <v>1</v>
      </c>
      <c r="E1640">
        <f>COUNTIF(Table5[New ID],Table5[[#This Row],[New ID]])</f>
        <v>1</v>
      </c>
      <c r="G1640" s="1" t="s">
        <v>4930</v>
      </c>
      <c r="K1640">
        <v>1</v>
      </c>
      <c r="L1640">
        <v>1</v>
      </c>
    </row>
    <row r="1641" spans="1:12" x14ac:dyDescent="0.25">
      <c r="A1641" s="156" t="s">
        <v>1636</v>
      </c>
      <c r="B1641" s="66" t="s">
        <v>4267</v>
      </c>
      <c r="C1641" s="155" t="s">
        <v>53</v>
      </c>
      <c r="D1641">
        <f>IF(ISERROR(VLOOKUP(A1641,'Unc. Lookup'!O$2:O$2652,1,FALSE)),0,1)</f>
        <v>1</v>
      </c>
      <c r="E1641">
        <f>COUNTIF(Table5[New ID],Table5[[#This Row],[New ID]])</f>
        <v>1</v>
      </c>
      <c r="G1641" s="1" t="s">
        <v>2742</v>
      </c>
      <c r="J1641">
        <v>1</v>
      </c>
      <c r="L1641">
        <v>1</v>
      </c>
    </row>
    <row r="1642" spans="1:12" x14ac:dyDescent="0.25">
      <c r="A1642" s="156" t="s">
        <v>1613</v>
      </c>
      <c r="B1642" s="66" t="s">
        <v>4268</v>
      </c>
      <c r="C1642" s="155" t="s">
        <v>53</v>
      </c>
      <c r="D1642">
        <f>IF(ISERROR(VLOOKUP(A1642,'Unc. Lookup'!O$2:O$2652,1,FALSE)),0,1)</f>
        <v>1</v>
      </c>
      <c r="E1642">
        <f>COUNTIF(Table5[New ID],Table5[[#This Row],[New ID]])</f>
        <v>1</v>
      </c>
      <c r="G1642" s="1" t="s">
        <v>2752</v>
      </c>
      <c r="J1642">
        <v>1</v>
      </c>
      <c r="L1642">
        <v>1</v>
      </c>
    </row>
    <row r="1643" spans="1:12" x14ac:dyDescent="0.25">
      <c r="A1643" s="156" t="s">
        <v>1619</v>
      </c>
      <c r="B1643" s="66" t="s">
        <v>4269</v>
      </c>
      <c r="C1643" s="155" t="s">
        <v>53</v>
      </c>
      <c r="D1643">
        <f>IF(ISERROR(VLOOKUP(A1643,'Unc. Lookup'!O$2:O$2652,1,FALSE)),0,1)</f>
        <v>1</v>
      </c>
      <c r="E1643">
        <f>COUNTIF(Table5[New ID],Table5[[#This Row],[New ID]])</f>
        <v>1</v>
      </c>
      <c r="G1643" s="1" t="s">
        <v>2757</v>
      </c>
      <c r="J1643">
        <v>1</v>
      </c>
      <c r="L1643">
        <v>1</v>
      </c>
    </row>
    <row r="1644" spans="1:12" x14ac:dyDescent="0.25">
      <c r="A1644" s="156" t="s">
        <v>5531</v>
      </c>
      <c r="B1644" s="66" t="s">
        <v>4270</v>
      </c>
      <c r="C1644" s="155" t="s">
        <v>53</v>
      </c>
      <c r="D1644">
        <f>IF(ISERROR(VLOOKUP(A1644,'Unc. Lookup'!O$2:O$2652,1,FALSE)),0,1)</f>
        <v>0</v>
      </c>
      <c r="E1644">
        <f>COUNTIF(Table5[New ID],Table5[[#This Row],[New ID]])</f>
        <v>1</v>
      </c>
      <c r="G1644" s="1" t="s">
        <v>2747</v>
      </c>
      <c r="J1644">
        <v>1</v>
      </c>
      <c r="L1644">
        <v>1</v>
      </c>
    </row>
    <row r="1645" spans="1:12" x14ac:dyDescent="0.25">
      <c r="A1645" s="156" t="s">
        <v>5532</v>
      </c>
      <c r="B1645" s="66" t="s">
        <v>4271</v>
      </c>
      <c r="C1645" s="155" t="s">
        <v>53</v>
      </c>
      <c r="D1645">
        <f>IF(ISERROR(VLOOKUP(A1645,'Unc. Lookup'!O$2:O$2652,1,FALSE)),0,1)</f>
        <v>0</v>
      </c>
      <c r="E1645">
        <f>COUNTIF(Table5[New ID],Table5[[#This Row],[New ID]])</f>
        <v>1</v>
      </c>
      <c r="G1645" s="1" t="s">
        <v>2745</v>
      </c>
      <c r="J1645">
        <v>1</v>
      </c>
      <c r="L1645">
        <v>1</v>
      </c>
    </row>
    <row r="1646" spans="1:12" x14ac:dyDescent="0.25">
      <c r="A1646" s="156" t="s">
        <v>5533</v>
      </c>
      <c r="B1646" s="66" t="s">
        <v>4272</v>
      </c>
      <c r="C1646" s="155" t="s">
        <v>53</v>
      </c>
      <c r="D1646">
        <f>IF(ISERROR(VLOOKUP(A1646,'Unc. Lookup'!O$2:O$2652,1,FALSE)),0,1)</f>
        <v>0</v>
      </c>
      <c r="E1646">
        <f>COUNTIF(Table5[New ID],Table5[[#This Row],[New ID]])</f>
        <v>1</v>
      </c>
      <c r="G1646" s="1" t="s">
        <v>2755</v>
      </c>
      <c r="J1646">
        <v>1</v>
      </c>
      <c r="L1646">
        <v>1</v>
      </c>
    </row>
    <row r="1647" spans="1:12" x14ac:dyDescent="0.25">
      <c r="A1647" s="156" t="s">
        <v>1359</v>
      </c>
      <c r="B1647" s="66" t="s">
        <v>4273</v>
      </c>
      <c r="C1647" s="155" t="s">
        <v>53</v>
      </c>
      <c r="D1647">
        <f>IF(ISERROR(VLOOKUP(A1647,'Unc. Lookup'!O$2:O$2652,1,FALSE)),0,1)</f>
        <v>1</v>
      </c>
      <c r="E1647">
        <f>COUNTIF(Table5[New ID],Table5[[#This Row],[New ID]])</f>
        <v>1</v>
      </c>
      <c r="G1647" s="1" t="s">
        <v>2760</v>
      </c>
      <c r="J1647">
        <v>1</v>
      </c>
      <c r="L1647">
        <v>1</v>
      </c>
    </row>
    <row r="1648" spans="1:12" x14ac:dyDescent="0.25">
      <c r="A1648" s="156" t="s">
        <v>1365</v>
      </c>
      <c r="B1648" s="66" t="s">
        <v>4274</v>
      </c>
      <c r="C1648" s="155" t="s">
        <v>53</v>
      </c>
      <c r="D1648">
        <f>IF(ISERROR(VLOOKUP(A1648,'Unc. Lookup'!O$2:O$2652,1,FALSE)),0,1)</f>
        <v>1</v>
      </c>
      <c r="E1648">
        <f>COUNTIF(Table5[New ID],Table5[[#This Row],[New ID]])</f>
        <v>1</v>
      </c>
      <c r="G1648" s="1" t="s">
        <v>2750</v>
      </c>
      <c r="J1648">
        <v>1</v>
      </c>
      <c r="L1648">
        <v>1</v>
      </c>
    </row>
    <row r="1649" spans="1:12" x14ac:dyDescent="0.25">
      <c r="A1649" s="156" t="s">
        <v>1375</v>
      </c>
      <c r="B1649" s="66" t="s">
        <v>4275</v>
      </c>
      <c r="C1649" s="155" t="s">
        <v>53</v>
      </c>
      <c r="D1649">
        <f>IF(ISERROR(VLOOKUP(A1649,'Unc. Lookup'!O$2:O$2652,1,FALSE)),0,1)</f>
        <v>1</v>
      </c>
      <c r="E1649">
        <f>COUNTIF(Table5[New ID],Table5[[#This Row],[New ID]])</f>
        <v>1</v>
      </c>
      <c r="G1649" s="1" t="s">
        <v>4932</v>
      </c>
      <c r="K1649">
        <v>1</v>
      </c>
      <c r="L1649">
        <v>1</v>
      </c>
    </row>
    <row r="1650" spans="1:12" x14ac:dyDescent="0.25">
      <c r="A1650" s="156" t="s">
        <v>5534</v>
      </c>
      <c r="B1650" s="66" t="s">
        <v>4276</v>
      </c>
      <c r="C1650" s="155" t="s">
        <v>53</v>
      </c>
      <c r="D1650">
        <f>IF(ISERROR(VLOOKUP(A1650,'Unc. Lookup'!O$2:O$2652,1,FALSE)),0,1)</f>
        <v>0</v>
      </c>
      <c r="E1650">
        <f>COUNTIF(Table5[New ID],Table5[[#This Row],[New ID]])</f>
        <v>1</v>
      </c>
      <c r="G1650" s="1" t="s">
        <v>2744</v>
      </c>
      <c r="J1650">
        <v>1</v>
      </c>
      <c r="L1650">
        <v>1</v>
      </c>
    </row>
    <row r="1651" spans="1:12" x14ac:dyDescent="0.25">
      <c r="A1651" s="156" t="s">
        <v>5535</v>
      </c>
      <c r="B1651" s="66" t="s">
        <v>4277</v>
      </c>
      <c r="C1651" s="155" t="s">
        <v>53</v>
      </c>
      <c r="D1651">
        <f>IF(ISERROR(VLOOKUP(A1651,'Unc. Lookup'!O$2:O$2652,1,FALSE)),0,1)</f>
        <v>0</v>
      </c>
      <c r="E1651">
        <f>COUNTIF(Table5[New ID],Table5[[#This Row],[New ID]])</f>
        <v>1</v>
      </c>
      <c r="G1651" s="1" t="s">
        <v>2754</v>
      </c>
      <c r="J1651">
        <v>1</v>
      </c>
      <c r="L1651">
        <v>1</v>
      </c>
    </row>
    <row r="1652" spans="1:12" x14ac:dyDescent="0.25">
      <c r="A1652" s="156" t="s">
        <v>5536</v>
      </c>
      <c r="B1652" s="66" t="s">
        <v>4278</v>
      </c>
      <c r="C1652" s="155" t="s">
        <v>53</v>
      </c>
      <c r="D1652">
        <f>IF(ISERROR(VLOOKUP(A1652,'Unc. Lookup'!O$2:O$2652,1,FALSE)),0,1)</f>
        <v>0</v>
      </c>
      <c r="E1652">
        <f>COUNTIF(Table5[New ID],Table5[[#This Row],[New ID]])</f>
        <v>1</v>
      </c>
      <c r="G1652" s="1" t="s">
        <v>2759</v>
      </c>
      <c r="J1652">
        <v>1</v>
      </c>
      <c r="L1652">
        <v>1</v>
      </c>
    </row>
    <row r="1653" spans="1:12" x14ac:dyDescent="0.25">
      <c r="A1653" s="156" t="s">
        <v>1361</v>
      </c>
      <c r="B1653" s="66" t="s">
        <v>4279</v>
      </c>
      <c r="C1653" s="155" t="s">
        <v>53</v>
      </c>
      <c r="D1653">
        <f>IF(ISERROR(VLOOKUP(A1653,'Unc. Lookup'!O$2:O$2652,1,FALSE)),0,1)</f>
        <v>1</v>
      </c>
      <c r="E1653">
        <f>COUNTIF(Table5[New ID],Table5[[#This Row],[New ID]])</f>
        <v>1</v>
      </c>
      <c r="G1653" s="1" t="s">
        <v>2749</v>
      </c>
      <c r="J1653">
        <v>1</v>
      </c>
      <c r="L1653">
        <v>1</v>
      </c>
    </row>
    <row r="1654" spans="1:12" x14ac:dyDescent="0.25">
      <c r="A1654" s="156" t="s">
        <v>1370</v>
      </c>
      <c r="B1654" s="66" t="s">
        <v>4280</v>
      </c>
      <c r="C1654" s="155" t="s">
        <v>53</v>
      </c>
      <c r="D1654">
        <f>IF(ISERROR(VLOOKUP(A1654,'Unc. Lookup'!O$2:O$2652,1,FALSE)),0,1)</f>
        <v>1</v>
      </c>
      <c r="E1654">
        <f>COUNTIF(Table5[New ID],Table5[[#This Row],[New ID]])</f>
        <v>1</v>
      </c>
      <c r="G1654" s="1" t="s">
        <v>2739</v>
      </c>
      <c r="J1654">
        <v>1</v>
      </c>
      <c r="L1654">
        <v>1</v>
      </c>
    </row>
    <row r="1655" spans="1:12" x14ac:dyDescent="0.25">
      <c r="A1655" s="156" t="s">
        <v>5537</v>
      </c>
      <c r="B1655" s="66" t="s">
        <v>4281</v>
      </c>
      <c r="C1655" s="155" t="s">
        <v>53</v>
      </c>
      <c r="D1655">
        <f>IF(ISERROR(VLOOKUP(A1655,'Unc. Lookup'!O$2:O$2652,1,FALSE)),0,1)</f>
        <v>0</v>
      </c>
      <c r="E1655">
        <f>COUNTIF(Table5[New ID],Table5[[#This Row],[New ID]])</f>
        <v>1</v>
      </c>
      <c r="G1655" s="1" t="s">
        <v>4931</v>
      </c>
      <c r="K1655">
        <v>1</v>
      </c>
      <c r="L1655">
        <v>1</v>
      </c>
    </row>
    <row r="1656" spans="1:12" x14ac:dyDescent="0.25">
      <c r="A1656" s="156" t="s">
        <v>1381</v>
      </c>
      <c r="B1656" s="66" t="s">
        <v>4282</v>
      </c>
      <c r="C1656" s="155" t="s">
        <v>53</v>
      </c>
      <c r="D1656">
        <f>IF(ISERROR(VLOOKUP(A1656,'Unc. Lookup'!O$2:O$2652,1,FALSE)),0,1)</f>
        <v>1</v>
      </c>
      <c r="E1656">
        <f>COUNTIF(Table5[New ID],Table5[[#This Row],[New ID]])</f>
        <v>1</v>
      </c>
      <c r="G1656" s="1" t="s">
        <v>2743</v>
      </c>
      <c r="J1656">
        <v>1</v>
      </c>
      <c r="L1656">
        <v>1</v>
      </c>
    </row>
    <row r="1657" spans="1:12" x14ac:dyDescent="0.25">
      <c r="A1657" s="156" t="s">
        <v>1385</v>
      </c>
      <c r="B1657" s="66" t="s">
        <v>4283</v>
      </c>
      <c r="C1657" s="155" t="s">
        <v>53</v>
      </c>
      <c r="D1657">
        <f>IF(ISERROR(VLOOKUP(A1657,'Unc. Lookup'!O$2:O$2652,1,FALSE)),0,1)</f>
        <v>1</v>
      </c>
      <c r="E1657">
        <f>COUNTIF(Table5[New ID],Table5[[#This Row],[New ID]])</f>
        <v>1</v>
      </c>
      <c r="G1657" s="1" t="s">
        <v>2753</v>
      </c>
      <c r="J1657">
        <v>1</v>
      </c>
      <c r="L1657">
        <v>1</v>
      </c>
    </row>
    <row r="1658" spans="1:12" x14ac:dyDescent="0.25">
      <c r="A1658" s="156" t="s">
        <v>1390</v>
      </c>
      <c r="B1658" s="66" t="s">
        <v>4284</v>
      </c>
      <c r="C1658" s="155" t="s">
        <v>53</v>
      </c>
      <c r="D1658">
        <f>IF(ISERROR(VLOOKUP(A1658,'Unc. Lookup'!O$2:O$2652,1,FALSE)),0,1)</f>
        <v>1</v>
      </c>
      <c r="E1658">
        <f>COUNTIF(Table5[New ID],Table5[[#This Row],[New ID]])</f>
        <v>1</v>
      </c>
      <c r="G1658" s="1" t="s">
        <v>2758</v>
      </c>
      <c r="J1658">
        <v>1</v>
      </c>
      <c r="L1658">
        <v>1</v>
      </c>
    </row>
    <row r="1659" spans="1:12" x14ac:dyDescent="0.25">
      <c r="A1659" s="156" t="s">
        <v>1367</v>
      </c>
      <c r="B1659" s="66" t="s">
        <v>4285</v>
      </c>
      <c r="C1659" s="155" t="s">
        <v>53</v>
      </c>
      <c r="D1659">
        <f>IF(ISERROR(VLOOKUP(A1659,'Unc. Lookup'!O$2:O$2652,1,FALSE)),0,1)</f>
        <v>1</v>
      </c>
      <c r="E1659">
        <f>COUNTIF(Table5[New ID],Table5[[#This Row],[New ID]])</f>
        <v>1</v>
      </c>
      <c r="G1659" s="1" t="s">
        <v>2748</v>
      </c>
      <c r="J1659">
        <v>1</v>
      </c>
      <c r="L1659">
        <v>1</v>
      </c>
    </row>
    <row r="1660" spans="1:12" x14ac:dyDescent="0.25">
      <c r="A1660" s="156" t="s">
        <v>5538</v>
      </c>
      <c r="B1660" s="66" t="s">
        <v>4286</v>
      </c>
      <c r="C1660" s="155" t="s">
        <v>53</v>
      </c>
      <c r="D1660">
        <f>IF(ISERROR(VLOOKUP(A1660,'Unc. Lookup'!O$2:O$2652,1,FALSE)),0,1)</f>
        <v>0</v>
      </c>
      <c r="E1660">
        <f>COUNTIF(Table5[New ID],Table5[[#This Row],[New ID]])</f>
        <v>1</v>
      </c>
      <c r="G1660" s="1" t="s">
        <v>2761</v>
      </c>
      <c r="J1660">
        <v>1</v>
      </c>
      <c r="K1660">
        <v>1</v>
      </c>
      <c r="L1660">
        <v>2</v>
      </c>
    </row>
    <row r="1661" spans="1:12" x14ac:dyDescent="0.25">
      <c r="A1661" s="156" t="s">
        <v>1373</v>
      </c>
      <c r="B1661" s="66" t="s">
        <v>4287</v>
      </c>
      <c r="C1661" s="155" t="s">
        <v>53</v>
      </c>
      <c r="D1661">
        <f>IF(ISERROR(VLOOKUP(A1661,'Unc. Lookup'!O$2:O$2652,1,FALSE)),0,1)</f>
        <v>1</v>
      </c>
      <c r="E1661">
        <f>COUNTIF(Table5[New ID],Table5[[#This Row],[New ID]])</f>
        <v>1</v>
      </c>
      <c r="G1661" s="1" t="s">
        <v>2767</v>
      </c>
      <c r="J1661">
        <v>1</v>
      </c>
      <c r="L1661">
        <v>1</v>
      </c>
    </row>
    <row r="1662" spans="1:12" x14ac:dyDescent="0.25">
      <c r="A1662" s="156" t="s">
        <v>5539</v>
      </c>
      <c r="B1662" s="66" t="s">
        <v>4288</v>
      </c>
      <c r="C1662" s="155" t="s">
        <v>53</v>
      </c>
      <c r="D1662">
        <f>IF(ISERROR(VLOOKUP(A1662,'Unc. Lookup'!O$2:O$2652,1,FALSE)),0,1)</f>
        <v>0</v>
      </c>
      <c r="E1662">
        <f>COUNTIF(Table5[New ID],Table5[[#This Row],[New ID]])</f>
        <v>1</v>
      </c>
      <c r="G1662" s="1" t="s">
        <v>2762</v>
      </c>
      <c r="J1662">
        <v>1</v>
      </c>
      <c r="K1662">
        <v>1</v>
      </c>
      <c r="L1662">
        <v>2</v>
      </c>
    </row>
    <row r="1663" spans="1:12" x14ac:dyDescent="0.25">
      <c r="A1663" s="156" t="s">
        <v>1389</v>
      </c>
      <c r="B1663" s="66" t="s">
        <v>4289</v>
      </c>
      <c r="C1663" s="155" t="s">
        <v>53</v>
      </c>
      <c r="D1663">
        <f>IF(ISERROR(VLOOKUP(A1663,'Unc. Lookup'!O$2:O$2652,1,FALSE)),0,1)</f>
        <v>1</v>
      </c>
      <c r="E1663">
        <f>COUNTIF(Table5[New ID],Table5[[#This Row],[New ID]])</f>
        <v>1</v>
      </c>
      <c r="G1663" s="1" t="s">
        <v>2773</v>
      </c>
      <c r="J1663">
        <v>1</v>
      </c>
      <c r="L1663">
        <v>1</v>
      </c>
    </row>
    <row r="1664" spans="1:12" x14ac:dyDescent="0.25">
      <c r="A1664" s="156" t="s">
        <v>1394</v>
      </c>
      <c r="B1664" s="66" t="s">
        <v>4290</v>
      </c>
      <c r="C1664" s="155" t="s">
        <v>53</v>
      </c>
      <c r="D1664">
        <f>IF(ISERROR(VLOOKUP(A1664,'Unc. Lookup'!O$2:O$2652,1,FALSE)),0,1)</f>
        <v>1</v>
      </c>
      <c r="E1664">
        <f>COUNTIF(Table5[New ID],Table5[[#This Row],[New ID]])</f>
        <v>1</v>
      </c>
      <c r="G1664" s="1" t="s">
        <v>2778</v>
      </c>
      <c r="J1664">
        <v>1</v>
      </c>
      <c r="L1664">
        <v>1</v>
      </c>
    </row>
    <row r="1665" spans="1:12" x14ac:dyDescent="0.25">
      <c r="A1665" s="156" t="s">
        <v>1362</v>
      </c>
      <c r="B1665" s="66" t="s">
        <v>4291</v>
      </c>
      <c r="C1665" s="155" t="s">
        <v>53</v>
      </c>
      <c r="D1665">
        <f>IF(ISERROR(VLOOKUP(A1665,'Unc. Lookup'!O$2:O$2652,1,FALSE)),0,1)</f>
        <v>1</v>
      </c>
      <c r="E1665">
        <f>COUNTIF(Table5[New ID],Table5[[#This Row],[New ID]])</f>
        <v>1</v>
      </c>
      <c r="G1665" s="1" t="s">
        <v>2768</v>
      </c>
      <c r="J1665">
        <v>1</v>
      </c>
      <c r="L1665">
        <v>1</v>
      </c>
    </row>
    <row r="1666" spans="1:12" x14ac:dyDescent="0.25">
      <c r="A1666" s="156" t="s">
        <v>1369</v>
      </c>
      <c r="B1666" s="66" t="s">
        <v>4292</v>
      </c>
      <c r="C1666" s="155" t="s">
        <v>53</v>
      </c>
      <c r="D1666">
        <f>IF(ISERROR(VLOOKUP(A1666,'Unc. Lookup'!O$2:O$2652,1,FALSE)),0,1)</f>
        <v>1</v>
      </c>
      <c r="E1666">
        <f>COUNTIF(Table5[New ID],Table5[[#This Row],[New ID]])</f>
        <v>1</v>
      </c>
      <c r="G1666" s="1" t="s">
        <v>2763</v>
      </c>
      <c r="J1666">
        <v>1</v>
      </c>
      <c r="K1666">
        <v>1</v>
      </c>
      <c r="L1666">
        <v>2</v>
      </c>
    </row>
    <row r="1667" spans="1:12" x14ac:dyDescent="0.25">
      <c r="A1667" s="156" t="s">
        <v>1376</v>
      </c>
      <c r="B1667" s="66" t="s">
        <v>2908</v>
      </c>
      <c r="C1667" s="155" t="s">
        <v>53</v>
      </c>
      <c r="D1667">
        <f>IF(ISERROR(VLOOKUP(A1667,'Unc. Lookup'!O$2:O$2652,1,FALSE)),0,1)</f>
        <v>1</v>
      </c>
      <c r="E1667">
        <f>COUNTIF(Table5[New ID],Table5[[#This Row],[New ID]])</f>
        <v>1</v>
      </c>
      <c r="G1667" s="1" t="s">
        <v>2774</v>
      </c>
      <c r="J1667">
        <v>1</v>
      </c>
      <c r="L1667">
        <v>1</v>
      </c>
    </row>
    <row r="1668" spans="1:12" x14ac:dyDescent="0.25">
      <c r="A1668" s="156" t="s">
        <v>1380</v>
      </c>
      <c r="B1668" s="66" t="s">
        <v>2909</v>
      </c>
      <c r="C1668" s="155" t="s">
        <v>53</v>
      </c>
      <c r="D1668">
        <f>IF(ISERROR(VLOOKUP(A1668,'Unc. Lookup'!O$2:O$2652,1,FALSE)),0,1)</f>
        <v>1</v>
      </c>
      <c r="E1668">
        <f>COUNTIF(Table5[New ID],Table5[[#This Row],[New ID]])</f>
        <v>1</v>
      </c>
      <c r="G1668" s="1" t="s">
        <v>2779</v>
      </c>
      <c r="J1668">
        <v>1</v>
      </c>
      <c r="L1668">
        <v>1</v>
      </c>
    </row>
    <row r="1669" spans="1:12" x14ac:dyDescent="0.25">
      <c r="A1669" s="156" t="s">
        <v>1386</v>
      </c>
      <c r="B1669" s="66" t="s">
        <v>2910</v>
      </c>
      <c r="C1669" s="155" t="s">
        <v>53</v>
      </c>
      <c r="D1669">
        <f>IF(ISERROR(VLOOKUP(A1669,'Unc. Lookup'!O$2:O$2652,1,FALSE)),0,1)</f>
        <v>1</v>
      </c>
      <c r="E1669">
        <f>COUNTIF(Table5[New ID],Table5[[#This Row],[New ID]])</f>
        <v>1</v>
      </c>
      <c r="G1669" s="1" t="s">
        <v>2769</v>
      </c>
      <c r="J1669">
        <v>1</v>
      </c>
      <c r="L1669">
        <v>1</v>
      </c>
    </row>
    <row r="1670" spans="1:12" x14ac:dyDescent="0.25">
      <c r="A1670" s="156" t="s">
        <v>1395</v>
      </c>
      <c r="B1670" s="66" t="s">
        <v>2911</v>
      </c>
      <c r="C1670" s="155" t="s">
        <v>53</v>
      </c>
      <c r="D1670">
        <f>IF(ISERROR(VLOOKUP(A1670,'Unc. Lookup'!O$2:O$2652,1,FALSE)),0,1)</f>
        <v>1</v>
      </c>
      <c r="E1670">
        <f>COUNTIF(Table5[New ID],Table5[[#This Row],[New ID]])</f>
        <v>1</v>
      </c>
      <c r="G1670" s="1" t="s">
        <v>2766</v>
      </c>
      <c r="J1670">
        <v>1</v>
      </c>
      <c r="L1670">
        <v>1</v>
      </c>
    </row>
    <row r="1671" spans="1:12" x14ac:dyDescent="0.25">
      <c r="A1671" s="156" t="s">
        <v>1360</v>
      </c>
      <c r="B1671" s="66" t="s">
        <v>4293</v>
      </c>
      <c r="C1671" s="155" t="s">
        <v>53</v>
      </c>
      <c r="D1671">
        <f>IF(ISERROR(VLOOKUP(A1671,'Unc. Lookup'!O$2:O$2652,1,FALSE)),0,1)</f>
        <v>1</v>
      </c>
      <c r="E1671">
        <f>COUNTIF(Table5[New ID],Table5[[#This Row],[New ID]])</f>
        <v>1</v>
      </c>
      <c r="G1671" s="1" t="s">
        <v>2777</v>
      </c>
      <c r="J1671">
        <v>1</v>
      </c>
      <c r="L1671">
        <v>1</v>
      </c>
    </row>
    <row r="1672" spans="1:12" x14ac:dyDescent="0.25">
      <c r="A1672" s="156" t="s">
        <v>1368</v>
      </c>
      <c r="B1672" s="66" t="s">
        <v>4294</v>
      </c>
      <c r="C1672" s="155" t="s">
        <v>53</v>
      </c>
      <c r="D1672">
        <f>IF(ISERROR(VLOOKUP(A1672,'Unc. Lookup'!O$2:O$2652,1,FALSE)),0,1)</f>
        <v>1</v>
      </c>
      <c r="E1672">
        <f>COUNTIF(Table5[New ID],Table5[[#This Row],[New ID]])</f>
        <v>1</v>
      </c>
      <c r="G1672" s="1" t="s">
        <v>2782</v>
      </c>
      <c r="J1672">
        <v>1</v>
      </c>
      <c r="L1672">
        <v>1</v>
      </c>
    </row>
    <row r="1673" spans="1:12" x14ac:dyDescent="0.25">
      <c r="A1673" s="156" t="s">
        <v>5540</v>
      </c>
      <c r="B1673" s="66" t="s">
        <v>2916</v>
      </c>
      <c r="C1673" s="155" t="s">
        <v>53</v>
      </c>
      <c r="D1673">
        <f>IF(ISERROR(VLOOKUP(A1673,'Unc. Lookup'!O$2:O$2652,1,FALSE)),0,1)</f>
        <v>0</v>
      </c>
      <c r="E1673">
        <f>COUNTIF(Table5[New ID],Table5[[#This Row],[New ID]])</f>
        <v>1</v>
      </c>
      <c r="G1673" s="1" t="s">
        <v>2772</v>
      </c>
      <c r="J1673">
        <v>1</v>
      </c>
      <c r="L1673">
        <v>1</v>
      </c>
    </row>
    <row r="1674" spans="1:12" x14ac:dyDescent="0.25">
      <c r="A1674" s="156" t="s">
        <v>1378</v>
      </c>
      <c r="B1674" s="66" t="s">
        <v>2917</v>
      </c>
      <c r="C1674" s="155" t="s">
        <v>53</v>
      </c>
      <c r="D1674">
        <f>IF(ISERROR(VLOOKUP(A1674,'Unc. Lookup'!O$2:O$2652,1,FALSE)),0,1)</f>
        <v>1</v>
      </c>
      <c r="E1674">
        <f>COUNTIF(Table5[New ID],Table5[[#This Row],[New ID]])</f>
        <v>1</v>
      </c>
      <c r="G1674" s="1" t="s">
        <v>2765</v>
      </c>
      <c r="J1674">
        <v>1</v>
      </c>
      <c r="K1674">
        <v>1</v>
      </c>
      <c r="L1674">
        <v>2</v>
      </c>
    </row>
    <row r="1675" spans="1:12" x14ac:dyDescent="0.25">
      <c r="A1675" s="156" t="s">
        <v>1384</v>
      </c>
      <c r="B1675" s="66" t="s">
        <v>2918</v>
      </c>
      <c r="C1675" s="155" t="s">
        <v>53</v>
      </c>
      <c r="D1675">
        <f>IF(ISERROR(VLOOKUP(A1675,'Unc. Lookup'!O$2:O$2652,1,FALSE)),0,1)</f>
        <v>1</v>
      </c>
      <c r="E1675">
        <f>COUNTIF(Table5[New ID],Table5[[#This Row],[New ID]])</f>
        <v>1</v>
      </c>
      <c r="G1675" s="1" t="s">
        <v>2776</v>
      </c>
      <c r="J1675">
        <v>1</v>
      </c>
      <c r="L1675">
        <v>1</v>
      </c>
    </row>
    <row r="1676" spans="1:12" x14ac:dyDescent="0.25">
      <c r="A1676" s="156" t="s">
        <v>1396</v>
      </c>
      <c r="B1676" s="66" t="s">
        <v>2919</v>
      </c>
      <c r="C1676" s="155" t="s">
        <v>53</v>
      </c>
      <c r="D1676">
        <f>IF(ISERROR(VLOOKUP(A1676,'Unc. Lookup'!O$2:O$2652,1,FALSE)),0,1)</f>
        <v>1</v>
      </c>
      <c r="E1676">
        <f>COUNTIF(Table5[New ID],Table5[[#This Row],[New ID]])</f>
        <v>1</v>
      </c>
      <c r="G1676" s="1" t="s">
        <v>2781</v>
      </c>
      <c r="J1676">
        <v>1</v>
      </c>
      <c r="L1676">
        <v>1</v>
      </c>
    </row>
    <row r="1677" spans="1:12" x14ac:dyDescent="0.25">
      <c r="A1677" s="156" t="s">
        <v>5541</v>
      </c>
      <c r="B1677" s="66" t="s">
        <v>4295</v>
      </c>
      <c r="C1677" s="155" t="s">
        <v>53</v>
      </c>
      <c r="D1677">
        <f>IF(ISERROR(VLOOKUP(A1677,'Unc. Lookup'!O$2:O$2652,1,FALSE)),0,1)</f>
        <v>0</v>
      </c>
      <c r="E1677">
        <f>COUNTIF(Table5[New ID],Table5[[#This Row],[New ID]])</f>
        <v>1</v>
      </c>
      <c r="G1677" s="1" t="s">
        <v>2771</v>
      </c>
      <c r="J1677">
        <v>1</v>
      </c>
      <c r="L1677">
        <v>1</v>
      </c>
    </row>
    <row r="1678" spans="1:12" x14ac:dyDescent="0.25">
      <c r="A1678" s="156" t="s">
        <v>1363</v>
      </c>
      <c r="B1678" s="66" t="s">
        <v>4296</v>
      </c>
      <c r="C1678" s="155" t="s">
        <v>53</v>
      </c>
      <c r="D1678">
        <f>IF(ISERROR(VLOOKUP(A1678,'Unc. Lookup'!O$2:O$2652,1,FALSE)),0,1)</f>
        <v>1</v>
      </c>
      <c r="E1678">
        <f>COUNTIF(Table5[New ID],Table5[[#This Row],[New ID]])</f>
        <v>1</v>
      </c>
      <c r="G1678" s="1" t="s">
        <v>2764</v>
      </c>
      <c r="J1678">
        <v>1</v>
      </c>
      <c r="K1678">
        <v>1</v>
      </c>
      <c r="L1678">
        <v>2</v>
      </c>
    </row>
    <row r="1679" spans="1:12" x14ac:dyDescent="0.25">
      <c r="A1679" s="156" t="s">
        <v>1374</v>
      </c>
      <c r="B1679" s="66" t="s">
        <v>2924</v>
      </c>
      <c r="C1679" s="155" t="s">
        <v>53</v>
      </c>
      <c r="D1679">
        <f>IF(ISERROR(VLOOKUP(A1679,'Unc. Lookup'!O$2:O$2652,1,FALSE)),0,1)</f>
        <v>1</v>
      </c>
      <c r="E1679">
        <f>COUNTIF(Table5[New ID],Table5[[#This Row],[New ID]])</f>
        <v>1</v>
      </c>
      <c r="G1679" s="1" t="s">
        <v>2775</v>
      </c>
      <c r="J1679">
        <v>1</v>
      </c>
      <c r="L1679">
        <v>1</v>
      </c>
    </row>
    <row r="1680" spans="1:12" x14ac:dyDescent="0.25">
      <c r="A1680" s="156" t="s">
        <v>1379</v>
      </c>
      <c r="B1680" s="66" t="s">
        <v>2925</v>
      </c>
      <c r="C1680" s="155" t="s">
        <v>53</v>
      </c>
      <c r="D1680">
        <f>IF(ISERROR(VLOOKUP(A1680,'Unc. Lookup'!O$2:O$2652,1,FALSE)),0,1)</f>
        <v>1</v>
      </c>
      <c r="E1680">
        <f>COUNTIF(Table5[New ID],Table5[[#This Row],[New ID]])</f>
        <v>1</v>
      </c>
      <c r="G1680" s="1" t="s">
        <v>2780</v>
      </c>
      <c r="J1680">
        <v>1</v>
      </c>
      <c r="L1680">
        <v>1</v>
      </c>
    </row>
    <row r="1681" spans="1:12" x14ac:dyDescent="0.25">
      <c r="A1681" s="156" t="s">
        <v>5542</v>
      </c>
      <c r="B1681" s="66" t="s">
        <v>2926</v>
      </c>
      <c r="C1681" s="155" t="s">
        <v>53</v>
      </c>
      <c r="D1681">
        <f>IF(ISERROR(VLOOKUP(A1681,'Unc. Lookup'!O$2:O$2652,1,FALSE)),0,1)</f>
        <v>0</v>
      </c>
      <c r="E1681">
        <f>COUNTIF(Table5[New ID],Table5[[#This Row],[New ID]])</f>
        <v>1</v>
      </c>
      <c r="G1681" s="1" t="s">
        <v>2770</v>
      </c>
      <c r="J1681">
        <v>1</v>
      </c>
      <c r="L1681">
        <v>1</v>
      </c>
    </row>
    <row r="1682" spans="1:12" x14ac:dyDescent="0.25">
      <c r="A1682" s="156" t="s">
        <v>1393</v>
      </c>
      <c r="B1682" s="66" t="s">
        <v>2927</v>
      </c>
      <c r="C1682" s="155" t="s">
        <v>53</v>
      </c>
      <c r="D1682">
        <f>IF(ISERROR(VLOOKUP(A1682,'Unc. Lookup'!O$2:O$2652,1,FALSE)),0,1)</f>
        <v>1</v>
      </c>
      <c r="E1682">
        <f>COUNTIF(Table5[New ID],Table5[[#This Row],[New ID]])</f>
        <v>1</v>
      </c>
      <c r="G1682" s="1" t="s">
        <v>4933</v>
      </c>
      <c r="K1682">
        <v>1</v>
      </c>
      <c r="L1682">
        <v>1</v>
      </c>
    </row>
    <row r="1683" spans="1:12" x14ac:dyDescent="0.25">
      <c r="A1683" s="156" t="s">
        <v>1357</v>
      </c>
      <c r="B1683" s="66" t="s">
        <v>4297</v>
      </c>
      <c r="C1683" s="155" t="s">
        <v>53</v>
      </c>
      <c r="D1683">
        <f>IF(ISERROR(VLOOKUP(A1683,'Unc. Lookup'!O$2:O$2652,1,FALSE)),0,1)</f>
        <v>1</v>
      </c>
      <c r="E1683">
        <f>COUNTIF(Table5[New ID],Table5[[#This Row],[New ID]])</f>
        <v>1</v>
      </c>
      <c r="G1683" s="1" t="s">
        <v>4938</v>
      </c>
      <c r="K1683">
        <v>1</v>
      </c>
      <c r="L1683">
        <v>1</v>
      </c>
    </row>
    <row r="1684" spans="1:12" x14ac:dyDescent="0.25">
      <c r="A1684" s="156" t="s">
        <v>1366</v>
      </c>
      <c r="B1684" s="66" t="s">
        <v>4298</v>
      </c>
      <c r="C1684" s="155" t="s">
        <v>53</v>
      </c>
      <c r="D1684">
        <f>IF(ISERROR(VLOOKUP(A1684,'Unc. Lookup'!O$2:O$2652,1,FALSE)),0,1)</f>
        <v>1</v>
      </c>
      <c r="E1684">
        <f>COUNTIF(Table5[New ID],Table5[[#This Row],[New ID]])</f>
        <v>1</v>
      </c>
      <c r="G1684" s="1" t="s">
        <v>2783</v>
      </c>
      <c r="J1684">
        <v>1</v>
      </c>
      <c r="L1684">
        <v>1</v>
      </c>
    </row>
    <row r="1685" spans="1:12" x14ac:dyDescent="0.25">
      <c r="A1685" s="156" t="s">
        <v>1372</v>
      </c>
      <c r="B1685" s="66" t="s">
        <v>4299</v>
      </c>
      <c r="C1685" s="155" t="s">
        <v>53</v>
      </c>
      <c r="D1685">
        <f>IF(ISERROR(VLOOKUP(A1685,'Unc. Lookup'!O$2:O$2652,1,FALSE)),0,1)</f>
        <v>1</v>
      </c>
      <c r="E1685">
        <f>COUNTIF(Table5[New ID],Table5[[#This Row],[New ID]])</f>
        <v>1</v>
      </c>
      <c r="G1685" s="1" t="s">
        <v>2799</v>
      </c>
      <c r="J1685">
        <v>1</v>
      </c>
      <c r="L1685">
        <v>1</v>
      </c>
    </row>
    <row r="1686" spans="1:12" x14ac:dyDescent="0.25">
      <c r="A1686" s="156" t="s">
        <v>1383</v>
      </c>
      <c r="B1686" s="66" t="s">
        <v>4300</v>
      </c>
      <c r="C1686" s="155" t="s">
        <v>53</v>
      </c>
      <c r="D1686">
        <f>IF(ISERROR(VLOOKUP(A1686,'Unc. Lookup'!O$2:O$2652,1,FALSE)),0,1)</f>
        <v>1</v>
      </c>
      <c r="E1686">
        <f>COUNTIF(Table5[New ID],Table5[[#This Row],[New ID]])</f>
        <v>1</v>
      </c>
      <c r="G1686" s="1" t="s">
        <v>2789</v>
      </c>
      <c r="J1686">
        <v>1</v>
      </c>
      <c r="L1686">
        <v>1</v>
      </c>
    </row>
    <row r="1687" spans="1:12" x14ac:dyDescent="0.25">
      <c r="A1687" s="156" t="s">
        <v>1388</v>
      </c>
      <c r="B1687" s="66" t="s">
        <v>4301</v>
      </c>
      <c r="C1687" s="155" t="s">
        <v>53</v>
      </c>
      <c r="D1687">
        <f>IF(ISERROR(VLOOKUP(A1687,'Unc. Lookup'!O$2:O$2652,1,FALSE)),0,1)</f>
        <v>1</v>
      </c>
      <c r="E1687">
        <f>COUNTIF(Table5[New ID],Table5[[#This Row],[New ID]])</f>
        <v>1</v>
      </c>
      <c r="G1687" s="1" t="s">
        <v>4934</v>
      </c>
      <c r="K1687">
        <v>1</v>
      </c>
      <c r="L1687">
        <v>1</v>
      </c>
    </row>
    <row r="1688" spans="1:12" x14ac:dyDescent="0.25">
      <c r="A1688" s="156" t="s">
        <v>1397</v>
      </c>
      <c r="B1688" s="66" t="s">
        <v>4302</v>
      </c>
      <c r="C1688" s="155" t="s">
        <v>53</v>
      </c>
      <c r="D1688">
        <f>IF(ISERROR(VLOOKUP(A1688,'Unc. Lookup'!O$2:O$2652,1,FALSE)),0,1)</f>
        <v>1</v>
      </c>
      <c r="E1688">
        <f>COUNTIF(Table5[New ID],Table5[[#This Row],[New ID]])</f>
        <v>1</v>
      </c>
      <c r="G1688" s="1" t="s">
        <v>4939</v>
      </c>
      <c r="K1688">
        <v>1</v>
      </c>
      <c r="L1688">
        <v>1</v>
      </c>
    </row>
    <row r="1689" spans="1:12" x14ac:dyDescent="0.25">
      <c r="A1689" s="156" t="s">
        <v>1405</v>
      </c>
      <c r="B1689" s="66" t="s">
        <v>4303</v>
      </c>
      <c r="C1689" s="155" t="s">
        <v>53</v>
      </c>
      <c r="D1689">
        <f>IF(ISERROR(VLOOKUP(A1689,'Unc. Lookup'!O$2:O$2652,1,FALSE)),0,1)</f>
        <v>1</v>
      </c>
      <c r="E1689">
        <f>COUNTIF(Table5[New ID],Table5[[#This Row],[New ID]])</f>
        <v>1</v>
      </c>
      <c r="G1689" s="1" t="s">
        <v>2784</v>
      </c>
      <c r="J1689">
        <v>1</v>
      </c>
      <c r="L1689">
        <v>1</v>
      </c>
    </row>
    <row r="1690" spans="1:12" x14ac:dyDescent="0.25">
      <c r="A1690" s="156" t="s">
        <v>1411</v>
      </c>
      <c r="B1690" s="66" t="s">
        <v>4304</v>
      </c>
      <c r="C1690" s="155" t="s">
        <v>53</v>
      </c>
      <c r="D1690">
        <f>IF(ISERROR(VLOOKUP(A1690,'Unc. Lookup'!O$2:O$2652,1,FALSE)),0,1)</f>
        <v>1</v>
      </c>
      <c r="E1690">
        <f>COUNTIF(Table5[New ID],Table5[[#This Row],[New ID]])</f>
        <v>1</v>
      </c>
      <c r="G1690" s="1" t="s">
        <v>2794</v>
      </c>
      <c r="J1690">
        <v>1</v>
      </c>
      <c r="L1690">
        <v>1</v>
      </c>
    </row>
    <row r="1691" spans="1:12" x14ac:dyDescent="0.25">
      <c r="A1691" s="156" t="s">
        <v>1422</v>
      </c>
      <c r="B1691" s="66" t="s">
        <v>4305</v>
      </c>
      <c r="C1691" s="155" t="s">
        <v>53</v>
      </c>
      <c r="D1691">
        <f>IF(ISERROR(VLOOKUP(A1691,'Unc. Lookup'!O$2:O$2652,1,FALSE)),0,1)</f>
        <v>1</v>
      </c>
      <c r="E1691">
        <f>COUNTIF(Table5[New ID],Table5[[#This Row],[New ID]])</f>
        <v>1</v>
      </c>
      <c r="G1691" s="1" t="s">
        <v>2800</v>
      </c>
      <c r="J1691">
        <v>1</v>
      </c>
      <c r="L1691">
        <v>1</v>
      </c>
    </row>
    <row r="1692" spans="1:12" x14ac:dyDescent="0.25">
      <c r="A1692" s="156" t="s">
        <v>1432</v>
      </c>
      <c r="B1692" s="66" t="s">
        <v>4306</v>
      </c>
      <c r="C1692" s="155" t="s">
        <v>53</v>
      </c>
      <c r="D1692">
        <f>IF(ISERROR(VLOOKUP(A1692,'Unc. Lookup'!O$2:O$2652,1,FALSE)),0,1)</f>
        <v>1</v>
      </c>
      <c r="E1692">
        <f>COUNTIF(Table5[New ID],Table5[[#This Row],[New ID]])</f>
        <v>1</v>
      </c>
      <c r="G1692" s="1" t="s">
        <v>2790</v>
      </c>
      <c r="J1692">
        <v>1</v>
      </c>
      <c r="L1692">
        <v>1</v>
      </c>
    </row>
    <row r="1693" spans="1:12" x14ac:dyDescent="0.25">
      <c r="A1693" s="156" t="s">
        <v>5543</v>
      </c>
      <c r="B1693" s="66" t="s">
        <v>4307</v>
      </c>
      <c r="C1693" s="155" t="s">
        <v>53</v>
      </c>
      <c r="D1693">
        <f>IF(ISERROR(VLOOKUP(A1693,'Unc. Lookup'!O$2:O$2652,1,FALSE)),0,1)</f>
        <v>0</v>
      </c>
      <c r="E1693">
        <f>COUNTIF(Table5[New ID],Table5[[#This Row],[New ID]])</f>
        <v>1</v>
      </c>
      <c r="G1693" s="1" t="s">
        <v>4935</v>
      </c>
      <c r="K1693">
        <v>1</v>
      </c>
      <c r="L1693">
        <v>1</v>
      </c>
    </row>
    <row r="1694" spans="1:12" x14ac:dyDescent="0.25">
      <c r="A1694" s="156" t="s">
        <v>5544</v>
      </c>
      <c r="B1694" s="66" t="s">
        <v>4308</v>
      </c>
      <c r="C1694" s="155" t="s">
        <v>53</v>
      </c>
      <c r="D1694">
        <f>IF(ISERROR(VLOOKUP(A1694,'Unc. Lookup'!O$2:O$2652,1,FALSE)),0,1)</f>
        <v>0</v>
      </c>
      <c r="E1694">
        <f>COUNTIF(Table5[New ID],Table5[[#This Row],[New ID]])</f>
        <v>1</v>
      </c>
      <c r="G1694" s="1" t="s">
        <v>4940</v>
      </c>
      <c r="K1694">
        <v>1</v>
      </c>
      <c r="L1694">
        <v>1</v>
      </c>
    </row>
    <row r="1695" spans="1:12" x14ac:dyDescent="0.25">
      <c r="A1695" s="156" t="s">
        <v>5545</v>
      </c>
      <c r="B1695" s="66" t="s">
        <v>4309</v>
      </c>
      <c r="C1695" s="155" t="s">
        <v>53</v>
      </c>
      <c r="D1695">
        <f>IF(ISERROR(VLOOKUP(A1695,'Unc. Lookup'!O$2:O$2652,1,FALSE)),0,1)</f>
        <v>0</v>
      </c>
      <c r="E1695">
        <f>COUNTIF(Table5[New ID],Table5[[#This Row],[New ID]])</f>
        <v>1</v>
      </c>
      <c r="G1695" s="1" t="s">
        <v>2785</v>
      </c>
      <c r="J1695">
        <v>1</v>
      </c>
      <c r="L1695">
        <v>1</v>
      </c>
    </row>
    <row r="1696" spans="1:12" x14ac:dyDescent="0.25">
      <c r="A1696" s="156" t="s">
        <v>1413</v>
      </c>
      <c r="B1696" s="66" t="s">
        <v>4310</v>
      </c>
      <c r="C1696" s="155" t="s">
        <v>53</v>
      </c>
      <c r="D1696">
        <f>IF(ISERROR(VLOOKUP(A1696,'Unc. Lookup'!O$2:O$2652,1,FALSE)),0,1)</f>
        <v>1</v>
      </c>
      <c r="E1696">
        <f>COUNTIF(Table5[New ID],Table5[[#This Row],[New ID]])</f>
        <v>1</v>
      </c>
      <c r="G1696" s="1" t="s">
        <v>2795</v>
      </c>
      <c r="J1696">
        <v>1</v>
      </c>
      <c r="L1696">
        <v>1</v>
      </c>
    </row>
    <row r="1697" spans="1:12" x14ac:dyDescent="0.25">
      <c r="A1697" s="156" t="s">
        <v>1427</v>
      </c>
      <c r="B1697" s="66" t="s">
        <v>4311</v>
      </c>
      <c r="C1697" s="155" t="s">
        <v>53</v>
      </c>
      <c r="D1697">
        <f>IF(ISERROR(VLOOKUP(A1697,'Unc. Lookup'!O$2:O$2652,1,FALSE)),0,1)</f>
        <v>1</v>
      </c>
      <c r="E1697">
        <f>COUNTIF(Table5[New ID],Table5[[#This Row],[New ID]])</f>
        <v>1</v>
      </c>
      <c r="G1697" s="1" t="s">
        <v>2803</v>
      </c>
      <c r="J1697">
        <v>1</v>
      </c>
      <c r="L1697">
        <v>1</v>
      </c>
    </row>
    <row r="1698" spans="1:12" x14ac:dyDescent="0.25">
      <c r="A1698" s="156" t="s">
        <v>5546</v>
      </c>
      <c r="B1698" s="66" t="s">
        <v>4312</v>
      </c>
      <c r="C1698" s="155" t="s">
        <v>53</v>
      </c>
      <c r="D1698">
        <f>IF(ISERROR(VLOOKUP(A1698,'Unc. Lookup'!O$2:O$2652,1,FALSE)),0,1)</f>
        <v>0</v>
      </c>
      <c r="E1698">
        <f>COUNTIF(Table5[New ID],Table5[[#This Row],[New ID]])</f>
        <v>1</v>
      </c>
      <c r="G1698" s="1" t="s">
        <v>2793</v>
      </c>
      <c r="J1698">
        <v>1</v>
      </c>
      <c r="L1698">
        <v>1</v>
      </c>
    </row>
    <row r="1699" spans="1:12" x14ac:dyDescent="0.25">
      <c r="A1699" s="156" t="s">
        <v>5547</v>
      </c>
      <c r="B1699" s="66" t="s">
        <v>4313</v>
      </c>
      <c r="C1699" s="155" t="s">
        <v>53</v>
      </c>
      <c r="D1699">
        <f>IF(ISERROR(VLOOKUP(A1699,'Unc. Lookup'!O$2:O$2652,1,FALSE)),0,1)</f>
        <v>0</v>
      </c>
      <c r="E1699">
        <f>COUNTIF(Table5[New ID],Table5[[#This Row],[New ID]])</f>
        <v>1</v>
      </c>
      <c r="G1699" s="1" t="s">
        <v>2788</v>
      </c>
      <c r="J1699">
        <v>1</v>
      </c>
      <c r="L1699">
        <v>1</v>
      </c>
    </row>
    <row r="1700" spans="1:12" x14ac:dyDescent="0.25">
      <c r="A1700" s="156" t="s">
        <v>5548</v>
      </c>
      <c r="B1700" s="66" t="s">
        <v>4314</v>
      </c>
      <c r="C1700" s="155" t="s">
        <v>53</v>
      </c>
      <c r="D1700">
        <f>IF(ISERROR(VLOOKUP(A1700,'Unc. Lookup'!O$2:O$2652,1,FALSE)),0,1)</f>
        <v>0</v>
      </c>
      <c r="E1700">
        <f>COUNTIF(Table5[New ID],Table5[[#This Row],[New ID]])</f>
        <v>1</v>
      </c>
      <c r="G1700" s="1" t="s">
        <v>2798</v>
      </c>
      <c r="J1700">
        <v>1</v>
      </c>
      <c r="L1700">
        <v>1</v>
      </c>
    </row>
    <row r="1701" spans="1:12" x14ac:dyDescent="0.25">
      <c r="A1701" s="156" t="s">
        <v>5549</v>
      </c>
      <c r="B1701" s="66" t="s">
        <v>4315</v>
      </c>
      <c r="C1701" s="155" t="s">
        <v>53</v>
      </c>
      <c r="D1701">
        <f>IF(ISERROR(VLOOKUP(A1701,'Unc. Lookup'!O$2:O$2652,1,FALSE)),0,1)</f>
        <v>0</v>
      </c>
      <c r="E1701">
        <f>COUNTIF(Table5[New ID],Table5[[#This Row],[New ID]])</f>
        <v>1</v>
      </c>
      <c r="G1701" s="1" t="s">
        <v>2802</v>
      </c>
      <c r="J1701">
        <v>1</v>
      </c>
      <c r="L1701">
        <v>1</v>
      </c>
    </row>
    <row r="1702" spans="1:12" x14ac:dyDescent="0.25">
      <c r="A1702" s="156" t="s">
        <v>1415</v>
      </c>
      <c r="B1702" s="66" t="s">
        <v>4316</v>
      </c>
      <c r="C1702" s="155" t="s">
        <v>53</v>
      </c>
      <c r="D1702">
        <f>IF(ISERROR(VLOOKUP(A1702,'Unc. Lookup'!O$2:O$2652,1,FALSE)),0,1)</f>
        <v>1</v>
      </c>
      <c r="E1702">
        <f>COUNTIF(Table5[New ID],Table5[[#This Row],[New ID]])</f>
        <v>1</v>
      </c>
      <c r="G1702" s="1" t="s">
        <v>2792</v>
      </c>
      <c r="J1702">
        <v>1</v>
      </c>
      <c r="L1702">
        <v>1</v>
      </c>
    </row>
    <row r="1703" spans="1:12" x14ac:dyDescent="0.25">
      <c r="A1703" s="156" t="s">
        <v>5550</v>
      </c>
      <c r="B1703" s="66" t="s">
        <v>4317</v>
      </c>
      <c r="C1703" s="155" t="s">
        <v>53</v>
      </c>
      <c r="D1703">
        <f>IF(ISERROR(VLOOKUP(A1703,'Unc. Lookup'!O$2:O$2652,1,FALSE)),0,1)</f>
        <v>0</v>
      </c>
      <c r="E1703">
        <f>COUNTIF(Table5[New ID],Table5[[#This Row],[New ID]])</f>
        <v>1</v>
      </c>
      <c r="G1703" s="1" t="s">
        <v>4937</v>
      </c>
      <c r="K1703">
        <v>1</v>
      </c>
      <c r="L1703">
        <v>1</v>
      </c>
    </row>
    <row r="1704" spans="1:12" x14ac:dyDescent="0.25">
      <c r="A1704" s="156" t="s">
        <v>1430</v>
      </c>
      <c r="B1704" s="66" t="s">
        <v>4318</v>
      </c>
      <c r="C1704" s="155" t="s">
        <v>53</v>
      </c>
      <c r="D1704">
        <f>IF(ISERROR(VLOOKUP(A1704,'Unc. Lookup'!O$2:O$2652,1,FALSE)),0,1)</f>
        <v>1</v>
      </c>
      <c r="E1704">
        <f>COUNTIF(Table5[New ID],Table5[[#This Row],[New ID]])</f>
        <v>1</v>
      </c>
      <c r="G1704" s="1" t="s">
        <v>4942</v>
      </c>
      <c r="K1704">
        <v>1</v>
      </c>
      <c r="L1704">
        <v>1</v>
      </c>
    </row>
    <row r="1705" spans="1:12" x14ac:dyDescent="0.25">
      <c r="A1705" s="156" t="s">
        <v>1440</v>
      </c>
      <c r="B1705" s="66" t="s">
        <v>4319</v>
      </c>
      <c r="C1705" s="155" t="s">
        <v>53</v>
      </c>
      <c r="D1705">
        <f>IF(ISERROR(VLOOKUP(A1705,'Unc. Lookup'!O$2:O$2652,1,FALSE)),0,1)</f>
        <v>1</v>
      </c>
      <c r="E1705">
        <f>COUNTIF(Table5[New ID],Table5[[#This Row],[New ID]])</f>
        <v>1</v>
      </c>
      <c r="G1705" s="1" t="s">
        <v>2787</v>
      </c>
      <c r="J1705">
        <v>1</v>
      </c>
      <c r="L1705">
        <v>1</v>
      </c>
    </row>
    <row r="1706" spans="1:12" x14ac:dyDescent="0.25">
      <c r="A1706" s="156" t="s">
        <v>5551</v>
      </c>
      <c r="B1706" s="66" t="s">
        <v>4320</v>
      </c>
      <c r="C1706" s="155" t="s">
        <v>53</v>
      </c>
      <c r="D1706">
        <f>IF(ISERROR(VLOOKUP(A1706,'Unc. Lookup'!O$2:O$2652,1,FALSE)),0,1)</f>
        <v>0</v>
      </c>
      <c r="E1706">
        <f>COUNTIF(Table5[New ID],Table5[[#This Row],[New ID]])</f>
        <v>1</v>
      </c>
      <c r="G1706" s="1" t="s">
        <v>2797</v>
      </c>
      <c r="J1706">
        <v>1</v>
      </c>
      <c r="L1706">
        <v>1</v>
      </c>
    </row>
    <row r="1707" spans="1:12" x14ac:dyDescent="0.25">
      <c r="A1707" s="156" t="s">
        <v>1410</v>
      </c>
      <c r="B1707" s="66" t="s">
        <v>4321</v>
      </c>
      <c r="C1707" s="155" t="s">
        <v>53</v>
      </c>
      <c r="D1707">
        <f>IF(ISERROR(VLOOKUP(A1707,'Unc. Lookup'!O$2:O$2652,1,FALSE)),0,1)</f>
        <v>1</v>
      </c>
      <c r="E1707">
        <f>COUNTIF(Table5[New ID],Table5[[#This Row],[New ID]])</f>
        <v>1</v>
      </c>
      <c r="G1707" s="1" t="s">
        <v>2801</v>
      </c>
      <c r="J1707">
        <v>1</v>
      </c>
      <c r="L1707">
        <v>1</v>
      </c>
    </row>
    <row r="1708" spans="1:12" x14ac:dyDescent="0.25">
      <c r="A1708" s="156" t="s">
        <v>1412</v>
      </c>
      <c r="B1708" s="66" t="s">
        <v>4322</v>
      </c>
      <c r="C1708" s="155" t="s">
        <v>53</v>
      </c>
      <c r="D1708">
        <f>IF(ISERROR(VLOOKUP(A1708,'Unc. Lookup'!O$2:O$2652,1,FALSE)),0,1)</f>
        <v>1</v>
      </c>
      <c r="E1708">
        <f>COUNTIF(Table5[New ID],Table5[[#This Row],[New ID]])</f>
        <v>1</v>
      </c>
      <c r="G1708" s="1" t="s">
        <v>2791</v>
      </c>
      <c r="J1708">
        <v>1</v>
      </c>
      <c r="L1708">
        <v>1</v>
      </c>
    </row>
    <row r="1709" spans="1:12" x14ac:dyDescent="0.25">
      <c r="A1709" s="156" t="s">
        <v>1428</v>
      </c>
      <c r="B1709" s="66" t="s">
        <v>4323</v>
      </c>
      <c r="C1709" s="155" t="s">
        <v>53</v>
      </c>
      <c r="D1709">
        <f>IF(ISERROR(VLOOKUP(A1709,'Unc. Lookup'!O$2:O$2652,1,FALSE)),0,1)</f>
        <v>1</v>
      </c>
      <c r="E1709">
        <f>COUNTIF(Table5[New ID],Table5[[#This Row],[New ID]])</f>
        <v>1</v>
      </c>
      <c r="G1709" s="1" t="s">
        <v>4936</v>
      </c>
      <c r="K1709">
        <v>1</v>
      </c>
      <c r="L1709">
        <v>1</v>
      </c>
    </row>
    <row r="1710" spans="1:12" x14ac:dyDescent="0.25">
      <c r="A1710" s="156" t="s">
        <v>1434</v>
      </c>
      <c r="B1710" s="66" t="s">
        <v>4324</v>
      </c>
      <c r="C1710" s="155" t="s">
        <v>53</v>
      </c>
      <c r="D1710">
        <f>IF(ISERROR(VLOOKUP(A1710,'Unc. Lookup'!O$2:O$2652,1,FALSE)),0,1)</f>
        <v>1</v>
      </c>
      <c r="E1710">
        <f>COUNTIF(Table5[New ID],Table5[[#This Row],[New ID]])</f>
        <v>1</v>
      </c>
      <c r="G1710" s="1" t="s">
        <v>4941</v>
      </c>
      <c r="K1710">
        <v>1</v>
      </c>
      <c r="L1710">
        <v>1</v>
      </c>
    </row>
    <row r="1711" spans="1:12" x14ac:dyDescent="0.25">
      <c r="A1711" s="156" t="s">
        <v>1441</v>
      </c>
      <c r="B1711" s="66" t="s">
        <v>4325</v>
      </c>
      <c r="C1711" s="155" t="s">
        <v>53</v>
      </c>
      <c r="D1711">
        <f>IF(ISERROR(VLOOKUP(A1711,'Unc. Lookup'!O$2:O$2652,1,FALSE)),0,1)</f>
        <v>1</v>
      </c>
      <c r="E1711">
        <f>COUNTIF(Table5[New ID],Table5[[#This Row],[New ID]])</f>
        <v>1</v>
      </c>
      <c r="G1711" s="1" t="s">
        <v>2786</v>
      </c>
      <c r="J1711">
        <v>1</v>
      </c>
      <c r="L1711">
        <v>1</v>
      </c>
    </row>
    <row r="1712" spans="1:12" x14ac:dyDescent="0.25">
      <c r="A1712" s="156" t="s">
        <v>1449</v>
      </c>
      <c r="B1712" s="66" t="s">
        <v>4326</v>
      </c>
      <c r="C1712" s="155" t="s">
        <v>53</v>
      </c>
      <c r="D1712">
        <f>IF(ISERROR(VLOOKUP(A1712,'Unc. Lookup'!O$2:O$2652,1,FALSE)),0,1)</f>
        <v>1</v>
      </c>
      <c r="E1712">
        <f>COUNTIF(Table5[New ID],Table5[[#This Row],[New ID]])</f>
        <v>1</v>
      </c>
      <c r="G1712" s="1" t="s">
        <v>2796</v>
      </c>
      <c r="J1712">
        <v>1</v>
      </c>
      <c r="L1712">
        <v>1</v>
      </c>
    </row>
    <row r="1713" spans="1:12" x14ac:dyDescent="0.25">
      <c r="A1713" s="156" t="s">
        <v>1407</v>
      </c>
      <c r="B1713" s="66" t="s">
        <v>4327</v>
      </c>
      <c r="C1713" s="155" t="s">
        <v>53</v>
      </c>
      <c r="D1713">
        <f>IF(ISERROR(VLOOKUP(A1713,'Unc. Lookup'!O$2:O$2652,1,FALSE)),0,1)</f>
        <v>1</v>
      </c>
      <c r="E1713">
        <f>COUNTIF(Table5[New ID],Table5[[#This Row],[New ID]])</f>
        <v>1</v>
      </c>
      <c r="G1713" s="1" t="s">
        <v>4054</v>
      </c>
      <c r="I1713">
        <v>1</v>
      </c>
      <c r="L1713">
        <v>1</v>
      </c>
    </row>
    <row r="1714" spans="1:12" x14ac:dyDescent="0.25">
      <c r="A1714" s="156" t="s">
        <v>1417</v>
      </c>
      <c r="B1714" s="66" t="s">
        <v>4328</v>
      </c>
      <c r="C1714" s="155" t="s">
        <v>53</v>
      </c>
      <c r="D1714">
        <f>IF(ISERROR(VLOOKUP(A1714,'Unc. Lookup'!O$2:O$2652,1,FALSE)),0,1)</f>
        <v>1</v>
      </c>
      <c r="E1714">
        <f>COUNTIF(Table5[New ID],Table5[[#This Row],[New ID]])</f>
        <v>1</v>
      </c>
      <c r="G1714" s="1" t="s">
        <v>4057</v>
      </c>
      <c r="I1714">
        <v>1</v>
      </c>
      <c r="L1714">
        <v>1</v>
      </c>
    </row>
    <row r="1715" spans="1:12" x14ac:dyDescent="0.25">
      <c r="A1715" s="156" t="s">
        <v>5552</v>
      </c>
      <c r="B1715" s="66" t="s">
        <v>4329</v>
      </c>
      <c r="C1715" s="155" t="s">
        <v>53</v>
      </c>
      <c r="D1715">
        <f>IF(ISERROR(VLOOKUP(A1715,'Unc. Lookup'!O$2:O$2652,1,FALSE)),0,1)</f>
        <v>0</v>
      </c>
      <c r="E1715">
        <f>COUNTIF(Table5[New ID],Table5[[#This Row],[New ID]])</f>
        <v>1</v>
      </c>
      <c r="G1715" s="1" t="s">
        <v>4063</v>
      </c>
      <c r="I1715">
        <v>1</v>
      </c>
      <c r="L1715">
        <v>1</v>
      </c>
    </row>
    <row r="1716" spans="1:12" x14ac:dyDescent="0.25">
      <c r="A1716" s="156" t="s">
        <v>1436</v>
      </c>
      <c r="B1716" s="66" t="s">
        <v>4330</v>
      </c>
      <c r="C1716" s="155" t="s">
        <v>53</v>
      </c>
      <c r="D1716">
        <f>IF(ISERROR(VLOOKUP(A1716,'Unc. Lookup'!O$2:O$2652,1,FALSE)),0,1)</f>
        <v>1</v>
      </c>
      <c r="E1716">
        <f>COUNTIF(Table5[New ID],Table5[[#This Row],[New ID]])</f>
        <v>1</v>
      </c>
      <c r="G1716" s="1" t="s">
        <v>4055</v>
      </c>
      <c r="I1716">
        <v>1</v>
      </c>
      <c r="L1716">
        <v>1</v>
      </c>
    </row>
    <row r="1717" spans="1:12" x14ac:dyDescent="0.25">
      <c r="A1717" s="156" t="s">
        <v>1443</v>
      </c>
      <c r="B1717" s="66" t="s">
        <v>4331</v>
      </c>
      <c r="C1717" s="155" t="s">
        <v>53</v>
      </c>
      <c r="D1717">
        <f>IF(ISERROR(VLOOKUP(A1717,'Unc. Lookup'!O$2:O$2652,1,FALSE)),0,1)</f>
        <v>1</v>
      </c>
      <c r="E1717">
        <f>COUNTIF(Table5[New ID],Table5[[#This Row],[New ID]])</f>
        <v>1</v>
      </c>
      <c r="G1717" s="1" t="s">
        <v>4058</v>
      </c>
      <c r="I1717">
        <v>1</v>
      </c>
      <c r="L1717">
        <v>1</v>
      </c>
    </row>
    <row r="1718" spans="1:12" x14ac:dyDescent="0.25">
      <c r="A1718" s="156" t="s">
        <v>1450</v>
      </c>
      <c r="B1718" s="66" t="s">
        <v>4332</v>
      </c>
      <c r="C1718" s="155" t="s">
        <v>53</v>
      </c>
      <c r="D1718">
        <f>IF(ISERROR(VLOOKUP(A1718,'Unc. Lookup'!O$2:O$2652,1,FALSE)),0,1)</f>
        <v>1</v>
      </c>
      <c r="E1718">
        <f>COUNTIF(Table5[New ID],Table5[[#This Row],[New ID]])</f>
        <v>1</v>
      </c>
      <c r="G1718" s="1" t="s">
        <v>4064</v>
      </c>
      <c r="I1718">
        <v>1</v>
      </c>
      <c r="L1718">
        <v>1</v>
      </c>
    </row>
    <row r="1719" spans="1:12" x14ac:dyDescent="0.25">
      <c r="A1719" s="156" t="s">
        <v>5553</v>
      </c>
      <c r="B1719" s="66" t="s">
        <v>4333</v>
      </c>
      <c r="C1719" s="155" t="s">
        <v>53</v>
      </c>
      <c r="D1719">
        <f>IF(ISERROR(VLOOKUP(A1719,'Unc. Lookup'!O$2:O$2652,1,FALSE)),0,1)</f>
        <v>0</v>
      </c>
      <c r="E1719">
        <f>COUNTIF(Table5[New ID],Table5[[#This Row],[New ID]])</f>
        <v>1</v>
      </c>
      <c r="G1719" s="1" t="s">
        <v>4069</v>
      </c>
      <c r="I1719">
        <v>1</v>
      </c>
      <c r="L1719">
        <v>1</v>
      </c>
    </row>
    <row r="1720" spans="1:12" x14ac:dyDescent="0.25">
      <c r="A1720" s="156" t="s">
        <v>5554</v>
      </c>
      <c r="B1720" s="66" t="s">
        <v>4334</v>
      </c>
      <c r="C1720" s="155" t="s">
        <v>53</v>
      </c>
      <c r="D1720">
        <f>IF(ISERROR(VLOOKUP(A1720,'Unc. Lookup'!O$2:O$2652,1,FALSE)),0,1)</f>
        <v>0</v>
      </c>
      <c r="E1720">
        <f>COUNTIF(Table5[New ID],Table5[[#This Row],[New ID]])</f>
        <v>1</v>
      </c>
      <c r="G1720" s="1" t="s">
        <v>4056</v>
      </c>
      <c r="I1720">
        <v>1</v>
      </c>
      <c r="L1720">
        <v>1</v>
      </c>
    </row>
    <row r="1721" spans="1:12" x14ac:dyDescent="0.25">
      <c r="A1721" s="156" t="s">
        <v>1421</v>
      </c>
      <c r="B1721" s="66" t="s">
        <v>4335</v>
      </c>
      <c r="C1721" s="155" t="s">
        <v>53</v>
      </c>
      <c r="D1721">
        <f>IF(ISERROR(VLOOKUP(A1721,'Unc. Lookup'!O$2:O$2652,1,FALSE)),0,1)</f>
        <v>1</v>
      </c>
      <c r="E1721">
        <f>COUNTIF(Table5[New ID],Table5[[#This Row],[New ID]])</f>
        <v>1</v>
      </c>
      <c r="G1721" s="1" t="s">
        <v>4059</v>
      </c>
      <c r="I1721">
        <v>1</v>
      </c>
      <c r="L1721">
        <v>1</v>
      </c>
    </row>
    <row r="1722" spans="1:12" x14ac:dyDescent="0.25">
      <c r="A1722" s="156" t="s">
        <v>1433</v>
      </c>
      <c r="B1722" s="66" t="s">
        <v>4336</v>
      </c>
      <c r="C1722" s="155" t="s">
        <v>53</v>
      </c>
      <c r="D1722">
        <f>IF(ISERROR(VLOOKUP(A1722,'Unc. Lookup'!O$2:O$2652,1,FALSE)),0,1)</f>
        <v>1</v>
      </c>
      <c r="E1722">
        <f>COUNTIF(Table5[New ID],Table5[[#This Row],[New ID]])</f>
        <v>1</v>
      </c>
      <c r="G1722" s="1" t="s">
        <v>4065</v>
      </c>
      <c r="I1722">
        <v>1</v>
      </c>
      <c r="L1722">
        <v>1</v>
      </c>
    </row>
    <row r="1723" spans="1:12" x14ac:dyDescent="0.25">
      <c r="A1723" s="156" t="s">
        <v>5555</v>
      </c>
      <c r="B1723" s="66" t="s">
        <v>4337</v>
      </c>
      <c r="C1723" s="155" t="s">
        <v>53</v>
      </c>
      <c r="D1723">
        <f>IF(ISERROR(VLOOKUP(A1723,'Unc. Lookup'!O$2:O$2652,1,FALSE)),0,1)</f>
        <v>0</v>
      </c>
      <c r="E1723">
        <f>COUNTIF(Table5[New ID],Table5[[#This Row],[New ID]])</f>
        <v>1</v>
      </c>
      <c r="G1723" s="1" t="s">
        <v>4070</v>
      </c>
      <c r="I1723">
        <v>1</v>
      </c>
      <c r="L1723">
        <v>1</v>
      </c>
    </row>
    <row r="1724" spans="1:12" x14ac:dyDescent="0.25">
      <c r="A1724" s="156" t="s">
        <v>1445</v>
      </c>
      <c r="B1724" s="66" t="s">
        <v>4338</v>
      </c>
      <c r="C1724" s="155" t="s">
        <v>53</v>
      </c>
      <c r="D1724">
        <f>IF(ISERROR(VLOOKUP(A1724,'Unc. Lookup'!O$2:O$2652,1,FALSE)),0,1)</f>
        <v>1</v>
      </c>
      <c r="E1724">
        <f>COUNTIF(Table5[New ID],Table5[[#This Row],[New ID]])</f>
        <v>1</v>
      </c>
      <c r="G1724" s="1" t="s">
        <v>4075</v>
      </c>
      <c r="I1724">
        <v>1</v>
      </c>
      <c r="L1724">
        <v>1</v>
      </c>
    </row>
    <row r="1725" spans="1:12" x14ac:dyDescent="0.25">
      <c r="A1725" s="156" t="s">
        <v>1408</v>
      </c>
      <c r="B1725" s="66" t="s">
        <v>4339</v>
      </c>
      <c r="C1725" s="155" t="s">
        <v>53</v>
      </c>
      <c r="D1725">
        <f>IF(ISERROR(VLOOKUP(A1725,'Unc. Lookup'!O$2:O$2652,1,FALSE)),0,1)</f>
        <v>1</v>
      </c>
      <c r="E1725">
        <f>COUNTIF(Table5[New ID],Table5[[#This Row],[New ID]])</f>
        <v>1</v>
      </c>
      <c r="G1725" s="1" t="s">
        <v>2694</v>
      </c>
      <c r="I1725">
        <v>1</v>
      </c>
      <c r="J1725">
        <v>1</v>
      </c>
      <c r="K1725">
        <v>1</v>
      </c>
      <c r="L1725">
        <v>3</v>
      </c>
    </row>
    <row r="1726" spans="1:12" x14ac:dyDescent="0.25">
      <c r="A1726" s="156" t="s">
        <v>1418</v>
      </c>
      <c r="B1726" s="66" t="s">
        <v>4340</v>
      </c>
      <c r="C1726" s="155" t="s">
        <v>53</v>
      </c>
      <c r="D1726">
        <f>IF(ISERROR(VLOOKUP(A1726,'Unc. Lookup'!O$2:O$2652,1,FALSE)),0,1)</f>
        <v>1</v>
      </c>
      <c r="E1726">
        <f>COUNTIF(Table5[New ID],Table5[[#This Row],[New ID]])</f>
        <v>1</v>
      </c>
      <c r="G1726" s="1" t="s">
        <v>4060</v>
      </c>
      <c r="I1726">
        <v>1</v>
      </c>
      <c r="L1726">
        <v>1</v>
      </c>
    </row>
    <row r="1727" spans="1:12" x14ac:dyDescent="0.25">
      <c r="A1727" s="156" t="s">
        <v>1425</v>
      </c>
      <c r="B1727" s="66" t="s">
        <v>4341</v>
      </c>
      <c r="C1727" s="155" t="s">
        <v>53</v>
      </c>
      <c r="D1727">
        <f>IF(ISERROR(VLOOKUP(A1727,'Unc. Lookup'!O$2:O$2652,1,FALSE)),0,1)</f>
        <v>1</v>
      </c>
      <c r="E1727">
        <f>COUNTIF(Table5[New ID],Table5[[#This Row],[New ID]])</f>
        <v>1</v>
      </c>
      <c r="G1727" s="1" t="s">
        <v>4066</v>
      </c>
      <c r="I1727">
        <v>1</v>
      </c>
      <c r="L1727">
        <v>1</v>
      </c>
    </row>
    <row r="1728" spans="1:12" x14ac:dyDescent="0.25">
      <c r="A1728" s="156" t="s">
        <v>1429</v>
      </c>
      <c r="B1728" s="66" t="s">
        <v>4342</v>
      </c>
      <c r="C1728" s="155" t="s">
        <v>53</v>
      </c>
      <c r="D1728">
        <f>IF(ISERROR(VLOOKUP(A1728,'Unc. Lookup'!O$2:O$2652,1,FALSE)),0,1)</f>
        <v>1</v>
      </c>
      <c r="E1728">
        <f>COUNTIF(Table5[New ID],Table5[[#This Row],[New ID]])</f>
        <v>1</v>
      </c>
      <c r="G1728" s="1" t="s">
        <v>4071</v>
      </c>
      <c r="I1728">
        <v>1</v>
      </c>
      <c r="L1728">
        <v>1</v>
      </c>
    </row>
    <row r="1729" spans="1:12" x14ac:dyDescent="0.25">
      <c r="A1729" s="156" t="s">
        <v>1444</v>
      </c>
      <c r="B1729" s="66" t="s">
        <v>4343</v>
      </c>
      <c r="C1729" s="155" t="s">
        <v>53</v>
      </c>
      <c r="D1729">
        <f>IF(ISERROR(VLOOKUP(A1729,'Unc. Lookup'!O$2:O$2652,1,FALSE)),0,1)</f>
        <v>1</v>
      </c>
      <c r="E1729">
        <f>COUNTIF(Table5[New ID],Table5[[#This Row],[New ID]])</f>
        <v>1</v>
      </c>
      <c r="G1729" s="1" t="s">
        <v>4076</v>
      </c>
      <c r="I1729">
        <v>1</v>
      </c>
      <c r="L1729">
        <v>1</v>
      </c>
    </row>
    <row r="1730" spans="1:12" x14ac:dyDescent="0.25">
      <c r="A1730" s="156" t="s">
        <v>1451</v>
      </c>
      <c r="B1730" s="66" t="s">
        <v>4344</v>
      </c>
      <c r="C1730" s="155" t="s">
        <v>53</v>
      </c>
      <c r="D1730">
        <f>IF(ISERROR(VLOOKUP(A1730,'Unc. Lookup'!O$2:O$2652,1,FALSE)),0,1)</f>
        <v>1</v>
      </c>
      <c r="E1730">
        <f>COUNTIF(Table5[New ID],Table5[[#This Row],[New ID]])</f>
        <v>1</v>
      </c>
      <c r="G1730" s="1" t="s">
        <v>4081</v>
      </c>
      <c r="I1730">
        <v>1</v>
      </c>
      <c r="L1730">
        <v>1</v>
      </c>
    </row>
    <row r="1731" spans="1:12" x14ac:dyDescent="0.25">
      <c r="A1731" s="156" t="s">
        <v>5556</v>
      </c>
      <c r="B1731" s="66" t="s">
        <v>4345</v>
      </c>
      <c r="C1731" s="155" t="s">
        <v>53</v>
      </c>
      <c r="D1731">
        <f>IF(ISERROR(VLOOKUP(A1731,'Unc. Lookup'!O$2:O$2652,1,FALSE)),0,1)</f>
        <v>0</v>
      </c>
      <c r="E1731">
        <f>COUNTIF(Table5[New ID],Table5[[#This Row],[New ID]])</f>
        <v>1</v>
      </c>
      <c r="G1731" s="1" t="s">
        <v>2695</v>
      </c>
      <c r="I1731">
        <v>1</v>
      </c>
      <c r="J1731">
        <v>1</v>
      </c>
      <c r="K1731">
        <v>1</v>
      </c>
      <c r="L1731">
        <v>3</v>
      </c>
    </row>
    <row r="1732" spans="1:12" x14ac:dyDescent="0.25">
      <c r="A1732" s="156" t="s">
        <v>1464</v>
      </c>
      <c r="B1732" s="66" t="s">
        <v>4346</v>
      </c>
      <c r="C1732" s="155" t="s">
        <v>53</v>
      </c>
      <c r="D1732">
        <f>IF(ISERROR(VLOOKUP(A1732,'Unc. Lookup'!O$2:O$2652,1,FALSE)),0,1)</f>
        <v>1</v>
      </c>
      <c r="E1732">
        <f>COUNTIF(Table5[New ID],Table5[[#This Row],[New ID]])</f>
        <v>1</v>
      </c>
      <c r="G1732" s="1" t="s">
        <v>4061</v>
      </c>
      <c r="I1732">
        <v>1</v>
      </c>
      <c r="L1732">
        <v>1</v>
      </c>
    </row>
    <row r="1733" spans="1:12" x14ac:dyDescent="0.25">
      <c r="A1733" s="156" t="s">
        <v>1469</v>
      </c>
      <c r="B1733" s="66" t="s">
        <v>4347</v>
      </c>
      <c r="C1733" s="155" t="s">
        <v>53</v>
      </c>
      <c r="D1733">
        <f>IF(ISERROR(VLOOKUP(A1733,'Unc. Lookup'!O$2:O$2652,1,FALSE)),0,1)</f>
        <v>1</v>
      </c>
      <c r="E1733">
        <f>COUNTIF(Table5[New ID],Table5[[#This Row],[New ID]])</f>
        <v>1</v>
      </c>
      <c r="G1733" s="1" t="s">
        <v>4067</v>
      </c>
      <c r="I1733">
        <v>1</v>
      </c>
      <c r="L1733">
        <v>1</v>
      </c>
    </row>
    <row r="1734" spans="1:12" x14ac:dyDescent="0.25">
      <c r="A1734" s="156" t="s">
        <v>1477</v>
      </c>
      <c r="B1734" s="66" t="s">
        <v>4348</v>
      </c>
      <c r="C1734" s="155" t="s">
        <v>53</v>
      </c>
      <c r="D1734">
        <f>IF(ISERROR(VLOOKUP(A1734,'Unc. Lookup'!O$2:O$2652,1,FALSE)),0,1)</f>
        <v>1</v>
      </c>
      <c r="E1734">
        <f>COUNTIF(Table5[New ID],Table5[[#This Row],[New ID]])</f>
        <v>1</v>
      </c>
      <c r="G1734" s="1" t="s">
        <v>4072</v>
      </c>
      <c r="I1734">
        <v>1</v>
      </c>
      <c r="L1734">
        <v>1</v>
      </c>
    </row>
    <row r="1735" spans="1:12" x14ac:dyDescent="0.25">
      <c r="A1735" s="156" t="s">
        <v>1490</v>
      </c>
      <c r="B1735" s="66" t="s">
        <v>4349</v>
      </c>
      <c r="C1735" s="155" t="s">
        <v>53</v>
      </c>
      <c r="D1735">
        <f>IF(ISERROR(VLOOKUP(A1735,'Unc. Lookup'!O$2:O$2652,1,FALSE)),0,1)</f>
        <v>1</v>
      </c>
      <c r="E1735">
        <f>COUNTIF(Table5[New ID],Table5[[#This Row],[New ID]])</f>
        <v>1</v>
      </c>
      <c r="G1735" s="1" t="s">
        <v>4077</v>
      </c>
      <c r="I1735">
        <v>1</v>
      </c>
      <c r="K1735">
        <v>1</v>
      </c>
      <c r="L1735">
        <v>2</v>
      </c>
    </row>
    <row r="1736" spans="1:12" x14ac:dyDescent="0.25">
      <c r="A1736" s="156" t="s">
        <v>1502</v>
      </c>
      <c r="B1736" s="66" t="s">
        <v>4350</v>
      </c>
      <c r="C1736" s="155" t="s">
        <v>53</v>
      </c>
      <c r="D1736">
        <f>IF(ISERROR(VLOOKUP(A1736,'Unc. Lookup'!O$2:O$2652,1,FALSE)),0,1)</f>
        <v>1</v>
      </c>
      <c r="E1736">
        <f>COUNTIF(Table5[New ID],Table5[[#This Row],[New ID]])</f>
        <v>1</v>
      </c>
      <c r="G1736" s="1" t="s">
        <v>2703</v>
      </c>
      <c r="J1736">
        <v>1</v>
      </c>
      <c r="L1736">
        <v>1</v>
      </c>
    </row>
    <row r="1737" spans="1:12" x14ac:dyDescent="0.25">
      <c r="A1737" s="156" t="s">
        <v>1459</v>
      </c>
      <c r="B1737" s="66" t="s">
        <v>4351</v>
      </c>
      <c r="C1737" s="155" t="s">
        <v>53</v>
      </c>
      <c r="D1737">
        <f>IF(ISERROR(VLOOKUP(A1737,'Unc. Lookup'!O$2:O$2652,1,FALSE)),0,1)</f>
        <v>1</v>
      </c>
      <c r="E1737">
        <f>COUNTIF(Table5[New ID],Table5[[#This Row],[New ID]])</f>
        <v>1</v>
      </c>
      <c r="G1737" s="1" t="s">
        <v>4082</v>
      </c>
      <c r="I1737">
        <v>1</v>
      </c>
      <c r="L1737">
        <v>1</v>
      </c>
    </row>
    <row r="1738" spans="1:12" x14ac:dyDescent="0.25">
      <c r="A1738" s="156" t="s">
        <v>1467</v>
      </c>
      <c r="B1738" s="66" t="s">
        <v>4352</v>
      </c>
      <c r="C1738" s="155" t="s">
        <v>53</v>
      </c>
      <c r="D1738">
        <f>IF(ISERROR(VLOOKUP(A1738,'Unc. Lookup'!O$2:O$2652,1,FALSE)),0,1)</f>
        <v>1</v>
      </c>
      <c r="E1738">
        <f>COUNTIF(Table5[New ID],Table5[[#This Row],[New ID]])</f>
        <v>1</v>
      </c>
      <c r="G1738" s="1" t="s">
        <v>4087</v>
      </c>
      <c r="I1738">
        <v>1</v>
      </c>
      <c r="L1738">
        <v>1</v>
      </c>
    </row>
    <row r="1739" spans="1:12" x14ac:dyDescent="0.25">
      <c r="A1739" s="156" t="s">
        <v>5557</v>
      </c>
      <c r="B1739" s="66" t="s">
        <v>4353</v>
      </c>
      <c r="C1739" s="155" t="s">
        <v>53</v>
      </c>
      <c r="D1739">
        <f>IF(ISERROR(VLOOKUP(A1739,'Unc. Lookup'!O$2:O$2652,1,FALSE)),0,1)</f>
        <v>0</v>
      </c>
      <c r="E1739">
        <f>COUNTIF(Table5[New ID],Table5[[#This Row],[New ID]])</f>
        <v>1</v>
      </c>
      <c r="G1739" s="1" t="s">
        <v>2696</v>
      </c>
      <c r="I1739">
        <v>1</v>
      </c>
      <c r="J1739">
        <v>1</v>
      </c>
      <c r="K1739">
        <v>1</v>
      </c>
      <c r="L1739">
        <v>3</v>
      </c>
    </row>
    <row r="1740" spans="1:12" x14ac:dyDescent="0.25">
      <c r="A1740" s="156" t="s">
        <v>5558</v>
      </c>
      <c r="B1740" s="66" t="s">
        <v>4354</v>
      </c>
      <c r="C1740" s="155" t="s">
        <v>53</v>
      </c>
      <c r="D1740">
        <f>IF(ISERROR(VLOOKUP(A1740,'Unc. Lookup'!O$2:O$2652,1,FALSE)),0,1)</f>
        <v>0</v>
      </c>
      <c r="E1740">
        <f>COUNTIF(Table5[New ID],Table5[[#This Row],[New ID]])</f>
        <v>1</v>
      </c>
      <c r="G1740" s="1" t="s">
        <v>4062</v>
      </c>
      <c r="I1740">
        <v>1</v>
      </c>
      <c r="L1740">
        <v>1</v>
      </c>
    </row>
    <row r="1741" spans="1:12" x14ac:dyDescent="0.25">
      <c r="A1741" s="156" t="s">
        <v>1486</v>
      </c>
      <c r="B1741" s="66" t="s">
        <v>4355</v>
      </c>
      <c r="C1741" s="155" t="s">
        <v>53</v>
      </c>
      <c r="D1741">
        <f>IF(ISERROR(VLOOKUP(A1741,'Unc. Lookup'!O$2:O$2652,1,FALSE)),0,1)</f>
        <v>1</v>
      </c>
      <c r="E1741">
        <f>COUNTIF(Table5[New ID],Table5[[#This Row],[New ID]])</f>
        <v>1</v>
      </c>
      <c r="G1741" s="1" t="s">
        <v>4068</v>
      </c>
      <c r="I1741">
        <v>1</v>
      </c>
      <c r="L1741">
        <v>1</v>
      </c>
    </row>
    <row r="1742" spans="1:12" x14ac:dyDescent="0.25">
      <c r="A1742" s="156" t="s">
        <v>1495</v>
      </c>
      <c r="B1742" s="66" t="s">
        <v>4356</v>
      </c>
      <c r="C1742" s="155" t="s">
        <v>53</v>
      </c>
      <c r="D1742">
        <f>IF(ISERROR(VLOOKUP(A1742,'Unc. Lookup'!O$2:O$2652,1,FALSE)),0,1)</f>
        <v>1</v>
      </c>
      <c r="E1742">
        <f>COUNTIF(Table5[New ID],Table5[[#This Row],[New ID]])</f>
        <v>1</v>
      </c>
      <c r="G1742" s="1" t="s">
        <v>4073</v>
      </c>
      <c r="I1742">
        <v>1</v>
      </c>
      <c r="L1742">
        <v>1</v>
      </c>
    </row>
    <row r="1743" spans="1:12" x14ac:dyDescent="0.25">
      <c r="A1743" s="156" t="s">
        <v>1453</v>
      </c>
      <c r="B1743" s="66" t="s">
        <v>4357</v>
      </c>
      <c r="C1743" s="155" t="s">
        <v>53</v>
      </c>
      <c r="D1743">
        <f>IF(ISERROR(VLOOKUP(A1743,'Unc. Lookup'!O$2:O$2652,1,FALSE)),0,1)</f>
        <v>1</v>
      </c>
      <c r="E1743">
        <f>COUNTIF(Table5[New ID],Table5[[#This Row],[New ID]])</f>
        <v>1</v>
      </c>
      <c r="G1743" s="1" t="s">
        <v>4078</v>
      </c>
      <c r="I1743">
        <v>1</v>
      </c>
      <c r="K1743">
        <v>1</v>
      </c>
      <c r="L1743">
        <v>2</v>
      </c>
    </row>
    <row r="1744" spans="1:12" x14ac:dyDescent="0.25">
      <c r="A1744" s="156" t="s">
        <v>1466</v>
      </c>
      <c r="B1744" s="66" t="s">
        <v>4358</v>
      </c>
      <c r="C1744" s="155" t="s">
        <v>53</v>
      </c>
      <c r="D1744">
        <f>IF(ISERROR(VLOOKUP(A1744,'Unc. Lookup'!O$2:O$2652,1,FALSE)),0,1)</f>
        <v>1</v>
      </c>
      <c r="E1744">
        <f>COUNTIF(Table5[New ID],Table5[[#This Row],[New ID]])</f>
        <v>1</v>
      </c>
      <c r="G1744" s="1" t="s">
        <v>2704</v>
      </c>
      <c r="J1744">
        <v>1</v>
      </c>
      <c r="L1744">
        <v>1</v>
      </c>
    </row>
    <row r="1745" spans="1:12" x14ac:dyDescent="0.25">
      <c r="A1745" s="156" t="s">
        <v>1471</v>
      </c>
      <c r="B1745" s="66" t="s">
        <v>4359</v>
      </c>
      <c r="C1745" s="155" t="s">
        <v>53</v>
      </c>
      <c r="D1745">
        <f>IF(ISERROR(VLOOKUP(A1745,'Unc. Lookup'!O$2:O$2652,1,FALSE)),0,1)</f>
        <v>1</v>
      </c>
      <c r="E1745">
        <f>COUNTIF(Table5[New ID],Table5[[#This Row],[New ID]])</f>
        <v>1</v>
      </c>
      <c r="G1745" s="1" t="s">
        <v>4083</v>
      </c>
      <c r="I1745">
        <v>1</v>
      </c>
      <c r="K1745">
        <v>1</v>
      </c>
      <c r="L1745">
        <v>2</v>
      </c>
    </row>
    <row r="1746" spans="1:12" x14ac:dyDescent="0.25">
      <c r="A1746" s="156" t="s">
        <v>5559</v>
      </c>
      <c r="B1746" s="66" t="s">
        <v>4360</v>
      </c>
      <c r="C1746" s="155" t="s">
        <v>53</v>
      </c>
      <c r="D1746">
        <f>IF(ISERROR(VLOOKUP(A1746,'Unc. Lookup'!O$2:O$2652,1,FALSE)),0,1)</f>
        <v>0</v>
      </c>
      <c r="E1746">
        <f>COUNTIF(Table5[New ID],Table5[[#This Row],[New ID]])</f>
        <v>1</v>
      </c>
      <c r="G1746" s="1" t="s">
        <v>2708</v>
      </c>
      <c r="J1746">
        <v>1</v>
      </c>
      <c r="L1746">
        <v>1</v>
      </c>
    </row>
    <row r="1747" spans="1:12" x14ac:dyDescent="0.25">
      <c r="A1747" s="156" t="s">
        <v>1485</v>
      </c>
      <c r="B1747" s="66" t="s">
        <v>4361</v>
      </c>
      <c r="C1747" s="155" t="s">
        <v>53</v>
      </c>
      <c r="D1747">
        <f>IF(ISERROR(VLOOKUP(A1747,'Unc. Lookup'!O$2:O$2652,1,FALSE)),0,1)</f>
        <v>1</v>
      </c>
      <c r="E1747">
        <f>COUNTIF(Table5[New ID],Table5[[#This Row],[New ID]])</f>
        <v>1</v>
      </c>
      <c r="G1747" s="1" t="s">
        <v>4088</v>
      </c>
      <c r="I1747">
        <v>1</v>
      </c>
      <c r="L1747">
        <v>1</v>
      </c>
    </row>
    <row r="1748" spans="1:12" x14ac:dyDescent="0.25">
      <c r="A1748" s="156" t="s">
        <v>1501</v>
      </c>
      <c r="B1748" s="66" t="s">
        <v>4362</v>
      </c>
      <c r="C1748" s="155" t="s">
        <v>53</v>
      </c>
      <c r="D1748">
        <f>IF(ISERROR(VLOOKUP(A1748,'Unc. Lookup'!O$2:O$2652,1,FALSE)),0,1)</f>
        <v>1</v>
      </c>
      <c r="E1748">
        <f>COUNTIF(Table5[New ID],Table5[[#This Row],[New ID]])</f>
        <v>1</v>
      </c>
      <c r="G1748" s="1" t="s">
        <v>4093</v>
      </c>
      <c r="I1748">
        <v>1</v>
      </c>
      <c r="L1748">
        <v>1</v>
      </c>
    </row>
    <row r="1749" spans="1:12" x14ac:dyDescent="0.25">
      <c r="A1749" s="156" t="s">
        <v>1455</v>
      </c>
      <c r="B1749" s="66" t="s">
        <v>4363</v>
      </c>
      <c r="C1749" s="155" t="s">
        <v>53</v>
      </c>
      <c r="D1749">
        <f>IF(ISERROR(VLOOKUP(A1749,'Unc. Lookup'!O$2:O$2652,1,FALSE)),0,1)</f>
        <v>1</v>
      </c>
      <c r="E1749">
        <f>COUNTIF(Table5[New ID],Table5[[#This Row],[New ID]])</f>
        <v>1</v>
      </c>
      <c r="G1749" s="1" t="s">
        <v>2697</v>
      </c>
      <c r="I1749">
        <v>1</v>
      </c>
      <c r="J1749">
        <v>1</v>
      </c>
      <c r="K1749">
        <v>1</v>
      </c>
      <c r="L1749">
        <v>3</v>
      </c>
    </row>
    <row r="1750" spans="1:12" x14ac:dyDescent="0.25">
      <c r="A1750" s="156" t="s">
        <v>1468</v>
      </c>
      <c r="B1750" s="66" t="s">
        <v>4364</v>
      </c>
      <c r="C1750" s="155" t="s">
        <v>53</v>
      </c>
      <c r="D1750">
        <f>IF(ISERROR(VLOOKUP(A1750,'Unc. Lookup'!O$2:O$2652,1,FALSE)),0,1)</f>
        <v>1</v>
      </c>
      <c r="E1750">
        <f>COUNTIF(Table5[New ID],Table5[[#This Row],[New ID]])</f>
        <v>1</v>
      </c>
      <c r="G1750" s="1" t="s">
        <v>4074</v>
      </c>
      <c r="I1750">
        <v>1</v>
      </c>
      <c r="L1750">
        <v>1</v>
      </c>
    </row>
    <row r="1751" spans="1:12" x14ac:dyDescent="0.25">
      <c r="A1751" s="156" t="s">
        <v>1473</v>
      </c>
      <c r="B1751" s="66" t="s">
        <v>4365</v>
      </c>
      <c r="C1751" s="155" t="s">
        <v>53</v>
      </c>
      <c r="D1751">
        <f>IF(ISERROR(VLOOKUP(A1751,'Unc. Lookup'!O$2:O$2652,1,FALSE)),0,1)</f>
        <v>1</v>
      </c>
      <c r="E1751">
        <f>COUNTIF(Table5[New ID],Table5[[#This Row],[New ID]])</f>
        <v>1</v>
      </c>
      <c r="G1751" s="1" t="s">
        <v>4079</v>
      </c>
      <c r="I1751">
        <v>1</v>
      </c>
      <c r="K1751">
        <v>1</v>
      </c>
      <c r="L1751">
        <v>2</v>
      </c>
    </row>
    <row r="1752" spans="1:12" x14ac:dyDescent="0.25">
      <c r="A1752" s="156" t="s">
        <v>1484</v>
      </c>
      <c r="B1752" s="66" t="s">
        <v>4366</v>
      </c>
      <c r="C1752" s="155" t="s">
        <v>53</v>
      </c>
      <c r="D1752">
        <f>IF(ISERROR(VLOOKUP(A1752,'Unc. Lookup'!O$2:O$2652,1,FALSE)),0,1)</f>
        <v>1</v>
      </c>
      <c r="E1752">
        <f>COUNTIF(Table5[New ID],Table5[[#This Row],[New ID]])</f>
        <v>1</v>
      </c>
      <c r="G1752" s="1" t="s">
        <v>2705</v>
      </c>
      <c r="J1752">
        <v>1</v>
      </c>
      <c r="L1752">
        <v>1</v>
      </c>
    </row>
    <row r="1753" spans="1:12" x14ac:dyDescent="0.25">
      <c r="A1753" s="156" t="s">
        <v>1489</v>
      </c>
      <c r="B1753" s="66" t="s">
        <v>4367</v>
      </c>
      <c r="C1753" s="155" t="s">
        <v>53</v>
      </c>
      <c r="D1753">
        <f>IF(ISERROR(VLOOKUP(A1753,'Unc. Lookup'!O$2:O$2652,1,FALSE)),0,1)</f>
        <v>1</v>
      </c>
      <c r="E1753">
        <f>COUNTIF(Table5[New ID],Table5[[#This Row],[New ID]])</f>
        <v>1</v>
      </c>
      <c r="G1753" s="1" t="s">
        <v>4084</v>
      </c>
      <c r="I1753">
        <v>1</v>
      </c>
      <c r="K1753">
        <v>1</v>
      </c>
      <c r="L1753">
        <v>2</v>
      </c>
    </row>
    <row r="1754" spans="1:12" x14ac:dyDescent="0.25">
      <c r="A1754" s="156" t="s">
        <v>1499</v>
      </c>
      <c r="B1754" s="66" t="s">
        <v>4368</v>
      </c>
      <c r="C1754" s="155" t="s">
        <v>53</v>
      </c>
      <c r="D1754">
        <f>IF(ISERROR(VLOOKUP(A1754,'Unc. Lookup'!O$2:O$2652,1,FALSE)),0,1)</f>
        <v>1</v>
      </c>
      <c r="E1754">
        <f>COUNTIF(Table5[New ID],Table5[[#This Row],[New ID]])</f>
        <v>1</v>
      </c>
      <c r="G1754" s="1" t="s">
        <v>2709</v>
      </c>
      <c r="J1754">
        <v>1</v>
      </c>
      <c r="L1754">
        <v>1</v>
      </c>
    </row>
    <row r="1755" spans="1:12" x14ac:dyDescent="0.25">
      <c r="A1755" s="156" t="s">
        <v>5560</v>
      </c>
      <c r="B1755" s="66" t="s">
        <v>4369</v>
      </c>
      <c r="C1755" s="155" t="s">
        <v>53</v>
      </c>
      <c r="D1755">
        <f>IF(ISERROR(VLOOKUP(A1755,'Unc. Lookup'!O$2:O$2652,1,FALSE)),0,1)</f>
        <v>0</v>
      </c>
      <c r="E1755">
        <f>COUNTIF(Table5[New ID],Table5[[#This Row],[New ID]])</f>
        <v>1</v>
      </c>
      <c r="G1755" s="1" t="s">
        <v>4089</v>
      </c>
      <c r="I1755">
        <v>1</v>
      </c>
      <c r="K1755">
        <v>1</v>
      </c>
      <c r="L1755">
        <v>2</v>
      </c>
    </row>
    <row r="1756" spans="1:12" x14ac:dyDescent="0.25">
      <c r="A1756" s="156" t="s">
        <v>1463</v>
      </c>
      <c r="B1756" s="66" t="s">
        <v>4370</v>
      </c>
      <c r="C1756" s="155" t="s">
        <v>53</v>
      </c>
      <c r="D1756">
        <f>IF(ISERROR(VLOOKUP(A1756,'Unc. Lookup'!O$2:O$2652,1,FALSE)),0,1)</f>
        <v>1</v>
      </c>
      <c r="E1756">
        <f>COUNTIF(Table5[New ID],Table5[[#This Row],[New ID]])</f>
        <v>1</v>
      </c>
      <c r="G1756" s="1" t="s">
        <v>2713</v>
      </c>
      <c r="J1756">
        <v>1</v>
      </c>
      <c r="L1756">
        <v>1</v>
      </c>
    </row>
    <row r="1757" spans="1:12" x14ac:dyDescent="0.25">
      <c r="A1757" s="156" t="s">
        <v>1475</v>
      </c>
      <c r="B1757" s="66" t="s">
        <v>4371</v>
      </c>
      <c r="C1757" s="155" t="s">
        <v>53</v>
      </c>
      <c r="D1757">
        <f>IF(ISERROR(VLOOKUP(A1757,'Unc. Lookup'!O$2:O$2652,1,FALSE)),0,1)</f>
        <v>1</v>
      </c>
      <c r="E1757">
        <f>COUNTIF(Table5[New ID],Table5[[#This Row],[New ID]])</f>
        <v>1</v>
      </c>
      <c r="G1757" s="1" t="s">
        <v>4094</v>
      </c>
      <c r="I1757">
        <v>1</v>
      </c>
      <c r="L1757">
        <v>1</v>
      </c>
    </row>
    <row r="1758" spans="1:12" x14ac:dyDescent="0.25">
      <c r="A1758" s="156" t="s">
        <v>1480</v>
      </c>
      <c r="B1758" s="66" t="s">
        <v>4372</v>
      </c>
      <c r="C1758" s="155" t="s">
        <v>53</v>
      </c>
      <c r="D1758">
        <f>IF(ISERROR(VLOOKUP(A1758,'Unc. Lookup'!O$2:O$2652,1,FALSE)),0,1)</f>
        <v>1</v>
      </c>
      <c r="E1758">
        <f>COUNTIF(Table5[New ID],Table5[[#This Row],[New ID]])</f>
        <v>1</v>
      </c>
      <c r="G1758" s="1" t="s">
        <v>4099</v>
      </c>
      <c r="I1758">
        <v>1</v>
      </c>
      <c r="L1758">
        <v>1</v>
      </c>
    </row>
    <row r="1759" spans="1:12" x14ac:dyDescent="0.25">
      <c r="A1759" s="156" t="s">
        <v>1492</v>
      </c>
      <c r="B1759" s="66" t="s">
        <v>4373</v>
      </c>
      <c r="C1759" s="155" t="s">
        <v>53</v>
      </c>
      <c r="D1759">
        <f>IF(ISERROR(VLOOKUP(A1759,'Unc. Lookup'!O$2:O$2652,1,FALSE)),0,1)</f>
        <v>1</v>
      </c>
      <c r="E1759">
        <f>COUNTIF(Table5[New ID],Table5[[#This Row],[New ID]])</f>
        <v>1</v>
      </c>
      <c r="G1759" s="1" t="s">
        <v>2698</v>
      </c>
      <c r="I1759">
        <v>1</v>
      </c>
      <c r="J1759">
        <v>1</v>
      </c>
      <c r="K1759">
        <v>1</v>
      </c>
      <c r="L1759">
        <v>3</v>
      </c>
    </row>
    <row r="1760" spans="1:12" x14ac:dyDescent="0.25">
      <c r="A1760" s="156" t="s">
        <v>1497</v>
      </c>
      <c r="B1760" s="66" t="s">
        <v>4374</v>
      </c>
      <c r="C1760" s="155" t="s">
        <v>53</v>
      </c>
      <c r="D1760">
        <f>IF(ISERROR(VLOOKUP(A1760,'Unc. Lookup'!O$2:O$2652,1,FALSE)),0,1)</f>
        <v>1</v>
      </c>
      <c r="E1760">
        <f>COUNTIF(Table5[New ID],Table5[[#This Row],[New ID]])</f>
        <v>1</v>
      </c>
      <c r="G1760" s="1" t="s">
        <v>4080</v>
      </c>
      <c r="I1760">
        <v>1</v>
      </c>
      <c r="K1760">
        <v>1</v>
      </c>
      <c r="L1760">
        <v>2</v>
      </c>
    </row>
    <row r="1761" spans="1:12" x14ac:dyDescent="0.25">
      <c r="A1761" s="156" t="s">
        <v>1456</v>
      </c>
      <c r="B1761" s="66" t="s">
        <v>4375</v>
      </c>
      <c r="C1761" s="155" t="s">
        <v>53</v>
      </c>
      <c r="D1761">
        <f>IF(ISERROR(VLOOKUP(A1761,'Unc. Lookup'!O$2:O$2652,1,FALSE)),0,1)</f>
        <v>1</v>
      </c>
      <c r="E1761">
        <f>COUNTIF(Table5[New ID],Table5[[#This Row],[New ID]])</f>
        <v>1</v>
      </c>
      <c r="G1761" s="1" t="s">
        <v>2706</v>
      </c>
      <c r="J1761">
        <v>1</v>
      </c>
      <c r="L1761">
        <v>1</v>
      </c>
    </row>
    <row r="1762" spans="1:12" x14ac:dyDescent="0.25">
      <c r="A1762" s="156" t="s">
        <v>1465</v>
      </c>
      <c r="B1762" s="66" t="s">
        <v>4376</v>
      </c>
      <c r="C1762" s="155" t="s">
        <v>53</v>
      </c>
      <c r="D1762">
        <f>IF(ISERROR(VLOOKUP(A1762,'Unc. Lookup'!O$2:O$2652,1,FALSE)),0,1)</f>
        <v>1</v>
      </c>
      <c r="E1762">
        <f>COUNTIF(Table5[New ID],Table5[[#This Row],[New ID]])</f>
        <v>1</v>
      </c>
      <c r="G1762" s="1" t="s">
        <v>4085</v>
      </c>
      <c r="I1762">
        <v>1</v>
      </c>
      <c r="K1762">
        <v>1</v>
      </c>
      <c r="L1762">
        <v>2</v>
      </c>
    </row>
    <row r="1763" spans="1:12" x14ac:dyDescent="0.25">
      <c r="A1763" s="156" t="s">
        <v>5561</v>
      </c>
      <c r="B1763" s="66" t="s">
        <v>4377</v>
      </c>
      <c r="C1763" s="155" t="s">
        <v>53</v>
      </c>
      <c r="D1763">
        <f>IF(ISERROR(VLOOKUP(A1763,'Unc. Lookup'!O$2:O$2652,1,FALSE)),0,1)</f>
        <v>0</v>
      </c>
      <c r="E1763">
        <f>COUNTIF(Table5[New ID],Table5[[#This Row],[New ID]])</f>
        <v>1</v>
      </c>
      <c r="G1763" s="1" t="s">
        <v>2710</v>
      </c>
      <c r="J1763">
        <v>1</v>
      </c>
      <c r="L1763">
        <v>1</v>
      </c>
    </row>
    <row r="1764" spans="1:12" x14ac:dyDescent="0.25">
      <c r="A1764" s="156" t="s">
        <v>1478</v>
      </c>
      <c r="B1764" s="66" t="s">
        <v>4378</v>
      </c>
      <c r="C1764" s="155" t="s">
        <v>53</v>
      </c>
      <c r="D1764">
        <f>IF(ISERROR(VLOOKUP(A1764,'Unc. Lookup'!O$2:O$2652,1,FALSE)),0,1)</f>
        <v>1</v>
      </c>
      <c r="E1764">
        <f>COUNTIF(Table5[New ID],Table5[[#This Row],[New ID]])</f>
        <v>1</v>
      </c>
      <c r="G1764" s="1" t="s">
        <v>4090</v>
      </c>
      <c r="I1764">
        <v>1</v>
      </c>
      <c r="K1764">
        <v>1</v>
      </c>
      <c r="L1764">
        <v>2</v>
      </c>
    </row>
    <row r="1765" spans="1:12" x14ac:dyDescent="0.25">
      <c r="A1765" s="156" t="s">
        <v>5562</v>
      </c>
      <c r="B1765" s="66" t="s">
        <v>4379</v>
      </c>
      <c r="C1765" s="155" t="s">
        <v>53</v>
      </c>
      <c r="D1765">
        <f>IF(ISERROR(VLOOKUP(A1765,'Unc. Lookup'!O$2:O$2652,1,FALSE)),0,1)</f>
        <v>0</v>
      </c>
      <c r="E1765">
        <f>COUNTIF(Table5[New ID],Table5[[#This Row],[New ID]])</f>
        <v>1</v>
      </c>
      <c r="G1765" s="1" t="s">
        <v>2714</v>
      </c>
      <c r="J1765">
        <v>1</v>
      </c>
      <c r="L1765">
        <v>1</v>
      </c>
    </row>
    <row r="1766" spans="1:12" x14ac:dyDescent="0.25">
      <c r="A1766" s="156" t="s">
        <v>1503</v>
      </c>
      <c r="B1766" s="66" t="s">
        <v>4380</v>
      </c>
      <c r="C1766" s="155" t="s">
        <v>53</v>
      </c>
      <c r="D1766">
        <f>IF(ISERROR(VLOOKUP(A1766,'Unc. Lookup'!O$2:O$2652,1,FALSE)),0,1)</f>
        <v>1</v>
      </c>
      <c r="E1766">
        <f>COUNTIF(Table5[New ID],Table5[[#This Row],[New ID]])</f>
        <v>1</v>
      </c>
      <c r="G1766" s="1" t="s">
        <v>4095</v>
      </c>
      <c r="I1766">
        <v>1</v>
      </c>
      <c r="K1766">
        <v>1</v>
      </c>
      <c r="L1766">
        <v>2</v>
      </c>
    </row>
    <row r="1767" spans="1:12" x14ac:dyDescent="0.25">
      <c r="A1767" s="156" t="s">
        <v>5563</v>
      </c>
      <c r="B1767" s="66" t="s">
        <v>4381</v>
      </c>
      <c r="C1767" s="155" t="s">
        <v>52</v>
      </c>
      <c r="D1767">
        <f>IF(ISERROR(VLOOKUP(A1767,'Unc. Lookup'!O$2:O$2652,1,FALSE)),0,1)</f>
        <v>0</v>
      </c>
      <c r="E1767">
        <f>COUNTIF(Table5[New ID],Table5[[#This Row],[New ID]])</f>
        <v>2</v>
      </c>
      <c r="G1767" s="1" t="s">
        <v>2718</v>
      </c>
      <c r="J1767">
        <v>1</v>
      </c>
      <c r="L1767">
        <v>1</v>
      </c>
    </row>
    <row r="1768" spans="1:12" x14ac:dyDescent="0.25">
      <c r="A1768" s="156" t="s">
        <v>5563</v>
      </c>
      <c r="B1768" s="66" t="s">
        <v>4381</v>
      </c>
      <c r="C1768" s="155" t="s">
        <v>52</v>
      </c>
      <c r="D1768">
        <f>IF(ISERROR(VLOOKUP(A1768,'Unc. Lookup'!O$2:O$2652,1,FALSE)),0,1)</f>
        <v>0</v>
      </c>
      <c r="E1768">
        <f>COUNTIF(Table5[New ID],Table5[[#This Row],[New ID]])</f>
        <v>2</v>
      </c>
      <c r="G1768" s="1" t="s">
        <v>4100</v>
      </c>
      <c r="I1768">
        <v>1</v>
      </c>
      <c r="L1768">
        <v>1</v>
      </c>
    </row>
    <row r="1769" spans="1:12" x14ac:dyDescent="0.25">
      <c r="A1769" s="156" t="s">
        <v>1474</v>
      </c>
      <c r="B1769" s="66" t="s">
        <v>4382</v>
      </c>
      <c r="C1769" s="155" t="s">
        <v>53</v>
      </c>
      <c r="D1769">
        <f>IF(ISERROR(VLOOKUP(A1769,'Unc. Lookup'!O$2:O$2652,1,FALSE)),0,1)</f>
        <v>1</v>
      </c>
      <c r="E1769">
        <f>COUNTIF(Table5[New ID],Table5[[#This Row],[New ID]])</f>
        <v>1</v>
      </c>
      <c r="G1769" s="1" t="s">
        <v>2699</v>
      </c>
      <c r="I1769">
        <v>1</v>
      </c>
      <c r="J1769">
        <v>1</v>
      </c>
      <c r="L1769">
        <v>2</v>
      </c>
    </row>
    <row r="1770" spans="1:12" x14ac:dyDescent="0.25">
      <c r="A1770" s="156" t="s">
        <v>1479</v>
      </c>
      <c r="B1770" s="66" t="s">
        <v>4383</v>
      </c>
      <c r="C1770" s="155" t="s">
        <v>53</v>
      </c>
      <c r="D1770">
        <f>IF(ISERROR(VLOOKUP(A1770,'Unc. Lookup'!O$2:O$2652,1,FALSE)),0,1)</f>
        <v>1</v>
      </c>
      <c r="E1770">
        <f>COUNTIF(Table5[New ID],Table5[[#This Row],[New ID]])</f>
        <v>1</v>
      </c>
      <c r="G1770" s="1" t="s">
        <v>4922</v>
      </c>
      <c r="K1770">
        <v>1</v>
      </c>
      <c r="L1770">
        <v>1</v>
      </c>
    </row>
    <row r="1771" spans="1:12" x14ac:dyDescent="0.25">
      <c r="A1771" s="156" t="s">
        <v>1487</v>
      </c>
      <c r="B1771" s="66" t="s">
        <v>4384</v>
      </c>
      <c r="C1771" s="155" t="s">
        <v>53</v>
      </c>
      <c r="D1771">
        <f>IF(ISERROR(VLOOKUP(A1771,'Unc. Lookup'!O$2:O$2652,1,FALSE)),0,1)</f>
        <v>1</v>
      </c>
      <c r="E1771">
        <f>COUNTIF(Table5[New ID],Table5[[#This Row],[New ID]])</f>
        <v>1</v>
      </c>
      <c r="G1771" s="1" t="s">
        <v>2707</v>
      </c>
      <c r="J1771">
        <v>1</v>
      </c>
      <c r="L1771">
        <v>1</v>
      </c>
    </row>
    <row r="1772" spans="1:12" x14ac:dyDescent="0.25">
      <c r="A1772" s="156" t="s">
        <v>1504</v>
      </c>
      <c r="B1772" s="66" t="s">
        <v>4385</v>
      </c>
      <c r="C1772" s="155" t="s">
        <v>53</v>
      </c>
      <c r="D1772">
        <f>IF(ISERROR(VLOOKUP(A1772,'Unc. Lookup'!O$2:O$2652,1,FALSE)),0,1)</f>
        <v>1</v>
      </c>
      <c r="E1772">
        <f>COUNTIF(Table5[New ID],Table5[[#This Row],[New ID]])</f>
        <v>1</v>
      </c>
      <c r="G1772" s="1" t="s">
        <v>4086</v>
      </c>
      <c r="I1772">
        <v>1</v>
      </c>
      <c r="K1772">
        <v>1</v>
      </c>
      <c r="L1772">
        <v>2</v>
      </c>
    </row>
    <row r="1773" spans="1:12" x14ac:dyDescent="0.25">
      <c r="A1773" s="156" t="s">
        <v>5564</v>
      </c>
      <c r="B1773" s="66" t="s">
        <v>4386</v>
      </c>
      <c r="C1773" s="155" t="s">
        <v>53</v>
      </c>
      <c r="D1773">
        <f>IF(ISERROR(VLOOKUP(A1773,'Unc. Lookup'!O$2:O$2652,1,FALSE)),0,1)</f>
        <v>0</v>
      </c>
      <c r="E1773">
        <f>COUNTIF(Table5[New ID],Table5[[#This Row],[New ID]])</f>
        <v>1</v>
      </c>
      <c r="G1773" s="1" t="s">
        <v>2711</v>
      </c>
      <c r="J1773">
        <v>1</v>
      </c>
      <c r="L1773">
        <v>1</v>
      </c>
    </row>
    <row r="1774" spans="1:12" x14ac:dyDescent="0.25">
      <c r="A1774" s="156" t="s">
        <v>1514</v>
      </c>
      <c r="B1774" s="66" t="s">
        <v>4387</v>
      </c>
      <c r="C1774" s="155" t="s">
        <v>53</v>
      </c>
      <c r="D1774">
        <f>IF(ISERROR(VLOOKUP(A1774,'Unc. Lookup'!O$2:O$2652,1,FALSE)),0,1)</f>
        <v>1</v>
      </c>
      <c r="E1774">
        <f>COUNTIF(Table5[New ID],Table5[[#This Row],[New ID]])</f>
        <v>1</v>
      </c>
      <c r="G1774" s="1" t="s">
        <v>4091</v>
      </c>
      <c r="I1774">
        <v>1</v>
      </c>
      <c r="K1774">
        <v>1</v>
      </c>
      <c r="L1774">
        <v>2</v>
      </c>
    </row>
    <row r="1775" spans="1:12" x14ac:dyDescent="0.25">
      <c r="A1775" s="156" t="s">
        <v>1525</v>
      </c>
      <c r="B1775" s="66" t="s">
        <v>4388</v>
      </c>
      <c r="C1775" s="155" t="s">
        <v>53</v>
      </c>
      <c r="D1775">
        <f>IF(ISERROR(VLOOKUP(A1775,'Unc. Lookup'!O$2:O$2652,1,FALSE)),0,1)</f>
        <v>1</v>
      </c>
      <c r="E1775">
        <f>COUNTIF(Table5[New ID],Table5[[#This Row],[New ID]])</f>
        <v>1</v>
      </c>
      <c r="G1775" s="1" t="s">
        <v>2715</v>
      </c>
      <c r="J1775">
        <v>1</v>
      </c>
      <c r="L1775">
        <v>1</v>
      </c>
    </row>
    <row r="1776" spans="1:12" x14ac:dyDescent="0.25">
      <c r="A1776" s="156" t="s">
        <v>5565</v>
      </c>
      <c r="B1776" s="66" t="s">
        <v>4389</v>
      </c>
      <c r="C1776" s="155" t="s">
        <v>53</v>
      </c>
      <c r="D1776">
        <f>IF(ISERROR(VLOOKUP(A1776,'Unc. Lookup'!O$2:O$2652,1,FALSE)),0,1)</f>
        <v>0</v>
      </c>
      <c r="E1776">
        <f>COUNTIF(Table5[New ID],Table5[[#This Row],[New ID]])</f>
        <v>1</v>
      </c>
      <c r="G1776" s="1" t="s">
        <v>4096</v>
      </c>
      <c r="I1776">
        <v>1</v>
      </c>
      <c r="K1776">
        <v>1</v>
      </c>
      <c r="L1776">
        <v>2</v>
      </c>
    </row>
    <row r="1777" spans="1:12" x14ac:dyDescent="0.25">
      <c r="A1777" s="156" t="s">
        <v>1541</v>
      </c>
      <c r="B1777" s="66" t="s">
        <v>4390</v>
      </c>
      <c r="C1777" s="155" t="s">
        <v>53</v>
      </c>
      <c r="D1777">
        <f>IF(ISERROR(VLOOKUP(A1777,'Unc. Lookup'!O$2:O$2652,1,FALSE)),0,1)</f>
        <v>1</v>
      </c>
      <c r="E1777">
        <f>COUNTIF(Table5[New ID],Table5[[#This Row],[New ID]])</f>
        <v>1</v>
      </c>
      <c r="G1777" s="1" t="s">
        <v>2719</v>
      </c>
      <c r="J1777">
        <v>1</v>
      </c>
      <c r="L1777">
        <v>1</v>
      </c>
    </row>
    <row r="1778" spans="1:12" x14ac:dyDescent="0.25">
      <c r="A1778" s="156" t="s">
        <v>5566</v>
      </c>
      <c r="B1778" s="66" t="s">
        <v>4391</v>
      </c>
      <c r="C1778" s="155" t="s">
        <v>53</v>
      </c>
      <c r="D1778">
        <f>IF(ISERROR(VLOOKUP(A1778,'Unc. Lookup'!O$2:O$2652,1,FALSE)),0,1)</f>
        <v>0</v>
      </c>
      <c r="E1778">
        <f>COUNTIF(Table5[New ID],Table5[[#This Row],[New ID]])</f>
        <v>1</v>
      </c>
      <c r="G1778" s="1" t="s">
        <v>4101</v>
      </c>
      <c r="I1778">
        <v>1</v>
      </c>
      <c r="K1778">
        <v>1</v>
      </c>
      <c r="L1778">
        <v>2</v>
      </c>
    </row>
    <row r="1779" spans="1:12" x14ac:dyDescent="0.25">
      <c r="A1779" s="156" t="s">
        <v>1505</v>
      </c>
      <c r="B1779" s="66" t="s">
        <v>4392</v>
      </c>
      <c r="C1779" s="155" t="s">
        <v>53</v>
      </c>
      <c r="D1779">
        <f>IF(ISERROR(VLOOKUP(A1779,'Unc. Lookup'!O$2:O$2652,1,FALSE)),0,1)</f>
        <v>1</v>
      </c>
      <c r="E1779">
        <f>COUNTIF(Table5[New ID],Table5[[#This Row],[New ID]])</f>
        <v>1</v>
      </c>
      <c r="G1779" s="1" t="s">
        <v>2727</v>
      </c>
      <c r="J1779">
        <v>1</v>
      </c>
      <c r="L1779">
        <v>1</v>
      </c>
    </row>
    <row r="1780" spans="1:12" x14ac:dyDescent="0.25">
      <c r="A1780" s="156" t="s">
        <v>1513</v>
      </c>
      <c r="B1780" s="66" t="s">
        <v>4393</v>
      </c>
      <c r="C1780" s="155" t="s">
        <v>53</v>
      </c>
      <c r="D1780">
        <f>IF(ISERROR(VLOOKUP(A1780,'Unc. Lookup'!O$2:O$2652,1,FALSE)),0,1)</f>
        <v>1</v>
      </c>
      <c r="E1780">
        <f>COUNTIF(Table5[New ID],Table5[[#This Row],[New ID]])</f>
        <v>1</v>
      </c>
      <c r="G1780" s="1" t="s">
        <v>2731</v>
      </c>
      <c r="J1780">
        <v>1</v>
      </c>
      <c r="L1780">
        <v>1</v>
      </c>
    </row>
    <row r="1781" spans="1:12" x14ac:dyDescent="0.25">
      <c r="A1781" s="156" t="s">
        <v>5567</v>
      </c>
      <c r="B1781" s="66" t="s">
        <v>4394</v>
      </c>
      <c r="C1781" s="155" t="s">
        <v>53</v>
      </c>
      <c r="D1781">
        <f>IF(ISERROR(VLOOKUP(A1781,'Unc. Lookup'!O$2:O$2652,1,FALSE)),0,1)</f>
        <v>0</v>
      </c>
      <c r="E1781">
        <f>COUNTIF(Table5[New ID],Table5[[#This Row],[New ID]])</f>
        <v>1</v>
      </c>
      <c r="G1781" s="1" t="s">
        <v>2723</v>
      </c>
      <c r="J1781">
        <v>1</v>
      </c>
      <c r="L1781">
        <v>1</v>
      </c>
    </row>
    <row r="1782" spans="1:12" x14ac:dyDescent="0.25">
      <c r="A1782" s="156" t="s">
        <v>1533</v>
      </c>
      <c r="B1782" s="66" t="s">
        <v>4395</v>
      </c>
      <c r="C1782" s="155" t="s">
        <v>53</v>
      </c>
      <c r="D1782">
        <f>IF(ISERROR(VLOOKUP(A1782,'Unc. Lookup'!O$2:O$2652,1,FALSE)),0,1)</f>
        <v>1</v>
      </c>
      <c r="E1782">
        <f>COUNTIF(Table5[New ID],Table5[[#This Row],[New ID]])</f>
        <v>1</v>
      </c>
      <c r="G1782" s="1" t="s">
        <v>2700</v>
      </c>
      <c r="I1782">
        <v>1</v>
      </c>
      <c r="J1782">
        <v>1</v>
      </c>
      <c r="L1782">
        <v>2</v>
      </c>
    </row>
    <row r="1783" spans="1:12" x14ac:dyDescent="0.25">
      <c r="A1783" s="156" t="s">
        <v>5568</v>
      </c>
      <c r="B1783" s="66" t="s">
        <v>4396</v>
      </c>
      <c r="C1783" s="155" t="s">
        <v>53</v>
      </c>
      <c r="D1783">
        <f>IF(ISERROR(VLOOKUP(A1783,'Unc. Lookup'!O$2:O$2652,1,FALSE)),0,1)</f>
        <v>0</v>
      </c>
      <c r="E1783">
        <f>COUNTIF(Table5[New ID],Table5[[#This Row],[New ID]])</f>
        <v>1</v>
      </c>
      <c r="G1783" s="1" t="s">
        <v>4923</v>
      </c>
      <c r="K1783">
        <v>1</v>
      </c>
      <c r="L1783">
        <v>1</v>
      </c>
    </row>
    <row r="1784" spans="1:12" x14ac:dyDescent="0.25">
      <c r="A1784" s="156" t="s">
        <v>5569</v>
      </c>
      <c r="B1784" s="66" t="s">
        <v>4397</v>
      </c>
      <c r="C1784" s="155" t="s">
        <v>53</v>
      </c>
      <c r="D1784">
        <f>IF(ISERROR(VLOOKUP(A1784,'Unc. Lookup'!O$2:O$2652,1,FALSE)),0,1)</f>
        <v>0</v>
      </c>
      <c r="E1784">
        <f>COUNTIF(Table5[New ID],Table5[[#This Row],[New ID]])</f>
        <v>1</v>
      </c>
      <c r="G1784" s="1" t="s">
        <v>2712</v>
      </c>
      <c r="J1784">
        <v>1</v>
      </c>
      <c r="L1784">
        <v>1</v>
      </c>
    </row>
    <row r="1785" spans="1:12" x14ac:dyDescent="0.25">
      <c r="A1785" s="156" t="s">
        <v>5570</v>
      </c>
      <c r="B1785" s="66" t="s">
        <v>4398</v>
      </c>
      <c r="C1785" s="155" t="s">
        <v>53</v>
      </c>
      <c r="D1785">
        <f>IF(ISERROR(VLOOKUP(A1785,'Unc. Lookup'!O$2:O$2652,1,FALSE)),0,1)</f>
        <v>0</v>
      </c>
      <c r="E1785">
        <f>COUNTIF(Table5[New ID],Table5[[#This Row],[New ID]])</f>
        <v>1</v>
      </c>
      <c r="G1785" s="1" t="s">
        <v>4092</v>
      </c>
      <c r="I1785">
        <v>1</v>
      </c>
      <c r="K1785">
        <v>1</v>
      </c>
      <c r="L1785">
        <v>2</v>
      </c>
    </row>
    <row r="1786" spans="1:12" x14ac:dyDescent="0.25">
      <c r="A1786" s="156" t="s">
        <v>1515</v>
      </c>
      <c r="B1786" s="66" t="s">
        <v>4399</v>
      </c>
      <c r="C1786" s="155" t="s">
        <v>53</v>
      </c>
      <c r="D1786">
        <f>IF(ISERROR(VLOOKUP(A1786,'Unc. Lookup'!O$2:O$2652,1,FALSE)),0,1)</f>
        <v>1</v>
      </c>
      <c r="E1786">
        <f>COUNTIF(Table5[New ID],Table5[[#This Row],[New ID]])</f>
        <v>1</v>
      </c>
      <c r="G1786" s="1" t="s">
        <v>2716</v>
      </c>
      <c r="J1786">
        <v>1</v>
      </c>
      <c r="L1786">
        <v>1</v>
      </c>
    </row>
    <row r="1787" spans="1:12" x14ac:dyDescent="0.25">
      <c r="A1787" s="156" t="s">
        <v>1526</v>
      </c>
      <c r="B1787" s="66" t="s">
        <v>4400</v>
      </c>
      <c r="C1787" s="155" t="s">
        <v>53</v>
      </c>
      <c r="D1787">
        <f>IF(ISERROR(VLOOKUP(A1787,'Unc. Lookup'!O$2:O$2652,1,FALSE)),0,1)</f>
        <v>1</v>
      </c>
      <c r="E1787">
        <f>COUNTIF(Table5[New ID],Table5[[#This Row],[New ID]])</f>
        <v>1</v>
      </c>
      <c r="G1787" s="1" t="s">
        <v>4097</v>
      </c>
      <c r="I1787">
        <v>1</v>
      </c>
      <c r="K1787">
        <v>1</v>
      </c>
      <c r="L1787">
        <v>2</v>
      </c>
    </row>
    <row r="1788" spans="1:12" x14ac:dyDescent="0.25">
      <c r="A1788" s="156" t="s">
        <v>1537</v>
      </c>
      <c r="B1788" s="66" t="s">
        <v>4401</v>
      </c>
      <c r="C1788" s="155" t="s">
        <v>53</v>
      </c>
      <c r="D1788">
        <f>IF(ISERROR(VLOOKUP(A1788,'Unc. Lookup'!O$2:O$2652,1,FALSE)),0,1)</f>
        <v>1</v>
      </c>
      <c r="E1788">
        <f>COUNTIF(Table5[New ID],Table5[[#This Row],[New ID]])</f>
        <v>1</v>
      </c>
      <c r="G1788" s="1" t="s">
        <v>2720</v>
      </c>
      <c r="J1788">
        <v>1</v>
      </c>
      <c r="L1788">
        <v>1</v>
      </c>
    </row>
    <row r="1789" spans="1:12" x14ac:dyDescent="0.25">
      <c r="A1789" s="156" t="s">
        <v>1543</v>
      </c>
      <c r="B1789" s="66" t="s">
        <v>4402</v>
      </c>
      <c r="C1789" s="155" t="s">
        <v>53</v>
      </c>
      <c r="D1789">
        <f>IF(ISERROR(VLOOKUP(A1789,'Unc. Lookup'!O$2:O$2652,1,FALSE)),0,1)</f>
        <v>1</v>
      </c>
      <c r="E1789">
        <f>COUNTIF(Table5[New ID],Table5[[#This Row],[New ID]])</f>
        <v>1</v>
      </c>
      <c r="G1789" s="1" t="s">
        <v>4102</v>
      </c>
      <c r="I1789">
        <v>1</v>
      </c>
      <c r="K1789">
        <v>1</v>
      </c>
      <c r="L1789">
        <v>2</v>
      </c>
    </row>
    <row r="1790" spans="1:12" x14ac:dyDescent="0.25">
      <c r="A1790" s="156" t="s">
        <v>5571</v>
      </c>
      <c r="B1790" s="66" t="s">
        <v>4403</v>
      </c>
      <c r="C1790" s="155" t="s">
        <v>53</v>
      </c>
      <c r="D1790">
        <f>IF(ISERROR(VLOOKUP(A1790,'Unc. Lookup'!O$2:O$2652,1,FALSE)),0,1)</f>
        <v>0</v>
      </c>
      <c r="E1790">
        <f>COUNTIF(Table5[New ID],Table5[[#This Row],[New ID]])</f>
        <v>1</v>
      </c>
      <c r="G1790" s="1" t="s">
        <v>2728</v>
      </c>
      <c r="J1790">
        <v>1</v>
      </c>
      <c r="L1790">
        <v>1</v>
      </c>
    </row>
    <row r="1791" spans="1:12" x14ac:dyDescent="0.25">
      <c r="A1791" s="156" t="s">
        <v>5572</v>
      </c>
      <c r="B1791" s="66" t="s">
        <v>4404</v>
      </c>
      <c r="C1791" s="155" t="s">
        <v>53</v>
      </c>
      <c r="D1791">
        <f>IF(ISERROR(VLOOKUP(A1791,'Unc. Lookup'!O$2:O$2652,1,FALSE)),0,1)</f>
        <v>0</v>
      </c>
      <c r="E1791">
        <f>COUNTIF(Table5[New ID],Table5[[#This Row],[New ID]])</f>
        <v>1</v>
      </c>
      <c r="G1791" s="1" t="s">
        <v>2732</v>
      </c>
      <c r="J1791">
        <v>1</v>
      </c>
      <c r="L1791">
        <v>1</v>
      </c>
    </row>
    <row r="1792" spans="1:12" x14ac:dyDescent="0.25">
      <c r="A1792" s="156" t="s">
        <v>1520</v>
      </c>
      <c r="B1792" s="66" t="s">
        <v>4405</v>
      </c>
      <c r="C1792" s="155" t="s">
        <v>53</v>
      </c>
      <c r="D1792">
        <f>IF(ISERROR(VLOOKUP(A1792,'Unc. Lookup'!O$2:O$2652,1,FALSE)),0,1)</f>
        <v>1</v>
      </c>
      <c r="E1792">
        <f>COUNTIF(Table5[New ID],Table5[[#This Row],[New ID]])</f>
        <v>1</v>
      </c>
      <c r="G1792" s="1" t="s">
        <v>2724</v>
      </c>
      <c r="J1792">
        <v>1</v>
      </c>
      <c r="L1792">
        <v>1</v>
      </c>
    </row>
    <row r="1793" spans="1:12" x14ac:dyDescent="0.25">
      <c r="A1793" s="156" t="s">
        <v>1529</v>
      </c>
      <c r="B1793" s="66" t="s">
        <v>4406</v>
      </c>
      <c r="C1793" s="155" t="s">
        <v>53</v>
      </c>
      <c r="D1793">
        <f>IF(ISERROR(VLOOKUP(A1793,'Unc. Lookup'!O$2:O$2652,1,FALSE)),0,1)</f>
        <v>1</v>
      </c>
      <c r="E1793">
        <f>COUNTIF(Table5[New ID],Table5[[#This Row],[New ID]])</f>
        <v>1</v>
      </c>
      <c r="G1793" s="1" t="s">
        <v>2701</v>
      </c>
      <c r="I1793">
        <v>1</v>
      </c>
      <c r="J1793">
        <v>1</v>
      </c>
      <c r="L1793">
        <v>2</v>
      </c>
    </row>
    <row r="1794" spans="1:12" x14ac:dyDescent="0.25">
      <c r="A1794" s="156" t="s">
        <v>5573</v>
      </c>
      <c r="B1794" s="66" t="s">
        <v>4407</v>
      </c>
      <c r="C1794" s="155" t="s">
        <v>53</v>
      </c>
      <c r="D1794">
        <f>IF(ISERROR(VLOOKUP(A1794,'Unc. Lookup'!O$2:O$2652,1,FALSE)),0,1)</f>
        <v>0</v>
      </c>
      <c r="E1794">
        <f>COUNTIF(Table5[New ID],Table5[[#This Row],[New ID]])</f>
        <v>1</v>
      </c>
      <c r="G1794" s="1" t="s">
        <v>4924</v>
      </c>
      <c r="K1794">
        <v>1</v>
      </c>
      <c r="L1794">
        <v>1</v>
      </c>
    </row>
    <row r="1795" spans="1:12" x14ac:dyDescent="0.25">
      <c r="A1795" s="156" t="s">
        <v>1540</v>
      </c>
      <c r="B1795" s="66" t="s">
        <v>4408</v>
      </c>
      <c r="C1795" s="155" t="s">
        <v>53</v>
      </c>
      <c r="D1795">
        <f>IF(ISERROR(VLOOKUP(A1795,'Unc. Lookup'!O$2:O$2652,1,FALSE)),0,1)</f>
        <v>1</v>
      </c>
      <c r="E1795">
        <f>COUNTIF(Table5[New ID],Table5[[#This Row],[New ID]])</f>
        <v>1</v>
      </c>
      <c r="G1795" s="1" t="s">
        <v>2717</v>
      </c>
      <c r="J1795">
        <v>1</v>
      </c>
      <c r="L1795">
        <v>1</v>
      </c>
    </row>
    <row r="1796" spans="1:12" x14ac:dyDescent="0.25">
      <c r="A1796" s="156" t="s">
        <v>1548</v>
      </c>
      <c r="B1796" s="66" t="s">
        <v>4409</v>
      </c>
      <c r="C1796" s="155" t="s">
        <v>53</v>
      </c>
      <c r="D1796">
        <f>IF(ISERROR(VLOOKUP(A1796,'Unc. Lookup'!O$2:O$2652,1,FALSE)),0,1)</f>
        <v>1</v>
      </c>
      <c r="E1796">
        <f>COUNTIF(Table5[New ID],Table5[[#This Row],[New ID]])</f>
        <v>1</v>
      </c>
      <c r="G1796" s="1" t="s">
        <v>4098</v>
      </c>
      <c r="I1796">
        <v>1</v>
      </c>
      <c r="K1796">
        <v>1</v>
      </c>
      <c r="L1796">
        <v>2</v>
      </c>
    </row>
    <row r="1797" spans="1:12" x14ac:dyDescent="0.25">
      <c r="A1797" s="156" t="s">
        <v>1506</v>
      </c>
      <c r="B1797" s="66" t="s">
        <v>4410</v>
      </c>
      <c r="C1797" s="155" t="s">
        <v>53</v>
      </c>
      <c r="D1797">
        <f>IF(ISERROR(VLOOKUP(A1797,'Unc. Lookup'!O$2:O$2652,1,FALSE)),0,1)</f>
        <v>1</v>
      </c>
      <c r="E1797">
        <f>COUNTIF(Table5[New ID],Table5[[#This Row],[New ID]])</f>
        <v>1</v>
      </c>
      <c r="G1797" s="1" t="s">
        <v>2721</v>
      </c>
      <c r="J1797">
        <v>1</v>
      </c>
      <c r="L1797">
        <v>1</v>
      </c>
    </row>
    <row r="1798" spans="1:12" x14ac:dyDescent="0.25">
      <c r="A1798" s="156" t="s">
        <v>1512</v>
      </c>
      <c r="B1798" s="66" t="s">
        <v>4411</v>
      </c>
      <c r="C1798" s="155" t="s">
        <v>53</v>
      </c>
      <c r="D1798">
        <f>IF(ISERROR(VLOOKUP(A1798,'Unc. Lookup'!O$2:O$2652,1,FALSE)),0,1)</f>
        <v>1</v>
      </c>
      <c r="E1798">
        <f>COUNTIF(Table5[New ID],Table5[[#This Row],[New ID]])</f>
        <v>1</v>
      </c>
      <c r="G1798" s="1" t="s">
        <v>4103</v>
      </c>
      <c r="I1798">
        <v>1</v>
      </c>
      <c r="K1798">
        <v>1</v>
      </c>
      <c r="L1798">
        <v>2</v>
      </c>
    </row>
    <row r="1799" spans="1:12" x14ac:dyDescent="0.25">
      <c r="A1799" s="156" t="s">
        <v>5574</v>
      </c>
      <c r="B1799" s="66" t="s">
        <v>4412</v>
      </c>
      <c r="C1799" s="155" t="s">
        <v>53</v>
      </c>
      <c r="D1799">
        <f>IF(ISERROR(VLOOKUP(A1799,'Unc. Lookup'!O$2:O$2652,1,FALSE)),0,1)</f>
        <v>0</v>
      </c>
      <c r="E1799">
        <f>COUNTIF(Table5[New ID],Table5[[#This Row],[New ID]])</f>
        <v>1</v>
      </c>
      <c r="G1799" s="1" t="s">
        <v>2729</v>
      </c>
      <c r="J1799">
        <v>1</v>
      </c>
      <c r="L1799">
        <v>1</v>
      </c>
    </row>
    <row r="1800" spans="1:12" x14ac:dyDescent="0.25">
      <c r="A1800" s="156" t="s">
        <v>1531</v>
      </c>
      <c r="B1800" s="66" t="s">
        <v>4413</v>
      </c>
      <c r="C1800" s="155" t="s">
        <v>53</v>
      </c>
      <c r="D1800">
        <f>IF(ISERROR(VLOOKUP(A1800,'Unc. Lookup'!O$2:O$2652,1,FALSE)),0,1)</f>
        <v>1</v>
      </c>
      <c r="E1800">
        <f>COUNTIF(Table5[New ID],Table5[[#This Row],[New ID]])</f>
        <v>1</v>
      </c>
      <c r="G1800" s="1" t="s">
        <v>2733</v>
      </c>
      <c r="J1800">
        <v>1</v>
      </c>
      <c r="L1800">
        <v>1</v>
      </c>
    </row>
    <row r="1801" spans="1:12" x14ac:dyDescent="0.25">
      <c r="A1801" s="156" t="s">
        <v>1544</v>
      </c>
      <c r="B1801" s="66" t="s">
        <v>4414</v>
      </c>
      <c r="C1801" s="155" t="s">
        <v>53</v>
      </c>
      <c r="D1801">
        <f>IF(ISERROR(VLOOKUP(A1801,'Unc. Lookup'!O$2:O$2652,1,FALSE)),0,1)</f>
        <v>1</v>
      </c>
      <c r="E1801">
        <f>COUNTIF(Table5[New ID],Table5[[#This Row],[New ID]])</f>
        <v>1</v>
      </c>
      <c r="G1801" s="1" t="s">
        <v>2725</v>
      </c>
      <c r="J1801">
        <v>1</v>
      </c>
      <c r="L1801">
        <v>1</v>
      </c>
    </row>
    <row r="1802" spans="1:12" x14ac:dyDescent="0.25">
      <c r="A1802" s="156" t="s">
        <v>5575</v>
      </c>
      <c r="B1802" s="66" t="s">
        <v>4415</v>
      </c>
      <c r="C1802" s="155" t="s">
        <v>53</v>
      </c>
      <c r="D1802">
        <f>IF(ISERROR(VLOOKUP(A1802,'Unc. Lookup'!O$2:O$2652,1,FALSE)),0,1)</f>
        <v>0</v>
      </c>
      <c r="E1802">
        <f>COUNTIF(Table5[New ID],Table5[[#This Row],[New ID]])</f>
        <v>1</v>
      </c>
      <c r="G1802" s="1" t="s">
        <v>2702</v>
      </c>
      <c r="I1802">
        <v>1</v>
      </c>
      <c r="J1802">
        <v>1</v>
      </c>
      <c r="L1802">
        <v>2</v>
      </c>
    </row>
    <row r="1803" spans="1:12" x14ac:dyDescent="0.25">
      <c r="A1803" s="156" t="s">
        <v>1509</v>
      </c>
      <c r="B1803" s="66" t="s">
        <v>4416</v>
      </c>
      <c r="C1803" s="155" t="s">
        <v>53</v>
      </c>
      <c r="D1803">
        <f>IF(ISERROR(VLOOKUP(A1803,'Unc. Lookup'!O$2:O$2652,1,FALSE)),0,1)</f>
        <v>1</v>
      </c>
      <c r="E1803">
        <f>COUNTIF(Table5[New ID],Table5[[#This Row],[New ID]])</f>
        <v>1</v>
      </c>
      <c r="G1803" s="1" t="s">
        <v>4925</v>
      </c>
      <c r="K1803">
        <v>1</v>
      </c>
      <c r="L1803">
        <v>1</v>
      </c>
    </row>
    <row r="1804" spans="1:12" x14ac:dyDescent="0.25">
      <c r="A1804" s="156" t="s">
        <v>1516</v>
      </c>
      <c r="B1804" s="66" t="s">
        <v>4417</v>
      </c>
      <c r="C1804" s="155" t="s">
        <v>53</v>
      </c>
      <c r="D1804">
        <f>IF(ISERROR(VLOOKUP(A1804,'Unc. Lookup'!O$2:O$2652,1,FALSE)),0,1)</f>
        <v>1</v>
      </c>
      <c r="E1804">
        <f>COUNTIF(Table5[New ID],Table5[[#This Row],[New ID]])</f>
        <v>1</v>
      </c>
      <c r="G1804" s="1" t="s">
        <v>2722</v>
      </c>
      <c r="J1804">
        <v>1</v>
      </c>
      <c r="L1804">
        <v>1</v>
      </c>
    </row>
    <row r="1805" spans="1:12" x14ac:dyDescent="0.25">
      <c r="A1805" s="156" t="s">
        <v>1528</v>
      </c>
      <c r="B1805" s="66" t="s">
        <v>4418</v>
      </c>
      <c r="C1805" s="155" t="s">
        <v>53</v>
      </c>
      <c r="D1805">
        <f>IF(ISERROR(VLOOKUP(A1805,'Unc. Lookup'!O$2:O$2652,1,FALSE)),0,1)</f>
        <v>1</v>
      </c>
      <c r="E1805">
        <f>COUNTIF(Table5[New ID],Table5[[#This Row],[New ID]])</f>
        <v>1</v>
      </c>
      <c r="G1805" s="1" t="s">
        <v>4104</v>
      </c>
      <c r="I1805">
        <v>1</v>
      </c>
      <c r="K1805">
        <v>1</v>
      </c>
      <c r="L1805">
        <v>2</v>
      </c>
    </row>
    <row r="1806" spans="1:12" x14ac:dyDescent="0.25">
      <c r="A1806" s="156" t="s">
        <v>5576</v>
      </c>
      <c r="B1806" s="66" t="s">
        <v>4419</v>
      </c>
      <c r="C1806" s="155" t="s">
        <v>53</v>
      </c>
      <c r="D1806">
        <f>IF(ISERROR(VLOOKUP(A1806,'Unc. Lookup'!O$2:O$2652,1,FALSE)),0,1)</f>
        <v>0</v>
      </c>
      <c r="E1806">
        <f>COUNTIF(Table5[New ID],Table5[[#This Row],[New ID]])</f>
        <v>1</v>
      </c>
      <c r="G1806" s="1" t="s">
        <v>2730</v>
      </c>
      <c r="J1806">
        <v>1</v>
      </c>
      <c r="L1806">
        <v>1</v>
      </c>
    </row>
    <row r="1807" spans="1:12" x14ac:dyDescent="0.25">
      <c r="A1807" s="156" t="s">
        <v>1545</v>
      </c>
      <c r="B1807" s="66" t="s">
        <v>4420</v>
      </c>
      <c r="C1807" s="155" t="s">
        <v>53</v>
      </c>
      <c r="D1807">
        <f>IF(ISERROR(VLOOKUP(A1807,'Unc. Lookup'!O$2:O$2652,1,FALSE)),0,1)</f>
        <v>1</v>
      </c>
      <c r="E1807">
        <f>COUNTIF(Table5[New ID],Table5[[#This Row],[New ID]])</f>
        <v>1</v>
      </c>
      <c r="G1807" s="1" t="s">
        <v>2734</v>
      </c>
      <c r="J1807">
        <v>1</v>
      </c>
      <c r="L1807">
        <v>1</v>
      </c>
    </row>
    <row r="1808" spans="1:12" x14ac:dyDescent="0.25">
      <c r="A1808" s="156" t="s">
        <v>5577</v>
      </c>
      <c r="B1808" s="66" t="s">
        <v>4421</v>
      </c>
      <c r="C1808" s="155" t="s">
        <v>53</v>
      </c>
      <c r="D1808">
        <f>IF(ISERROR(VLOOKUP(A1808,'Unc. Lookup'!O$2:O$2652,1,FALSE)),0,1)</f>
        <v>0</v>
      </c>
      <c r="E1808">
        <f>COUNTIF(Table5[New ID],Table5[[#This Row],[New ID]])</f>
        <v>1</v>
      </c>
      <c r="G1808" s="1" t="s">
        <v>2726</v>
      </c>
      <c r="J1808">
        <v>1</v>
      </c>
      <c r="L1808">
        <v>1</v>
      </c>
    </row>
    <row r="1809" spans="1:12" x14ac:dyDescent="0.25">
      <c r="A1809" s="156" t="s">
        <v>5578</v>
      </c>
      <c r="B1809" s="66" t="s">
        <v>4422</v>
      </c>
      <c r="C1809" s="155" t="s">
        <v>53</v>
      </c>
      <c r="D1809">
        <f>IF(ISERROR(VLOOKUP(A1809,'Unc. Lookup'!O$2:O$2652,1,FALSE)),0,1)</f>
        <v>0</v>
      </c>
      <c r="E1809">
        <f>COUNTIF(Table5[New ID],Table5[[#This Row],[New ID]])</f>
        <v>1</v>
      </c>
      <c r="G1809" s="1" t="s">
        <v>4926</v>
      </c>
      <c r="K1809">
        <v>1</v>
      </c>
      <c r="L1809">
        <v>1</v>
      </c>
    </row>
    <row r="1810" spans="1:12" x14ac:dyDescent="0.25">
      <c r="A1810" s="156" t="s">
        <v>1519</v>
      </c>
      <c r="B1810" s="66" t="s">
        <v>4423</v>
      </c>
      <c r="C1810" s="155" t="s">
        <v>53</v>
      </c>
      <c r="D1810">
        <f>IF(ISERROR(VLOOKUP(A1810,'Unc. Lookup'!O$2:O$2652,1,FALSE)),0,1)</f>
        <v>1</v>
      </c>
      <c r="E1810">
        <f>COUNTIF(Table5[New ID],Table5[[#This Row],[New ID]])</f>
        <v>1</v>
      </c>
      <c r="G1810" s="1" t="s">
        <v>4030</v>
      </c>
      <c r="I1810">
        <v>1</v>
      </c>
      <c r="L1810">
        <v>1</v>
      </c>
    </row>
    <row r="1811" spans="1:12" x14ac:dyDescent="0.25">
      <c r="A1811" s="156" t="s">
        <v>1522</v>
      </c>
      <c r="B1811" s="66" t="s">
        <v>4424</v>
      </c>
      <c r="C1811" s="155" t="s">
        <v>53</v>
      </c>
      <c r="D1811">
        <f>IF(ISERROR(VLOOKUP(A1811,'Unc. Lookup'!O$2:O$2652,1,FALSE)),0,1)</f>
        <v>1</v>
      </c>
      <c r="E1811">
        <f>COUNTIF(Table5[New ID],Table5[[#This Row],[New ID]])</f>
        <v>1</v>
      </c>
      <c r="G1811" s="1" t="s">
        <v>4031</v>
      </c>
      <c r="I1811">
        <v>1</v>
      </c>
      <c r="L1811">
        <v>1</v>
      </c>
    </row>
    <row r="1812" spans="1:12" x14ac:dyDescent="0.25">
      <c r="A1812" s="156" t="s">
        <v>1534</v>
      </c>
      <c r="B1812" s="66" t="s">
        <v>4425</v>
      </c>
      <c r="C1812" s="155" t="s">
        <v>53</v>
      </c>
      <c r="D1812">
        <f>IF(ISERROR(VLOOKUP(A1812,'Unc. Lookup'!O$2:O$2652,1,FALSE)),0,1)</f>
        <v>1</v>
      </c>
      <c r="E1812">
        <f>COUNTIF(Table5[New ID],Table5[[#This Row],[New ID]])</f>
        <v>1</v>
      </c>
      <c r="G1812" s="1" t="s">
        <v>2657</v>
      </c>
      <c r="I1812">
        <v>1</v>
      </c>
      <c r="J1812">
        <v>1</v>
      </c>
      <c r="L1812">
        <v>2</v>
      </c>
    </row>
    <row r="1813" spans="1:12" x14ac:dyDescent="0.25">
      <c r="A1813" s="156" t="s">
        <v>1546</v>
      </c>
      <c r="B1813" s="66" t="s">
        <v>4426</v>
      </c>
      <c r="C1813" s="155" t="s">
        <v>53</v>
      </c>
      <c r="D1813">
        <f>IF(ISERROR(VLOOKUP(A1813,'Unc. Lookup'!O$2:O$2652,1,FALSE)),0,1)</f>
        <v>1</v>
      </c>
      <c r="E1813">
        <f>COUNTIF(Table5[New ID],Table5[[#This Row],[New ID]])</f>
        <v>1</v>
      </c>
      <c r="G1813" s="1" t="s">
        <v>4032</v>
      </c>
      <c r="I1813">
        <v>1</v>
      </c>
      <c r="L1813">
        <v>1</v>
      </c>
    </row>
    <row r="1814" spans="1:12" x14ac:dyDescent="0.25">
      <c r="A1814" s="156" t="s">
        <v>1550</v>
      </c>
      <c r="B1814" s="66" t="s">
        <v>4427</v>
      </c>
      <c r="C1814" s="155" t="s">
        <v>53</v>
      </c>
      <c r="D1814">
        <f>IF(ISERROR(VLOOKUP(A1814,'Unc. Lookup'!O$2:O$2652,1,FALSE)),0,1)</f>
        <v>1</v>
      </c>
      <c r="E1814">
        <f>COUNTIF(Table5[New ID],Table5[[#This Row],[New ID]])</f>
        <v>1</v>
      </c>
      <c r="G1814" s="1" t="s">
        <v>4037</v>
      </c>
      <c r="I1814">
        <v>1</v>
      </c>
      <c r="L1814">
        <v>1</v>
      </c>
    </row>
    <row r="1815" spans="1:12" x14ac:dyDescent="0.25">
      <c r="A1815" s="156" t="s">
        <v>1558</v>
      </c>
      <c r="B1815" s="66" t="s">
        <v>4428</v>
      </c>
      <c r="C1815" s="155" t="s">
        <v>53</v>
      </c>
      <c r="D1815">
        <f>IF(ISERROR(VLOOKUP(A1815,'Unc. Lookup'!O$2:O$2652,1,FALSE)),0,1)</f>
        <v>1</v>
      </c>
      <c r="E1815">
        <f>COUNTIF(Table5[New ID],Table5[[#This Row],[New ID]])</f>
        <v>1</v>
      </c>
      <c r="G1815" s="1" t="s">
        <v>2658</v>
      </c>
      <c r="I1815">
        <v>1</v>
      </c>
      <c r="J1815">
        <v>1</v>
      </c>
      <c r="K1815">
        <v>1</v>
      </c>
      <c r="L1815">
        <v>3</v>
      </c>
    </row>
    <row r="1816" spans="1:12" x14ac:dyDescent="0.25">
      <c r="A1816" s="156" t="s">
        <v>5579</v>
      </c>
      <c r="B1816" s="66" t="s">
        <v>4429</v>
      </c>
      <c r="C1816" s="155" t="s">
        <v>53</v>
      </c>
      <c r="D1816">
        <f>IF(ISERROR(VLOOKUP(A1816,'Unc. Lookup'!O$2:O$2652,1,FALSE)),0,1)</f>
        <v>0</v>
      </c>
      <c r="E1816">
        <f>COUNTIF(Table5[New ID],Table5[[#This Row],[New ID]])</f>
        <v>1</v>
      </c>
      <c r="G1816" s="1" t="s">
        <v>4033</v>
      </c>
      <c r="I1816">
        <v>1</v>
      </c>
      <c r="L1816">
        <v>1</v>
      </c>
    </row>
    <row r="1817" spans="1:12" x14ac:dyDescent="0.25">
      <c r="A1817" s="156" t="s">
        <v>1564</v>
      </c>
      <c r="B1817" s="66" t="s">
        <v>4430</v>
      </c>
      <c r="C1817" s="155" t="s">
        <v>53</v>
      </c>
      <c r="D1817">
        <f>IF(ISERROR(VLOOKUP(A1817,'Unc. Lookup'!O$2:O$2652,1,FALSE)),0,1)</f>
        <v>1</v>
      </c>
      <c r="E1817">
        <f>COUNTIF(Table5[New ID],Table5[[#This Row],[New ID]])</f>
        <v>1</v>
      </c>
      <c r="G1817" s="1" t="s">
        <v>2666</v>
      </c>
      <c r="J1817">
        <v>1</v>
      </c>
      <c r="L1817">
        <v>1</v>
      </c>
    </row>
    <row r="1818" spans="1:12" x14ac:dyDescent="0.25">
      <c r="A1818" s="156" t="s">
        <v>1571</v>
      </c>
      <c r="B1818" s="66" t="s">
        <v>4431</v>
      </c>
      <c r="C1818" s="155" t="s">
        <v>53</v>
      </c>
      <c r="D1818">
        <f>IF(ISERROR(VLOOKUP(A1818,'Unc. Lookup'!O$2:O$2652,1,FALSE)),0,1)</f>
        <v>1</v>
      </c>
      <c r="E1818">
        <f>COUNTIF(Table5[New ID],Table5[[#This Row],[New ID]])</f>
        <v>1</v>
      </c>
      <c r="G1818" s="1" t="s">
        <v>4038</v>
      </c>
      <c r="I1818">
        <v>1</v>
      </c>
      <c r="L1818">
        <v>1</v>
      </c>
    </row>
    <row r="1819" spans="1:12" x14ac:dyDescent="0.25">
      <c r="A1819" s="156" t="s">
        <v>5580</v>
      </c>
      <c r="B1819" s="66" t="s">
        <v>4432</v>
      </c>
      <c r="C1819" s="155" t="s">
        <v>53</v>
      </c>
      <c r="D1819">
        <f>IF(ISERROR(VLOOKUP(A1819,'Unc. Lookup'!O$2:O$2652,1,FALSE)),0,1)</f>
        <v>0</v>
      </c>
      <c r="E1819">
        <f>COUNTIF(Table5[New ID],Table5[[#This Row],[New ID]])</f>
        <v>1</v>
      </c>
      <c r="G1819" s="1" t="s">
        <v>4043</v>
      </c>
      <c r="I1819">
        <v>1</v>
      </c>
      <c r="L1819">
        <v>1</v>
      </c>
    </row>
    <row r="1820" spans="1:12" x14ac:dyDescent="0.25">
      <c r="A1820" s="156" t="s">
        <v>1584</v>
      </c>
      <c r="B1820" s="66" t="s">
        <v>4433</v>
      </c>
      <c r="C1820" s="155" t="s">
        <v>53</v>
      </c>
      <c r="D1820">
        <f>IF(ISERROR(VLOOKUP(A1820,'Unc. Lookup'!O$2:O$2652,1,FALSE)),0,1)</f>
        <v>1</v>
      </c>
      <c r="E1820">
        <f>COUNTIF(Table5[New ID],Table5[[#This Row],[New ID]])</f>
        <v>1</v>
      </c>
      <c r="G1820" s="1" t="s">
        <v>2659</v>
      </c>
      <c r="I1820">
        <v>1</v>
      </c>
      <c r="J1820">
        <v>1</v>
      </c>
      <c r="K1820">
        <v>1</v>
      </c>
      <c r="L1820">
        <v>3</v>
      </c>
    </row>
    <row r="1821" spans="1:12" x14ac:dyDescent="0.25">
      <c r="A1821" s="156" t="s">
        <v>1559</v>
      </c>
      <c r="B1821" s="66" t="s">
        <v>4434</v>
      </c>
      <c r="C1821" s="155" t="s">
        <v>53</v>
      </c>
      <c r="D1821">
        <f>IF(ISERROR(VLOOKUP(A1821,'Unc. Lookup'!O$2:O$2652,1,FALSE)),0,1)</f>
        <v>1</v>
      </c>
      <c r="E1821">
        <f>COUNTIF(Table5[New ID],Table5[[#This Row],[New ID]])</f>
        <v>1</v>
      </c>
      <c r="G1821" s="1" t="s">
        <v>4034</v>
      </c>
      <c r="I1821">
        <v>1</v>
      </c>
      <c r="K1821">
        <v>1</v>
      </c>
      <c r="L1821">
        <v>2</v>
      </c>
    </row>
    <row r="1822" spans="1:12" x14ac:dyDescent="0.25">
      <c r="A1822" s="156" t="s">
        <v>1561</v>
      </c>
      <c r="B1822" s="66" t="s">
        <v>4435</v>
      </c>
      <c r="C1822" s="155" t="s">
        <v>53</v>
      </c>
      <c r="D1822">
        <f>IF(ISERROR(VLOOKUP(A1822,'Unc. Lookup'!O$2:O$2652,1,FALSE)),0,1)</f>
        <v>1</v>
      </c>
      <c r="E1822">
        <f>COUNTIF(Table5[New ID],Table5[[#This Row],[New ID]])</f>
        <v>1</v>
      </c>
      <c r="G1822" s="1" t="s">
        <v>2667</v>
      </c>
      <c r="J1822">
        <v>1</v>
      </c>
      <c r="L1822">
        <v>1</v>
      </c>
    </row>
    <row r="1823" spans="1:12" x14ac:dyDescent="0.25">
      <c r="A1823" s="156" t="s">
        <v>5581</v>
      </c>
      <c r="B1823" s="66" t="s">
        <v>4436</v>
      </c>
      <c r="C1823" s="155" t="s">
        <v>53</v>
      </c>
      <c r="D1823">
        <f>IF(ISERROR(VLOOKUP(A1823,'Unc. Lookup'!O$2:O$2652,1,FALSE)),0,1)</f>
        <v>0</v>
      </c>
      <c r="E1823">
        <f>COUNTIF(Table5[New ID],Table5[[#This Row],[New ID]])</f>
        <v>1</v>
      </c>
      <c r="G1823" s="1" t="s">
        <v>4039</v>
      </c>
      <c r="I1823">
        <v>1</v>
      </c>
      <c r="L1823">
        <v>1</v>
      </c>
    </row>
    <row r="1824" spans="1:12" x14ac:dyDescent="0.25">
      <c r="A1824" s="156" t="s">
        <v>1570</v>
      </c>
      <c r="B1824" s="66" t="s">
        <v>4437</v>
      </c>
      <c r="C1824" s="155" t="s">
        <v>53</v>
      </c>
      <c r="D1824">
        <f>IF(ISERROR(VLOOKUP(A1824,'Unc. Lookup'!O$2:O$2652,1,FALSE)),0,1)</f>
        <v>1</v>
      </c>
      <c r="E1824">
        <f>COUNTIF(Table5[New ID],Table5[[#This Row],[New ID]])</f>
        <v>1</v>
      </c>
      <c r="G1824" s="1" t="s">
        <v>4044</v>
      </c>
      <c r="I1824">
        <v>1</v>
      </c>
      <c r="L1824">
        <v>1</v>
      </c>
    </row>
    <row r="1825" spans="1:12" x14ac:dyDescent="0.25">
      <c r="A1825" s="156" t="s">
        <v>1578</v>
      </c>
      <c r="B1825" s="66" t="s">
        <v>4438</v>
      </c>
      <c r="C1825" s="155" t="s">
        <v>53</v>
      </c>
      <c r="D1825">
        <f>IF(ISERROR(VLOOKUP(A1825,'Unc. Lookup'!O$2:O$2652,1,FALSE)),0,1)</f>
        <v>1</v>
      </c>
      <c r="E1825">
        <f>COUNTIF(Table5[New ID],Table5[[#This Row],[New ID]])</f>
        <v>1</v>
      </c>
      <c r="G1825" s="1" t="s">
        <v>4048</v>
      </c>
      <c r="I1825">
        <v>1</v>
      </c>
      <c r="L1825">
        <v>1</v>
      </c>
    </row>
    <row r="1826" spans="1:12" x14ac:dyDescent="0.25">
      <c r="A1826" s="156" t="s">
        <v>1587</v>
      </c>
      <c r="B1826" s="66" t="s">
        <v>4439</v>
      </c>
      <c r="C1826" s="155" t="s">
        <v>53</v>
      </c>
      <c r="D1826">
        <f>IF(ISERROR(VLOOKUP(A1826,'Unc. Lookup'!O$2:O$2652,1,FALSE)),0,1)</f>
        <v>1</v>
      </c>
      <c r="E1826">
        <f>COUNTIF(Table5[New ID],Table5[[#This Row],[New ID]])</f>
        <v>1</v>
      </c>
      <c r="G1826" s="1" t="s">
        <v>2672</v>
      </c>
      <c r="J1826">
        <v>1</v>
      </c>
      <c r="L1826">
        <v>1</v>
      </c>
    </row>
    <row r="1827" spans="1:12" x14ac:dyDescent="0.25">
      <c r="A1827" s="156" t="s">
        <v>1554</v>
      </c>
      <c r="B1827" s="66" t="s">
        <v>4440</v>
      </c>
      <c r="C1827" s="155" t="s">
        <v>53</v>
      </c>
      <c r="D1827">
        <f>IF(ISERROR(VLOOKUP(A1827,'Unc. Lookup'!O$2:O$2652,1,FALSE)),0,1)</f>
        <v>1</v>
      </c>
      <c r="E1827">
        <f>COUNTIF(Table5[New ID],Table5[[#This Row],[New ID]])</f>
        <v>1</v>
      </c>
      <c r="G1827" s="1" t="s">
        <v>2660</v>
      </c>
      <c r="I1827">
        <v>1</v>
      </c>
      <c r="J1827">
        <v>1</v>
      </c>
      <c r="K1827">
        <v>1</v>
      </c>
      <c r="L1827">
        <v>3</v>
      </c>
    </row>
    <row r="1828" spans="1:12" x14ac:dyDescent="0.25">
      <c r="A1828" s="156" t="s">
        <v>5582</v>
      </c>
      <c r="B1828" s="66" t="s">
        <v>4441</v>
      </c>
      <c r="C1828" s="155" t="s">
        <v>53</v>
      </c>
      <c r="D1828">
        <f>IF(ISERROR(VLOOKUP(A1828,'Unc. Lookup'!O$2:O$2652,1,FALSE)),0,1)</f>
        <v>0</v>
      </c>
      <c r="E1828">
        <f>COUNTIF(Table5[New ID],Table5[[#This Row],[New ID]])</f>
        <v>1</v>
      </c>
      <c r="G1828" s="1" t="s">
        <v>4035</v>
      </c>
      <c r="I1828">
        <v>1</v>
      </c>
      <c r="K1828">
        <v>1</v>
      </c>
      <c r="L1828">
        <v>2</v>
      </c>
    </row>
    <row r="1829" spans="1:12" x14ac:dyDescent="0.25">
      <c r="A1829" s="156" t="s">
        <v>5583</v>
      </c>
      <c r="B1829" s="66" t="s">
        <v>4442</v>
      </c>
      <c r="C1829" s="155" t="s">
        <v>53</v>
      </c>
      <c r="D1829">
        <f>IF(ISERROR(VLOOKUP(A1829,'Unc. Lookup'!O$2:O$2652,1,FALSE)),0,1)</f>
        <v>0</v>
      </c>
      <c r="E1829">
        <f>COUNTIF(Table5[New ID],Table5[[#This Row],[New ID]])</f>
        <v>1</v>
      </c>
      <c r="G1829" s="1" t="s">
        <v>2668</v>
      </c>
      <c r="J1829">
        <v>1</v>
      </c>
      <c r="L1829">
        <v>1</v>
      </c>
    </row>
    <row r="1830" spans="1:12" x14ac:dyDescent="0.25">
      <c r="A1830" s="156" t="s">
        <v>1576</v>
      </c>
      <c r="B1830" s="66" t="s">
        <v>4443</v>
      </c>
      <c r="C1830" s="155" t="s">
        <v>53</v>
      </c>
      <c r="D1830">
        <f>IF(ISERROR(VLOOKUP(A1830,'Unc. Lookup'!O$2:O$2652,1,FALSE)),0,1)</f>
        <v>1</v>
      </c>
      <c r="E1830">
        <f>COUNTIF(Table5[New ID],Table5[[#This Row],[New ID]])</f>
        <v>1</v>
      </c>
      <c r="G1830" s="1" t="s">
        <v>4040</v>
      </c>
      <c r="I1830">
        <v>1</v>
      </c>
      <c r="K1830">
        <v>1</v>
      </c>
      <c r="L1830">
        <v>2</v>
      </c>
    </row>
    <row r="1831" spans="1:12" x14ac:dyDescent="0.25">
      <c r="A1831" s="156" t="s">
        <v>5584</v>
      </c>
      <c r="B1831" s="66" t="s">
        <v>4444</v>
      </c>
      <c r="C1831" s="155" t="s">
        <v>53</v>
      </c>
      <c r="D1831">
        <f>IF(ISERROR(VLOOKUP(A1831,'Unc. Lookup'!O$2:O$2652,1,FALSE)),0,1)</f>
        <v>0</v>
      </c>
      <c r="E1831">
        <f>COUNTIF(Table5[New ID],Table5[[#This Row],[New ID]])</f>
        <v>1</v>
      </c>
      <c r="G1831" s="1" t="s">
        <v>4045</v>
      </c>
      <c r="I1831">
        <v>1</v>
      </c>
      <c r="L1831">
        <v>1</v>
      </c>
    </row>
    <row r="1832" spans="1:12" x14ac:dyDescent="0.25">
      <c r="A1832" s="156" t="s">
        <v>1582</v>
      </c>
      <c r="B1832" s="66" t="s">
        <v>4445</v>
      </c>
      <c r="C1832" s="155" t="s">
        <v>53</v>
      </c>
      <c r="D1832">
        <f>IF(ISERROR(VLOOKUP(A1832,'Unc. Lookup'!O$2:O$2652,1,FALSE)),0,1)</f>
        <v>1</v>
      </c>
      <c r="E1832">
        <f>COUNTIF(Table5[New ID],Table5[[#This Row],[New ID]])</f>
        <v>1</v>
      </c>
      <c r="G1832" s="1" t="s">
        <v>4049</v>
      </c>
      <c r="I1832">
        <v>1</v>
      </c>
      <c r="L1832">
        <v>1</v>
      </c>
    </row>
    <row r="1833" spans="1:12" x14ac:dyDescent="0.25">
      <c r="A1833" s="156" t="s">
        <v>5585</v>
      </c>
      <c r="B1833" s="66" t="s">
        <v>4446</v>
      </c>
      <c r="C1833" s="155" t="s">
        <v>53</v>
      </c>
      <c r="D1833">
        <f>IF(ISERROR(VLOOKUP(A1833,'Unc. Lookup'!O$2:O$2652,1,FALSE)),0,1)</f>
        <v>0</v>
      </c>
      <c r="E1833">
        <f>COUNTIF(Table5[New ID],Table5[[#This Row],[New ID]])</f>
        <v>1</v>
      </c>
      <c r="G1833" s="1" t="s">
        <v>2673</v>
      </c>
      <c r="J1833">
        <v>1</v>
      </c>
      <c r="L1833">
        <v>1</v>
      </c>
    </row>
    <row r="1834" spans="1:12" x14ac:dyDescent="0.25">
      <c r="A1834" s="156" t="s">
        <v>5586</v>
      </c>
      <c r="B1834" s="66" t="s">
        <v>4447</v>
      </c>
      <c r="C1834" s="155" t="s">
        <v>53</v>
      </c>
      <c r="D1834">
        <f>IF(ISERROR(VLOOKUP(A1834,'Unc. Lookup'!O$2:O$2652,1,FALSE)),0,1)</f>
        <v>0</v>
      </c>
      <c r="E1834">
        <f>COUNTIF(Table5[New ID],Table5[[#This Row],[New ID]])</f>
        <v>1</v>
      </c>
      <c r="G1834" s="1" t="s">
        <v>2678</v>
      </c>
      <c r="J1834">
        <v>1</v>
      </c>
      <c r="L1834">
        <v>1</v>
      </c>
    </row>
    <row r="1835" spans="1:12" x14ac:dyDescent="0.25">
      <c r="A1835" s="156" t="s">
        <v>1569</v>
      </c>
      <c r="B1835" s="66" t="s">
        <v>4448</v>
      </c>
      <c r="C1835" s="155" t="s">
        <v>53</v>
      </c>
      <c r="D1835">
        <f>IF(ISERROR(VLOOKUP(A1835,'Unc. Lookup'!O$2:O$2652,1,FALSE)),0,1)</f>
        <v>1</v>
      </c>
      <c r="E1835">
        <f>COUNTIF(Table5[New ID],Table5[[#This Row],[New ID]])</f>
        <v>1</v>
      </c>
      <c r="G1835" s="1" t="s">
        <v>2661</v>
      </c>
      <c r="I1835">
        <v>1</v>
      </c>
      <c r="J1835">
        <v>1</v>
      </c>
      <c r="K1835">
        <v>1</v>
      </c>
      <c r="L1835">
        <v>3</v>
      </c>
    </row>
    <row r="1836" spans="1:12" x14ac:dyDescent="0.25">
      <c r="A1836" s="156" t="s">
        <v>1575</v>
      </c>
      <c r="B1836" s="66" t="s">
        <v>4449</v>
      </c>
      <c r="C1836" s="155" t="s">
        <v>53</v>
      </c>
      <c r="D1836">
        <f>IF(ISERROR(VLOOKUP(A1836,'Unc. Lookup'!O$2:O$2652,1,FALSE)),0,1)</f>
        <v>1</v>
      </c>
      <c r="E1836">
        <f>COUNTIF(Table5[New ID],Table5[[#This Row],[New ID]])</f>
        <v>1</v>
      </c>
      <c r="G1836" s="1" t="s">
        <v>4036</v>
      </c>
      <c r="I1836">
        <v>1</v>
      </c>
      <c r="K1836">
        <v>1</v>
      </c>
      <c r="L1836">
        <v>2</v>
      </c>
    </row>
    <row r="1837" spans="1:12" x14ac:dyDescent="0.25">
      <c r="A1837" s="156" t="s">
        <v>1577</v>
      </c>
      <c r="B1837" s="66" t="s">
        <v>4450</v>
      </c>
      <c r="C1837" s="155" t="s">
        <v>53</v>
      </c>
      <c r="D1837">
        <f>IF(ISERROR(VLOOKUP(A1837,'Unc. Lookup'!O$2:O$2652,1,FALSE)),0,1)</f>
        <v>1</v>
      </c>
      <c r="E1837">
        <f>COUNTIF(Table5[New ID],Table5[[#This Row],[New ID]])</f>
        <v>1</v>
      </c>
      <c r="G1837" s="1" t="s">
        <v>2669</v>
      </c>
      <c r="J1837">
        <v>1</v>
      </c>
      <c r="L1837">
        <v>1</v>
      </c>
    </row>
    <row r="1838" spans="1:12" x14ac:dyDescent="0.25">
      <c r="A1838" s="156" t="s">
        <v>1585</v>
      </c>
      <c r="B1838" s="66" t="s">
        <v>4451</v>
      </c>
      <c r="C1838" s="155" t="s">
        <v>53</v>
      </c>
      <c r="D1838">
        <f>IF(ISERROR(VLOOKUP(A1838,'Unc. Lookup'!O$2:O$2652,1,FALSE)),0,1)</f>
        <v>1</v>
      </c>
      <c r="E1838">
        <f>COUNTIF(Table5[New ID],Table5[[#This Row],[New ID]])</f>
        <v>1</v>
      </c>
      <c r="G1838" s="1" t="s">
        <v>4041</v>
      </c>
      <c r="I1838">
        <v>1</v>
      </c>
      <c r="K1838">
        <v>1</v>
      </c>
      <c r="L1838">
        <v>2</v>
      </c>
    </row>
    <row r="1839" spans="1:12" x14ac:dyDescent="0.25">
      <c r="A1839" s="156" t="s">
        <v>1556</v>
      </c>
      <c r="B1839" s="66" t="s">
        <v>4452</v>
      </c>
      <c r="C1839" s="155" t="s">
        <v>53</v>
      </c>
      <c r="D1839">
        <f>IF(ISERROR(VLOOKUP(A1839,'Unc. Lookup'!O$2:O$2652,1,FALSE)),0,1)</f>
        <v>1</v>
      </c>
      <c r="E1839">
        <f>COUNTIF(Table5[New ID],Table5[[#This Row],[New ID]])</f>
        <v>1</v>
      </c>
      <c r="G1839" s="1" t="s">
        <v>4046</v>
      </c>
      <c r="I1839">
        <v>1</v>
      </c>
      <c r="K1839">
        <v>1</v>
      </c>
      <c r="L1839">
        <v>2</v>
      </c>
    </row>
    <row r="1840" spans="1:12" x14ac:dyDescent="0.25">
      <c r="A1840" s="156" t="s">
        <v>5587</v>
      </c>
      <c r="B1840" s="66" t="s">
        <v>4453</v>
      </c>
      <c r="C1840" s="155" t="s">
        <v>53</v>
      </c>
      <c r="D1840">
        <f>IF(ISERROR(VLOOKUP(A1840,'Unc. Lookup'!O$2:O$2652,1,FALSE)),0,1)</f>
        <v>0</v>
      </c>
      <c r="E1840">
        <f>COUNTIF(Table5[New ID],Table5[[#This Row],[New ID]])</f>
        <v>1</v>
      </c>
      <c r="G1840" s="1" t="s">
        <v>4050</v>
      </c>
      <c r="I1840">
        <v>1</v>
      </c>
      <c r="L1840">
        <v>1</v>
      </c>
    </row>
    <row r="1841" spans="1:12" x14ac:dyDescent="0.25">
      <c r="A1841" s="156" t="s">
        <v>1566</v>
      </c>
      <c r="B1841" s="66" t="s">
        <v>4454</v>
      </c>
      <c r="C1841" s="155" t="s">
        <v>53</v>
      </c>
      <c r="D1841">
        <f>IF(ISERROR(VLOOKUP(A1841,'Unc. Lookup'!O$2:O$2652,1,FALSE)),0,1)</f>
        <v>1</v>
      </c>
      <c r="E1841">
        <f>COUNTIF(Table5[New ID],Table5[[#This Row],[New ID]])</f>
        <v>1</v>
      </c>
      <c r="G1841" s="1" t="s">
        <v>2689</v>
      </c>
      <c r="J1841">
        <v>1</v>
      </c>
      <c r="L1841">
        <v>1</v>
      </c>
    </row>
    <row r="1842" spans="1:12" x14ac:dyDescent="0.25">
      <c r="A1842" s="156" t="s">
        <v>1574</v>
      </c>
      <c r="B1842" s="66" t="s">
        <v>4455</v>
      </c>
      <c r="C1842" s="155" t="s">
        <v>53</v>
      </c>
      <c r="D1842">
        <f>IF(ISERROR(VLOOKUP(A1842,'Unc. Lookup'!O$2:O$2652,1,FALSE)),0,1)</f>
        <v>1</v>
      </c>
      <c r="E1842">
        <f>COUNTIF(Table5[New ID],Table5[[#This Row],[New ID]])</f>
        <v>1</v>
      </c>
      <c r="G1842" s="1" t="s">
        <v>2674</v>
      </c>
      <c r="J1842">
        <v>1</v>
      </c>
      <c r="L1842">
        <v>1</v>
      </c>
    </row>
    <row r="1843" spans="1:12" x14ac:dyDescent="0.25">
      <c r="A1843" s="156" t="s">
        <v>1579</v>
      </c>
      <c r="B1843" s="66" t="s">
        <v>4456</v>
      </c>
      <c r="C1843" s="155" t="s">
        <v>53</v>
      </c>
      <c r="D1843">
        <f>IF(ISERROR(VLOOKUP(A1843,'Unc. Lookup'!O$2:O$2652,1,FALSE)),0,1)</f>
        <v>1</v>
      </c>
      <c r="E1843">
        <f>COUNTIF(Table5[New ID],Table5[[#This Row],[New ID]])</f>
        <v>1</v>
      </c>
      <c r="G1843" s="1" t="s">
        <v>2679</v>
      </c>
      <c r="J1843">
        <v>1</v>
      </c>
      <c r="L1843">
        <v>1</v>
      </c>
    </row>
    <row r="1844" spans="1:12" x14ac:dyDescent="0.25">
      <c r="A1844" s="156" t="s">
        <v>1586</v>
      </c>
      <c r="B1844" s="66" t="s">
        <v>4457</v>
      </c>
      <c r="C1844" s="155" t="s">
        <v>53</v>
      </c>
      <c r="D1844">
        <f>IF(ISERROR(VLOOKUP(A1844,'Unc. Lookup'!O$2:O$2652,1,FALSE)),0,1)</f>
        <v>1</v>
      </c>
      <c r="E1844">
        <f>COUNTIF(Table5[New ID],Table5[[#This Row],[New ID]])</f>
        <v>1</v>
      </c>
      <c r="G1844" s="1" t="s">
        <v>2684</v>
      </c>
      <c r="J1844">
        <v>1</v>
      </c>
      <c r="L1844">
        <v>1</v>
      </c>
    </row>
    <row r="1845" spans="1:12" x14ac:dyDescent="0.25">
      <c r="A1845" s="156" t="s">
        <v>1560</v>
      </c>
      <c r="B1845" s="66" t="s">
        <v>4246</v>
      </c>
      <c r="C1845" s="155" t="s">
        <v>53</v>
      </c>
      <c r="D1845">
        <f>IF(ISERROR(VLOOKUP(A1845,'Unc. Lookup'!O$2:O$2652,1,FALSE)),0,1)</f>
        <v>1</v>
      </c>
      <c r="E1845">
        <f>COUNTIF(Table5[New ID],Table5[[#This Row],[New ID]])</f>
        <v>1</v>
      </c>
      <c r="G1845" s="1" t="s">
        <v>2662</v>
      </c>
      <c r="I1845">
        <v>1</v>
      </c>
      <c r="J1845">
        <v>1</v>
      </c>
      <c r="K1845">
        <v>1</v>
      </c>
      <c r="L1845">
        <v>3</v>
      </c>
    </row>
    <row r="1846" spans="1:12" x14ac:dyDescent="0.25">
      <c r="A1846" s="156" t="s">
        <v>5588</v>
      </c>
      <c r="B1846" s="66" t="s">
        <v>4247</v>
      </c>
      <c r="C1846" s="155" t="s">
        <v>53</v>
      </c>
      <c r="D1846">
        <f>IF(ISERROR(VLOOKUP(A1846,'Unc. Lookup'!O$2:O$2652,1,FALSE)),0,1)</f>
        <v>0</v>
      </c>
      <c r="E1846">
        <f>COUNTIF(Table5[New ID],Table5[[#This Row],[New ID]])</f>
        <v>1</v>
      </c>
      <c r="G1846" s="1" t="s">
        <v>4913</v>
      </c>
      <c r="K1846">
        <v>1</v>
      </c>
      <c r="L1846">
        <v>1</v>
      </c>
    </row>
    <row r="1847" spans="1:12" x14ac:dyDescent="0.25">
      <c r="A1847" s="156" t="s">
        <v>5589</v>
      </c>
      <c r="B1847" s="66" t="s">
        <v>4248</v>
      </c>
      <c r="C1847" s="155" t="s">
        <v>53</v>
      </c>
      <c r="D1847">
        <f>IF(ISERROR(VLOOKUP(A1847,'Unc. Lookup'!O$2:O$2652,1,FALSE)),0,1)</f>
        <v>0</v>
      </c>
      <c r="E1847">
        <f>COUNTIF(Table5[New ID],Table5[[#This Row],[New ID]])</f>
        <v>1</v>
      </c>
      <c r="G1847" s="1" t="s">
        <v>2670</v>
      </c>
      <c r="J1847">
        <v>1</v>
      </c>
      <c r="L1847">
        <v>1</v>
      </c>
    </row>
    <row r="1848" spans="1:12" x14ac:dyDescent="0.25">
      <c r="A1848" s="156" t="s">
        <v>5590</v>
      </c>
      <c r="B1848" s="66" t="s">
        <v>4249</v>
      </c>
      <c r="C1848" s="155" t="s">
        <v>53</v>
      </c>
      <c r="D1848">
        <f>IF(ISERROR(VLOOKUP(A1848,'Unc. Lookup'!O$2:O$2652,1,FALSE)),0,1)</f>
        <v>0</v>
      </c>
      <c r="E1848">
        <f>COUNTIF(Table5[New ID],Table5[[#This Row],[New ID]])</f>
        <v>1</v>
      </c>
      <c r="G1848" s="1" t="s">
        <v>4042</v>
      </c>
      <c r="I1848">
        <v>1</v>
      </c>
      <c r="K1848">
        <v>1</v>
      </c>
      <c r="L1848">
        <v>2</v>
      </c>
    </row>
    <row r="1849" spans="1:12" x14ac:dyDescent="0.25">
      <c r="A1849" s="156" t="s">
        <v>5591</v>
      </c>
      <c r="B1849" s="66" t="s">
        <v>4250</v>
      </c>
      <c r="C1849" s="155" t="s">
        <v>53</v>
      </c>
      <c r="D1849">
        <f>IF(ISERROR(VLOOKUP(A1849,'Unc. Lookup'!O$2:O$2652,1,FALSE)),0,1)</f>
        <v>0</v>
      </c>
      <c r="E1849">
        <f>COUNTIF(Table5[New ID],Table5[[#This Row],[New ID]])</f>
        <v>1</v>
      </c>
      <c r="G1849" s="1" t="s">
        <v>4047</v>
      </c>
      <c r="I1849">
        <v>1</v>
      </c>
      <c r="K1849">
        <v>1</v>
      </c>
      <c r="L1849">
        <v>2</v>
      </c>
    </row>
    <row r="1850" spans="1:12" x14ac:dyDescent="0.25">
      <c r="A1850" s="156" t="s">
        <v>1583</v>
      </c>
      <c r="B1850" s="66" t="s">
        <v>4251</v>
      </c>
      <c r="C1850" s="155" t="s">
        <v>53</v>
      </c>
      <c r="D1850">
        <f>IF(ISERROR(VLOOKUP(A1850,'Unc. Lookup'!O$2:O$2652,1,FALSE)),0,1)</f>
        <v>1</v>
      </c>
      <c r="E1850">
        <f>COUNTIF(Table5[New ID],Table5[[#This Row],[New ID]])</f>
        <v>1</v>
      </c>
      <c r="G1850" s="1" t="s">
        <v>4051</v>
      </c>
      <c r="I1850">
        <v>1</v>
      </c>
      <c r="K1850">
        <v>1</v>
      </c>
      <c r="L1850">
        <v>2</v>
      </c>
    </row>
    <row r="1851" spans="1:12" x14ac:dyDescent="0.25">
      <c r="A1851" s="156" t="s">
        <v>1557</v>
      </c>
      <c r="B1851" s="66" t="s">
        <v>4252</v>
      </c>
      <c r="C1851" s="155" t="s">
        <v>53</v>
      </c>
      <c r="D1851">
        <f>IF(ISERROR(VLOOKUP(A1851,'Unc. Lookup'!O$2:O$2652,1,FALSE)),0,1)</f>
        <v>1</v>
      </c>
      <c r="E1851">
        <f>COUNTIF(Table5[New ID],Table5[[#This Row],[New ID]])</f>
        <v>1</v>
      </c>
      <c r="G1851" s="1" t="s">
        <v>2690</v>
      </c>
      <c r="J1851">
        <v>1</v>
      </c>
      <c r="L1851">
        <v>1</v>
      </c>
    </row>
    <row r="1852" spans="1:12" x14ac:dyDescent="0.25">
      <c r="A1852" s="156" t="s">
        <v>5592</v>
      </c>
      <c r="B1852" s="66" t="s">
        <v>4253</v>
      </c>
      <c r="C1852" s="155" t="s">
        <v>53</v>
      </c>
      <c r="D1852">
        <f>IF(ISERROR(VLOOKUP(A1852,'Unc. Lookup'!O$2:O$2652,1,FALSE)),0,1)</f>
        <v>0</v>
      </c>
      <c r="E1852">
        <f>COUNTIF(Table5[New ID],Table5[[#This Row],[New ID]])</f>
        <v>1</v>
      </c>
      <c r="G1852" s="1" t="s">
        <v>2675</v>
      </c>
      <c r="J1852">
        <v>1</v>
      </c>
      <c r="L1852">
        <v>1</v>
      </c>
    </row>
    <row r="1853" spans="1:12" x14ac:dyDescent="0.25">
      <c r="A1853" s="156" t="s">
        <v>1567</v>
      </c>
      <c r="B1853" s="66" t="s">
        <v>4254</v>
      </c>
      <c r="C1853" s="155" t="s">
        <v>53</v>
      </c>
      <c r="D1853">
        <f>IF(ISERROR(VLOOKUP(A1853,'Unc. Lookup'!O$2:O$2652,1,FALSE)),0,1)</f>
        <v>1</v>
      </c>
      <c r="E1853">
        <f>COUNTIF(Table5[New ID],Table5[[#This Row],[New ID]])</f>
        <v>1</v>
      </c>
      <c r="G1853" s="1" t="s">
        <v>2680</v>
      </c>
      <c r="J1853">
        <v>1</v>
      </c>
      <c r="L1853">
        <v>1</v>
      </c>
    </row>
    <row r="1854" spans="1:12" x14ac:dyDescent="0.25">
      <c r="A1854" s="156" t="s">
        <v>1572</v>
      </c>
      <c r="B1854" s="66" t="s">
        <v>4255</v>
      </c>
      <c r="C1854" s="155" t="s">
        <v>53</v>
      </c>
      <c r="D1854">
        <f>IF(ISERROR(VLOOKUP(A1854,'Unc. Lookup'!O$2:O$2652,1,FALSE)),0,1)</f>
        <v>1</v>
      </c>
      <c r="E1854">
        <f>COUNTIF(Table5[New ID],Table5[[#This Row],[New ID]])</f>
        <v>1</v>
      </c>
      <c r="G1854" s="1" t="s">
        <v>2685</v>
      </c>
      <c r="J1854">
        <v>1</v>
      </c>
      <c r="L1854">
        <v>1</v>
      </c>
    </row>
    <row r="1855" spans="1:12" x14ac:dyDescent="0.25">
      <c r="A1855" s="156" t="s">
        <v>5593</v>
      </c>
      <c r="B1855" s="66" t="s">
        <v>4256</v>
      </c>
      <c r="C1855" s="155" t="s">
        <v>53</v>
      </c>
      <c r="D1855">
        <f>IF(ISERROR(VLOOKUP(A1855,'Unc. Lookup'!O$2:O$2652,1,FALSE)),0,1)</f>
        <v>0</v>
      </c>
      <c r="E1855">
        <f>COUNTIF(Table5[New ID],Table5[[#This Row],[New ID]])</f>
        <v>1</v>
      </c>
      <c r="G1855" s="1" t="s">
        <v>2663</v>
      </c>
      <c r="I1855">
        <v>1</v>
      </c>
      <c r="J1855">
        <v>1</v>
      </c>
      <c r="L1855">
        <v>2</v>
      </c>
    </row>
    <row r="1856" spans="1:12" x14ac:dyDescent="0.25">
      <c r="A1856" s="156" t="s">
        <v>5594</v>
      </c>
      <c r="B1856" s="66" t="s">
        <v>4257</v>
      </c>
      <c r="C1856" s="155" t="s">
        <v>53</v>
      </c>
      <c r="D1856">
        <f>IF(ISERROR(VLOOKUP(A1856,'Unc. Lookup'!O$2:O$2652,1,FALSE)),0,1)</f>
        <v>0</v>
      </c>
      <c r="E1856">
        <f>COUNTIF(Table5[New ID],Table5[[#This Row],[New ID]])</f>
        <v>1</v>
      </c>
      <c r="G1856" s="1" t="s">
        <v>4914</v>
      </c>
      <c r="K1856">
        <v>1</v>
      </c>
      <c r="L1856">
        <v>1</v>
      </c>
    </row>
    <row r="1857" spans="1:12" x14ac:dyDescent="0.25">
      <c r="A1857" s="156" t="s">
        <v>1589</v>
      </c>
      <c r="B1857" s="66" t="s">
        <v>4458</v>
      </c>
      <c r="C1857" s="155" t="s">
        <v>53</v>
      </c>
      <c r="D1857">
        <f>IF(ISERROR(VLOOKUP(A1857,'Unc. Lookup'!O$2:O$2652,1,FALSE)),0,1)</f>
        <v>1</v>
      </c>
      <c r="E1857">
        <f>COUNTIF(Table5[New ID],Table5[[#This Row],[New ID]])</f>
        <v>1</v>
      </c>
      <c r="G1857" s="1" t="s">
        <v>2671</v>
      </c>
      <c r="J1857">
        <v>1</v>
      </c>
      <c r="L1857">
        <v>1</v>
      </c>
    </row>
    <row r="1858" spans="1:12" x14ac:dyDescent="0.25">
      <c r="A1858" s="156" t="s">
        <v>1593</v>
      </c>
      <c r="B1858" s="66" t="s">
        <v>4459</v>
      </c>
      <c r="C1858" s="155" t="s">
        <v>53</v>
      </c>
      <c r="D1858">
        <f>IF(ISERROR(VLOOKUP(A1858,'Unc. Lookup'!O$2:O$2652,1,FALSE)),0,1)</f>
        <v>1</v>
      </c>
      <c r="E1858">
        <f>COUNTIF(Table5[New ID],Table5[[#This Row],[New ID]])</f>
        <v>1</v>
      </c>
      <c r="G1858" s="1" t="s">
        <v>4915</v>
      </c>
      <c r="K1858">
        <v>1</v>
      </c>
      <c r="L1858">
        <v>1</v>
      </c>
    </row>
    <row r="1859" spans="1:12" x14ac:dyDescent="0.25">
      <c r="A1859" s="156" t="s">
        <v>1595</v>
      </c>
      <c r="B1859" s="66" t="s">
        <v>4460</v>
      </c>
      <c r="C1859" s="155" t="s">
        <v>53</v>
      </c>
      <c r="D1859">
        <f>IF(ISERROR(VLOOKUP(A1859,'Unc. Lookup'!O$2:O$2652,1,FALSE)),0,1)</f>
        <v>1</v>
      </c>
      <c r="E1859">
        <f>COUNTIF(Table5[New ID],Table5[[#This Row],[New ID]])</f>
        <v>1</v>
      </c>
      <c r="G1859" s="1" t="s">
        <v>4917</v>
      </c>
      <c r="K1859">
        <v>1</v>
      </c>
      <c r="L1859">
        <v>1</v>
      </c>
    </row>
    <row r="1860" spans="1:12" x14ac:dyDescent="0.25">
      <c r="A1860" s="156" t="s">
        <v>1599</v>
      </c>
      <c r="B1860" s="66" t="s">
        <v>4461</v>
      </c>
      <c r="C1860" s="155" t="s">
        <v>53</v>
      </c>
      <c r="D1860">
        <f>IF(ISERROR(VLOOKUP(A1860,'Unc. Lookup'!O$2:O$2652,1,FALSE)),0,1)</f>
        <v>1</v>
      </c>
      <c r="E1860">
        <f>COUNTIF(Table5[New ID],Table5[[#This Row],[New ID]])</f>
        <v>1</v>
      </c>
      <c r="G1860" s="1" t="s">
        <v>4052</v>
      </c>
      <c r="I1860">
        <v>1</v>
      </c>
      <c r="K1860">
        <v>1</v>
      </c>
      <c r="L1860">
        <v>2</v>
      </c>
    </row>
    <row r="1861" spans="1:12" x14ac:dyDescent="0.25">
      <c r="A1861" s="156" t="s">
        <v>5595</v>
      </c>
      <c r="B1861" s="66" t="s">
        <v>4462</v>
      </c>
      <c r="C1861" s="155" t="s">
        <v>53</v>
      </c>
      <c r="D1861">
        <f>IF(ISERROR(VLOOKUP(A1861,'Unc. Lookup'!O$2:O$2652,1,FALSE)),0,1)</f>
        <v>0</v>
      </c>
      <c r="E1861">
        <f>COUNTIF(Table5[New ID],Table5[[#This Row],[New ID]])</f>
        <v>1</v>
      </c>
      <c r="G1861" s="1" t="s">
        <v>2691</v>
      </c>
      <c r="J1861">
        <v>1</v>
      </c>
      <c r="L1861">
        <v>1</v>
      </c>
    </row>
    <row r="1862" spans="1:12" x14ac:dyDescent="0.25">
      <c r="A1862" s="156" t="s">
        <v>1610</v>
      </c>
      <c r="B1862" s="66" t="s">
        <v>4463</v>
      </c>
      <c r="C1862" s="155" t="s">
        <v>53</v>
      </c>
      <c r="D1862">
        <f>IF(ISERROR(VLOOKUP(A1862,'Unc. Lookup'!O$2:O$2652,1,FALSE)),0,1)</f>
        <v>1</v>
      </c>
      <c r="E1862">
        <f>COUNTIF(Table5[New ID],Table5[[#This Row],[New ID]])</f>
        <v>1</v>
      </c>
      <c r="G1862" s="1" t="s">
        <v>2676</v>
      </c>
      <c r="J1862">
        <v>1</v>
      </c>
      <c r="L1862">
        <v>1</v>
      </c>
    </row>
    <row r="1863" spans="1:12" x14ac:dyDescent="0.25">
      <c r="A1863" s="156" t="s">
        <v>5596</v>
      </c>
      <c r="B1863" s="66" t="s">
        <v>4464</v>
      </c>
      <c r="C1863" s="155" t="s">
        <v>53</v>
      </c>
      <c r="D1863">
        <f>IF(ISERROR(VLOOKUP(A1863,'Unc. Lookup'!O$2:O$2652,1,FALSE)),0,1)</f>
        <v>0</v>
      </c>
      <c r="E1863">
        <f>COUNTIF(Table5[New ID],Table5[[#This Row],[New ID]])</f>
        <v>1</v>
      </c>
      <c r="G1863" s="1" t="s">
        <v>2681</v>
      </c>
      <c r="J1863">
        <v>1</v>
      </c>
      <c r="L1863">
        <v>1</v>
      </c>
    </row>
    <row r="1864" spans="1:12" x14ac:dyDescent="0.25">
      <c r="A1864" s="156" t="s">
        <v>1591</v>
      </c>
      <c r="B1864" s="66" t="s">
        <v>4465</v>
      </c>
      <c r="C1864" s="155" t="s">
        <v>53</v>
      </c>
      <c r="D1864">
        <f>IF(ISERROR(VLOOKUP(A1864,'Unc. Lookup'!O$2:O$2652,1,FALSE)),0,1)</f>
        <v>1</v>
      </c>
      <c r="E1864">
        <f>COUNTIF(Table5[New ID],Table5[[#This Row],[New ID]])</f>
        <v>1</v>
      </c>
      <c r="G1864" s="1" t="s">
        <v>2686</v>
      </c>
      <c r="J1864">
        <v>1</v>
      </c>
      <c r="L1864">
        <v>1</v>
      </c>
    </row>
    <row r="1865" spans="1:12" x14ac:dyDescent="0.25">
      <c r="A1865" s="156" t="s">
        <v>1596</v>
      </c>
      <c r="B1865" s="66" t="s">
        <v>4466</v>
      </c>
      <c r="C1865" s="155" t="s">
        <v>53</v>
      </c>
      <c r="D1865">
        <f>IF(ISERROR(VLOOKUP(A1865,'Unc. Lookup'!O$2:O$2652,1,FALSE)),0,1)</f>
        <v>1</v>
      </c>
      <c r="E1865">
        <f>COUNTIF(Table5[New ID],Table5[[#This Row],[New ID]])</f>
        <v>1</v>
      </c>
      <c r="G1865" s="1" t="s">
        <v>2664</v>
      </c>
      <c r="I1865">
        <v>1</v>
      </c>
      <c r="J1865">
        <v>1</v>
      </c>
      <c r="L1865">
        <v>2</v>
      </c>
    </row>
    <row r="1866" spans="1:12" x14ac:dyDescent="0.25">
      <c r="A1866" s="156" t="s">
        <v>1601</v>
      </c>
      <c r="B1866" s="66" t="s">
        <v>4467</v>
      </c>
      <c r="C1866" s="155" t="s">
        <v>53</v>
      </c>
      <c r="D1866">
        <f>IF(ISERROR(VLOOKUP(A1866,'Unc. Lookup'!O$2:O$2652,1,FALSE)),0,1)</f>
        <v>1</v>
      </c>
      <c r="E1866">
        <f>COUNTIF(Table5[New ID],Table5[[#This Row],[New ID]])</f>
        <v>1</v>
      </c>
      <c r="G1866" s="1" t="s">
        <v>2665</v>
      </c>
      <c r="J1866">
        <v>1</v>
      </c>
      <c r="L1866">
        <v>1</v>
      </c>
    </row>
    <row r="1867" spans="1:12" x14ac:dyDescent="0.25">
      <c r="A1867" s="156" t="s">
        <v>1604</v>
      </c>
      <c r="B1867" s="66" t="s">
        <v>4468</v>
      </c>
      <c r="C1867" s="155" t="s">
        <v>53</v>
      </c>
      <c r="D1867">
        <f>IF(ISERROR(VLOOKUP(A1867,'Unc. Lookup'!O$2:O$2652,1,FALSE)),0,1)</f>
        <v>1</v>
      </c>
      <c r="E1867">
        <f>COUNTIF(Table5[New ID],Table5[[#This Row],[New ID]])</f>
        <v>1</v>
      </c>
      <c r="G1867" s="1" t="s">
        <v>4921</v>
      </c>
      <c r="K1867">
        <v>1</v>
      </c>
      <c r="L1867">
        <v>1</v>
      </c>
    </row>
    <row r="1868" spans="1:12" x14ac:dyDescent="0.25">
      <c r="A1868" s="156" t="s">
        <v>5597</v>
      </c>
      <c r="B1868" s="66" t="s">
        <v>4469</v>
      </c>
      <c r="C1868" s="155" t="s">
        <v>53</v>
      </c>
      <c r="D1868">
        <f>IF(ISERROR(VLOOKUP(A1868,'Unc. Lookup'!O$2:O$2652,1,FALSE)),0,1)</f>
        <v>0</v>
      </c>
      <c r="E1868">
        <f>COUNTIF(Table5[New ID],Table5[[#This Row],[New ID]])</f>
        <v>1</v>
      </c>
      <c r="G1868" s="1" t="s">
        <v>4919</v>
      </c>
      <c r="K1868">
        <v>1</v>
      </c>
      <c r="L1868">
        <v>1</v>
      </c>
    </row>
    <row r="1869" spans="1:12" x14ac:dyDescent="0.25">
      <c r="A1869" s="156" t="s">
        <v>1588</v>
      </c>
      <c r="B1869" s="66" t="s">
        <v>4470</v>
      </c>
      <c r="C1869" s="155" t="s">
        <v>53</v>
      </c>
      <c r="D1869">
        <f>IF(ISERROR(VLOOKUP(A1869,'Unc. Lookup'!O$2:O$2652,1,FALSE)),0,1)</f>
        <v>1</v>
      </c>
      <c r="E1869">
        <f>COUNTIF(Table5[New ID],Table5[[#This Row],[New ID]])</f>
        <v>1</v>
      </c>
      <c r="G1869" s="1" t="s">
        <v>4920</v>
      </c>
      <c r="K1869">
        <v>1</v>
      </c>
      <c r="L1869">
        <v>1</v>
      </c>
    </row>
    <row r="1870" spans="1:12" x14ac:dyDescent="0.25">
      <c r="A1870" s="156" t="s">
        <v>1594</v>
      </c>
      <c r="B1870" s="66" t="s">
        <v>4471</v>
      </c>
      <c r="C1870" s="155" t="s">
        <v>53</v>
      </c>
      <c r="D1870">
        <f>IF(ISERROR(VLOOKUP(A1870,'Unc. Lookup'!O$2:O$2652,1,FALSE)),0,1)</f>
        <v>1</v>
      </c>
      <c r="E1870">
        <f>COUNTIF(Table5[New ID],Table5[[#This Row],[New ID]])</f>
        <v>1</v>
      </c>
      <c r="G1870" s="1" t="s">
        <v>2693</v>
      </c>
      <c r="J1870">
        <v>1</v>
      </c>
      <c r="L1870">
        <v>1</v>
      </c>
    </row>
    <row r="1871" spans="1:12" x14ac:dyDescent="0.25">
      <c r="A1871" s="156" t="s">
        <v>1598</v>
      </c>
      <c r="B1871" s="66" t="s">
        <v>4472</v>
      </c>
      <c r="C1871" s="155" t="s">
        <v>53</v>
      </c>
      <c r="D1871">
        <f>IF(ISERROR(VLOOKUP(A1871,'Unc. Lookup'!O$2:O$2652,1,FALSE)),0,1)</f>
        <v>1</v>
      </c>
      <c r="E1871">
        <f>COUNTIF(Table5[New ID],Table5[[#This Row],[New ID]])</f>
        <v>1</v>
      </c>
      <c r="G1871" s="1" t="s">
        <v>2683</v>
      </c>
      <c r="J1871">
        <v>1</v>
      </c>
      <c r="L1871">
        <v>1</v>
      </c>
    </row>
    <row r="1872" spans="1:12" x14ac:dyDescent="0.25">
      <c r="A1872" s="156" t="s">
        <v>1602</v>
      </c>
      <c r="B1872" s="66" t="s">
        <v>4473</v>
      </c>
      <c r="C1872" s="155" t="s">
        <v>53</v>
      </c>
      <c r="D1872">
        <f>IF(ISERROR(VLOOKUP(A1872,'Unc. Lookup'!O$2:O$2652,1,FALSE)),0,1)</f>
        <v>1</v>
      </c>
      <c r="E1872">
        <f>COUNTIF(Table5[New ID],Table5[[#This Row],[New ID]])</f>
        <v>1</v>
      </c>
      <c r="G1872" s="1" t="s">
        <v>2688</v>
      </c>
      <c r="J1872">
        <v>1</v>
      </c>
      <c r="L1872">
        <v>1</v>
      </c>
    </row>
    <row r="1873" spans="1:12" x14ac:dyDescent="0.25">
      <c r="A1873" s="156" t="s">
        <v>1606</v>
      </c>
      <c r="B1873" s="66" t="s">
        <v>4474</v>
      </c>
      <c r="C1873" s="155" t="s">
        <v>53</v>
      </c>
      <c r="D1873">
        <f>IF(ISERROR(VLOOKUP(A1873,'Unc. Lookup'!O$2:O$2652,1,FALSE)),0,1)</f>
        <v>1</v>
      </c>
      <c r="E1873">
        <f>COUNTIF(Table5[New ID],Table5[[#This Row],[New ID]])</f>
        <v>1</v>
      </c>
      <c r="G1873" s="1" t="s">
        <v>4916</v>
      </c>
      <c r="K1873">
        <v>1</v>
      </c>
      <c r="L1873">
        <v>1</v>
      </c>
    </row>
    <row r="1874" spans="1:12" x14ac:dyDescent="0.25">
      <c r="A1874" s="156" t="s">
        <v>1609</v>
      </c>
      <c r="B1874" s="66" t="s">
        <v>4475</v>
      </c>
      <c r="C1874" s="155" t="s">
        <v>53</v>
      </c>
      <c r="D1874">
        <f>IF(ISERROR(VLOOKUP(A1874,'Unc. Lookup'!O$2:O$2652,1,FALSE)),0,1)</f>
        <v>1</v>
      </c>
      <c r="E1874">
        <f>COUNTIF(Table5[New ID],Table5[[#This Row],[New ID]])</f>
        <v>1</v>
      </c>
      <c r="G1874" s="1" t="s">
        <v>4918</v>
      </c>
      <c r="K1874">
        <v>1</v>
      </c>
      <c r="L1874">
        <v>1</v>
      </c>
    </row>
    <row r="1875" spans="1:12" x14ac:dyDescent="0.25">
      <c r="A1875" s="156" t="s">
        <v>5598</v>
      </c>
      <c r="B1875" s="66" t="s">
        <v>4476</v>
      </c>
      <c r="C1875" s="155" t="s">
        <v>53</v>
      </c>
      <c r="D1875">
        <f>IF(ISERROR(VLOOKUP(A1875,'Unc. Lookup'!O$2:O$2652,1,FALSE)),0,1)</f>
        <v>0</v>
      </c>
      <c r="E1875">
        <f>COUNTIF(Table5[New ID],Table5[[#This Row],[New ID]])</f>
        <v>1</v>
      </c>
      <c r="G1875" s="1" t="s">
        <v>4053</v>
      </c>
      <c r="I1875">
        <v>1</v>
      </c>
      <c r="K1875">
        <v>1</v>
      </c>
      <c r="L1875">
        <v>2</v>
      </c>
    </row>
    <row r="1876" spans="1:12" x14ac:dyDescent="0.25">
      <c r="A1876" s="156" t="s">
        <v>5599</v>
      </c>
      <c r="B1876" s="66" t="s">
        <v>4477</v>
      </c>
      <c r="C1876" s="155" t="s">
        <v>53</v>
      </c>
      <c r="D1876">
        <f>IF(ISERROR(VLOOKUP(A1876,'Unc. Lookup'!O$2:O$2652,1,FALSE)),0,1)</f>
        <v>0</v>
      </c>
      <c r="E1876">
        <f>COUNTIF(Table5[New ID],Table5[[#This Row],[New ID]])</f>
        <v>1</v>
      </c>
      <c r="G1876" s="1" t="s">
        <v>2692</v>
      </c>
      <c r="J1876">
        <v>1</v>
      </c>
      <c r="L1876">
        <v>1</v>
      </c>
    </row>
    <row r="1877" spans="1:12" x14ac:dyDescent="0.25">
      <c r="A1877" s="156" t="s">
        <v>5600</v>
      </c>
      <c r="B1877" s="66" t="s">
        <v>4478</v>
      </c>
      <c r="C1877" s="155" t="s">
        <v>53</v>
      </c>
      <c r="D1877">
        <f>IF(ISERROR(VLOOKUP(A1877,'Unc. Lookup'!O$2:O$2652,1,FALSE)),0,1)</f>
        <v>0</v>
      </c>
      <c r="E1877">
        <f>COUNTIF(Table5[New ID],Table5[[#This Row],[New ID]])</f>
        <v>1</v>
      </c>
      <c r="G1877" s="1" t="s">
        <v>2677</v>
      </c>
      <c r="J1877">
        <v>1</v>
      </c>
      <c r="L1877">
        <v>1</v>
      </c>
    </row>
    <row r="1878" spans="1:12" x14ac:dyDescent="0.25">
      <c r="A1878" s="156" t="s">
        <v>1603</v>
      </c>
      <c r="B1878" s="66" t="s">
        <v>4479</v>
      </c>
      <c r="C1878" s="155" t="s">
        <v>53</v>
      </c>
      <c r="D1878">
        <f>IF(ISERROR(VLOOKUP(A1878,'Unc. Lookup'!O$2:O$2652,1,FALSE)),0,1)</f>
        <v>1</v>
      </c>
      <c r="E1878">
        <f>COUNTIF(Table5[New ID],Table5[[#This Row],[New ID]])</f>
        <v>1</v>
      </c>
      <c r="G1878" s="1" t="s">
        <v>2682</v>
      </c>
      <c r="J1878">
        <v>1</v>
      </c>
      <c r="L1878">
        <v>1</v>
      </c>
    </row>
    <row r="1879" spans="1:12" x14ac:dyDescent="0.25">
      <c r="A1879" s="156" t="s">
        <v>1605</v>
      </c>
      <c r="B1879" s="66" t="s">
        <v>4480</v>
      </c>
      <c r="C1879" s="155" t="s">
        <v>53</v>
      </c>
      <c r="D1879">
        <f>IF(ISERROR(VLOOKUP(A1879,'Unc. Lookup'!O$2:O$2652,1,FALSE)),0,1)</f>
        <v>1</v>
      </c>
      <c r="E1879">
        <f>COUNTIF(Table5[New ID],Table5[[#This Row],[New ID]])</f>
        <v>1</v>
      </c>
      <c r="G1879" s="1" t="s">
        <v>2687</v>
      </c>
      <c r="J1879">
        <v>1</v>
      </c>
      <c r="L1879">
        <v>1</v>
      </c>
    </row>
    <row r="1880" spans="1:12" x14ac:dyDescent="0.25">
      <c r="A1880" s="156" t="s">
        <v>1608</v>
      </c>
      <c r="B1880" s="66" t="s">
        <v>4481</v>
      </c>
      <c r="C1880" s="155" t="s">
        <v>53</v>
      </c>
      <c r="D1880">
        <f>IF(ISERROR(VLOOKUP(A1880,'Unc. Lookup'!O$2:O$2652,1,FALSE)),0,1)</f>
        <v>1</v>
      </c>
      <c r="E1880">
        <f>COUNTIF(Table5[New ID],Table5[[#This Row],[New ID]])</f>
        <v>1</v>
      </c>
      <c r="G1880" s="1" t="s">
        <v>4877</v>
      </c>
      <c r="H1880">
        <v>1</v>
      </c>
      <c r="L1880">
        <v>1</v>
      </c>
    </row>
    <row r="1881" spans="1:12" x14ac:dyDescent="0.25">
      <c r="A1881" s="156" t="s">
        <v>1590</v>
      </c>
      <c r="B1881" s="66" t="s">
        <v>4482</v>
      </c>
      <c r="C1881" s="155" t="s">
        <v>53</v>
      </c>
      <c r="D1881">
        <f>IF(ISERROR(VLOOKUP(A1881,'Unc. Lookup'!O$2:O$2652,1,FALSE)),0,1)</f>
        <v>1</v>
      </c>
      <c r="E1881">
        <f>COUNTIF(Table5[New ID],Table5[[#This Row],[New ID]])</f>
        <v>1</v>
      </c>
      <c r="G1881" s="1" t="s">
        <v>4883</v>
      </c>
      <c r="H1881">
        <v>1</v>
      </c>
      <c r="L1881">
        <v>1</v>
      </c>
    </row>
    <row r="1882" spans="1:12" x14ac:dyDescent="0.25">
      <c r="A1882" s="156" t="s">
        <v>1592</v>
      </c>
      <c r="B1882" s="66" t="s">
        <v>4483</v>
      </c>
      <c r="C1882" s="155" t="s">
        <v>53</v>
      </c>
      <c r="D1882">
        <f>IF(ISERROR(VLOOKUP(A1882,'Unc. Lookup'!O$2:O$2652,1,FALSE)),0,1)</f>
        <v>1</v>
      </c>
      <c r="E1882">
        <f>COUNTIF(Table5[New ID],Table5[[#This Row],[New ID]])</f>
        <v>1</v>
      </c>
      <c r="G1882" s="1" t="s">
        <v>4878</v>
      </c>
      <c r="H1882">
        <v>1</v>
      </c>
      <c r="L1882">
        <v>1</v>
      </c>
    </row>
    <row r="1883" spans="1:12" x14ac:dyDescent="0.25">
      <c r="A1883" s="156" t="s">
        <v>1597</v>
      </c>
      <c r="B1883" s="66" t="s">
        <v>4484</v>
      </c>
      <c r="C1883" s="155" t="s">
        <v>53</v>
      </c>
      <c r="D1883">
        <f>IF(ISERROR(VLOOKUP(A1883,'Unc. Lookup'!O$2:O$2652,1,FALSE)),0,1)</f>
        <v>1</v>
      </c>
      <c r="E1883">
        <f>COUNTIF(Table5[New ID],Table5[[#This Row],[New ID]])</f>
        <v>1</v>
      </c>
      <c r="G1883" s="1" t="s">
        <v>4884</v>
      </c>
      <c r="H1883">
        <v>1</v>
      </c>
      <c r="L1883">
        <v>1</v>
      </c>
    </row>
    <row r="1884" spans="1:12" x14ac:dyDescent="0.25">
      <c r="A1884" s="156" t="s">
        <v>1600</v>
      </c>
      <c r="B1884" s="66" t="s">
        <v>4485</v>
      </c>
      <c r="C1884" s="155" t="s">
        <v>53</v>
      </c>
      <c r="D1884">
        <f>IF(ISERROR(VLOOKUP(A1884,'Unc. Lookup'!O$2:O$2652,1,FALSE)),0,1)</f>
        <v>1</v>
      </c>
      <c r="E1884">
        <f>COUNTIF(Table5[New ID],Table5[[#This Row],[New ID]])</f>
        <v>1</v>
      </c>
      <c r="G1884" s="1" t="s">
        <v>4889</v>
      </c>
      <c r="H1884">
        <v>1</v>
      </c>
      <c r="L1884">
        <v>1</v>
      </c>
    </row>
    <row r="1885" spans="1:12" x14ac:dyDescent="0.25">
      <c r="A1885" s="156" t="s">
        <v>1607</v>
      </c>
      <c r="B1885" s="66" t="s">
        <v>4486</v>
      </c>
      <c r="C1885" s="155" t="s">
        <v>53</v>
      </c>
      <c r="D1885">
        <f>IF(ISERROR(VLOOKUP(A1885,'Unc. Lookup'!O$2:O$2652,1,FALSE)),0,1)</f>
        <v>1</v>
      </c>
      <c r="E1885">
        <f>COUNTIF(Table5[New ID],Table5[[#This Row],[New ID]])</f>
        <v>1</v>
      </c>
      <c r="G1885" s="1" t="s">
        <v>4879</v>
      </c>
      <c r="H1885">
        <v>1</v>
      </c>
      <c r="L1885">
        <v>1</v>
      </c>
    </row>
    <row r="1886" spans="1:12" x14ac:dyDescent="0.25">
      <c r="A1886" s="156" t="s">
        <v>5601</v>
      </c>
      <c r="B1886" s="66" t="s">
        <v>4487</v>
      </c>
      <c r="C1886" s="155" t="s">
        <v>53</v>
      </c>
      <c r="D1886">
        <f>IF(ISERROR(VLOOKUP(A1886,'Unc. Lookup'!O$2:O$2652,1,FALSE)),0,1)</f>
        <v>0</v>
      </c>
      <c r="E1886">
        <f>COUNTIF(Table5[New ID],Table5[[#This Row],[New ID]])</f>
        <v>1</v>
      </c>
      <c r="G1886" s="1" t="s">
        <v>4885</v>
      </c>
      <c r="H1886">
        <v>1</v>
      </c>
      <c r="L1886">
        <v>1</v>
      </c>
    </row>
    <row r="1887" spans="1:12" x14ac:dyDescent="0.25">
      <c r="A1887" s="156" t="s">
        <v>1615</v>
      </c>
      <c r="B1887" s="66" t="s">
        <v>4488</v>
      </c>
      <c r="C1887" s="155" t="s">
        <v>53</v>
      </c>
      <c r="D1887">
        <f>IF(ISERROR(VLOOKUP(A1887,'Unc. Lookup'!O$2:O$2652,1,FALSE)),0,1)</f>
        <v>1</v>
      </c>
      <c r="E1887">
        <f>COUNTIF(Table5[New ID],Table5[[#This Row],[New ID]])</f>
        <v>1</v>
      </c>
      <c r="G1887" s="1" t="s">
        <v>4890</v>
      </c>
      <c r="H1887">
        <v>1</v>
      </c>
      <c r="L1887">
        <v>1</v>
      </c>
    </row>
    <row r="1888" spans="1:12" x14ac:dyDescent="0.25">
      <c r="A1888" s="156" t="s">
        <v>1621</v>
      </c>
      <c r="B1888" s="66" t="s">
        <v>4489</v>
      </c>
      <c r="C1888" s="155" t="s">
        <v>53</v>
      </c>
      <c r="D1888">
        <f>IF(ISERROR(VLOOKUP(A1888,'Unc. Lookup'!O$2:O$2652,1,FALSE)),0,1)</f>
        <v>1</v>
      </c>
      <c r="E1888">
        <f>COUNTIF(Table5[New ID],Table5[[#This Row],[New ID]])</f>
        <v>1</v>
      </c>
      <c r="G1888" s="1" t="s">
        <v>4895</v>
      </c>
      <c r="H1888">
        <v>1</v>
      </c>
      <c r="L1888">
        <v>1</v>
      </c>
    </row>
    <row r="1889" spans="1:12" x14ac:dyDescent="0.25">
      <c r="A1889" s="156" t="s">
        <v>1626</v>
      </c>
      <c r="B1889" s="66" t="s">
        <v>4490</v>
      </c>
      <c r="C1889" s="155" t="s">
        <v>53</v>
      </c>
      <c r="D1889">
        <f>IF(ISERROR(VLOOKUP(A1889,'Unc. Lookup'!O$2:O$2652,1,FALSE)),0,1)</f>
        <v>1</v>
      </c>
      <c r="E1889">
        <f>COUNTIF(Table5[New ID],Table5[[#This Row],[New ID]])</f>
        <v>1</v>
      </c>
      <c r="G1889" s="1" t="s">
        <v>4880</v>
      </c>
      <c r="H1889">
        <v>1</v>
      </c>
      <c r="L1889">
        <v>1</v>
      </c>
    </row>
    <row r="1890" spans="1:12" x14ac:dyDescent="0.25">
      <c r="A1890" s="156" t="s">
        <v>1632</v>
      </c>
      <c r="B1890" s="66" t="s">
        <v>4491</v>
      </c>
      <c r="C1890" s="155" t="s">
        <v>53</v>
      </c>
      <c r="D1890">
        <f>IF(ISERROR(VLOOKUP(A1890,'Unc. Lookup'!O$2:O$2652,1,FALSE)),0,1)</f>
        <v>1</v>
      </c>
      <c r="E1890">
        <f>COUNTIF(Table5[New ID],Table5[[#This Row],[New ID]])</f>
        <v>1</v>
      </c>
      <c r="G1890" s="1" t="s">
        <v>4886</v>
      </c>
      <c r="H1890">
        <v>1</v>
      </c>
      <c r="L1890">
        <v>1</v>
      </c>
    </row>
    <row r="1891" spans="1:12" x14ac:dyDescent="0.25">
      <c r="A1891" s="156" t="s">
        <v>1639</v>
      </c>
      <c r="B1891" s="66" t="s">
        <v>4492</v>
      </c>
      <c r="C1891" s="155" t="s">
        <v>53</v>
      </c>
      <c r="D1891">
        <f>IF(ISERROR(VLOOKUP(A1891,'Unc. Lookup'!O$2:O$2652,1,FALSE)),0,1)</f>
        <v>1</v>
      </c>
      <c r="E1891">
        <f>COUNTIF(Table5[New ID],Table5[[#This Row],[New ID]])</f>
        <v>1</v>
      </c>
      <c r="G1891" s="1" t="s">
        <v>4891</v>
      </c>
      <c r="H1891">
        <v>1</v>
      </c>
      <c r="L1891">
        <v>1</v>
      </c>
    </row>
    <row r="1892" spans="1:12" x14ac:dyDescent="0.25">
      <c r="A1892" s="156" t="s">
        <v>5602</v>
      </c>
      <c r="B1892" s="66" t="s">
        <v>4493</v>
      </c>
      <c r="C1892" s="155" t="s">
        <v>53</v>
      </c>
      <c r="D1892">
        <f>IF(ISERROR(VLOOKUP(A1892,'Unc. Lookup'!O$2:O$2652,1,FALSE)),0,1)</f>
        <v>0</v>
      </c>
      <c r="E1892">
        <f>COUNTIF(Table5[New ID],Table5[[#This Row],[New ID]])</f>
        <v>1</v>
      </c>
      <c r="G1892" s="1" t="s">
        <v>4896</v>
      </c>
      <c r="H1892">
        <v>1</v>
      </c>
      <c r="L1892">
        <v>1</v>
      </c>
    </row>
    <row r="1893" spans="1:12" x14ac:dyDescent="0.25">
      <c r="A1893" s="156" t="s">
        <v>1622</v>
      </c>
      <c r="B1893" s="66" t="s">
        <v>4494</v>
      </c>
      <c r="C1893" s="155" t="s">
        <v>53</v>
      </c>
      <c r="D1893">
        <f>IF(ISERROR(VLOOKUP(A1893,'Unc. Lookup'!O$2:O$2652,1,FALSE)),0,1)</f>
        <v>1</v>
      </c>
      <c r="E1893">
        <f>COUNTIF(Table5[New ID],Table5[[#This Row],[New ID]])</f>
        <v>1</v>
      </c>
      <c r="G1893" s="1" t="s">
        <v>4901</v>
      </c>
      <c r="H1893">
        <v>1</v>
      </c>
      <c r="L1893">
        <v>1</v>
      </c>
    </row>
    <row r="1894" spans="1:12" x14ac:dyDescent="0.25">
      <c r="A1894" s="156" t="s">
        <v>5603</v>
      </c>
      <c r="B1894" s="66" t="s">
        <v>4495</v>
      </c>
      <c r="C1894" s="155" t="s">
        <v>53</v>
      </c>
      <c r="D1894">
        <f>IF(ISERROR(VLOOKUP(A1894,'Unc. Lookup'!O$2:O$2652,1,FALSE)),0,1)</f>
        <v>0</v>
      </c>
      <c r="E1894">
        <f>COUNTIF(Table5[New ID],Table5[[#This Row],[New ID]])</f>
        <v>1</v>
      </c>
      <c r="G1894" s="1" t="s">
        <v>4881</v>
      </c>
      <c r="H1894">
        <v>1</v>
      </c>
      <c r="L1894">
        <v>1</v>
      </c>
    </row>
    <row r="1895" spans="1:12" x14ac:dyDescent="0.25">
      <c r="A1895" s="156" t="s">
        <v>1633</v>
      </c>
      <c r="B1895" s="66" t="s">
        <v>4496</v>
      </c>
      <c r="C1895" s="155" t="s">
        <v>53</v>
      </c>
      <c r="D1895">
        <f>IF(ISERROR(VLOOKUP(A1895,'Unc. Lookup'!O$2:O$2652,1,FALSE)),0,1)</f>
        <v>1</v>
      </c>
      <c r="E1895">
        <f>COUNTIF(Table5[New ID],Table5[[#This Row],[New ID]])</f>
        <v>1</v>
      </c>
      <c r="G1895" s="1" t="s">
        <v>4887</v>
      </c>
      <c r="H1895">
        <v>1</v>
      </c>
      <c r="L1895">
        <v>1</v>
      </c>
    </row>
    <row r="1896" spans="1:12" x14ac:dyDescent="0.25">
      <c r="A1896" s="156" t="s">
        <v>5604</v>
      </c>
      <c r="B1896" s="66" t="s">
        <v>4497</v>
      </c>
      <c r="C1896" s="155" t="s">
        <v>53</v>
      </c>
      <c r="D1896">
        <f>IF(ISERROR(VLOOKUP(A1896,'Unc. Lookup'!O$2:O$2652,1,FALSE)),0,1)</f>
        <v>0</v>
      </c>
      <c r="E1896">
        <f>COUNTIF(Table5[New ID],Table5[[#This Row],[New ID]])</f>
        <v>1</v>
      </c>
      <c r="G1896" s="1" t="s">
        <v>4892</v>
      </c>
      <c r="H1896">
        <v>1</v>
      </c>
      <c r="L1896">
        <v>1</v>
      </c>
    </row>
    <row r="1897" spans="1:12" x14ac:dyDescent="0.25">
      <c r="A1897" s="156" t="s">
        <v>1611</v>
      </c>
      <c r="B1897" s="66" t="s">
        <v>4258</v>
      </c>
      <c r="C1897" s="155" t="s">
        <v>53</v>
      </c>
      <c r="D1897">
        <f>IF(ISERROR(VLOOKUP(A1897,'Unc. Lookup'!O$2:O$2652,1,FALSE)),0,1)</f>
        <v>1</v>
      </c>
      <c r="E1897">
        <f>COUNTIF(Table5[New ID],Table5[[#This Row],[New ID]])</f>
        <v>1</v>
      </c>
      <c r="G1897" s="1" t="s">
        <v>4897</v>
      </c>
      <c r="H1897">
        <v>1</v>
      </c>
      <c r="L1897">
        <v>1</v>
      </c>
    </row>
    <row r="1898" spans="1:12" x14ac:dyDescent="0.25">
      <c r="A1898" s="156" t="s">
        <v>1616</v>
      </c>
      <c r="B1898" s="66" t="s">
        <v>4259</v>
      </c>
      <c r="C1898" s="155" t="s">
        <v>53</v>
      </c>
      <c r="D1898">
        <f>IF(ISERROR(VLOOKUP(A1898,'Unc. Lookup'!O$2:O$2652,1,FALSE)),0,1)</f>
        <v>1</v>
      </c>
      <c r="E1898">
        <f>COUNTIF(Table5[New ID],Table5[[#This Row],[New ID]])</f>
        <v>1</v>
      </c>
      <c r="G1898" s="1" t="s">
        <v>4902</v>
      </c>
      <c r="H1898">
        <v>1</v>
      </c>
      <c r="L1898">
        <v>1</v>
      </c>
    </row>
    <row r="1899" spans="1:12" x14ac:dyDescent="0.25">
      <c r="A1899" s="156" t="s">
        <v>1625</v>
      </c>
      <c r="B1899" s="66" t="s">
        <v>4260</v>
      </c>
      <c r="C1899" s="155" t="s">
        <v>53</v>
      </c>
      <c r="D1899">
        <f>IF(ISERROR(VLOOKUP(A1899,'Unc. Lookup'!O$2:O$2652,1,FALSE)),0,1)</f>
        <v>1</v>
      </c>
      <c r="E1899">
        <f>COUNTIF(Table5[New ID],Table5[[#This Row],[New ID]])</f>
        <v>1</v>
      </c>
      <c r="G1899" s="1" t="s">
        <v>4907</v>
      </c>
      <c r="H1899">
        <v>1</v>
      </c>
      <c r="L1899">
        <v>1</v>
      </c>
    </row>
    <row r="1900" spans="1:12" x14ac:dyDescent="0.25">
      <c r="A1900" s="156" t="s">
        <v>1630</v>
      </c>
      <c r="B1900" s="66" t="s">
        <v>4261</v>
      </c>
      <c r="C1900" s="155" t="s">
        <v>53</v>
      </c>
      <c r="D1900">
        <f>IF(ISERROR(VLOOKUP(A1900,'Unc. Lookup'!O$2:O$2652,1,FALSE)),0,1)</f>
        <v>1</v>
      </c>
      <c r="E1900">
        <f>COUNTIF(Table5[New ID],Table5[[#This Row],[New ID]])</f>
        <v>1</v>
      </c>
      <c r="G1900" s="1" t="s">
        <v>4882</v>
      </c>
      <c r="H1900">
        <v>1</v>
      </c>
      <c r="L1900">
        <v>1</v>
      </c>
    </row>
    <row r="1901" spans="1:12" x14ac:dyDescent="0.25">
      <c r="A1901" s="156" t="s">
        <v>1638</v>
      </c>
      <c r="B1901" s="66" t="s">
        <v>4262</v>
      </c>
      <c r="C1901" s="155" t="s">
        <v>53</v>
      </c>
      <c r="D1901">
        <f>IF(ISERROR(VLOOKUP(A1901,'Unc. Lookup'!O$2:O$2652,1,FALSE)),0,1)</f>
        <v>1</v>
      </c>
      <c r="E1901">
        <f>COUNTIF(Table5[New ID],Table5[[#This Row],[New ID]])</f>
        <v>1</v>
      </c>
      <c r="G1901" s="1" t="s">
        <v>4888</v>
      </c>
      <c r="H1901">
        <v>1</v>
      </c>
      <c r="L1901">
        <v>1</v>
      </c>
    </row>
    <row r="1902" spans="1:12" x14ac:dyDescent="0.25">
      <c r="A1902" s="156" t="s">
        <v>1612</v>
      </c>
      <c r="B1902" s="66" t="s">
        <v>4263</v>
      </c>
      <c r="C1902" s="155" t="s">
        <v>53</v>
      </c>
      <c r="D1902">
        <f>IF(ISERROR(VLOOKUP(A1902,'Unc. Lookup'!O$2:O$2652,1,FALSE)),0,1)</f>
        <v>1</v>
      </c>
      <c r="E1902">
        <f>COUNTIF(Table5[New ID],Table5[[#This Row],[New ID]])</f>
        <v>1</v>
      </c>
      <c r="G1902" s="1" t="s">
        <v>4893</v>
      </c>
      <c r="H1902">
        <v>1</v>
      </c>
      <c r="L1902">
        <v>1</v>
      </c>
    </row>
    <row r="1903" spans="1:12" x14ac:dyDescent="0.25">
      <c r="A1903" s="156" t="s">
        <v>1617</v>
      </c>
      <c r="B1903" s="66" t="s">
        <v>4264</v>
      </c>
      <c r="C1903" s="155" t="s">
        <v>53</v>
      </c>
      <c r="D1903">
        <f>IF(ISERROR(VLOOKUP(A1903,'Unc. Lookup'!O$2:O$2652,1,FALSE)),0,1)</f>
        <v>1</v>
      </c>
      <c r="E1903">
        <f>COUNTIF(Table5[New ID],Table5[[#This Row],[New ID]])</f>
        <v>1</v>
      </c>
      <c r="G1903" s="1" t="s">
        <v>4898</v>
      </c>
      <c r="H1903">
        <v>1</v>
      </c>
      <c r="L1903">
        <v>1</v>
      </c>
    </row>
    <row r="1904" spans="1:12" x14ac:dyDescent="0.25">
      <c r="A1904" s="156" t="s">
        <v>1627</v>
      </c>
      <c r="B1904" s="66" t="s">
        <v>4265</v>
      </c>
      <c r="C1904" s="155" t="s">
        <v>53</v>
      </c>
      <c r="D1904">
        <f>IF(ISERROR(VLOOKUP(A1904,'Unc. Lookup'!O$2:O$2652,1,FALSE)),0,1)</f>
        <v>1</v>
      </c>
      <c r="E1904">
        <f>COUNTIF(Table5[New ID],Table5[[#This Row],[New ID]])</f>
        <v>1</v>
      </c>
      <c r="G1904" s="1" t="s">
        <v>4903</v>
      </c>
      <c r="H1904">
        <v>1</v>
      </c>
      <c r="L1904">
        <v>1</v>
      </c>
    </row>
    <row r="1905" spans="1:12" x14ac:dyDescent="0.25">
      <c r="A1905" s="156" t="s">
        <v>1634</v>
      </c>
      <c r="B1905" s="66" t="s">
        <v>4266</v>
      </c>
      <c r="C1905" s="155" t="s">
        <v>53</v>
      </c>
      <c r="D1905">
        <f>IF(ISERROR(VLOOKUP(A1905,'Unc. Lookup'!O$2:O$2652,1,FALSE)),0,1)</f>
        <v>1</v>
      </c>
      <c r="E1905">
        <f>COUNTIF(Table5[New ID],Table5[[#This Row],[New ID]])</f>
        <v>1</v>
      </c>
      <c r="G1905" s="1" t="s">
        <v>4908</v>
      </c>
      <c r="H1905">
        <v>1</v>
      </c>
      <c r="L1905">
        <v>1</v>
      </c>
    </row>
    <row r="1906" spans="1:12" x14ac:dyDescent="0.25">
      <c r="A1906" s="156" t="s">
        <v>5605</v>
      </c>
      <c r="B1906" s="66" t="s">
        <v>4267</v>
      </c>
      <c r="C1906" s="155" t="s">
        <v>53</v>
      </c>
      <c r="D1906">
        <f>IF(ISERROR(VLOOKUP(A1906,'Unc. Lookup'!O$2:O$2652,1,FALSE)),0,1)</f>
        <v>0</v>
      </c>
      <c r="E1906">
        <f>COUNTIF(Table5[New ID],Table5[[#This Row],[New ID]])</f>
        <v>1</v>
      </c>
      <c r="G1906" s="1" t="s">
        <v>4894</v>
      </c>
      <c r="H1906">
        <v>1</v>
      </c>
      <c r="L1906">
        <v>1</v>
      </c>
    </row>
    <row r="1907" spans="1:12" x14ac:dyDescent="0.25">
      <c r="A1907" s="156" t="s">
        <v>5606</v>
      </c>
      <c r="B1907" s="66" t="s">
        <v>4268</v>
      </c>
      <c r="C1907" s="155" t="s">
        <v>53</v>
      </c>
      <c r="D1907">
        <f>IF(ISERROR(VLOOKUP(A1907,'Unc. Lookup'!O$2:O$2652,1,FALSE)),0,1)</f>
        <v>0</v>
      </c>
      <c r="E1907">
        <f>COUNTIF(Table5[New ID],Table5[[#This Row],[New ID]])</f>
        <v>1</v>
      </c>
      <c r="G1907" s="1" t="s">
        <v>4899</v>
      </c>
      <c r="H1907">
        <v>1</v>
      </c>
      <c r="L1907">
        <v>1</v>
      </c>
    </row>
    <row r="1908" spans="1:12" x14ac:dyDescent="0.25">
      <c r="A1908" s="156" t="s">
        <v>1620</v>
      </c>
      <c r="B1908" s="66" t="s">
        <v>4269</v>
      </c>
      <c r="C1908" s="155" t="s">
        <v>53</v>
      </c>
      <c r="D1908">
        <f>IF(ISERROR(VLOOKUP(A1908,'Unc. Lookup'!O$2:O$2652,1,FALSE)),0,1)</f>
        <v>1</v>
      </c>
      <c r="E1908">
        <f>COUNTIF(Table5[New ID],Table5[[#This Row],[New ID]])</f>
        <v>1</v>
      </c>
      <c r="G1908" s="1" t="s">
        <v>4904</v>
      </c>
      <c r="H1908">
        <v>1</v>
      </c>
      <c r="L1908">
        <v>1</v>
      </c>
    </row>
    <row r="1909" spans="1:12" x14ac:dyDescent="0.25">
      <c r="A1909" s="156" t="s">
        <v>1624</v>
      </c>
      <c r="B1909" s="66" t="s">
        <v>4270</v>
      </c>
      <c r="C1909" s="155" t="s">
        <v>53</v>
      </c>
      <c r="D1909">
        <f>IF(ISERROR(VLOOKUP(A1909,'Unc. Lookup'!O$2:O$2652,1,FALSE)),0,1)</f>
        <v>1</v>
      </c>
      <c r="E1909">
        <f>COUNTIF(Table5[New ID],Table5[[#This Row],[New ID]])</f>
        <v>1</v>
      </c>
      <c r="G1909" s="1" t="s">
        <v>4909</v>
      </c>
      <c r="H1909">
        <v>1</v>
      </c>
      <c r="L1909">
        <v>1</v>
      </c>
    </row>
    <row r="1910" spans="1:12" x14ac:dyDescent="0.25">
      <c r="A1910" s="156" t="s">
        <v>1629</v>
      </c>
      <c r="B1910" s="66" t="s">
        <v>4271</v>
      </c>
      <c r="C1910" s="155" t="s">
        <v>53</v>
      </c>
      <c r="D1910">
        <f>IF(ISERROR(VLOOKUP(A1910,'Unc. Lookup'!O$2:O$2652,1,FALSE)),0,1)</f>
        <v>1</v>
      </c>
      <c r="E1910">
        <f>COUNTIF(Table5[New ID],Table5[[#This Row],[New ID]])</f>
        <v>1</v>
      </c>
      <c r="G1910" s="1" t="s">
        <v>4900</v>
      </c>
      <c r="H1910">
        <v>1</v>
      </c>
      <c r="L1910">
        <v>1</v>
      </c>
    </row>
    <row r="1911" spans="1:12" x14ac:dyDescent="0.25">
      <c r="A1911" s="156" t="s">
        <v>1635</v>
      </c>
      <c r="B1911" s="66" t="s">
        <v>4272</v>
      </c>
      <c r="C1911" s="155" t="s">
        <v>53</v>
      </c>
      <c r="D1911">
        <f>IF(ISERROR(VLOOKUP(A1911,'Unc. Lookup'!O$2:O$2652,1,FALSE)),0,1)</f>
        <v>1</v>
      </c>
      <c r="E1911">
        <f>COUNTIF(Table5[New ID],Table5[[#This Row],[New ID]])</f>
        <v>1</v>
      </c>
      <c r="G1911" s="1" t="s">
        <v>4905</v>
      </c>
      <c r="H1911">
        <v>1</v>
      </c>
      <c r="L1911">
        <v>1</v>
      </c>
    </row>
    <row r="1912" spans="1:12" x14ac:dyDescent="0.25">
      <c r="A1912" s="156" t="s">
        <v>1641</v>
      </c>
      <c r="B1912" s="66" t="s">
        <v>4498</v>
      </c>
      <c r="C1912" s="155" t="s">
        <v>53</v>
      </c>
      <c r="D1912">
        <f>IF(ISERROR(VLOOKUP(A1912,'Unc. Lookup'!O$2:O$2652,1,FALSE)),0,1)</f>
        <v>1</v>
      </c>
      <c r="E1912">
        <f>COUNTIF(Table5[New ID],Table5[[#This Row],[New ID]])</f>
        <v>1</v>
      </c>
      <c r="G1912" s="1" t="s">
        <v>4910</v>
      </c>
      <c r="H1912">
        <v>1</v>
      </c>
      <c r="L1912">
        <v>1</v>
      </c>
    </row>
    <row r="1913" spans="1:12" x14ac:dyDescent="0.25">
      <c r="A1913" s="156" t="s">
        <v>1644</v>
      </c>
      <c r="B1913" s="66" t="s">
        <v>4499</v>
      </c>
      <c r="C1913" s="155" t="s">
        <v>53</v>
      </c>
      <c r="D1913">
        <f>IF(ISERROR(VLOOKUP(A1913,'Unc. Lookup'!O$2:O$2652,1,FALSE)),0,1)</f>
        <v>1</v>
      </c>
      <c r="E1913">
        <f>COUNTIF(Table5[New ID],Table5[[#This Row],[New ID]])</f>
        <v>1</v>
      </c>
      <c r="G1913" s="1" t="s">
        <v>4906</v>
      </c>
      <c r="H1913">
        <v>1</v>
      </c>
      <c r="L1913">
        <v>1</v>
      </c>
    </row>
    <row r="1914" spans="1:12" x14ac:dyDescent="0.25">
      <c r="A1914" s="156" t="s">
        <v>5607</v>
      </c>
      <c r="B1914" s="66" t="s">
        <v>4500</v>
      </c>
      <c r="C1914" s="155" t="s">
        <v>53</v>
      </c>
      <c r="D1914">
        <f>IF(ISERROR(VLOOKUP(A1914,'Unc. Lookup'!O$2:O$2652,1,FALSE)),0,1)</f>
        <v>0</v>
      </c>
      <c r="E1914">
        <f>COUNTIF(Table5[New ID],Table5[[#This Row],[New ID]])</f>
        <v>1</v>
      </c>
      <c r="G1914" s="1" t="s">
        <v>4911</v>
      </c>
      <c r="H1914">
        <v>1</v>
      </c>
      <c r="L1914">
        <v>1</v>
      </c>
    </row>
    <row r="1915" spans="1:12" x14ac:dyDescent="0.25">
      <c r="A1915" s="156" t="s">
        <v>1648</v>
      </c>
      <c r="B1915" s="66" t="s">
        <v>4501</v>
      </c>
      <c r="C1915" s="155" t="s">
        <v>53</v>
      </c>
      <c r="D1915">
        <f>IF(ISERROR(VLOOKUP(A1915,'Unc. Lookup'!O$2:O$2652,1,FALSE)),0,1)</f>
        <v>1</v>
      </c>
      <c r="E1915">
        <f>COUNTIF(Table5[New ID],Table5[[#This Row],[New ID]])</f>
        <v>1</v>
      </c>
      <c r="G1915" s="1" t="s">
        <v>3896</v>
      </c>
      <c r="J1915">
        <v>1</v>
      </c>
      <c r="L1915">
        <v>1</v>
      </c>
    </row>
    <row r="1916" spans="1:12" x14ac:dyDescent="0.25">
      <c r="A1916" s="156" t="s">
        <v>5608</v>
      </c>
      <c r="B1916" s="66" t="s">
        <v>4502</v>
      </c>
      <c r="C1916" s="155" t="s">
        <v>53</v>
      </c>
      <c r="D1916">
        <f>IF(ISERROR(VLOOKUP(A1916,'Unc. Lookup'!O$2:O$2652,1,FALSE)),0,1)</f>
        <v>0</v>
      </c>
      <c r="E1916">
        <f>COUNTIF(Table5[New ID],Table5[[#This Row],[New ID]])</f>
        <v>1</v>
      </c>
      <c r="G1916" s="1" t="s">
        <v>3898</v>
      </c>
      <c r="J1916">
        <v>1</v>
      </c>
      <c r="L1916">
        <v>1</v>
      </c>
    </row>
    <row r="1917" spans="1:12" x14ac:dyDescent="0.25">
      <c r="A1917" s="156" t="s">
        <v>1642</v>
      </c>
      <c r="B1917" s="66" t="s">
        <v>4503</v>
      </c>
      <c r="C1917" s="155" t="s">
        <v>53</v>
      </c>
      <c r="D1917">
        <f>IF(ISERROR(VLOOKUP(A1917,'Unc. Lookup'!O$2:O$2652,1,FALSE)),0,1)</f>
        <v>1</v>
      </c>
      <c r="E1917">
        <f>COUNTIF(Table5[New ID],Table5[[#This Row],[New ID]])</f>
        <v>1</v>
      </c>
      <c r="G1917" s="1" t="s">
        <v>3899</v>
      </c>
      <c r="J1917">
        <v>1</v>
      </c>
      <c r="L1917">
        <v>1</v>
      </c>
    </row>
    <row r="1918" spans="1:12" x14ac:dyDescent="0.25">
      <c r="A1918" s="156" t="s">
        <v>1643</v>
      </c>
      <c r="B1918" s="66" t="s">
        <v>4504</v>
      </c>
      <c r="C1918" s="155" t="s">
        <v>53</v>
      </c>
      <c r="D1918">
        <f>IF(ISERROR(VLOOKUP(A1918,'Unc. Lookup'!O$2:O$2652,1,FALSE)),0,1)</f>
        <v>1</v>
      </c>
      <c r="E1918">
        <f>COUNTIF(Table5[New ID],Table5[[#This Row],[New ID]])</f>
        <v>1</v>
      </c>
      <c r="G1918" s="1" t="s">
        <v>3906</v>
      </c>
      <c r="J1918">
        <v>1</v>
      </c>
      <c r="L1918">
        <v>1</v>
      </c>
    </row>
    <row r="1919" spans="1:12" x14ac:dyDescent="0.25">
      <c r="A1919" s="156" t="s">
        <v>1645</v>
      </c>
      <c r="B1919" s="66" t="s">
        <v>4505</v>
      </c>
      <c r="C1919" s="155" t="s">
        <v>53</v>
      </c>
      <c r="D1919">
        <f>IF(ISERROR(VLOOKUP(A1919,'Unc. Lookup'!O$2:O$2652,1,FALSE)),0,1)</f>
        <v>1</v>
      </c>
      <c r="E1919">
        <f>COUNTIF(Table5[New ID],Table5[[#This Row],[New ID]])</f>
        <v>1</v>
      </c>
      <c r="G1919" s="1" t="s">
        <v>3900</v>
      </c>
      <c r="J1919">
        <v>1</v>
      </c>
      <c r="L1919">
        <v>1</v>
      </c>
    </row>
    <row r="1920" spans="1:12" x14ac:dyDescent="0.25">
      <c r="A1920" s="156" t="s">
        <v>1649</v>
      </c>
      <c r="B1920" s="66" t="s">
        <v>4506</v>
      </c>
      <c r="C1920" s="155" t="s">
        <v>53</v>
      </c>
      <c r="D1920">
        <f>IF(ISERROR(VLOOKUP(A1920,'Unc. Lookup'!O$2:O$2652,1,FALSE)),0,1)</f>
        <v>1</v>
      </c>
      <c r="E1920">
        <f>COUNTIF(Table5[New ID],Table5[[#This Row],[New ID]])</f>
        <v>1</v>
      </c>
      <c r="G1920" s="1" t="s">
        <v>3907</v>
      </c>
      <c r="J1920">
        <v>1</v>
      </c>
      <c r="L1920">
        <v>1</v>
      </c>
    </row>
    <row r="1921" spans="1:12" x14ac:dyDescent="0.25">
      <c r="A1921" s="156" t="s">
        <v>1651</v>
      </c>
      <c r="B1921" s="66" t="s">
        <v>4507</v>
      </c>
      <c r="C1921" s="155" t="s">
        <v>53</v>
      </c>
      <c r="D1921">
        <f>IF(ISERROR(VLOOKUP(A1921,'Unc. Lookup'!O$2:O$2652,1,FALSE)),0,1)</f>
        <v>1</v>
      </c>
      <c r="E1921">
        <f>COUNTIF(Table5[New ID],Table5[[#This Row],[New ID]])</f>
        <v>1</v>
      </c>
      <c r="G1921" s="1" t="s">
        <v>3911</v>
      </c>
      <c r="J1921">
        <v>1</v>
      </c>
      <c r="L1921">
        <v>1</v>
      </c>
    </row>
    <row r="1922" spans="1:12" x14ac:dyDescent="0.25">
      <c r="A1922" s="156" t="s">
        <v>1640</v>
      </c>
      <c r="B1922" s="66" t="s">
        <v>4508</v>
      </c>
      <c r="C1922" s="155" t="s">
        <v>53</v>
      </c>
      <c r="D1922">
        <f>IF(ISERROR(VLOOKUP(A1922,'Unc. Lookup'!O$2:O$2652,1,FALSE)),0,1)</f>
        <v>1</v>
      </c>
      <c r="E1922">
        <f>COUNTIF(Table5[New ID],Table5[[#This Row],[New ID]])</f>
        <v>1</v>
      </c>
      <c r="G1922" s="1" t="s">
        <v>3901</v>
      </c>
      <c r="J1922">
        <v>1</v>
      </c>
      <c r="L1922">
        <v>1</v>
      </c>
    </row>
    <row r="1923" spans="1:12" x14ac:dyDescent="0.25">
      <c r="A1923" s="156" t="s">
        <v>5609</v>
      </c>
      <c r="B1923" s="66" t="s">
        <v>3079</v>
      </c>
      <c r="C1923" s="155" t="s">
        <v>53</v>
      </c>
      <c r="D1923">
        <f>IF(ISERROR(VLOOKUP(A1923,'Unc. Lookup'!O$2:O$2652,1,FALSE)),0,1)</f>
        <v>0</v>
      </c>
      <c r="E1923">
        <f>COUNTIF(Table5[New ID],Table5[[#This Row],[New ID]])</f>
        <v>1</v>
      </c>
      <c r="G1923" s="1" t="s">
        <v>3908</v>
      </c>
      <c r="J1923">
        <v>1</v>
      </c>
      <c r="L1923">
        <v>1</v>
      </c>
    </row>
    <row r="1924" spans="1:12" x14ac:dyDescent="0.25">
      <c r="A1924" s="156" t="s">
        <v>1646</v>
      </c>
      <c r="B1924" s="66" t="s">
        <v>3080</v>
      </c>
      <c r="C1924" s="155" t="s">
        <v>53</v>
      </c>
      <c r="D1924">
        <f>IF(ISERROR(VLOOKUP(A1924,'Unc. Lookup'!O$2:O$2652,1,FALSE)),0,1)</f>
        <v>1</v>
      </c>
      <c r="E1924">
        <f>COUNTIF(Table5[New ID],Table5[[#This Row],[New ID]])</f>
        <v>1</v>
      </c>
      <c r="G1924" s="1" t="s">
        <v>3912</v>
      </c>
      <c r="J1924">
        <v>1</v>
      </c>
      <c r="L1924">
        <v>1</v>
      </c>
    </row>
    <row r="1925" spans="1:12" x14ac:dyDescent="0.25">
      <c r="A1925" s="156" t="s">
        <v>1647</v>
      </c>
      <c r="B1925" s="66" t="s">
        <v>3081</v>
      </c>
      <c r="C1925" s="155" t="s">
        <v>53</v>
      </c>
      <c r="D1925">
        <f>IF(ISERROR(VLOOKUP(A1925,'Unc. Lookup'!O$2:O$2652,1,FALSE)),0,1)</f>
        <v>1</v>
      </c>
      <c r="E1925">
        <f>COUNTIF(Table5[New ID],Table5[[#This Row],[New ID]])</f>
        <v>1</v>
      </c>
      <c r="G1925" s="1" t="s">
        <v>3916</v>
      </c>
      <c r="J1925">
        <v>1</v>
      </c>
      <c r="L1925">
        <v>1</v>
      </c>
    </row>
    <row r="1926" spans="1:12" x14ac:dyDescent="0.25">
      <c r="A1926" s="156" t="s">
        <v>1650</v>
      </c>
      <c r="B1926" s="66" t="s">
        <v>3082</v>
      </c>
      <c r="C1926" s="155" t="s">
        <v>53</v>
      </c>
      <c r="D1926">
        <f>IF(ISERROR(VLOOKUP(A1926,'Unc. Lookup'!O$2:O$2652,1,FALSE)),0,1)</f>
        <v>1</v>
      </c>
      <c r="E1926">
        <f>COUNTIF(Table5[New ID],Table5[[#This Row],[New ID]])</f>
        <v>1</v>
      </c>
      <c r="G1926" s="1" t="s">
        <v>3902</v>
      </c>
      <c r="J1926">
        <v>1</v>
      </c>
      <c r="L1926">
        <v>1</v>
      </c>
    </row>
    <row r="1927" spans="1:12" x14ac:dyDescent="0.25">
      <c r="A1927" s="156" t="s">
        <v>5610</v>
      </c>
      <c r="B1927" s="66" t="s">
        <v>4509</v>
      </c>
      <c r="C1927" s="155" t="s">
        <v>53</v>
      </c>
      <c r="D1927">
        <f>IF(ISERROR(VLOOKUP(A1927,'Unc. Lookup'!O$2:O$2652,1,FALSE)),0,1)</f>
        <v>0</v>
      </c>
      <c r="E1927">
        <f>COUNTIF(Table5[New ID],Table5[[#This Row],[New ID]])</f>
        <v>1</v>
      </c>
      <c r="G1927" s="1" t="s">
        <v>3909</v>
      </c>
      <c r="J1927">
        <v>1</v>
      </c>
      <c r="L1927">
        <v>1</v>
      </c>
    </row>
    <row r="1928" spans="1:12" x14ac:dyDescent="0.25">
      <c r="A1928" s="156" t="s">
        <v>1656</v>
      </c>
      <c r="B1928" s="66" t="s">
        <v>4510</v>
      </c>
      <c r="C1928" s="155" t="s">
        <v>53</v>
      </c>
      <c r="D1928">
        <f>IF(ISERROR(VLOOKUP(A1928,'Unc. Lookup'!O$2:O$2652,1,FALSE)),0,1)</f>
        <v>1</v>
      </c>
      <c r="E1928">
        <f>COUNTIF(Table5[New ID],Table5[[#This Row],[New ID]])</f>
        <v>1</v>
      </c>
      <c r="G1928" s="1" t="s">
        <v>3913</v>
      </c>
      <c r="J1928">
        <v>1</v>
      </c>
      <c r="L1928">
        <v>1</v>
      </c>
    </row>
    <row r="1929" spans="1:12" x14ac:dyDescent="0.25">
      <c r="A1929" s="156" t="s">
        <v>1657</v>
      </c>
      <c r="B1929" s="66" t="s">
        <v>4511</v>
      </c>
      <c r="C1929" s="155" t="s">
        <v>53</v>
      </c>
      <c r="D1929">
        <f>IF(ISERROR(VLOOKUP(A1929,'Unc. Lookup'!O$2:O$2652,1,FALSE)),0,1)</f>
        <v>1</v>
      </c>
      <c r="E1929">
        <f>COUNTIF(Table5[New ID],Table5[[#This Row],[New ID]])</f>
        <v>1</v>
      </c>
      <c r="G1929" s="1" t="s">
        <v>3917</v>
      </c>
      <c r="J1929">
        <v>1</v>
      </c>
      <c r="L1929">
        <v>1</v>
      </c>
    </row>
    <row r="1930" spans="1:12" x14ac:dyDescent="0.25">
      <c r="A1930" s="156" t="s">
        <v>5611</v>
      </c>
      <c r="B1930" s="66" t="s">
        <v>4512</v>
      </c>
      <c r="C1930" s="155" t="s">
        <v>53</v>
      </c>
      <c r="D1930">
        <f>IF(ISERROR(VLOOKUP(A1930,'Unc. Lookup'!O$2:O$2652,1,FALSE)),0,1)</f>
        <v>0</v>
      </c>
      <c r="E1930">
        <f>COUNTIF(Table5[New ID],Table5[[#This Row],[New ID]])</f>
        <v>1</v>
      </c>
      <c r="G1930" s="1" t="s">
        <v>3921</v>
      </c>
      <c r="J1930">
        <v>1</v>
      </c>
      <c r="L1930">
        <v>1</v>
      </c>
    </row>
    <row r="1931" spans="1:12" x14ac:dyDescent="0.25">
      <c r="A1931" s="156" t="s">
        <v>5612</v>
      </c>
      <c r="B1931" s="66" t="s">
        <v>4513</v>
      </c>
      <c r="C1931" s="155" t="s">
        <v>53</v>
      </c>
      <c r="D1931">
        <f>IF(ISERROR(VLOOKUP(A1931,'Unc. Lookup'!O$2:O$2652,1,FALSE)),0,1)</f>
        <v>0</v>
      </c>
      <c r="E1931">
        <f>COUNTIF(Table5[New ID],Table5[[#This Row],[New ID]])</f>
        <v>1</v>
      </c>
      <c r="G1931" s="1" t="s">
        <v>3903</v>
      </c>
      <c r="J1931">
        <v>1</v>
      </c>
      <c r="L1931">
        <v>1</v>
      </c>
    </row>
    <row r="1932" spans="1:12" x14ac:dyDescent="0.25">
      <c r="A1932" s="156" t="s">
        <v>1663</v>
      </c>
      <c r="B1932" s="66" t="s">
        <v>4514</v>
      </c>
      <c r="C1932" s="155" t="s">
        <v>53</v>
      </c>
      <c r="D1932">
        <f>IF(ISERROR(VLOOKUP(A1932,'Unc. Lookup'!O$2:O$2652,1,FALSE)),0,1)</f>
        <v>1</v>
      </c>
      <c r="E1932">
        <f>COUNTIF(Table5[New ID],Table5[[#This Row],[New ID]])</f>
        <v>1</v>
      </c>
      <c r="G1932" s="1" t="s">
        <v>3910</v>
      </c>
      <c r="J1932">
        <v>1</v>
      </c>
      <c r="L1932">
        <v>1</v>
      </c>
    </row>
    <row r="1933" spans="1:12" x14ac:dyDescent="0.25">
      <c r="A1933" s="156" t="s">
        <v>1664</v>
      </c>
      <c r="B1933" s="66" t="s">
        <v>4515</v>
      </c>
      <c r="C1933" s="155" t="s">
        <v>53</v>
      </c>
      <c r="D1933">
        <f>IF(ISERROR(VLOOKUP(A1933,'Unc. Lookup'!O$2:O$2652,1,FALSE)),0,1)</f>
        <v>1</v>
      </c>
      <c r="E1933">
        <f>COUNTIF(Table5[New ID],Table5[[#This Row],[New ID]])</f>
        <v>1</v>
      </c>
      <c r="G1933" s="1" t="s">
        <v>3914</v>
      </c>
      <c r="J1933">
        <v>1</v>
      </c>
      <c r="L1933">
        <v>1</v>
      </c>
    </row>
    <row r="1934" spans="1:12" x14ac:dyDescent="0.25">
      <c r="A1934" s="156" t="s">
        <v>5613</v>
      </c>
      <c r="B1934" s="66" t="s">
        <v>4516</v>
      </c>
      <c r="C1934" s="155" t="s">
        <v>53</v>
      </c>
      <c r="D1934">
        <f>IF(ISERROR(VLOOKUP(A1934,'Unc. Lookup'!O$2:O$2652,1,FALSE)),0,1)</f>
        <v>0</v>
      </c>
      <c r="E1934">
        <f>COUNTIF(Table5[New ID],Table5[[#This Row],[New ID]])</f>
        <v>1</v>
      </c>
      <c r="G1934" s="1" t="s">
        <v>3918</v>
      </c>
      <c r="J1934">
        <v>1</v>
      </c>
      <c r="L1934">
        <v>1</v>
      </c>
    </row>
    <row r="1935" spans="1:12" x14ac:dyDescent="0.25">
      <c r="A1935" s="156" t="s">
        <v>1670</v>
      </c>
      <c r="B1935" s="66" t="s">
        <v>4517</v>
      </c>
      <c r="C1935" s="155" t="s">
        <v>53</v>
      </c>
      <c r="D1935">
        <f>IF(ISERROR(VLOOKUP(A1935,'Unc. Lookup'!O$2:O$2652,1,FALSE)),0,1)</f>
        <v>1</v>
      </c>
      <c r="E1935">
        <f>COUNTIF(Table5[New ID],Table5[[#This Row],[New ID]])</f>
        <v>1</v>
      </c>
      <c r="G1935" s="1" t="s">
        <v>3922</v>
      </c>
      <c r="J1935">
        <v>1</v>
      </c>
      <c r="L1935">
        <v>1</v>
      </c>
    </row>
    <row r="1936" spans="1:12" x14ac:dyDescent="0.25">
      <c r="A1936" s="156" t="s">
        <v>1671</v>
      </c>
      <c r="B1936" s="66" t="s">
        <v>4518</v>
      </c>
      <c r="C1936" s="155" t="s">
        <v>53</v>
      </c>
      <c r="D1936">
        <f>IF(ISERROR(VLOOKUP(A1936,'Unc. Lookup'!O$2:O$2652,1,FALSE)),0,1)</f>
        <v>1</v>
      </c>
      <c r="E1936">
        <f>COUNTIF(Table5[New ID],Table5[[#This Row],[New ID]])</f>
        <v>1</v>
      </c>
      <c r="G1936" s="1" t="s">
        <v>3926</v>
      </c>
      <c r="J1936">
        <v>1</v>
      </c>
      <c r="L1936">
        <v>1</v>
      </c>
    </row>
    <row r="1937" spans="1:12" x14ac:dyDescent="0.25">
      <c r="A1937" s="156" t="s">
        <v>1673</v>
      </c>
      <c r="B1937" s="66" t="s">
        <v>4519</v>
      </c>
      <c r="C1937" s="155" t="s">
        <v>53</v>
      </c>
      <c r="D1937">
        <f>IF(ISERROR(VLOOKUP(A1937,'Unc. Lookup'!O$2:O$2652,1,FALSE)),0,1)</f>
        <v>1</v>
      </c>
      <c r="E1937">
        <f>COUNTIF(Table5[New ID],Table5[[#This Row],[New ID]])</f>
        <v>1</v>
      </c>
      <c r="G1937" s="1" t="s">
        <v>3904</v>
      </c>
      <c r="J1937">
        <v>1</v>
      </c>
      <c r="L1937">
        <v>1</v>
      </c>
    </row>
    <row r="1938" spans="1:12" x14ac:dyDescent="0.25">
      <c r="A1938" s="156" t="s">
        <v>1652</v>
      </c>
      <c r="B1938" s="66" t="s">
        <v>4520</v>
      </c>
      <c r="C1938" s="155" t="s">
        <v>53</v>
      </c>
      <c r="D1938">
        <f>IF(ISERROR(VLOOKUP(A1938,'Unc. Lookup'!O$2:O$2652,1,FALSE)),0,1)</f>
        <v>1</v>
      </c>
      <c r="E1938">
        <f>COUNTIF(Table5[New ID],Table5[[#This Row],[New ID]])</f>
        <v>1</v>
      </c>
      <c r="G1938" s="1" t="s">
        <v>3915</v>
      </c>
      <c r="J1938">
        <v>1</v>
      </c>
      <c r="L1938">
        <v>1</v>
      </c>
    </row>
    <row r="1939" spans="1:12" x14ac:dyDescent="0.25">
      <c r="A1939" s="156" t="s">
        <v>1655</v>
      </c>
      <c r="B1939" s="66" t="s">
        <v>4521</v>
      </c>
      <c r="C1939" s="155" t="s">
        <v>53</v>
      </c>
      <c r="D1939">
        <f>IF(ISERROR(VLOOKUP(A1939,'Unc. Lookup'!O$2:O$2652,1,FALSE)),0,1)</f>
        <v>1</v>
      </c>
      <c r="E1939">
        <f>COUNTIF(Table5[New ID],Table5[[#This Row],[New ID]])</f>
        <v>1</v>
      </c>
      <c r="G1939" s="1" t="s">
        <v>3919</v>
      </c>
      <c r="J1939">
        <v>1</v>
      </c>
      <c r="L1939">
        <v>1</v>
      </c>
    </row>
    <row r="1940" spans="1:12" x14ac:dyDescent="0.25">
      <c r="A1940" s="156" t="s">
        <v>5614</v>
      </c>
      <c r="B1940" s="66" t="s">
        <v>3134</v>
      </c>
      <c r="C1940" s="155" t="s">
        <v>53</v>
      </c>
      <c r="D1940">
        <f>IF(ISERROR(VLOOKUP(A1940,'Unc. Lookup'!O$2:O$2652,1,FALSE)),0,1)</f>
        <v>0</v>
      </c>
      <c r="E1940">
        <f>COUNTIF(Table5[New ID],Table5[[#This Row],[New ID]])</f>
        <v>1</v>
      </c>
      <c r="G1940" s="1" t="s">
        <v>3923</v>
      </c>
      <c r="J1940">
        <v>1</v>
      </c>
      <c r="L1940">
        <v>1</v>
      </c>
    </row>
    <row r="1941" spans="1:12" x14ac:dyDescent="0.25">
      <c r="A1941" s="156" t="s">
        <v>1660</v>
      </c>
      <c r="B1941" s="66" t="s">
        <v>3135</v>
      </c>
      <c r="C1941" s="155" t="s">
        <v>53</v>
      </c>
      <c r="D1941">
        <f>IF(ISERROR(VLOOKUP(A1941,'Unc. Lookup'!O$2:O$2652,1,FALSE)),0,1)</f>
        <v>1</v>
      </c>
      <c r="E1941">
        <f>COUNTIF(Table5[New ID],Table5[[#This Row],[New ID]])</f>
        <v>1</v>
      </c>
      <c r="G1941" s="1" t="s">
        <v>3927</v>
      </c>
      <c r="J1941">
        <v>1</v>
      </c>
      <c r="L1941">
        <v>1</v>
      </c>
    </row>
    <row r="1942" spans="1:12" x14ac:dyDescent="0.25">
      <c r="A1942" s="156" t="s">
        <v>1661</v>
      </c>
      <c r="B1942" s="66" t="s">
        <v>3136</v>
      </c>
      <c r="C1942" s="155" t="s">
        <v>53</v>
      </c>
      <c r="D1942">
        <f>IF(ISERROR(VLOOKUP(A1942,'Unc. Lookup'!O$2:O$2652,1,FALSE)),0,1)</f>
        <v>1</v>
      </c>
      <c r="E1942">
        <f>COUNTIF(Table5[New ID],Table5[[#This Row],[New ID]])</f>
        <v>1</v>
      </c>
      <c r="G1942" s="1" t="s">
        <v>3931</v>
      </c>
      <c r="J1942">
        <v>1</v>
      </c>
      <c r="L1942">
        <v>1</v>
      </c>
    </row>
    <row r="1943" spans="1:12" x14ac:dyDescent="0.25">
      <c r="A1943" s="156" t="s">
        <v>5615</v>
      </c>
      <c r="B1943" s="66" t="s">
        <v>3137</v>
      </c>
      <c r="C1943" s="155" t="s">
        <v>53</v>
      </c>
      <c r="D1943">
        <f>IF(ISERROR(VLOOKUP(A1943,'Unc. Lookup'!O$2:O$2652,1,FALSE)),0,1)</f>
        <v>0</v>
      </c>
      <c r="E1943">
        <f>COUNTIF(Table5[New ID],Table5[[#This Row],[New ID]])</f>
        <v>1</v>
      </c>
      <c r="G1943" s="1" t="s">
        <v>3936</v>
      </c>
      <c r="J1943">
        <v>1</v>
      </c>
      <c r="L1943">
        <v>1</v>
      </c>
    </row>
    <row r="1944" spans="1:12" x14ac:dyDescent="0.25">
      <c r="A1944" s="156" t="s">
        <v>5616</v>
      </c>
      <c r="B1944" s="66" t="s">
        <v>3138</v>
      </c>
      <c r="C1944" s="155" t="s">
        <v>53</v>
      </c>
      <c r="D1944">
        <f>IF(ISERROR(VLOOKUP(A1944,'Unc. Lookup'!O$2:O$2652,1,FALSE)),0,1)</f>
        <v>0</v>
      </c>
      <c r="E1944">
        <f>COUNTIF(Table5[New ID],Table5[[#This Row],[New ID]])</f>
        <v>1</v>
      </c>
      <c r="G1944" s="1" t="s">
        <v>3905</v>
      </c>
      <c r="J1944">
        <v>1</v>
      </c>
      <c r="L1944">
        <v>1</v>
      </c>
    </row>
    <row r="1945" spans="1:12" x14ac:dyDescent="0.25">
      <c r="A1945" s="156" t="s">
        <v>1667</v>
      </c>
      <c r="B1945" s="66" t="s">
        <v>3139</v>
      </c>
      <c r="C1945" s="155" t="s">
        <v>53</v>
      </c>
      <c r="D1945">
        <f>IF(ISERROR(VLOOKUP(A1945,'Unc. Lookup'!O$2:O$2652,1,FALSE)),0,1)</f>
        <v>1</v>
      </c>
      <c r="E1945">
        <f>COUNTIF(Table5[New ID],Table5[[#This Row],[New ID]])</f>
        <v>1</v>
      </c>
      <c r="G1945" s="1" t="s">
        <v>3920</v>
      </c>
      <c r="J1945">
        <v>1</v>
      </c>
      <c r="L1945">
        <v>1</v>
      </c>
    </row>
    <row r="1946" spans="1:12" x14ac:dyDescent="0.25">
      <c r="A1946" s="156" t="s">
        <v>1668</v>
      </c>
      <c r="B1946" s="66" t="s">
        <v>3140</v>
      </c>
      <c r="C1946" s="155" t="s">
        <v>53</v>
      </c>
      <c r="D1946">
        <f>IF(ISERROR(VLOOKUP(A1946,'Unc. Lookup'!O$2:O$2652,1,FALSE)),0,1)</f>
        <v>1</v>
      </c>
      <c r="E1946">
        <f>COUNTIF(Table5[New ID],Table5[[#This Row],[New ID]])</f>
        <v>1</v>
      </c>
      <c r="G1946" s="1" t="s">
        <v>3924</v>
      </c>
      <c r="J1946">
        <v>1</v>
      </c>
      <c r="L1946">
        <v>1</v>
      </c>
    </row>
    <row r="1947" spans="1:12" x14ac:dyDescent="0.25">
      <c r="A1947" s="156" t="s">
        <v>1672</v>
      </c>
      <c r="B1947" s="66" t="s">
        <v>3141</v>
      </c>
      <c r="C1947" s="155" t="s">
        <v>53</v>
      </c>
      <c r="D1947">
        <f>IF(ISERROR(VLOOKUP(A1947,'Unc. Lookup'!O$2:O$2652,1,FALSE)),0,1)</f>
        <v>1</v>
      </c>
      <c r="E1947">
        <f>COUNTIF(Table5[New ID],Table5[[#This Row],[New ID]])</f>
        <v>1</v>
      </c>
      <c r="G1947" s="1" t="s">
        <v>3928</v>
      </c>
      <c r="J1947">
        <v>1</v>
      </c>
      <c r="L1947">
        <v>1</v>
      </c>
    </row>
    <row r="1948" spans="1:12" x14ac:dyDescent="0.25">
      <c r="A1948" s="156" t="s">
        <v>1675</v>
      </c>
      <c r="B1948" s="66" t="s">
        <v>3142</v>
      </c>
      <c r="C1948" s="155" t="s">
        <v>53</v>
      </c>
      <c r="D1948">
        <f>IF(ISERROR(VLOOKUP(A1948,'Unc. Lookup'!O$2:O$2652,1,FALSE)),0,1)</f>
        <v>1</v>
      </c>
      <c r="E1948">
        <f>COUNTIF(Table5[New ID],Table5[[#This Row],[New ID]])</f>
        <v>1</v>
      </c>
      <c r="G1948" s="1" t="s">
        <v>3932</v>
      </c>
      <c r="J1948">
        <v>1</v>
      </c>
      <c r="L1948">
        <v>1</v>
      </c>
    </row>
    <row r="1949" spans="1:12" x14ac:dyDescent="0.25">
      <c r="A1949" s="156" t="s">
        <v>1653</v>
      </c>
      <c r="B1949" s="66" t="s">
        <v>4522</v>
      </c>
      <c r="C1949" s="155" t="s">
        <v>53</v>
      </c>
      <c r="D1949">
        <f>IF(ISERROR(VLOOKUP(A1949,'Unc. Lookup'!O$2:O$2652,1,FALSE)),0,1)</f>
        <v>1</v>
      </c>
      <c r="E1949">
        <f>COUNTIF(Table5[New ID],Table5[[#This Row],[New ID]])</f>
        <v>1</v>
      </c>
      <c r="G1949" s="1" t="s">
        <v>3937</v>
      </c>
      <c r="J1949">
        <v>1</v>
      </c>
      <c r="L1949">
        <v>1</v>
      </c>
    </row>
    <row r="1950" spans="1:12" x14ac:dyDescent="0.25">
      <c r="A1950" s="156" t="s">
        <v>1654</v>
      </c>
      <c r="B1950" s="66" t="s">
        <v>4523</v>
      </c>
      <c r="C1950" s="155" t="s">
        <v>53</v>
      </c>
      <c r="D1950">
        <f>IF(ISERROR(VLOOKUP(A1950,'Unc. Lookup'!O$2:O$2652,1,FALSE)),0,1)</f>
        <v>1</v>
      </c>
      <c r="E1950">
        <f>COUNTIF(Table5[New ID],Table5[[#This Row],[New ID]])</f>
        <v>1</v>
      </c>
      <c r="G1950" s="1" t="s">
        <v>3941</v>
      </c>
      <c r="J1950">
        <v>1</v>
      </c>
      <c r="L1950">
        <v>1</v>
      </c>
    </row>
    <row r="1951" spans="1:12" x14ac:dyDescent="0.25">
      <c r="A1951" s="156" t="s">
        <v>1658</v>
      </c>
      <c r="B1951" s="66" t="s">
        <v>3144</v>
      </c>
      <c r="C1951" s="155" t="s">
        <v>53</v>
      </c>
      <c r="D1951">
        <f>IF(ISERROR(VLOOKUP(A1951,'Unc. Lookup'!O$2:O$2652,1,FALSE)),0,1)</f>
        <v>1</v>
      </c>
      <c r="E1951">
        <f>COUNTIF(Table5[New ID],Table5[[#This Row],[New ID]])</f>
        <v>1</v>
      </c>
      <c r="G1951" s="1" t="s">
        <v>3925</v>
      </c>
      <c r="J1951">
        <v>1</v>
      </c>
      <c r="L1951">
        <v>1</v>
      </c>
    </row>
    <row r="1952" spans="1:12" x14ac:dyDescent="0.25">
      <c r="A1952" s="156" t="s">
        <v>1659</v>
      </c>
      <c r="B1952" s="66" t="s">
        <v>3145</v>
      </c>
      <c r="C1952" s="155" t="s">
        <v>53</v>
      </c>
      <c r="D1952">
        <f>IF(ISERROR(VLOOKUP(A1952,'Unc. Lookup'!O$2:O$2652,1,FALSE)),0,1)</f>
        <v>1</v>
      </c>
      <c r="E1952">
        <f>COUNTIF(Table5[New ID],Table5[[#This Row],[New ID]])</f>
        <v>1</v>
      </c>
      <c r="G1952" s="1" t="s">
        <v>3929</v>
      </c>
      <c r="J1952">
        <v>1</v>
      </c>
      <c r="L1952">
        <v>1</v>
      </c>
    </row>
    <row r="1953" spans="1:12" x14ac:dyDescent="0.25">
      <c r="A1953" s="156" t="s">
        <v>1662</v>
      </c>
      <c r="B1953" s="66" t="s">
        <v>3146</v>
      </c>
      <c r="C1953" s="155" t="s">
        <v>53</v>
      </c>
      <c r="D1953">
        <f>IF(ISERROR(VLOOKUP(A1953,'Unc. Lookup'!O$2:O$2652,1,FALSE)),0,1)</f>
        <v>1</v>
      </c>
      <c r="E1953">
        <f>COUNTIF(Table5[New ID],Table5[[#This Row],[New ID]])</f>
        <v>1</v>
      </c>
      <c r="G1953" s="1" t="s">
        <v>3933</v>
      </c>
      <c r="J1953">
        <v>1</v>
      </c>
      <c r="L1953">
        <v>1</v>
      </c>
    </row>
    <row r="1954" spans="1:12" x14ac:dyDescent="0.25">
      <c r="A1954" s="156" t="s">
        <v>5617</v>
      </c>
      <c r="B1954" s="66" t="s">
        <v>3147</v>
      </c>
      <c r="C1954" s="155" t="s">
        <v>53</v>
      </c>
      <c r="D1954">
        <f>IF(ISERROR(VLOOKUP(A1954,'Unc. Lookup'!O$2:O$2652,1,FALSE)),0,1)</f>
        <v>0</v>
      </c>
      <c r="E1954">
        <f>COUNTIF(Table5[New ID],Table5[[#This Row],[New ID]])</f>
        <v>1</v>
      </c>
      <c r="G1954" s="1" t="s">
        <v>3938</v>
      </c>
      <c r="J1954">
        <v>1</v>
      </c>
      <c r="L1954">
        <v>1</v>
      </c>
    </row>
    <row r="1955" spans="1:12" x14ac:dyDescent="0.25">
      <c r="A1955" s="156" t="s">
        <v>1665</v>
      </c>
      <c r="B1955" s="66" t="s">
        <v>3148</v>
      </c>
      <c r="C1955" s="155" t="s">
        <v>53</v>
      </c>
      <c r="D1955">
        <f>IF(ISERROR(VLOOKUP(A1955,'Unc. Lookup'!O$2:O$2652,1,FALSE)),0,1)</f>
        <v>1</v>
      </c>
      <c r="E1955">
        <f>COUNTIF(Table5[New ID],Table5[[#This Row],[New ID]])</f>
        <v>1</v>
      </c>
      <c r="G1955" s="1" t="s">
        <v>3942</v>
      </c>
      <c r="J1955">
        <v>1</v>
      </c>
      <c r="L1955">
        <v>1</v>
      </c>
    </row>
    <row r="1956" spans="1:12" x14ac:dyDescent="0.25">
      <c r="A1956" s="156" t="s">
        <v>1666</v>
      </c>
      <c r="B1956" s="66" t="s">
        <v>3149</v>
      </c>
      <c r="C1956" s="155" t="s">
        <v>53</v>
      </c>
      <c r="D1956">
        <f>IF(ISERROR(VLOOKUP(A1956,'Unc. Lookup'!O$2:O$2652,1,FALSE)),0,1)</f>
        <v>1</v>
      </c>
      <c r="E1956">
        <f>COUNTIF(Table5[New ID],Table5[[#This Row],[New ID]])</f>
        <v>1</v>
      </c>
      <c r="G1956" s="1" t="s">
        <v>3955</v>
      </c>
      <c r="J1956">
        <v>1</v>
      </c>
      <c r="L1956">
        <v>1</v>
      </c>
    </row>
    <row r="1957" spans="1:12" x14ac:dyDescent="0.25">
      <c r="A1957" s="156" t="s">
        <v>1669</v>
      </c>
      <c r="B1957" s="66" t="s">
        <v>3150</v>
      </c>
      <c r="C1957" s="155" t="s">
        <v>53</v>
      </c>
      <c r="D1957">
        <f>IF(ISERROR(VLOOKUP(A1957,'Unc. Lookup'!O$2:O$2652,1,FALSE)),0,1)</f>
        <v>1</v>
      </c>
      <c r="E1957">
        <f>COUNTIF(Table5[New ID],Table5[[#This Row],[New ID]])</f>
        <v>1</v>
      </c>
      <c r="G1957" s="1" t="s">
        <v>3960</v>
      </c>
      <c r="J1957">
        <v>1</v>
      </c>
      <c r="L1957">
        <v>1</v>
      </c>
    </row>
    <row r="1958" spans="1:12" x14ac:dyDescent="0.25">
      <c r="A1958" s="156" t="s">
        <v>5618</v>
      </c>
      <c r="B1958" s="66" t="s">
        <v>3151</v>
      </c>
      <c r="C1958" s="155" t="s">
        <v>53</v>
      </c>
      <c r="D1958">
        <f>IF(ISERROR(VLOOKUP(A1958,'Unc. Lookup'!O$2:O$2652,1,FALSE)),0,1)</f>
        <v>0</v>
      </c>
      <c r="E1958">
        <f>COUNTIF(Table5[New ID],Table5[[#This Row],[New ID]])</f>
        <v>1</v>
      </c>
      <c r="G1958" s="1" t="s">
        <v>3950</v>
      </c>
      <c r="J1958">
        <v>1</v>
      </c>
      <c r="L1958">
        <v>1</v>
      </c>
    </row>
    <row r="1959" spans="1:12" x14ac:dyDescent="0.25">
      <c r="A1959" s="156" t="s">
        <v>1674</v>
      </c>
      <c r="B1959" s="66" t="s">
        <v>3152</v>
      </c>
      <c r="C1959" s="155" t="s">
        <v>53</v>
      </c>
      <c r="D1959">
        <f>IF(ISERROR(VLOOKUP(A1959,'Unc. Lookup'!O$2:O$2652,1,FALSE)),0,1)</f>
        <v>1</v>
      </c>
      <c r="E1959">
        <f>COUNTIF(Table5[New ID],Table5[[#This Row],[New ID]])</f>
        <v>1</v>
      </c>
      <c r="G1959" s="1" t="s">
        <v>3954</v>
      </c>
      <c r="J1959">
        <v>1</v>
      </c>
      <c r="L1959">
        <v>1</v>
      </c>
    </row>
    <row r="1960" spans="1:12" x14ac:dyDescent="0.25">
      <c r="A1960" s="156" t="s">
        <v>1678</v>
      </c>
      <c r="B1960" s="66" t="s">
        <v>4524</v>
      </c>
      <c r="C1960" s="155" t="s">
        <v>53</v>
      </c>
      <c r="D1960">
        <f>IF(ISERROR(VLOOKUP(A1960,'Unc. Lookup'!O$2:O$2652,1,FALSE)),0,1)</f>
        <v>1</v>
      </c>
      <c r="E1960">
        <f>COUNTIF(Table5[New ID],Table5[[#This Row],[New ID]])</f>
        <v>1</v>
      </c>
      <c r="G1960" s="1" t="s">
        <v>3959</v>
      </c>
      <c r="J1960">
        <v>1</v>
      </c>
      <c r="L1960">
        <v>1</v>
      </c>
    </row>
    <row r="1961" spans="1:12" x14ac:dyDescent="0.25">
      <c r="A1961" s="156" t="s">
        <v>1687</v>
      </c>
      <c r="B1961" s="66" t="s">
        <v>4525</v>
      </c>
      <c r="C1961" s="155" t="s">
        <v>53</v>
      </c>
      <c r="D1961">
        <f>IF(ISERROR(VLOOKUP(A1961,'Unc. Lookup'!O$2:O$2652,1,FALSE)),0,1)</f>
        <v>1</v>
      </c>
      <c r="E1961">
        <f>COUNTIF(Table5[New ID],Table5[[#This Row],[New ID]])</f>
        <v>1</v>
      </c>
      <c r="G1961" s="1" t="s">
        <v>3949</v>
      </c>
      <c r="J1961">
        <v>1</v>
      </c>
      <c r="L1961">
        <v>1</v>
      </c>
    </row>
    <row r="1962" spans="1:12" x14ac:dyDescent="0.25">
      <c r="A1962" s="156" t="s">
        <v>1692</v>
      </c>
      <c r="B1962" s="66" t="s">
        <v>4526</v>
      </c>
      <c r="C1962" s="155" t="s">
        <v>53</v>
      </c>
      <c r="D1962">
        <f>IF(ISERROR(VLOOKUP(A1962,'Unc. Lookup'!O$2:O$2652,1,FALSE)),0,1)</f>
        <v>1</v>
      </c>
      <c r="E1962">
        <f>COUNTIF(Table5[New ID],Table5[[#This Row],[New ID]])</f>
        <v>1</v>
      </c>
      <c r="G1962" s="1" t="s">
        <v>3953</v>
      </c>
      <c r="J1962">
        <v>1</v>
      </c>
      <c r="L1962">
        <v>1</v>
      </c>
    </row>
    <row r="1963" spans="1:12" x14ac:dyDescent="0.25">
      <c r="A1963" s="156" t="s">
        <v>1698</v>
      </c>
      <c r="B1963" s="66" t="s">
        <v>4527</v>
      </c>
      <c r="C1963" s="155" t="s">
        <v>53</v>
      </c>
      <c r="D1963">
        <f>IF(ISERROR(VLOOKUP(A1963,'Unc. Lookup'!O$2:O$2652,1,FALSE)),0,1)</f>
        <v>1</v>
      </c>
      <c r="E1963">
        <f>COUNTIF(Table5[New ID],Table5[[#This Row],[New ID]])</f>
        <v>1</v>
      </c>
      <c r="G1963" s="1" t="s">
        <v>3958</v>
      </c>
      <c r="J1963">
        <v>1</v>
      </c>
      <c r="L1963">
        <v>1</v>
      </c>
    </row>
    <row r="1964" spans="1:12" x14ac:dyDescent="0.25">
      <c r="A1964" s="156" t="s">
        <v>1703</v>
      </c>
      <c r="B1964" s="66" t="s">
        <v>4528</v>
      </c>
      <c r="C1964" s="155" t="s">
        <v>53</v>
      </c>
      <c r="D1964">
        <f>IF(ISERROR(VLOOKUP(A1964,'Unc. Lookup'!O$2:O$2652,1,FALSE)),0,1)</f>
        <v>1</v>
      </c>
      <c r="E1964">
        <f>COUNTIF(Table5[New ID],Table5[[#This Row],[New ID]])</f>
        <v>1</v>
      </c>
      <c r="G1964" s="1" t="s">
        <v>3948</v>
      </c>
      <c r="J1964">
        <v>1</v>
      </c>
      <c r="L1964">
        <v>1</v>
      </c>
    </row>
    <row r="1965" spans="1:12" x14ac:dyDescent="0.25">
      <c r="A1965" s="156" t="s">
        <v>1679</v>
      </c>
      <c r="B1965" s="66" t="s">
        <v>4529</v>
      </c>
      <c r="C1965" s="155" t="s">
        <v>53</v>
      </c>
      <c r="D1965">
        <f>IF(ISERROR(VLOOKUP(A1965,'Unc. Lookup'!O$2:O$2652,1,FALSE)),0,1)</f>
        <v>1</v>
      </c>
      <c r="E1965">
        <f>COUNTIF(Table5[New ID],Table5[[#This Row],[New ID]])</f>
        <v>1</v>
      </c>
      <c r="G1965" s="1" t="s">
        <v>3952</v>
      </c>
      <c r="J1965">
        <v>1</v>
      </c>
      <c r="L1965">
        <v>1</v>
      </c>
    </row>
    <row r="1966" spans="1:12" x14ac:dyDescent="0.25">
      <c r="A1966" s="156" t="s">
        <v>1686</v>
      </c>
      <c r="B1966" s="66" t="s">
        <v>4530</v>
      </c>
      <c r="C1966" s="155" t="s">
        <v>53</v>
      </c>
      <c r="D1966">
        <f>IF(ISERROR(VLOOKUP(A1966,'Unc. Lookup'!O$2:O$2652,1,FALSE)),0,1)</f>
        <v>1</v>
      </c>
      <c r="E1966">
        <f>COUNTIF(Table5[New ID],Table5[[#This Row],[New ID]])</f>
        <v>1</v>
      </c>
      <c r="G1966" s="1" t="s">
        <v>3957</v>
      </c>
      <c r="J1966">
        <v>1</v>
      </c>
      <c r="L1966">
        <v>1</v>
      </c>
    </row>
    <row r="1967" spans="1:12" x14ac:dyDescent="0.25">
      <c r="A1967" s="156" t="s">
        <v>1693</v>
      </c>
      <c r="B1967" s="66" t="s">
        <v>4531</v>
      </c>
      <c r="C1967" s="155" t="s">
        <v>53</v>
      </c>
      <c r="D1967">
        <f>IF(ISERROR(VLOOKUP(A1967,'Unc. Lookup'!O$2:O$2652,1,FALSE)),0,1)</f>
        <v>1</v>
      </c>
      <c r="E1967">
        <f>COUNTIF(Table5[New ID],Table5[[#This Row],[New ID]])</f>
        <v>1</v>
      </c>
      <c r="G1967" s="1" t="s">
        <v>3947</v>
      </c>
      <c r="J1967">
        <v>1</v>
      </c>
      <c r="L1967">
        <v>1</v>
      </c>
    </row>
    <row r="1968" spans="1:12" x14ac:dyDescent="0.25">
      <c r="A1968" s="156" t="s">
        <v>1695</v>
      </c>
      <c r="B1968" s="66" t="s">
        <v>4532</v>
      </c>
      <c r="C1968" s="155" t="s">
        <v>53</v>
      </c>
      <c r="D1968">
        <f>IF(ISERROR(VLOOKUP(A1968,'Unc. Lookup'!O$2:O$2652,1,FALSE)),0,1)</f>
        <v>1</v>
      </c>
      <c r="E1968">
        <f>COUNTIF(Table5[New ID],Table5[[#This Row],[New ID]])</f>
        <v>1</v>
      </c>
      <c r="G1968" s="1" t="s">
        <v>3945</v>
      </c>
      <c r="J1968">
        <v>1</v>
      </c>
      <c r="L1968">
        <v>1</v>
      </c>
    </row>
    <row r="1969" spans="1:12" x14ac:dyDescent="0.25">
      <c r="A1969" s="156" t="s">
        <v>1707</v>
      </c>
      <c r="B1969" s="66" t="s">
        <v>4533</v>
      </c>
      <c r="C1969" s="155" t="s">
        <v>53</v>
      </c>
      <c r="D1969">
        <f>IF(ISERROR(VLOOKUP(A1969,'Unc. Lookup'!O$2:O$2652,1,FALSE)),0,1)</f>
        <v>1</v>
      </c>
      <c r="E1969">
        <f>COUNTIF(Table5[New ID],Table5[[#This Row],[New ID]])</f>
        <v>1</v>
      </c>
      <c r="G1969" s="1" t="s">
        <v>3935</v>
      </c>
      <c r="J1969">
        <v>1</v>
      </c>
      <c r="L1969">
        <v>1</v>
      </c>
    </row>
    <row r="1970" spans="1:12" x14ac:dyDescent="0.25">
      <c r="A1970" s="156" t="s">
        <v>1681</v>
      </c>
      <c r="B1970" s="66" t="s">
        <v>4534</v>
      </c>
      <c r="C1970" s="155" t="s">
        <v>53</v>
      </c>
      <c r="D1970">
        <f>IF(ISERROR(VLOOKUP(A1970,'Unc. Lookup'!O$2:O$2652,1,FALSE)),0,1)</f>
        <v>1</v>
      </c>
      <c r="E1970">
        <f>COUNTIF(Table5[New ID],Table5[[#This Row],[New ID]])</f>
        <v>1</v>
      </c>
      <c r="G1970" s="1" t="s">
        <v>3940</v>
      </c>
      <c r="J1970">
        <v>1</v>
      </c>
      <c r="L1970">
        <v>1</v>
      </c>
    </row>
    <row r="1971" spans="1:12" x14ac:dyDescent="0.25">
      <c r="A1971" s="156" t="s">
        <v>5619</v>
      </c>
      <c r="B1971" s="66" t="s">
        <v>4535</v>
      </c>
      <c r="C1971" s="155" t="s">
        <v>53</v>
      </c>
      <c r="D1971">
        <f>IF(ISERROR(VLOOKUP(A1971,'Unc. Lookup'!O$2:O$2652,1,FALSE)),0,1)</f>
        <v>0</v>
      </c>
      <c r="E1971">
        <f>COUNTIF(Table5[New ID],Table5[[#This Row],[New ID]])</f>
        <v>1</v>
      </c>
      <c r="G1971" s="1" t="s">
        <v>3951</v>
      </c>
      <c r="J1971">
        <v>1</v>
      </c>
      <c r="L1971">
        <v>1</v>
      </c>
    </row>
    <row r="1972" spans="1:12" x14ac:dyDescent="0.25">
      <c r="A1972" s="156" t="s">
        <v>1689</v>
      </c>
      <c r="B1972" s="66" t="s">
        <v>4536</v>
      </c>
      <c r="C1972" s="155" t="s">
        <v>53</v>
      </c>
      <c r="D1972">
        <f>IF(ISERROR(VLOOKUP(A1972,'Unc. Lookup'!O$2:O$2652,1,FALSE)),0,1)</f>
        <v>1</v>
      </c>
      <c r="E1972">
        <f>COUNTIF(Table5[New ID],Table5[[#This Row],[New ID]])</f>
        <v>1</v>
      </c>
      <c r="G1972" s="1" t="s">
        <v>3956</v>
      </c>
      <c r="J1972">
        <v>1</v>
      </c>
      <c r="L1972">
        <v>1</v>
      </c>
    </row>
    <row r="1973" spans="1:12" x14ac:dyDescent="0.25">
      <c r="A1973" s="156" t="s">
        <v>1700</v>
      </c>
      <c r="B1973" s="66" t="s">
        <v>4537</v>
      </c>
      <c r="C1973" s="155" t="s">
        <v>53</v>
      </c>
      <c r="D1973">
        <f>IF(ISERROR(VLOOKUP(A1973,'Unc. Lookup'!O$2:O$2652,1,FALSE)),0,1)</f>
        <v>1</v>
      </c>
      <c r="E1973">
        <f>COUNTIF(Table5[New ID],Table5[[#This Row],[New ID]])</f>
        <v>1</v>
      </c>
      <c r="G1973" s="1" t="s">
        <v>3946</v>
      </c>
      <c r="J1973">
        <v>1</v>
      </c>
      <c r="L1973">
        <v>1</v>
      </c>
    </row>
    <row r="1974" spans="1:12" x14ac:dyDescent="0.25">
      <c r="A1974" s="156" t="s">
        <v>1706</v>
      </c>
      <c r="B1974" s="66" t="s">
        <v>4538</v>
      </c>
      <c r="C1974" s="155" t="s">
        <v>53</v>
      </c>
      <c r="D1974">
        <f>IF(ISERROR(VLOOKUP(A1974,'Unc. Lookup'!O$2:O$2652,1,FALSE)),0,1)</f>
        <v>1</v>
      </c>
      <c r="E1974">
        <f>COUNTIF(Table5[New ID],Table5[[#This Row],[New ID]])</f>
        <v>1</v>
      </c>
      <c r="G1974" s="1" t="s">
        <v>3944</v>
      </c>
      <c r="J1974">
        <v>1</v>
      </c>
      <c r="L1974">
        <v>1</v>
      </c>
    </row>
    <row r="1975" spans="1:12" x14ac:dyDescent="0.25">
      <c r="A1975" s="156" t="s">
        <v>1676</v>
      </c>
      <c r="B1975" s="66" t="s">
        <v>4539</v>
      </c>
      <c r="C1975" s="155" t="s">
        <v>53</v>
      </c>
      <c r="D1975">
        <f>IF(ISERROR(VLOOKUP(A1975,'Unc. Lookup'!O$2:O$2652,1,FALSE)),0,1)</f>
        <v>1</v>
      </c>
      <c r="E1975">
        <f>COUNTIF(Table5[New ID],Table5[[#This Row],[New ID]])</f>
        <v>1</v>
      </c>
      <c r="G1975" s="1" t="s">
        <v>3930</v>
      </c>
      <c r="J1975">
        <v>1</v>
      </c>
      <c r="L1975">
        <v>1</v>
      </c>
    </row>
    <row r="1976" spans="1:12" x14ac:dyDescent="0.25">
      <c r="A1976" s="156" t="s">
        <v>1682</v>
      </c>
      <c r="B1976" s="66" t="s">
        <v>4540</v>
      </c>
      <c r="C1976" s="155" t="s">
        <v>53</v>
      </c>
      <c r="D1976">
        <f>IF(ISERROR(VLOOKUP(A1976,'Unc. Lookup'!O$2:O$2652,1,FALSE)),0,1)</f>
        <v>1</v>
      </c>
      <c r="E1976">
        <f>COUNTIF(Table5[New ID],Table5[[#This Row],[New ID]])</f>
        <v>1</v>
      </c>
      <c r="G1976" s="1" t="s">
        <v>3934</v>
      </c>
      <c r="J1976">
        <v>1</v>
      </c>
      <c r="L1976">
        <v>1</v>
      </c>
    </row>
    <row r="1977" spans="1:12" x14ac:dyDescent="0.25">
      <c r="A1977" s="156" t="s">
        <v>1690</v>
      </c>
      <c r="B1977" s="66" t="s">
        <v>4541</v>
      </c>
      <c r="C1977" s="155" t="s">
        <v>53</v>
      </c>
      <c r="D1977">
        <f>IF(ISERROR(VLOOKUP(A1977,'Unc. Lookup'!O$2:O$2652,1,FALSE)),0,1)</f>
        <v>1</v>
      </c>
      <c r="E1977">
        <f>COUNTIF(Table5[New ID],Table5[[#This Row],[New ID]])</f>
        <v>1</v>
      </c>
      <c r="G1977" s="1" t="s">
        <v>3939</v>
      </c>
      <c r="J1977">
        <v>1</v>
      </c>
      <c r="L1977">
        <v>1</v>
      </c>
    </row>
    <row r="1978" spans="1:12" x14ac:dyDescent="0.25">
      <c r="A1978" s="156" t="s">
        <v>1697</v>
      </c>
      <c r="B1978" s="66" t="s">
        <v>4542</v>
      </c>
      <c r="C1978" s="155" t="s">
        <v>53</v>
      </c>
      <c r="D1978">
        <f>IF(ISERROR(VLOOKUP(A1978,'Unc. Lookup'!O$2:O$2652,1,FALSE)),0,1)</f>
        <v>1</v>
      </c>
      <c r="E1978">
        <f>COUNTIF(Table5[New ID],Table5[[#This Row],[New ID]])</f>
        <v>1</v>
      </c>
      <c r="G1978" s="1" t="s">
        <v>3943</v>
      </c>
      <c r="J1978">
        <v>1</v>
      </c>
      <c r="L1978">
        <v>1</v>
      </c>
    </row>
    <row r="1979" spans="1:12" x14ac:dyDescent="0.25">
      <c r="A1979" s="156" t="s">
        <v>1708</v>
      </c>
      <c r="B1979" s="66" t="s">
        <v>4543</v>
      </c>
      <c r="C1979" s="155" t="s">
        <v>53</v>
      </c>
      <c r="D1979">
        <f>IF(ISERROR(VLOOKUP(A1979,'Unc. Lookup'!O$2:O$2652,1,FALSE)),0,1)</f>
        <v>1</v>
      </c>
      <c r="E1979">
        <f>COUNTIF(Table5[New ID],Table5[[#This Row],[New ID]])</f>
        <v>1</v>
      </c>
      <c r="G1979" s="1" t="s">
        <v>4803</v>
      </c>
      <c r="I1979">
        <v>1</v>
      </c>
      <c r="L1979">
        <v>1</v>
      </c>
    </row>
    <row r="1980" spans="1:12" x14ac:dyDescent="0.25">
      <c r="A1980" s="156" t="s">
        <v>1677</v>
      </c>
      <c r="B1980" s="66" t="s">
        <v>4544</v>
      </c>
      <c r="C1980" s="155" t="s">
        <v>53</v>
      </c>
      <c r="D1980">
        <f>IF(ISERROR(VLOOKUP(A1980,'Unc. Lookup'!O$2:O$2652,1,FALSE)),0,1)</f>
        <v>1</v>
      </c>
      <c r="E1980">
        <f>COUNTIF(Table5[New ID],Table5[[#This Row],[New ID]])</f>
        <v>1</v>
      </c>
      <c r="G1980" s="1" t="s">
        <v>3793</v>
      </c>
      <c r="J1980">
        <v>1</v>
      </c>
      <c r="L1980">
        <v>1</v>
      </c>
    </row>
    <row r="1981" spans="1:12" x14ac:dyDescent="0.25">
      <c r="A1981" s="156" t="s">
        <v>1684</v>
      </c>
      <c r="B1981" s="66" t="s">
        <v>4545</v>
      </c>
      <c r="C1981" s="155" t="s">
        <v>53</v>
      </c>
      <c r="D1981">
        <f>IF(ISERROR(VLOOKUP(A1981,'Unc. Lookup'!O$2:O$2652,1,FALSE)),0,1)</f>
        <v>1</v>
      </c>
      <c r="E1981">
        <f>COUNTIF(Table5[New ID],Table5[[#This Row],[New ID]])</f>
        <v>1</v>
      </c>
      <c r="G1981" s="1" t="s">
        <v>3791</v>
      </c>
      <c r="J1981">
        <v>1</v>
      </c>
      <c r="L1981">
        <v>1</v>
      </c>
    </row>
    <row r="1982" spans="1:12" x14ac:dyDescent="0.25">
      <c r="A1982" s="156" t="s">
        <v>1694</v>
      </c>
      <c r="B1982" s="66" t="s">
        <v>4546</v>
      </c>
      <c r="C1982" s="155" t="s">
        <v>53</v>
      </c>
      <c r="D1982">
        <f>IF(ISERROR(VLOOKUP(A1982,'Unc. Lookup'!O$2:O$2652,1,FALSE)),0,1)</f>
        <v>1</v>
      </c>
      <c r="E1982">
        <f>COUNTIF(Table5[New ID],Table5[[#This Row],[New ID]])</f>
        <v>1</v>
      </c>
      <c r="G1982" s="1" t="s">
        <v>3790</v>
      </c>
      <c r="J1982">
        <v>1</v>
      </c>
      <c r="L1982">
        <v>1</v>
      </c>
    </row>
    <row r="1983" spans="1:12" x14ac:dyDescent="0.25">
      <c r="A1983" s="156" t="s">
        <v>1701</v>
      </c>
      <c r="B1983" s="66" t="s">
        <v>4547</v>
      </c>
      <c r="C1983" s="155" t="s">
        <v>53</v>
      </c>
      <c r="D1983">
        <f>IF(ISERROR(VLOOKUP(A1983,'Unc. Lookup'!O$2:O$2652,1,FALSE)),0,1)</f>
        <v>1</v>
      </c>
      <c r="E1983">
        <f>COUNTIF(Table5[New ID],Table5[[#This Row],[New ID]])</f>
        <v>1</v>
      </c>
      <c r="G1983" s="1" t="s">
        <v>3794</v>
      </c>
      <c r="J1983">
        <v>1</v>
      </c>
      <c r="L1983">
        <v>1</v>
      </c>
    </row>
    <row r="1984" spans="1:12" x14ac:dyDescent="0.25">
      <c r="A1984" s="156" t="s">
        <v>1702</v>
      </c>
      <c r="B1984" s="66" t="s">
        <v>4548</v>
      </c>
      <c r="C1984" s="155" t="s">
        <v>53</v>
      </c>
      <c r="D1984">
        <f>IF(ISERROR(VLOOKUP(A1984,'Unc. Lookup'!O$2:O$2652,1,FALSE)),0,1)</f>
        <v>1</v>
      </c>
      <c r="E1984">
        <f>COUNTIF(Table5[New ID],Table5[[#This Row],[New ID]])</f>
        <v>1</v>
      </c>
      <c r="G1984" s="1" t="s">
        <v>4802</v>
      </c>
      <c r="I1984">
        <v>1</v>
      </c>
      <c r="L1984">
        <v>1</v>
      </c>
    </row>
    <row r="1985" spans="1:12" x14ac:dyDescent="0.25">
      <c r="A1985" s="156" t="s">
        <v>1680</v>
      </c>
      <c r="B1985" s="66" t="s">
        <v>4549</v>
      </c>
      <c r="C1985" s="155" t="s">
        <v>53</v>
      </c>
      <c r="D1985">
        <f>IF(ISERROR(VLOOKUP(A1985,'Unc. Lookup'!O$2:O$2652,1,FALSE)),0,1)</f>
        <v>1</v>
      </c>
      <c r="E1985">
        <f>COUNTIF(Table5[New ID],Table5[[#This Row],[New ID]])</f>
        <v>1</v>
      </c>
      <c r="G1985" s="1" t="s">
        <v>3789</v>
      </c>
      <c r="J1985">
        <v>1</v>
      </c>
      <c r="L1985">
        <v>1</v>
      </c>
    </row>
    <row r="1986" spans="1:12" x14ac:dyDescent="0.25">
      <c r="A1986" s="156" t="s">
        <v>1685</v>
      </c>
      <c r="B1986" s="66" t="s">
        <v>4550</v>
      </c>
      <c r="C1986" s="155" t="s">
        <v>53</v>
      </c>
      <c r="D1986">
        <f>IF(ISERROR(VLOOKUP(A1986,'Unc. Lookup'!O$2:O$2652,1,FALSE)),0,1)</f>
        <v>1</v>
      </c>
      <c r="E1986">
        <f>COUNTIF(Table5[New ID],Table5[[#This Row],[New ID]])</f>
        <v>1</v>
      </c>
      <c r="G1986" s="1" t="s">
        <v>4801</v>
      </c>
      <c r="I1986">
        <v>1</v>
      </c>
      <c r="L1986">
        <v>1</v>
      </c>
    </row>
    <row r="1987" spans="1:12" x14ac:dyDescent="0.25">
      <c r="A1987" s="156" t="s">
        <v>1688</v>
      </c>
      <c r="B1987" s="66" t="s">
        <v>4551</v>
      </c>
      <c r="C1987" s="155" t="s">
        <v>53</v>
      </c>
      <c r="D1987">
        <f>IF(ISERROR(VLOOKUP(A1987,'Unc. Lookup'!O$2:O$2652,1,FALSE)),0,1)</f>
        <v>1</v>
      </c>
      <c r="E1987">
        <f>COUNTIF(Table5[New ID],Table5[[#This Row],[New ID]])</f>
        <v>1</v>
      </c>
      <c r="G1987" s="1" t="s">
        <v>3792</v>
      </c>
      <c r="J1987">
        <v>1</v>
      </c>
      <c r="L1987">
        <v>1</v>
      </c>
    </row>
    <row r="1988" spans="1:12" x14ac:dyDescent="0.25">
      <c r="A1988" s="156" t="s">
        <v>1699</v>
      </c>
      <c r="B1988" s="66" t="s">
        <v>4552</v>
      </c>
      <c r="C1988" s="155" t="s">
        <v>53</v>
      </c>
      <c r="D1988">
        <f>IF(ISERROR(VLOOKUP(A1988,'Unc. Lookup'!O$2:O$2652,1,FALSE)),0,1)</f>
        <v>1</v>
      </c>
      <c r="E1988">
        <f>COUNTIF(Table5[New ID],Table5[[#This Row],[New ID]])</f>
        <v>1</v>
      </c>
      <c r="G1988" s="1" t="s">
        <v>4806</v>
      </c>
      <c r="I1988">
        <v>1</v>
      </c>
      <c r="L1988">
        <v>1</v>
      </c>
    </row>
    <row r="1989" spans="1:12" x14ac:dyDescent="0.25">
      <c r="A1989" s="156" t="s">
        <v>1704</v>
      </c>
      <c r="B1989" s="66" t="s">
        <v>4553</v>
      </c>
      <c r="C1989" s="155" t="s">
        <v>53</v>
      </c>
      <c r="D1989">
        <f>IF(ISERROR(VLOOKUP(A1989,'Unc. Lookup'!O$2:O$2652,1,FALSE)),0,1)</f>
        <v>1</v>
      </c>
      <c r="E1989">
        <f>COUNTIF(Table5[New ID],Table5[[#This Row],[New ID]])</f>
        <v>1</v>
      </c>
      <c r="G1989" s="1" t="s">
        <v>3799</v>
      </c>
      <c r="J1989">
        <v>1</v>
      </c>
      <c r="L1989">
        <v>1</v>
      </c>
    </row>
    <row r="1990" spans="1:12" x14ac:dyDescent="0.25">
      <c r="A1990" s="156" t="s">
        <v>5620</v>
      </c>
      <c r="B1990" s="66" t="s">
        <v>4554</v>
      </c>
      <c r="C1990" s="155" t="s">
        <v>53</v>
      </c>
      <c r="D1990">
        <f>IF(ISERROR(VLOOKUP(A1990,'Unc. Lookup'!O$2:O$2652,1,FALSE)),0,1)</f>
        <v>0</v>
      </c>
      <c r="E1990">
        <f>COUNTIF(Table5[New ID],Table5[[#This Row],[New ID]])</f>
        <v>1</v>
      </c>
      <c r="G1990" s="1" t="s">
        <v>3797</v>
      </c>
      <c r="J1990">
        <v>1</v>
      </c>
      <c r="L1990">
        <v>1</v>
      </c>
    </row>
    <row r="1991" spans="1:12" x14ac:dyDescent="0.25">
      <c r="A1991" s="156" t="s">
        <v>1683</v>
      </c>
      <c r="B1991" s="66" t="s">
        <v>4555</v>
      </c>
      <c r="C1991" s="155" t="s">
        <v>53</v>
      </c>
      <c r="D1991">
        <f>IF(ISERROR(VLOOKUP(A1991,'Unc. Lookup'!O$2:O$2652,1,FALSE)),0,1)</f>
        <v>1</v>
      </c>
      <c r="E1991">
        <f>COUNTIF(Table5[New ID],Table5[[#This Row],[New ID]])</f>
        <v>1</v>
      </c>
      <c r="G1991" s="1" t="s">
        <v>3796</v>
      </c>
      <c r="J1991">
        <v>1</v>
      </c>
      <c r="L1991">
        <v>1</v>
      </c>
    </row>
    <row r="1992" spans="1:12" x14ac:dyDescent="0.25">
      <c r="A1992" s="156" t="s">
        <v>1691</v>
      </c>
      <c r="B1992" s="66" t="s">
        <v>4556</v>
      </c>
      <c r="C1992" s="155" t="s">
        <v>53</v>
      </c>
      <c r="D1992">
        <f>IF(ISERROR(VLOOKUP(A1992,'Unc. Lookup'!O$2:O$2652,1,FALSE)),0,1)</f>
        <v>1</v>
      </c>
      <c r="E1992">
        <f>COUNTIF(Table5[New ID],Table5[[#This Row],[New ID]])</f>
        <v>1</v>
      </c>
      <c r="G1992" s="1" t="s">
        <v>3800</v>
      </c>
      <c r="J1992">
        <v>1</v>
      </c>
      <c r="L1992">
        <v>1</v>
      </c>
    </row>
    <row r="1993" spans="1:12" x14ac:dyDescent="0.25">
      <c r="A1993" s="156" t="s">
        <v>1696</v>
      </c>
      <c r="B1993" s="66" t="s">
        <v>4557</v>
      </c>
      <c r="C1993" s="155" t="s">
        <v>53</v>
      </c>
      <c r="D1993">
        <f>IF(ISERROR(VLOOKUP(A1993,'Unc. Lookup'!O$2:O$2652,1,FALSE)),0,1)</f>
        <v>1</v>
      </c>
      <c r="E1993">
        <f>COUNTIF(Table5[New ID],Table5[[#This Row],[New ID]])</f>
        <v>1</v>
      </c>
      <c r="G1993" s="1" t="s">
        <v>4805</v>
      </c>
      <c r="I1993">
        <v>1</v>
      </c>
      <c r="L1993">
        <v>1</v>
      </c>
    </row>
    <row r="1994" spans="1:12" x14ac:dyDescent="0.25">
      <c r="A1994" s="156" t="s">
        <v>1705</v>
      </c>
      <c r="B1994" s="66" t="s">
        <v>4558</v>
      </c>
      <c r="C1994" s="155" t="s">
        <v>53</v>
      </c>
      <c r="D1994">
        <f>IF(ISERROR(VLOOKUP(A1994,'Unc. Lookup'!O$2:O$2652,1,FALSE)),0,1)</f>
        <v>1</v>
      </c>
      <c r="E1994">
        <f>COUNTIF(Table5[New ID],Table5[[#This Row],[New ID]])</f>
        <v>1</v>
      </c>
      <c r="G1994" s="1" t="s">
        <v>3795</v>
      </c>
      <c r="J1994">
        <v>1</v>
      </c>
      <c r="L1994">
        <v>1</v>
      </c>
    </row>
    <row r="1995" spans="1:12" x14ac:dyDescent="0.25">
      <c r="A1995" s="156" t="s">
        <v>1710</v>
      </c>
      <c r="B1995" s="66" t="s">
        <v>4559</v>
      </c>
      <c r="C1995" s="155" t="s">
        <v>53</v>
      </c>
      <c r="D1995">
        <f>IF(ISERROR(VLOOKUP(A1995,'Unc. Lookup'!O$2:O$2652,1,FALSE)),0,1)</f>
        <v>1</v>
      </c>
      <c r="E1995">
        <f>COUNTIF(Table5[New ID],Table5[[#This Row],[New ID]])</f>
        <v>1</v>
      </c>
      <c r="G1995" s="1" t="s">
        <v>4804</v>
      </c>
      <c r="I1995">
        <v>1</v>
      </c>
      <c r="L1995">
        <v>1</v>
      </c>
    </row>
    <row r="1996" spans="1:12" x14ac:dyDescent="0.25">
      <c r="A1996" s="156" t="s">
        <v>1718</v>
      </c>
      <c r="B1996" s="66" t="s">
        <v>4560</v>
      </c>
      <c r="C1996" s="155" t="s">
        <v>53</v>
      </c>
      <c r="D1996">
        <f>IF(ISERROR(VLOOKUP(A1996,'Unc. Lookup'!O$2:O$2652,1,FALSE)),0,1)</f>
        <v>1</v>
      </c>
      <c r="E1996">
        <f>COUNTIF(Table5[New ID],Table5[[#This Row],[New ID]])</f>
        <v>1</v>
      </c>
      <c r="G1996" s="1" t="s">
        <v>3798</v>
      </c>
      <c r="J1996">
        <v>1</v>
      </c>
      <c r="L1996">
        <v>1</v>
      </c>
    </row>
    <row r="1997" spans="1:12" x14ac:dyDescent="0.25">
      <c r="A1997" s="156" t="s">
        <v>5621</v>
      </c>
      <c r="B1997" s="66" t="s">
        <v>4561</v>
      </c>
      <c r="C1997" s="155" t="s">
        <v>53</v>
      </c>
      <c r="D1997">
        <f>IF(ISERROR(VLOOKUP(A1997,'Unc. Lookup'!O$2:O$2652,1,FALSE)),0,1)</f>
        <v>0</v>
      </c>
      <c r="E1997">
        <f>COUNTIF(Table5[New ID],Table5[[#This Row],[New ID]])</f>
        <v>1</v>
      </c>
      <c r="G1997" s="1" t="s">
        <v>4808</v>
      </c>
      <c r="I1997">
        <v>1</v>
      </c>
      <c r="L1997">
        <v>1</v>
      </c>
    </row>
    <row r="1998" spans="1:12" x14ac:dyDescent="0.25">
      <c r="A1998" s="156" t="s">
        <v>1724</v>
      </c>
      <c r="B1998" s="66" t="s">
        <v>4562</v>
      </c>
      <c r="C1998" s="155" t="s">
        <v>53</v>
      </c>
      <c r="D1998">
        <f>IF(ISERROR(VLOOKUP(A1998,'Unc. Lookup'!O$2:O$2652,1,FALSE)),0,1)</f>
        <v>1</v>
      </c>
      <c r="E1998">
        <f>COUNTIF(Table5[New ID],Table5[[#This Row],[New ID]])</f>
        <v>1</v>
      </c>
      <c r="G1998" s="1" t="s">
        <v>3805</v>
      </c>
      <c r="J1998">
        <v>1</v>
      </c>
      <c r="L1998">
        <v>1</v>
      </c>
    </row>
    <row r="1999" spans="1:12" x14ac:dyDescent="0.25">
      <c r="A1999" s="156" t="s">
        <v>5622</v>
      </c>
      <c r="B1999" s="66" t="s">
        <v>4563</v>
      </c>
      <c r="C1999" s="155" t="s">
        <v>53</v>
      </c>
      <c r="D1999">
        <f>IF(ISERROR(VLOOKUP(A1999,'Unc. Lookup'!O$2:O$2652,1,FALSE)),0,1)</f>
        <v>0</v>
      </c>
      <c r="E1999">
        <f>COUNTIF(Table5[New ID],Table5[[#This Row],[New ID]])</f>
        <v>1</v>
      </c>
      <c r="G1999" s="1" t="s">
        <v>3802</v>
      </c>
      <c r="J1999">
        <v>1</v>
      </c>
      <c r="L1999">
        <v>1</v>
      </c>
    </row>
    <row r="2000" spans="1:12" x14ac:dyDescent="0.25">
      <c r="A2000" s="156" t="s">
        <v>1713</v>
      </c>
      <c r="B2000" s="66" t="s">
        <v>4564</v>
      </c>
      <c r="C2000" s="155" t="s">
        <v>53</v>
      </c>
      <c r="D2000">
        <f>IF(ISERROR(VLOOKUP(A2000,'Unc. Lookup'!O$2:O$2652,1,FALSE)),0,1)</f>
        <v>1</v>
      </c>
      <c r="E2000">
        <f>COUNTIF(Table5[New ID],Table5[[#This Row],[New ID]])</f>
        <v>1</v>
      </c>
      <c r="G2000" s="1" t="s">
        <v>3806</v>
      </c>
      <c r="J2000">
        <v>1</v>
      </c>
      <c r="L2000">
        <v>1</v>
      </c>
    </row>
    <row r="2001" spans="1:12" x14ac:dyDescent="0.25">
      <c r="A2001" s="156" t="s">
        <v>5623</v>
      </c>
      <c r="B2001" s="66" t="s">
        <v>4565</v>
      </c>
      <c r="C2001" s="155" t="s">
        <v>53</v>
      </c>
      <c r="D2001">
        <f>IF(ISERROR(VLOOKUP(A2001,'Unc. Lookup'!O$2:O$2652,1,FALSE)),0,1)</f>
        <v>0</v>
      </c>
      <c r="E2001">
        <f>COUNTIF(Table5[New ID],Table5[[#This Row],[New ID]])</f>
        <v>1</v>
      </c>
      <c r="G2001" s="1" t="s">
        <v>3803</v>
      </c>
      <c r="J2001">
        <v>1</v>
      </c>
      <c r="L2001">
        <v>1</v>
      </c>
    </row>
    <row r="2002" spans="1:12" x14ac:dyDescent="0.25">
      <c r="A2002" s="156" t="s">
        <v>5624</v>
      </c>
      <c r="B2002" s="66" t="s">
        <v>4566</v>
      </c>
      <c r="C2002" s="155" t="s">
        <v>53</v>
      </c>
      <c r="D2002">
        <f>IF(ISERROR(VLOOKUP(A2002,'Unc. Lookup'!O$2:O$2652,1,FALSE)),0,1)</f>
        <v>0</v>
      </c>
      <c r="E2002">
        <f>COUNTIF(Table5[New ID],Table5[[#This Row],[New ID]])</f>
        <v>1</v>
      </c>
      <c r="G2002" s="1" t="s">
        <v>3804</v>
      </c>
      <c r="J2002">
        <v>1</v>
      </c>
      <c r="L2002">
        <v>1</v>
      </c>
    </row>
    <row r="2003" spans="1:12" x14ac:dyDescent="0.25">
      <c r="A2003" s="156" t="s">
        <v>1729</v>
      </c>
      <c r="B2003" s="66" t="s">
        <v>4567</v>
      </c>
      <c r="C2003" s="155" t="s">
        <v>53</v>
      </c>
      <c r="D2003">
        <f>IF(ISERROR(VLOOKUP(A2003,'Unc. Lookup'!O$2:O$2652,1,FALSE)),0,1)</f>
        <v>1</v>
      </c>
      <c r="E2003">
        <f>COUNTIF(Table5[New ID],Table5[[#This Row],[New ID]])</f>
        <v>1</v>
      </c>
      <c r="G2003" s="1" t="s">
        <v>3801</v>
      </c>
      <c r="I2003">
        <v>1</v>
      </c>
      <c r="J2003">
        <v>1</v>
      </c>
      <c r="L2003">
        <v>2</v>
      </c>
    </row>
    <row r="2004" spans="1:12" x14ac:dyDescent="0.25">
      <c r="A2004" s="156" t="s">
        <v>1733</v>
      </c>
      <c r="B2004" s="66" t="s">
        <v>4568</v>
      </c>
      <c r="C2004" s="155" t="s">
        <v>53</v>
      </c>
      <c r="D2004">
        <f>IF(ISERROR(VLOOKUP(A2004,'Unc. Lookup'!O$2:O$2652,1,FALSE)),0,1)</f>
        <v>1</v>
      </c>
      <c r="E2004">
        <f>COUNTIF(Table5[New ID],Table5[[#This Row],[New ID]])</f>
        <v>1</v>
      </c>
      <c r="G2004" s="1" t="s">
        <v>4807</v>
      </c>
      <c r="I2004">
        <v>1</v>
      </c>
      <c r="L2004">
        <v>1</v>
      </c>
    </row>
    <row r="2005" spans="1:12" x14ac:dyDescent="0.25">
      <c r="A2005" s="156" t="s">
        <v>5625</v>
      </c>
      <c r="B2005" s="66" t="s">
        <v>4569</v>
      </c>
      <c r="C2005" s="155" t="s">
        <v>53</v>
      </c>
      <c r="D2005">
        <f>IF(ISERROR(VLOOKUP(A2005,'Unc. Lookup'!O$2:O$2652,1,FALSE)),0,1)</f>
        <v>0</v>
      </c>
      <c r="E2005">
        <f>COUNTIF(Table5[New ID],Table5[[#This Row],[New ID]])</f>
        <v>1</v>
      </c>
      <c r="G2005" s="1" t="s">
        <v>4810</v>
      </c>
      <c r="I2005">
        <v>1</v>
      </c>
      <c r="L2005">
        <v>1</v>
      </c>
    </row>
    <row r="2006" spans="1:12" x14ac:dyDescent="0.25">
      <c r="A2006" s="156" t="s">
        <v>1719</v>
      </c>
      <c r="B2006" s="66" t="s">
        <v>4570</v>
      </c>
      <c r="C2006" s="155" t="s">
        <v>53</v>
      </c>
      <c r="D2006">
        <f>IF(ISERROR(VLOOKUP(A2006,'Unc. Lookup'!O$2:O$2652,1,FALSE)),0,1)</f>
        <v>1</v>
      </c>
      <c r="E2006">
        <f>COUNTIF(Table5[New ID],Table5[[#This Row],[New ID]])</f>
        <v>1</v>
      </c>
      <c r="G2006" s="1" t="s">
        <v>3811</v>
      </c>
      <c r="J2006">
        <v>1</v>
      </c>
      <c r="L2006">
        <v>1</v>
      </c>
    </row>
    <row r="2007" spans="1:12" x14ac:dyDescent="0.25">
      <c r="A2007" s="156" t="s">
        <v>5626</v>
      </c>
      <c r="B2007" s="66" t="s">
        <v>4571</v>
      </c>
      <c r="C2007" s="155" t="s">
        <v>53</v>
      </c>
      <c r="D2007">
        <f>IF(ISERROR(VLOOKUP(A2007,'Unc. Lookup'!O$2:O$2652,1,FALSE)),0,1)</f>
        <v>0</v>
      </c>
      <c r="E2007">
        <f>COUNTIF(Table5[New ID],Table5[[#This Row],[New ID]])</f>
        <v>1</v>
      </c>
      <c r="G2007" s="1" t="s">
        <v>3808</v>
      </c>
      <c r="J2007">
        <v>1</v>
      </c>
      <c r="L2007">
        <v>1</v>
      </c>
    </row>
    <row r="2008" spans="1:12" x14ac:dyDescent="0.25">
      <c r="A2008" s="156" t="s">
        <v>1727</v>
      </c>
      <c r="B2008" s="66" t="s">
        <v>4572</v>
      </c>
      <c r="C2008" s="155" t="s">
        <v>53</v>
      </c>
      <c r="D2008">
        <f>IF(ISERROR(VLOOKUP(A2008,'Unc. Lookup'!O$2:O$2652,1,FALSE)),0,1)</f>
        <v>1</v>
      </c>
      <c r="E2008">
        <f>COUNTIF(Table5[New ID],Table5[[#This Row],[New ID]])</f>
        <v>1</v>
      </c>
      <c r="G2008" s="1" t="s">
        <v>3812</v>
      </c>
      <c r="J2008">
        <v>1</v>
      </c>
      <c r="L2008">
        <v>1</v>
      </c>
    </row>
    <row r="2009" spans="1:12" x14ac:dyDescent="0.25">
      <c r="A2009" s="156" t="s">
        <v>1732</v>
      </c>
      <c r="B2009" s="66" t="s">
        <v>4573</v>
      </c>
      <c r="C2009" s="155" t="s">
        <v>53</v>
      </c>
      <c r="D2009">
        <f>IF(ISERROR(VLOOKUP(A2009,'Unc. Lookup'!O$2:O$2652,1,FALSE)),0,1)</f>
        <v>1</v>
      </c>
      <c r="E2009">
        <f>COUNTIF(Table5[New ID],Table5[[#This Row],[New ID]])</f>
        <v>1</v>
      </c>
      <c r="G2009" s="1" t="s">
        <v>3809</v>
      </c>
      <c r="J2009">
        <v>1</v>
      </c>
      <c r="L2009">
        <v>1</v>
      </c>
    </row>
    <row r="2010" spans="1:12" x14ac:dyDescent="0.25">
      <c r="A2010" s="156" t="s">
        <v>1709</v>
      </c>
      <c r="B2010" s="66" t="s">
        <v>4574</v>
      </c>
      <c r="C2010" s="155" t="s">
        <v>53</v>
      </c>
      <c r="D2010">
        <f>IF(ISERROR(VLOOKUP(A2010,'Unc. Lookup'!O$2:O$2652,1,FALSE)),0,1)</f>
        <v>1</v>
      </c>
      <c r="E2010">
        <f>COUNTIF(Table5[New ID],Table5[[#This Row],[New ID]])</f>
        <v>1</v>
      </c>
      <c r="G2010" s="1" t="s">
        <v>3810</v>
      </c>
      <c r="J2010">
        <v>1</v>
      </c>
      <c r="L2010">
        <v>1</v>
      </c>
    </row>
    <row r="2011" spans="1:12" x14ac:dyDescent="0.25">
      <c r="A2011" s="156" t="s">
        <v>1715</v>
      </c>
      <c r="B2011" s="66" t="s">
        <v>4575</v>
      </c>
      <c r="C2011" s="155" t="s">
        <v>53</v>
      </c>
      <c r="D2011">
        <f>IF(ISERROR(VLOOKUP(A2011,'Unc. Lookup'!O$2:O$2652,1,FALSE)),0,1)</f>
        <v>1</v>
      </c>
      <c r="E2011">
        <f>COUNTIF(Table5[New ID],Table5[[#This Row],[New ID]])</f>
        <v>1</v>
      </c>
      <c r="G2011" s="1" t="s">
        <v>3807</v>
      </c>
      <c r="I2011">
        <v>1</v>
      </c>
      <c r="J2011">
        <v>1</v>
      </c>
      <c r="L2011">
        <v>2</v>
      </c>
    </row>
    <row r="2012" spans="1:12" x14ac:dyDescent="0.25">
      <c r="A2012" s="156" t="s">
        <v>1723</v>
      </c>
      <c r="B2012" s="66" t="s">
        <v>4576</v>
      </c>
      <c r="C2012" s="155" t="s">
        <v>53</v>
      </c>
      <c r="D2012">
        <f>IF(ISERROR(VLOOKUP(A2012,'Unc. Lookup'!O$2:O$2652,1,FALSE)),0,1)</f>
        <v>1</v>
      </c>
      <c r="E2012">
        <f>COUNTIF(Table5[New ID],Table5[[#This Row],[New ID]])</f>
        <v>1</v>
      </c>
      <c r="G2012" s="1" t="s">
        <v>4809</v>
      </c>
      <c r="I2012">
        <v>1</v>
      </c>
      <c r="L2012">
        <v>1</v>
      </c>
    </row>
    <row r="2013" spans="1:12" x14ac:dyDescent="0.25">
      <c r="A2013" s="156" t="s">
        <v>1728</v>
      </c>
      <c r="B2013" s="66" t="s">
        <v>4577</v>
      </c>
      <c r="C2013" s="155" t="s">
        <v>53</v>
      </c>
      <c r="D2013">
        <f>IF(ISERROR(VLOOKUP(A2013,'Unc. Lookup'!O$2:O$2652,1,FALSE)),0,1)</f>
        <v>1</v>
      </c>
      <c r="E2013">
        <f>COUNTIF(Table5[New ID],Table5[[#This Row],[New ID]])</f>
        <v>1</v>
      </c>
      <c r="G2013" s="1" t="s">
        <v>3815</v>
      </c>
      <c r="J2013">
        <v>1</v>
      </c>
      <c r="L2013">
        <v>1</v>
      </c>
    </row>
    <row r="2014" spans="1:12" x14ac:dyDescent="0.25">
      <c r="A2014" s="156" t="s">
        <v>1734</v>
      </c>
      <c r="B2014" s="66" t="s">
        <v>4578</v>
      </c>
      <c r="C2014" s="155" t="s">
        <v>53</v>
      </c>
      <c r="D2014">
        <f>IF(ISERROR(VLOOKUP(A2014,'Unc. Lookup'!O$2:O$2652,1,FALSE)),0,1)</f>
        <v>1</v>
      </c>
      <c r="E2014">
        <f>COUNTIF(Table5[New ID],Table5[[#This Row],[New ID]])</f>
        <v>1</v>
      </c>
      <c r="G2014" s="1" t="s">
        <v>3814</v>
      </c>
      <c r="J2014">
        <v>1</v>
      </c>
      <c r="L2014">
        <v>1</v>
      </c>
    </row>
    <row r="2015" spans="1:12" x14ac:dyDescent="0.25">
      <c r="A2015" s="156" t="s">
        <v>1711</v>
      </c>
      <c r="B2015" s="66" t="s">
        <v>4579</v>
      </c>
      <c r="C2015" s="155" t="s">
        <v>53</v>
      </c>
      <c r="D2015">
        <f>IF(ISERROR(VLOOKUP(A2015,'Unc. Lookup'!O$2:O$2652,1,FALSE)),0,1)</f>
        <v>1</v>
      </c>
      <c r="E2015">
        <f>COUNTIF(Table5[New ID],Table5[[#This Row],[New ID]])</f>
        <v>1</v>
      </c>
      <c r="G2015" s="1" t="s">
        <v>4814</v>
      </c>
      <c r="I2015">
        <v>1</v>
      </c>
      <c r="L2015">
        <v>1</v>
      </c>
    </row>
    <row r="2016" spans="1:12" x14ac:dyDescent="0.25">
      <c r="A2016" s="156" t="s">
        <v>1720</v>
      </c>
      <c r="B2016" s="66" t="s">
        <v>4580</v>
      </c>
      <c r="C2016" s="155" t="s">
        <v>53</v>
      </c>
      <c r="D2016">
        <f>IF(ISERROR(VLOOKUP(A2016,'Unc. Lookup'!O$2:O$2652,1,FALSE)),0,1)</f>
        <v>1</v>
      </c>
      <c r="E2016">
        <f>COUNTIF(Table5[New ID],Table5[[#This Row],[New ID]])</f>
        <v>1</v>
      </c>
      <c r="G2016" s="1" t="s">
        <v>3817</v>
      </c>
      <c r="J2016">
        <v>1</v>
      </c>
      <c r="L2016">
        <v>1</v>
      </c>
    </row>
    <row r="2017" spans="1:12" x14ac:dyDescent="0.25">
      <c r="A2017" s="156" t="s">
        <v>1721</v>
      </c>
      <c r="B2017" s="66" t="s">
        <v>4581</v>
      </c>
      <c r="C2017" s="155" t="s">
        <v>53</v>
      </c>
      <c r="D2017">
        <f>IF(ISERROR(VLOOKUP(A2017,'Unc. Lookup'!O$2:O$2652,1,FALSE)),0,1)</f>
        <v>1</v>
      </c>
      <c r="E2017">
        <f>COUNTIF(Table5[New ID],Table5[[#This Row],[New ID]])</f>
        <v>1</v>
      </c>
      <c r="G2017" s="1" t="s">
        <v>3816</v>
      </c>
      <c r="J2017">
        <v>1</v>
      </c>
      <c r="L2017">
        <v>1</v>
      </c>
    </row>
    <row r="2018" spans="1:12" x14ac:dyDescent="0.25">
      <c r="A2018" s="156" t="s">
        <v>1730</v>
      </c>
      <c r="B2018" s="66" t="s">
        <v>4582</v>
      </c>
      <c r="C2018" s="155" t="s">
        <v>53</v>
      </c>
      <c r="D2018">
        <f>IF(ISERROR(VLOOKUP(A2018,'Unc. Lookup'!O$2:O$2652,1,FALSE)),0,1)</f>
        <v>1</v>
      </c>
      <c r="E2018">
        <f>COUNTIF(Table5[New ID],Table5[[#This Row],[New ID]])</f>
        <v>1</v>
      </c>
      <c r="G2018" s="1" t="s">
        <v>3818</v>
      </c>
      <c r="J2018">
        <v>1</v>
      </c>
      <c r="L2018">
        <v>1</v>
      </c>
    </row>
    <row r="2019" spans="1:12" x14ac:dyDescent="0.25">
      <c r="A2019" s="156" t="s">
        <v>1731</v>
      </c>
      <c r="B2019" s="66" t="s">
        <v>4583</v>
      </c>
      <c r="C2019" s="155" t="s">
        <v>53</v>
      </c>
      <c r="D2019">
        <f>IF(ISERROR(VLOOKUP(A2019,'Unc. Lookup'!O$2:O$2652,1,FALSE)),0,1)</f>
        <v>1</v>
      </c>
      <c r="E2019">
        <f>COUNTIF(Table5[New ID],Table5[[#This Row],[New ID]])</f>
        <v>1</v>
      </c>
      <c r="G2019" s="1" t="s">
        <v>3813</v>
      </c>
      <c r="J2019">
        <v>1</v>
      </c>
      <c r="L2019">
        <v>1</v>
      </c>
    </row>
    <row r="2020" spans="1:12" x14ac:dyDescent="0.25">
      <c r="A2020" s="156" t="s">
        <v>1712</v>
      </c>
      <c r="B2020" s="66" t="s">
        <v>4584</v>
      </c>
      <c r="C2020" s="155" t="s">
        <v>53</v>
      </c>
      <c r="D2020">
        <f>IF(ISERROR(VLOOKUP(A2020,'Unc. Lookup'!O$2:O$2652,1,FALSE)),0,1)</f>
        <v>1</v>
      </c>
      <c r="E2020">
        <f>COUNTIF(Table5[New ID],Table5[[#This Row],[New ID]])</f>
        <v>1</v>
      </c>
      <c r="G2020" s="1" t="s">
        <v>4812</v>
      </c>
      <c r="I2020">
        <v>1</v>
      </c>
      <c r="L2020">
        <v>1</v>
      </c>
    </row>
    <row r="2021" spans="1:12" x14ac:dyDescent="0.25">
      <c r="A2021" s="156" t="s">
        <v>1716</v>
      </c>
      <c r="B2021" s="66" t="s">
        <v>4585</v>
      </c>
      <c r="C2021" s="155" t="s">
        <v>53</v>
      </c>
      <c r="D2021">
        <f>IF(ISERROR(VLOOKUP(A2021,'Unc. Lookup'!O$2:O$2652,1,FALSE)),0,1)</f>
        <v>1</v>
      </c>
      <c r="E2021">
        <f>COUNTIF(Table5[New ID],Table5[[#This Row],[New ID]])</f>
        <v>1</v>
      </c>
      <c r="G2021" s="1" t="s">
        <v>4811</v>
      </c>
      <c r="I2021">
        <v>1</v>
      </c>
      <c r="L2021">
        <v>1</v>
      </c>
    </row>
    <row r="2022" spans="1:12" x14ac:dyDescent="0.25">
      <c r="A2022" s="156" t="s">
        <v>5627</v>
      </c>
      <c r="B2022" s="66" t="s">
        <v>4586</v>
      </c>
      <c r="C2022" s="155" t="s">
        <v>53</v>
      </c>
      <c r="D2022">
        <f>IF(ISERROR(VLOOKUP(A2022,'Unc. Lookup'!O$2:O$2652,1,FALSE)),0,1)</f>
        <v>0</v>
      </c>
      <c r="E2022">
        <f>COUNTIF(Table5[New ID],Table5[[#This Row],[New ID]])</f>
        <v>1</v>
      </c>
      <c r="G2022" s="1" t="s">
        <v>4813</v>
      </c>
      <c r="I2022">
        <v>1</v>
      </c>
      <c r="L2022">
        <v>1</v>
      </c>
    </row>
    <row r="2023" spans="1:12" x14ac:dyDescent="0.25">
      <c r="A2023" s="156" t="s">
        <v>1725</v>
      </c>
      <c r="B2023" s="66" t="s">
        <v>4587</v>
      </c>
      <c r="C2023" s="155" t="s">
        <v>53</v>
      </c>
      <c r="D2023">
        <f>IF(ISERROR(VLOOKUP(A2023,'Unc. Lookup'!O$2:O$2652,1,FALSE)),0,1)</f>
        <v>1</v>
      </c>
      <c r="E2023">
        <f>COUNTIF(Table5[New ID],Table5[[#This Row],[New ID]])</f>
        <v>1</v>
      </c>
      <c r="G2023" s="1" t="s">
        <v>3821</v>
      </c>
      <c r="J2023">
        <v>1</v>
      </c>
      <c r="L2023">
        <v>1</v>
      </c>
    </row>
    <row r="2024" spans="1:12" x14ac:dyDescent="0.25">
      <c r="A2024" s="156" t="s">
        <v>1736</v>
      </c>
      <c r="B2024" s="66" t="s">
        <v>4588</v>
      </c>
      <c r="C2024" s="155" t="s">
        <v>53</v>
      </c>
      <c r="D2024">
        <f>IF(ISERROR(VLOOKUP(A2024,'Unc. Lookup'!O$2:O$2652,1,FALSE)),0,1)</f>
        <v>1</v>
      </c>
      <c r="E2024">
        <f>COUNTIF(Table5[New ID],Table5[[#This Row],[New ID]])</f>
        <v>1</v>
      </c>
      <c r="G2024" s="1" t="s">
        <v>3820</v>
      </c>
      <c r="J2024">
        <v>1</v>
      </c>
      <c r="L2024">
        <v>1</v>
      </c>
    </row>
    <row r="2025" spans="1:12" x14ac:dyDescent="0.25">
      <c r="A2025" s="156" t="s">
        <v>1714</v>
      </c>
      <c r="B2025" s="66" t="s">
        <v>4589</v>
      </c>
      <c r="C2025" s="155" t="s">
        <v>53</v>
      </c>
      <c r="D2025">
        <f>IF(ISERROR(VLOOKUP(A2025,'Unc. Lookup'!O$2:O$2652,1,FALSE)),0,1)</f>
        <v>1</v>
      </c>
      <c r="E2025">
        <f>COUNTIF(Table5[New ID],Table5[[#This Row],[New ID]])</f>
        <v>1</v>
      </c>
      <c r="G2025" s="1" t="s">
        <v>4818</v>
      </c>
      <c r="I2025">
        <v>1</v>
      </c>
      <c r="L2025">
        <v>1</v>
      </c>
    </row>
    <row r="2026" spans="1:12" x14ac:dyDescent="0.25">
      <c r="A2026" s="156" t="s">
        <v>1717</v>
      </c>
      <c r="B2026" s="66" t="s">
        <v>4590</v>
      </c>
      <c r="C2026" s="155" t="s">
        <v>53</v>
      </c>
      <c r="D2026">
        <f>IF(ISERROR(VLOOKUP(A2026,'Unc. Lookup'!O$2:O$2652,1,FALSE)),0,1)</f>
        <v>1</v>
      </c>
      <c r="E2026">
        <f>COUNTIF(Table5[New ID],Table5[[#This Row],[New ID]])</f>
        <v>1</v>
      </c>
      <c r="G2026" s="1" t="s">
        <v>3823</v>
      </c>
      <c r="J2026">
        <v>1</v>
      </c>
      <c r="L2026">
        <v>1</v>
      </c>
    </row>
    <row r="2027" spans="1:12" x14ac:dyDescent="0.25">
      <c r="A2027" s="156" t="s">
        <v>1722</v>
      </c>
      <c r="B2027" s="66" t="s">
        <v>4591</v>
      </c>
      <c r="C2027" s="155" t="s">
        <v>53</v>
      </c>
      <c r="D2027">
        <f>IF(ISERROR(VLOOKUP(A2027,'Unc. Lookup'!O$2:O$2652,1,FALSE)),0,1)</f>
        <v>1</v>
      </c>
      <c r="E2027">
        <f>COUNTIF(Table5[New ID],Table5[[#This Row],[New ID]])</f>
        <v>1</v>
      </c>
      <c r="G2027" s="1" t="s">
        <v>3822</v>
      </c>
      <c r="J2027">
        <v>1</v>
      </c>
      <c r="L2027">
        <v>1</v>
      </c>
    </row>
    <row r="2028" spans="1:12" x14ac:dyDescent="0.25">
      <c r="A2028" s="156" t="s">
        <v>1726</v>
      </c>
      <c r="B2028" s="66" t="s">
        <v>4592</v>
      </c>
      <c r="C2028" s="155" t="s">
        <v>53</v>
      </c>
      <c r="D2028">
        <f>IF(ISERROR(VLOOKUP(A2028,'Unc. Lookup'!O$2:O$2652,1,FALSE)),0,1)</f>
        <v>1</v>
      </c>
      <c r="E2028">
        <f>COUNTIF(Table5[New ID],Table5[[#This Row],[New ID]])</f>
        <v>1</v>
      </c>
      <c r="G2028" s="1" t="s">
        <v>3824</v>
      </c>
      <c r="J2028">
        <v>1</v>
      </c>
      <c r="L2028">
        <v>1</v>
      </c>
    </row>
    <row r="2029" spans="1:12" x14ac:dyDescent="0.25">
      <c r="A2029" s="156" t="s">
        <v>1735</v>
      </c>
      <c r="B2029" s="66" t="s">
        <v>4593</v>
      </c>
      <c r="C2029" s="155" t="s">
        <v>53</v>
      </c>
      <c r="D2029">
        <f>IF(ISERROR(VLOOKUP(A2029,'Unc. Lookup'!O$2:O$2652,1,FALSE)),0,1)</f>
        <v>1</v>
      </c>
      <c r="E2029">
        <f>COUNTIF(Table5[New ID],Table5[[#This Row],[New ID]])</f>
        <v>1</v>
      </c>
      <c r="G2029" s="1" t="s">
        <v>3819</v>
      </c>
      <c r="J2029">
        <v>1</v>
      </c>
      <c r="L2029">
        <v>1</v>
      </c>
    </row>
    <row r="2030" spans="1:12" x14ac:dyDescent="0.25">
      <c r="A2030" s="156" t="s">
        <v>1742</v>
      </c>
      <c r="B2030" s="66" t="s">
        <v>4594</v>
      </c>
      <c r="C2030" s="155" t="s">
        <v>53</v>
      </c>
      <c r="D2030">
        <f>IF(ISERROR(VLOOKUP(A2030,'Unc. Lookup'!O$2:O$2652,1,FALSE)),0,1)</f>
        <v>1</v>
      </c>
      <c r="E2030">
        <f>COUNTIF(Table5[New ID],Table5[[#This Row],[New ID]])</f>
        <v>1</v>
      </c>
      <c r="G2030" s="1" t="s">
        <v>4816</v>
      </c>
      <c r="I2030">
        <v>1</v>
      </c>
      <c r="L2030">
        <v>1</v>
      </c>
    </row>
    <row r="2031" spans="1:12" x14ac:dyDescent="0.25">
      <c r="A2031" s="156" t="s">
        <v>5628</v>
      </c>
      <c r="B2031" s="66" t="s">
        <v>4595</v>
      </c>
      <c r="C2031" s="155" t="s">
        <v>53</v>
      </c>
      <c r="D2031">
        <f>IF(ISERROR(VLOOKUP(A2031,'Unc. Lookup'!O$2:O$2652,1,FALSE)),0,1)</f>
        <v>0</v>
      </c>
      <c r="E2031">
        <f>COUNTIF(Table5[New ID],Table5[[#This Row],[New ID]])</f>
        <v>1</v>
      </c>
      <c r="G2031" s="1" t="s">
        <v>4815</v>
      </c>
      <c r="I2031">
        <v>1</v>
      </c>
      <c r="L2031">
        <v>1</v>
      </c>
    </row>
    <row r="2032" spans="1:12" x14ac:dyDescent="0.25">
      <c r="A2032" s="156" t="s">
        <v>5629</v>
      </c>
      <c r="B2032" s="66" t="s">
        <v>4596</v>
      </c>
      <c r="C2032" s="155" t="s">
        <v>53</v>
      </c>
      <c r="D2032">
        <f>IF(ISERROR(VLOOKUP(A2032,'Unc. Lookup'!O$2:O$2652,1,FALSE)),0,1)</f>
        <v>0</v>
      </c>
      <c r="E2032">
        <f>COUNTIF(Table5[New ID],Table5[[#This Row],[New ID]])</f>
        <v>1</v>
      </c>
      <c r="G2032" s="1" t="s">
        <v>4817</v>
      </c>
      <c r="I2032">
        <v>1</v>
      </c>
      <c r="L2032">
        <v>1</v>
      </c>
    </row>
    <row r="2033" spans="1:12" x14ac:dyDescent="0.25">
      <c r="A2033" s="156" t="s">
        <v>1757</v>
      </c>
      <c r="B2033" s="66" t="s">
        <v>4597</v>
      </c>
      <c r="C2033" s="155" t="s">
        <v>53</v>
      </c>
      <c r="D2033">
        <f>IF(ISERROR(VLOOKUP(A2033,'Unc. Lookup'!O$2:O$2652,1,FALSE)),0,1)</f>
        <v>1</v>
      </c>
      <c r="E2033">
        <f>COUNTIF(Table5[New ID],Table5[[#This Row],[New ID]])</f>
        <v>1</v>
      </c>
      <c r="G2033" s="1" t="s">
        <v>3827</v>
      </c>
      <c r="J2033">
        <v>1</v>
      </c>
      <c r="L2033">
        <v>1</v>
      </c>
    </row>
    <row r="2034" spans="1:12" x14ac:dyDescent="0.25">
      <c r="A2034" s="156" t="s">
        <v>1763</v>
      </c>
      <c r="B2034" s="66" t="s">
        <v>4598</v>
      </c>
      <c r="C2034" s="155" t="s">
        <v>53</v>
      </c>
      <c r="D2034">
        <f>IF(ISERROR(VLOOKUP(A2034,'Unc. Lookup'!O$2:O$2652,1,FALSE)),0,1)</f>
        <v>1</v>
      </c>
      <c r="E2034">
        <f>COUNTIF(Table5[New ID],Table5[[#This Row],[New ID]])</f>
        <v>1</v>
      </c>
      <c r="G2034" s="1" t="s">
        <v>3826</v>
      </c>
      <c r="J2034">
        <v>1</v>
      </c>
      <c r="L2034">
        <v>1</v>
      </c>
    </row>
    <row r="2035" spans="1:12" x14ac:dyDescent="0.25">
      <c r="A2035" s="156" t="s">
        <v>1741</v>
      </c>
      <c r="B2035" s="66" t="s">
        <v>4599</v>
      </c>
      <c r="C2035" s="155" t="s">
        <v>53</v>
      </c>
      <c r="D2035">
        <f>IF(ISERROR(VLOOKUP(A2035,'Unc. Lookup'!O$2:O$2652,1,FALSE)),0,1)</f>
        <v>1</v>
      </c>
      <c r="E2035">
        <f>COUNTIF(Table5[New ID],Table5[[#This Row],[New ID]])</f>
        <v>1</v>
      </c>
      <c r="G2035" s="1" t="s">
        <v>4821</v>
      </c>
      <c r="I2035">
        <v>1</v>
      </c>
      <c r="L2035">
        <v>1</v>
      </c>
    </row>
    <row r="2036" spans="1:12" x14ac:dyDescent="0.25">
      <c r="A2036" s="156" t="s">
        <v>1744</v>
      </c>
      <c r="B2036" s="66" t="s">
        <v>4600</v>
      </c>
      <c r="C2036" s="155" t="s">
        <v>53</v>
      </c>
      <c r="D2036">
        <f>IF(ISERROR(VLOOKUP(A2036,'Unc. Lookup'!O$2:O$2652,1,FALSE)),0,1)</f>
        <v>1</v>
      </c>
      <c r="E2036">
        <f>COUNTIF(Table5[New ID],Table5[[#This Row],[New ID]])</f>
        <v>1</v>
      </c>
      <c r="G2036" s="1" t="s">
        <v>4823</v>
      </c>
      <c r="I2036">
        <v>1</v>
      </c>
      <c r="L2036">
        <v>1</v>
      </c>
    </row>
    <row r="2037" spans="1:12" x14ac:dyDescent="0.25">
      <c r="A2037" s="156" t="s">
        <v>1749</v>
      </c>
      <c r="B2037" s="66" t="s">
        <v>4601</v>
      </c>
      <c r="C2037" s="155" t="s">
        <v>53</v>
      </c>
      <c r="D2037">
        <f>IF(ISERROR(VLOOKUP(A2037,'Unc. Lookup'!O$2:O$2652,1,FALSE)),0,1)</f>
        <v>1</v>
      </c>
      <c r="E2037">
        <f>COUNTIF(Table5[New ID],Table5[[#This Row],[New ID]])</f>
        <v>1</v>
      </c>
      <c r="G2037" s="1" t="s">
        <v>3830</v>
      </c>
      <c r="J2037">
        <v>1</v>
      </c>
      <c r="L2037">
        <v>1</v>
      </c>
    </row>
    <row r="2038" spans="1:12" x14ac:dyDescent="0.25">
      <c r="A2038" s="156" t="s">
        <v>5630</v>
      </c>
      <c r="B2038" s="66" t="s">
        <v>4602</v>
      </c>
      <c r="C2038" s="155" t="s">
        <v>53</v>
      </c>
      <c r="D2038">
        <f>IF(ISERROR(VLOOKUP(A2038,'Unc. Lookup'!O$2:O$2652,1,FALSE)),0,1)</f>
        <v>0</v>
      </c>
      <c r="E2038">
        <f>COUNTIF(Table5[New ID],Table5[[#This Row],[New ID]])</f>
        <v>1</v>
      </c>
      <c r="G2038" s="1" t="s">
        <v>3828</v>
      </c>
      <c r="J2038">
        <v>1</v>
      </c>
      <c r="L2038">
        <v>1</v>
      </c>
    </row>
    <row r="2039" spans="1:12" x14ac:dyDescent="0.25">
      <c r="A2039" s="156" t="s">
        <v>1762</v>
      </c>
      <c r="B2039" s="66" t="s">
        <v>4603</v>
      </c>
      <c r="C2039" s="155" t="s">
        <v>53</v>
      </c>
      <c r="D2039">
        <f>IF(ISERROR(VLOOKUP(A2039,'Unc. Lookup'!O$2:O$2652,1,FALSE)),0,1)</f>
        <v>1</v>
      </c>
      <c r="E2039">
        <f>COUNTIF(Table5[New ID],Table5[[#This Row],[New ID]])</f>
        <v>1</v>
      </c>
      <c r="G2039" s="1" t="s">
        <v>3825</v>
      </c>
      <c r="J2039">
        <v>1</v>
      </c>
      <c r="L2039">
        <v>1</v>
      </c>
    </row>
    <row r="2040" spans="1:12" x14ac:dyDescent="0.25">
      <c r="A2040" s="156" t="s">
        <v>1740</v>
      </c>
      <c r="B2040" s="66" t="s">
        <v>4604</v>
      </c>
      <c r="C2040" s="155" t="s">
        <v>53</v>
      </c>
      <c r="D2040">
        <f>IF(ISERROR(VLOOKUP(A2040,'Unc. Lookup'!O$2:O$2652,1,FALSE)),0,1)</f>
        <v>1</v>
      </c>
      <c r="E2040">
        <f>COUNTIF(Table5[New ID],Table5[[#This Row],[New ID]])</f>
        <v>1</v>
      </c>
      <c r="G2040" s="1" t="s">
        <v>4820</v>
      </c>
      <c r="I2040">
        <v>1</v>
      </c>
      <c r="L2040">
        <v>1</v>
      </c>
    </row>
    <row r="2041" spans="1:12" x14ac:dyDescent="0.25">
      <c r="A2041" s="156" t="s">
        <v>1747</v>
      </c>
      <c r="B2041" s="66" t="s">
        <v>4605</v>
      </c>
      <c r="C2041" s="155" t="s">
        <v>53</v>
      </c>
      <c r="D2041">
        <f>IF(ISERROR(VLOOKUP(A2041,'Unc. Lookup'!O$2:O$2652,1,FALSE)),0,1)</f>
        <v>1</v>
      </c>
      <c r="E2041">
        <f>COUNTIF(Table5[New ID],Table5[[#This Row],[New ID]])</f>
        <v>1</v>
      </c>
      <c r="G2041" s="1" t="s">
        <v>4819</v>
      </c>
      <c r="I2041">
        <v>1</v>
      </c>
      <c r="L2041">
        <v>1</v>
      </c>
    </row>
    <row r="2042" spans="1:12" x14ac:dyDescent="0.25">
      <c r="A2042" s="156" t="s">
        <v>1753</v>
      </c>
      <c r="B2042" s="66" t="s">
        <v>4606</v>
      </c>
      <c r="C2042" s="155" t="s">
        <v>53</v>
      </c>
      <c r="D2042">
        <f>IF(ISERROR(VLOOKUP(A2042,'Unc. Lookup'!O$2:O$2652,1,FALSE)),0,1)</f>
        <v>1</v>
      </c>
      <c r="E2042">
        <f>COUNTIF(Table5[New ID],Table5[[#This Row],[New ID]])</f>
        <v>1</v>
      </c>
      <c r="G2042" s="1" t="s">
        <v>4822</v>
      </c>
      <c r="I2042">
        <v>1</v>
      </c>
      <c r="L2042">
        <v>1</v>
      </c>
    </row>
    <row r="2043" spans="1:12" x14ac:dyDescent="0.25">
      <c r="A2043" s="156" t="s">
        <v>5631</v>
      </c>
      <c r="B2043" s="66" t="s">
        <v>4607</v>
      </c>
      <c r="C2043" s="155" t="s">
        <v>53</v>
      </c>
      <c r="D2043">
        <f>IF(ISERROR(VLOOKUP(A2043,'Unc. Lookup'!O$2:O$2652,1,FALSE)),0,1)</f>
        <v>0</v>
      </c>
      <c r="E2043">
        <f>COUNTIF(Table5[New ID],Table5[[#This Row],[New ID]])</f>
        <v>1</v>
      </c>
      <c r="G2043" s="1" t="s">
        <v>3829</v>
      </c>
      <c r="J2043">
        <v>1</v>
      </c>
      <c r="L2043">
        <v>1</v>
      </c>
    </row>
    <row r="2044" spans="1:12" x14ac:dyDescent="0.25">
      <c r="A2044" s="156" t="s">
        <v>1759</v>
      </c>
      <c r="B2044" s="66" t="s">
        <v>4608</v>
      </c>
      <c r="C2044" s="155" t="s">
        <v>53</v>
      </c>
      <c r="D2044">
        <f>IF(ISERROR(VLOOKUP(A2044,'Unc. Lookup'!O$2:O$2652,1,FALSE)),0,1)</f>
        <v>1</v>
      </c>
      <c r="E2044">
        <f>COUNTIF(Table5[New ID],Table5[[#This Row],[New ID]])</f>
        <v>1</v>
      </c>
      <c r="G2044" s="1" t="s">
        <v>3833</v>
      </c>
      <c r="J2044">
        <v>1</v>
      </c>
      <c r="L2044">
        <v>1</v>
      </c>
    </row>
    <row r="2045" spans="1:12" x14ac:dyDescent="0.25">
      <c r="A2045" s="156" t="s">
        <v>1738</v>
      </c>
      <c r="B2045" s="66" t="s">
        <v>4609</v>
      </c>
      <c r="C2045" s="155" t="s">
        <v>53</v>
      </c>
      <c r="D2045">
        <f>IF(ISERROR(VLOOKUP(A2045,'Unc. Lookup'!O$2:O$2652,1,FALSE)),0,1)</f>
        <v>1</v>
      </c>
      <c r="E2045">
        <f>COUNTIF(Table5[New ID],Table5[[#This Row],[New ID]])</f>
        <v>1</v>
      </c>
      <c r="G2045" s="1" t="s">
        <v>3832</v>
      </c>
      <c r="J2045">
        <v>1</v>
      </c>
      <c r="L2045">
        <v>1</v>
      </c>
    </row>
    <row r="2046" spans="1:12" x14ac:dyDescent="0.25">
      <c r="A2046" s="156" t="s">
        <v>5632</v>
      </c>
      <c r="B2046" s="66" t="s">
        <v>4610</v>
      </c>
      <c r="C2046" s="155" t="s">
        <v>53</v>
      </c>
      <c r="D2046">
        <f>IF(ISERROR(VLOOKUP(A2046,'Unc. Lookup'!O$2:O$2652,1,FALSE)),0,1)</f>
        <v>0</v>
      </c>
      <c r="E2046">
        <f>COUNTIF(Table5[New ID],Table5[[#This Row],[New ID]])</f>
        <v>1</v>
      </c>
      <c r="G2046" s="1" t="s">
        <v>4826</v>
      </c>
      <c r="I2046">
        <v>1</v>
      </c>
      <c r="L2046">
        <v>1</v>
      </c>
    </row>
    <row r="2047" spans="1:12" x14ac:dyDescent="0.25">
      <c r="A2047" s="156" t="s">
        <v>1752</v>
      </c>
      <c r="B2047" s="66" t="s">
        <v>4611</v>
      </c>
      <c r="C2047" s="155" t="s">
        <v>53</v>
      </c>
      <c r="D2047">
        <f>IF(ISERROR(VLOOKUP(A2047,'Unc. Lookup'!O$2:O$2652,1,FALSE)),0,1)</f>
        <v>1</v>
      </c>
      <c r="E2047">
        <f>COUNTIF(Table5[New ID],Table5[[#This Row],[New ID]])</f>
        <v>1</v>
      </c>
      <c r="G2047" s="1" t="s">
        <v>4828</v>
      </c>
      <c r="I2047">
        <v>1</v>
      </c>
      <c r="L2047">
        <v>1</v>
      </c>
    </row>
    <row r="2048" spans="1:12" x14ac:dyDescent="0.25">
      <c r="A2048" s="156" t="s">
        <v>1756</v>
      </c>
      <c r="B2048" s="66" t="s">
        <v>4612</v>
      </c>
      <c r="C2048" s="155" t="s">
        <v>53</v>
      </c>
      <c r="D2048">
        <f>IF(ISERROR(VLOOKUP(A2048,'Unc. Lookup'!O$2:O$2652,1,FALSE)),0,1)</f>
        <v>1</v>
      </c>
      <c r="E2048">
        <f>COUNTIF(Table5[New ID],Table5[[#This Row],[New ID]])</f>
        <v>1</v>
      </c>
      <c r="G2048" s="1" t="s">
        <v>3836</v>
      </c>
      <c r="J2048">
        <v>1</v>
      </c>
      <c r="L2048">
        <v>1</v>
      </c>
    </row>
    <row r="2049" spans="1:12" x14ac:dyDescent="0.25">
      <c r="A2049" s="156" t="s">
        <v>1764</v>
      </c>
      <c r="B2049" s="66" t="s">
        <v>4613</v>
      </c>
      <c r="C2049" s="155" t="s">
        <v>53</v>
      </c>
      <c r="D2049">
        <f>IF(ISERROR(VLOOKUP(A2049,'Unc. Lookup'!O$2:O$2652,1,FALSE)),0,1)</f>
        <v>1</v>
      </c>
      <c r="E2049">
        <f>COUNTIF(Table5[New ID],Table5[[#This Row],[New ID]])</f>
        <v>1</v>
      </c>
      <c r="G2049" s="1" t="s">
        <v>3834</v>
      </c>
      <c r="J2049">
        <v>1</v>
      </c>
      <c r="L2049">
        <v>1</v>
      </c>
    </row>
    <row r="2050" spans="1:12" x14ac:dyDescent="0.25">
      <c r="A2050" s="156" t="s">
        <v>1739</v>
      </c>
      <c r="B2050" s="66" t="s">
        <v>4614</v>
      </c>
      <c r="C2050" s="155" t="s">
        <v>53</v>
      </c>
      <c r="D2050">
        <f>IF(ISERROR(VLOOKUP(A2050,'Unc. Lookup'!O$2:O$2652,1,FALSE)),0,1)</f>
        <v>1</v>
      </c>
      <c r="E2050">
        <f>COUNTIF(Table5[New ID],Table5[[#This Row],[New ID]])</f>
        <v>1</v>
      </c>
      <c r="G2050" s="1" t="s">
        <v>3831</v>
      </c>
      <c r="J2050">
        <v>1</v>
      </c>
      <c r="L2050">
        <v>1</v>
      </c>
    </row>
    <row r="2051" spans="1:12" x14ac:dyDescent="0.25">
      <c r="A2051" s="156" t="s">
        <v>1746</v>
      </c>
      <c r="B2051" s="66" t="s">
        <v>4615</v>
      </c>
      <c r="C2051" s="155" t="s">
        <v>53</v>
      </c>
      <c r="D2051">
        <f>IF(ISERROR(VLOOKUP(A2051,'Unc. Lookup'!O$2:O$2652,1,FALSE)),0,1)</f>
        <v>1</v>
      </c>
      <c r="E2051">
        <f>COUNTIF(Table5[New ID],Table5[[#This Row],[New ID]])</f>
        <v>1</v>
      </c>
      <c r="G2051" s="1" t="s">
        <v>4825</v>
      </c>
      <c r="I2051">
        <v>1</v>
      </c>
      <c r="L2051">
        <v>1</v>
      </c>
    </row>
    <row r="2052" spans="1:12" x14ac:dyDescent="0.25">
      <c r="A2052" s="156" t="s">
        <v>5633</v>
      </c>
      <c r="B2052" s="66" t="s">
        <v>4616</v>
      </c>
      <c r="C2052" s="155" t="s">
        <v>53</v>
      </c>
      <c r="D2052">
        <f>IF(ISERROR(VLOOKUP(A2052,'Unc. Lookup'!O$2:O$2652,1,FALSE)),0,1)</f>
        <v>0</v>
      </c>
      <c r="E2052">
        <f>COUNTIF(Table5[New ID],Table5[[#This Row],[New ID]])</f>
        <v>1</v>
      </c>
      <c r="G2052" s="1" t="s">
        <v>4824</v>
      </c>
      <c r="I2052">
        <v>1</v>
      </c>
      <c r="L2052">
        <v>1</v>
      </c>
    </row>
    <row r="2053" spans="1:12" x14ac:dyDescent="0.25">
      <c r="A2053" s="156" t="s">
        <v>1754</v>
      </c>
      <c r="B2053" s="66" t="s">
        <v>4617</v>
      </c>
      <c r="C2053" s="155" t="s">
        <v>53</v>
      </c>
      <c r="D2053">
        <f>IF(ISERROR(VLOOKUP(A2053,'Unc. Lookup'!O$2:O$2652,1,FALSE)),0,1)</f>
        <v>1</v>
      </c>
      <c r="E2053">
        <f>COUNTIF(Table5[New ID],Table5[[#This Row],[New ID]])</f>
        <v>1</v>
      </c>
      <c r="G2053" s="1" t="s">
        <v>4827</v>
      </c>
      <c r="I2053">
        <v>1</v>
      </c>
      <c r="L2053">
        <v>1</v>
      </c>
    </row>
    <row r="2054" spans="1:12" x14ac:dyDescent="0.25">
      <c r="A2054" s="156" t="s">
        <v>1758</v>
      </c>
      <c r="B2054" s="66" t="s">
        <v>4618</v>
      </c>
      <c r="C2054" s="155" t="s">
        <v>53</v>
      </c>
      <c r="D2054">
        <f>IF(ISERROR(VLOOKUP(A2054,'Unc. Lookup'!O$2:O$2652,1,FALSE)),0,1)</f>
        <v>1</v>
      </c>
      <c r="E2054">
        <f>COUNTIF(Table5[New ID],Table5[[#This Row],[New ID]])</f>
        <v>1</v>
      </c>
      <c r="G2054" s="1" t="s">
        <v>3835</v>
      </c>
      <c r="J2054">
        <v>1</v>
      </c>
      <c r="L2054">
        <v>1</v>
      </c>
    </row>
    <row r="2055" spans="1:12" x14ac:dyDescent="0.25">
      <c r="A2055" s="156" t="s">
        <v>1743</v>
      </c>
      <c r="B2055" s="66" t="s">
        <v>4619</v>
      </c>
      <c r="C2055" s="155" t="s">
        <v>53</v>
      </c>
      <c r="D2055">
        <f>IF(ISERROR(VLOOKUP(A2055,'Unc. Lookup'!O$2:O$2652,1,FALSE)),0,1)</f>
        <v>1</v>
      </c>
      <c r="E2055">
        <f>COUNTIF(Table5[New ID],Table5[[#This Row],[New ID]])</f>
        <v>1</v>
      </c>
      <c r="G2055" s="1" t="s">
        <v>4851</v>
      </c>
      <c r="I2055">
        <v>1</v>
      </c>
      <c r="L2055">
        <v>1</v>
      </c>
    </row>
    <row r="2056" spans="1:12" x14ac:dyDescent="0.25">
      <c r="A2056" s="156" t="s">
        <v>1745</v>
      </c>
      <c r="B2056" s="66" t="s">
        <v>4620</v>
      </c>
      <c r="C2056" s="155" t="s">
        <v>53</v>
      </c>
      <c r="D2056">
        <f>IF(ISERROR(VLOOKUP(A2056,'Unc. Lookup'!O$2:O$2652,1,FALSE)),0,1)</f>
        <v>1</v>
      </c>
      <c r="E2056">
        <f>COUNTIF(Table5[New ID],Table5[[#This Row],[New ID]])</f>
        <v>1</v>
      </c>
      <c r="G2056" s="1" t="s">
        <v>4848</v>
      </c>
      <c r="I2056">
        <v>1</v>
      </c>
      <c r="L2056">
        <v>1</v>
      </c>
    </row>
    <row r="2057" spans="1:12" x14ac:dyDescent="0.25">
      <c r="A2057" s="156" t="s">
        <v>1751</v>
      </c>
      <c r="B2057" s="66" t="s">
        <v>4621</v>
      </c>
      <c r="C2057" s="155" t="s">
        <v>53</v>
      </c>
      <c r="D2057">
        <f>IF(ISERROR(VLOOKUP(A2057,'Unc. Lookup'!O$2:O$2652,1,FALSE)),0,1)</f>
        <v>1</v>
      </c>
      <c r="E2057">
        <f>COUNTIF(Table5[New ID],Table5[[#This Row],[New ID]])</f>
        <v>1</v>
      </c>
      <c r="G2057" s="1" t="s">
        <v>4847</v>
      </c>
      <c r="I2057">
        <v>1</v>
      </c>
      <c r="L2057">
        <v>1</v>
      </c>
    </row>
    <row r="2058" spans="1:12" x14ac:dyDescent="0.25">
      <c r="A2058" s="156" t="s">
        <v>5634</v>
      </c>
      <c r="B2058" s="66" t="s">
        <v>4622</v>
      </c>
      <c r="C2058" s="155" t="s">
        <v>53</v>
      </c>
      <c r="D2058">
        <f>IF(ISERROR(VLOOKUP(A2058,'Unc. Lookup'!O$2:O$2652,1,FALSE)),0,1)</f>
        <v>0</v>
      </c>
      <c r="E2058">
        <f>COUNTIF(Table5[New ID],Table5[[#This Row],[New ID]])</f>
        <v>1</v>
      </c>
      <c r="G2058" s="1" t="s">
        <v>4849</v>
      </c>
      <c r="I2058">
        <v>1</v>
      </c>
      <c r="L2058">
        <v>1</v>
      </c>
    </row>
    <row r="2059" spans="1:12" x14ac:dyDescent="0.25">
      <c r="A2059" s="156" t="s">
        <v>1760</v>
      </c>
      <c r="B2059" s="66" t="s">
        <v>4623</v>
      </c>
      <c r="C2059" s="155" t="s">
        <v>53</v>
      </c>
      <c r="D2059">
        <f>IF(ISERROR(VLOOKUP(A2059,'Unc. Lookup'!O$2:O$2652,1,FALSE)),0,1)</f>
        <v>1</v>
      </c>
      <c r="E2059">
        <f>COUNTIF(Table5[New ID],Table5[[#This Row],[New ID]])</f>
        <v>1</v>
      </c>
      <c r="G2059" s="1" t="s">
        <v>4850</v>
      </c>
      <c r="I2059">
        <v>1</v>
      </c>
      <c r="L2059">
        <v>1</v>
      </c>
    </row>
    <row r="2060" spans="1:12" x14ac:dyDescent="0.25">
      <c r="A2060" s="156" t="s">
        <v>1737</v>
      </c>
      <c r="B2060" s="66" t="s">
        <v>4624</v>
      </c>
      <c r="C2060" s="155" t="s">
        <v>53</v>
      </c>
      <c r="D2060">
        <f>IF(ISERROR(VLOOKUP(A2060,'Unc. Lookup'!O$2:O$2652,1,FALSE)),0,1)</f>
        <v>1</v>
      </c>
      <c r="E2060">
        <f>COUNTIF(Table5[New ID],Table5[[#This Row],[New ID]])</f>
        <v>1</v>
      </c>
      <c r="G2060" s="1" t="s">
        <v>3872</v>
      </c>
      <c r="J2060">
        <v>1</v>
      </c>
      <c r="L2060">
        <v>1</v>
      </c>
    </row>
    <row r="2061" spans="1:12" x14ac:dyDescent="0.25">
      <c r="A2061" s="156" t="s">
        <v>1748</v>
      </c>
      <c r="B2061" s="66" t="s">
        <v>4625</v>
      </c>
      <c r="C2061" s="155" t="s">
        <v>53</v>
      </c>
      <c r="D2061">
        <f>IF(ISERROR(VLOOKUP(A2061,'Unc. Lookup'!O$2:O$2652,1,FALSE)),0,1)</f>
        <v>1</v>
      </c>
      <c r="E2061">
        <f>COUNTIF(Table5[New ID],Table5[[#This Row],[New ID]])</f>
        <v>1</v>
      </c>
      <c r="G2061" s="1" t="s">
        <v>4856</v>
      </c>
      <c r="I2061">
        <v>1</v>
      </c>
      <c r="L2061">
        <v>1</v>
      </c>
    </row>
    <row r="2062" spans="1:12" x14ac:dyDescent="0.25">
      <c r="A2062" s="156" t="s">
        <v>1750</v>
      </c>
      <c r="B2062" s="66" t="s">
        <v>4626</v>
      </c>
      <c r="C2062" s="155" t="s">
        <v>53</v>
      </c>
      <c r="D2062">
        <f>IF(ISERROR(VLOOKUP(A2062,'Unc. Lookup'!O$2:O$2652,1,FALSE)),0,1)</f>
        <v>1</v>
      </c>
      <c r="E2062">
        <f>COUNTIF(Table5[New ID],Table5[[#This Row],[New ID]])</f>
        <v>1</v>
      </c>
      <c r="G2062" s="1" t="s">
        <v>3873</v>
      </c>
      <c r="J2062">
        <v>1</v>
      </c>
      <c r="L2062">
        <v>1</v>
      </c>
    </row>
    <row r="2063" spans="1:12" x14ac:dyDescent="0.25">
      <c r="A2063" s="156" t="s">
        <v>1755</v>
      </c>
      <c r="B2063" s="66" t="s">
        <v>4627</v>
      </c>
      <c r="C2063" s="155" t="s">
        <v>53</v>
      </c>
      <c r="D2063">
        <f>IF(ISERROR(VLOOKUP(A2063,'Unc. Lookup'!O$2:O$2652,1,FALSE)),0,1)</f>
        <v>1</v>
      </c>
      <c r="E2063">
        <f>COUNTIF(Table5[New ID],Table5[[#This Row],[New ID]])</f>
        <v>1</v>
      </c>
      <c r="G2063" s="1" t="s">
        <v>3869</v>
      </c>
      <c r="J2063">
        <v>1</v>
      </c>
      <c r="L2063">
        <v>1</v>
      </c>
    </row>
    <row r="2064" spans="1:12" x14ac:dyDescent="0.25">
      <c r="A2064" s="156" t="s">
        <v>1761</v>
      </c>
      <c r="B2064" s="66" t="s">
        <v>4628</v>
      </c>
      <c r="C2064" s="155" t="s">
        <v>53</v>
      </c>
      <c r="D2064">
        <f>IF(ISERROR(VLOOKUP(A2064,'Unc. Lookup'!O$2:O$2652,1,FALSE)),0,1)</f>
        <v>1</v>
      </c>
      <c r="E2064">
        <f>COUNTIF(Table5[New ID],Table5[[#This Row],[New ID]])</f>
        <v>1</v>
      </c>
      <c r="G2064" s="1" t="s">
        <v>3868</v>
      </c>
      <c r="J2064">
        <v>1</v>
      </c>
      <c r="L2064">
        <v>1</v>
      </c>
    </row>
    <row r="2065" spans="1:12" x14ac:dyDescent="0.25">
      <c r="A2065" s="156" t="s">
        <v>1765</v>
      </c>
      <c r="B2065" s="66" t="s">
        <v>4629</v>
      </c>
      <c r="C2065" s="155" t="s">
        <v>53</v>
      </c>
      <c r="D2065">
        <f>IF(ISERROR(VLOOKUP(A2065,'Unc. Lookup'!O$2:O$2652,1,FALSE)),0,1)</f>
        <v>1</v>
      </c>
      <c r="E2065">
        <f>COUNTIF(Table5[New ID],Table5[[#This Row],[New ID]])</f>
        <v>1</v>
      </c>
      <c r="G2065" s="1" t="s">
        <v>4853</v>
      </c>
      <c r="I2065">
        <v>1</v>
      </c>
      <c r="L2065">
        <v>1</v>
      </c>
    </row>
    <row r="2066" spans="1:12" x14ac:dyDescent="0.25">
      <c r="A2066" s="156" t="s">
        <v>1773</v>
      </c>
      <c r="B2066" s="66" t="s">
        <v>4630</v>
      </c>
      <c r="C2066" s="155" t="s">
        <v>53</v>
      </c>
      <c r="D2066">
        <f>IF(ISERROR(VLOOKUP(A2066,'Unc. Lookup'!O$2:O$2652,1,FALSE)),0,1)</f>
        <v>1</v>
      </c>
      <c r="E2066">
        <f>COUNTIF(Table5[New ID],Table5[[#This Row],[New ID]])</f>
        <v>1</v>
      </c>
      <c r="G2066" s="1" t="s">
        <v>4852</v>
      </c>
      <c r="I2066">
        <v>1</v>
      </c>
      <c r="L2066">
        <v>1</v>
      </c>
    </row>
    <row r="2067" spans="1:12" x14ac:dyDescent="0.25">
      <c r="A2067" s="156" t="s">
        <v>5635</v>
      </c>
      <c r="B2067" s="66" t="s">
        <v>4631</v>
      </c>
      <c r="C2067" s="155" t="s">
        <v>53</v>
      </c>
      <c r="D2067">
        <f>IF(ISERROR(VLOOKUP(A2067,'Unc. Lookup'!O$2:O$2652,1,FALSE)),0,1)</f>
        <v>0</v>
      </c>
      <c r="E2067">
        <f>COUNTIF(Table5[New ID],Table5[[#This Row],[New ID]])</f>
        <v>1</v>
      </c>
      <c r="G2067" s="1" t="s">
        <v>3867</v>
      </c>
      <c r="J2067">
        <v>1</v>
      </c>
      <c r="L2067">
        <v>1</v>
      </c>
    </row>
    <row r="2068" spans="1:12" x14ac:dyDescent="0.25">
      <c r="A2068" s="156" t="s">
        <v>5636</v>
      </c>
      <c r="B2068" s="66" t="s">
        <v>4632</v>
      </c>
      <c r="C2068" s="155" t="s">
        <v>53</v>
      </c>
      <c r="D2068">
        <f>IF(ISERROR(VLOOKUP(A2068,'Unc. Lookup'!O$2:O$2652,1,FALSE)),0,1)</f>
        <v>0</v>
      </c>
      <c r="E2068">
        <f>COUNTIF(Table5[New ID],Table5[[#This Row],[New ID]])</f>
        <v>1</v>
      </c>
      <c r="G2068" s="1" t="s">
        <v>4854</v>
      </c>
      <c r="I2068">
        <v>1</v>
      </c>
      <c r="L2068">
        <v>1</v>
      </c>
    </row>
    <row r="2069" spans="1:12" x14ac:dyDescent="0.25">
      <c r="A2069" s="156" t="s">
        <v>5637</v>
      </c>
      <c r="B2069" s="66" t="s">
        <v>4633</v>
      </c>
      <c r="C2069" s="155" t="s">
        <v>53</v>
      </c>
      <c r="D2069">
        <f>IF(ISERROR(VLOOKUP(A2069,'Unc. Lookup'!O$2:O$2652,1,FALSE)),0,1)</f>
        <v>0</v>
      </c>
      <c r="E2069">
        <f>COUNTIF(Table5[New ID],Table5[[#This Row],[New ID]])</f>
        <v>1</v>
      </c>
      <c r="G2069" s="1" t="s">
        <v>3870</v>
      </c>
      <c r="J2069">
        <v>1</v>
      </c>
      <c r="L2069">
        <v>1</v>
      </c>
    </row>
    <row r="2070" spans="1:12" x14ac:dyDescent="0.25">
      <c r="A2070" s="156" t="s">
        <v>1768</v>
      </c>
      <c r="B2070" s="66" t="s">
        <v>4634</v>
      </c>
      <c r="C2070" s="155" t="s">
        <v>53</v>
      </c>
      <c r="D2070">
        <f>IF(ISERROR(VLOOKUP(A2070,'Unc. Lookup'!O$2:O$2652,1,FALSE)),0,1)</f>
        <v>1</v>
      </c>
      <c r="E2070">
        <f>COUNTIF(Table5[New ID],Table5[[#This Row],[New ID]])</f>
        <v>1</v>
      </c>
      <c r="G2070" s="1" t="s">
        <v>3871</v>
      </c>
      <c r="J2070">
        <v>1</v>
      </c>
      <c r="L2070">
        <v>1</v>
      </c>
    </row>
    <row r="2071" spans="1:12" x14ac:dyDescent="0.25">
      <c r="A2071" s="156" t="s">
        <v>1772</v>
      </c>
      <c r="B2071" s="66" t="s">
        <v>4635</v>
      </c>
      <c r="C2071" s="155" t="s">
        <v>53</v>
      </c>
      <c r="D2071">
        <f>IF(ISERROR(VLOOKUP(A2071,'Unc. Lookup'!O$2:O$2652,1,FALSE)),0,1)</f>
        <v>1</v>
      </c>
      <c r="E2071">
        <f>COUNTIF(Table5[New ID],Table5[[#This Row],[New ID]])</f>
        <v>1</v>
      </c>
      <c r="G2071" s="1" t="s">
        <v>4855</v>
      </c>
      <c r="I2071">
        <v>1</v>
      </c>
      <c r="L2071">
        <v>1</v>
      </c>
    </row>
    <row r="2072" spans="1:12" x14ac:dyDescent="0.25">
      <c r="A2072" s="156" t="s">
        <v>1780</v>
      </c>
      <c r="B2072" s="66" t="s">
        <v>4636</v>
      </c>
      <c r="C2072" s="155" t="s">
        <v>53</v>
      </c>
      <c r="D2072">
        <f>IF(ISERROR(VLOOKUP(A2072,'Unc. Lookup'!O$2:O$2652,1,FALSE)),0,1)</f>
        <v>1</v>
      </c>
      <c r="E2072">
        <f>COUNTIF(Table5[New ID],Table5[[#This Row],[New ID]])</f>
        <v>1</v>
      </c>
      <c r="G2072" s="1" t="s">
        <v>4866</v>
      </c>
      <c r="I2072">
        <v>1</v>
      </c>
      <c r="L2072">
        <v>1</v>
      </c>
    </row>
    <row r="2073" spans="1:12" x14ac:dyDescent="0.25">
      <c r="A2073" s="156" t="s">
        <v>1781</v>
      </c>
      <c r="B2073" s="66" t="s">
        <v>4637</v>
      </c>
      <c r="C2073" s="155" t="s">
        <v>53</v>
      </c>
      <c r="D2073">
        <f>IF(ISERROR(VLOOKUP(A2073,'Unc. Lookup'!O$2:O$2652,1,FALSE)),0,1)</f>
        <v>1</v>
      </c>
      <c r="E2073">
        <f>COUNTIF(Table5[New ID],Table5[[#This Row],[New ID]])</f>
        <v>1</v>
      </c>
      <c r="G2073" s="1" t="s">
        <v>4863</v>
      </c>
      <c r="I2073">
        <v>1</v>
      </c>
      <c r="L2073">
        <v>1</v>
      </c>
    </row>
    <row r="2074" spans="1:12" x14ac:dyDescent="0.25">
      <c r="A2074" s="156" t="s">
        <v>1787</v>
      </c>
      <c r="B2074" s="66" t="s">
        <v>4638</v>
      </c>
      <c r="C2074" s="155" t="s">
        <v>53</v>
      </c>
      <c r="D2074">
        <f>IF(ISERROR(VLOOKUP(A2074,'Unc. Lookup'!O$2:O$2652,1,FALSE)),0,1)</f>
        <v>1</v>
      </c>
      <c r="E2074">
        <f>COUNTIF(Table5[New ID],Table5[[#This Row],[New ID]])</f>
        <v>1</v>
      </c>
      <c r="G2074" s="1" t="s">
        <v>4862</v>
      </c>
      <c r="I2074">
        <v>1</v>
      </c>
      <c r="L2074">
        <v>1</v>
      </c>
    </row>
    <row r="2075" spans="1:12" x14ac:dyDescent="0.25">
      <c r="A2075" s="156" t="s">
        <v>1766</v>
      </c>
      <c r="B2075" s="66" t="s">
        <v>4639</v>
      </c>
      <c r="C2075" s="155" t="s">
        <v>53</v>
      </c>
      <c r="D2075">
        <f>IF(ISERROR(VLOOKUP(A2075,'Unc. Lookup'!O$2:O$2652,1,FALSE)),0,1)</f>
        <v>1</v>
      </c>
      <c r="E2075">
        <f>COUNTIF(Table5[New ID],Table5[[#This Row],[New ID]])</f>
        <v>1</v>
      </c>
      <c r="G2075" s="1" t="s">
        <v>4864</v>
      </c>
      <c r="I2075">
        <v>1</v>
      </c>
      <c r="L2075">
        <v>1</v>
      </c>
    </row>
    <row r="2076" spans="1:12" x14ac:dyDescent="0.25">
      <c r="A2076" s="156" t="s">
        <v>1771</v>
      </c>
      <c r="B2076" s="66" t="s">
        <v>4640</v>
      </c>
      <c r="C2076" s="155" t="s">
        <v>53</v>
      </c>
      <c r="D2076">
        <f>IF(ISERROR(VLOOKUP(A2076,'Unc. Lookup'!O$2:O$2652,1,FALSE)),0,1)</f>
        <v>1</v>
      </c>
      <c r="E2076">
        <f>COUNTIF(Table5[New ID],Table5[[#This Row],[New ID]])</f>
        <v>1</v>
      </c>
      <c r="G2076" s="1" t="s">
        <v>4865</v>
      </c>
      <c r="I2076">
        <v>1</v>
      </c>
      <c r="L2076">
        <v>1</v>
      </c>
    </row>
    <row r="2077" spans="1:12" x14ac:dyDescent="0.25">
      <c r="A2077" s="156" t="s">
        <v>1777</v>
      </c>
      <c r="B2077" s="66" t="s">
        <v>4641</v>
      </c>
      <c r="C2077" s="155" t="s">
        <v>53</v>
      </c>
      <c r="D2077">
        <f>IF(ISERROR(VLOOKUP(A2077,'Unc. Lookup'!O$2:O$2652,1,FALSE)),0,1)</f>
        <v>1</v>
      </c>
      <c r="E2077">
        <f>COUNTIF(Table5[New ID],Table5[[#This Row],[New ID]])</f>
        <v>1</v>
      </c>
      <c r="G2077" s="1" t="s">
        <v>3887</v>
      </c>
      <c r="J2077">
        <v>1</v>
      </c>
      <c r="L2077">
        <v>1</v>
      </c>
    </row>
    <row r="2078" spans="1:12" x14ac:dyDescent="0.25">
      <c r="A2078" s="156" t="s">
        <v>1784</v>
      </c>
      <c r="B2078" s="66" t="s">
        <v>4642</v>
      </c>
      <c r="C2078" s="155" t="s">
        <v>53</v>
      </c>
      <c r="D2078">
        <f>IF(ISERROR(VLOOKUP(A2078,'Unc. Lookup'!O$2:O$2652,1,FALSE)),0,1)</f>
        <v>1</v>
      </c>
      <c r="E2078">
        <f>COUNTIF(Table5[New ID],Table5[[#This Row],[New ID]])</f>
        <v>1</v>
      </c>
      <c r="G2078" s="1" t="s">
        <v>3888</v>
      </c>
      <c r="J2078">
        <v>1</v>
      </c>
      <c r="L2078">
        <v>1</v>
      </c>
    </row>
    <row r="2079" spans="1:12" x14ac:dyDescent="0.25">
      <c r="A2079" s="156" t="s">
        <v>1786</v>
      </c>
      <c r="B2079" s="66" t="s">
        <v>4643</v>
      </c>
      <c r="C2079" s="155" t="s">
        <v>53</v>
      </c>
      <c r="D2079">
        <f>IF(ISERROR(VLOOKUP(A2079,'Unc. Lookup'!O$2:O$2652,1,FALSE)),0,1)</f>
        <v>1</v>
      </c>
      <c r="E2079">
        <f>COUNTIF(Table5[New ID],Table5[[#This Row],[New ID]])</f>
        <v>1</v>
      </c>
      <c r="G2079" s="1" t="s">
        <v>4871</v>
      </c>
      <c r="I2079">
        <v>1</v>
      </c>
      <c r="L2079">
        <v>1</v>
      </c>
    </row>
    <row r="2080" spans="1:12" x14ac:dyDescent="0.25">
      <c r="A2080" s="156" t="s">
        <v>1769</v>
      </c>
      <c r="B2080" s="66" t="s">
        <v>4644</v>
      </c>
      <c r="C2080" s="155" t="s">
        <v>53</v>
      </c>
      <c r="D2080">
        <f>IF(ISERROR(VLOOKUP(A2080,'Unc. Lookup'!O$2:O$2652,1,FALSE)),0,1)</f>
        <v>1</v>
      </c>
      <c r="E2080">
        <f>COUNTIF(Table5[New ID],Table5[[#This Row],[New ID]])</f>
        <v>1</v>
      </c>
      <c r="G2080" s="1" t="s">
        <v>3883</v>
      </c>
      <c r="J2080">
        <v>1</v>
      </c>
      <c r="L2080">
        <v>1</v>
      </c>
    </row>
    <row r="2081" spans="1:12" x14ac:dyDescent="0.25">
      <c r="A2081" s="156" t="s">
        <v>5638</v>
      </c>
      <c r="B2081" s="66" t="s">
        <v>4645</v>
      </c>
      <c r="C2081" s="155" t="s">
        <v>53</v>
      </c>
      <c r="D2081">
        <f>IF(ISERROR(VLOOKUP(A2081,'Unc. Lookup'!O$2:O$2652,1,FALSE)),0,1)</f>
        <v>0</v>
      </c>
      <c r="E2081">
        <f>COUNTIF(Table5[New ID],Table5[[#This Row],[New ID]])</f>
        <v>1</v>
      </c>
      <c r="G2081" s="1" t="s">
        <v>3882</v>
      </c>
      <c r="J2081">
        <v>1</v>
      </c>
      <c r="L2081">
        <v>1</v>
      </c>
    </row>
    <row r="2082" spans="1:12" x14ac:dyDescent="0.25">
      <c r="A2082" s="156" t="s">
        <v>1778</v>
      </c>
      <c r="B2082" s="66" t="s">
        <v>4646</v>
      </c>
      <c r="C2082" s="155" t="s">
        <v>53</v>
      </c>
      <c r="D2082">
        <f>IF(ISERROR(VLOOKUP(A2082,'Unc. Lookup'!O$2:O$2652,1,FALSE)),0,1)</f>
        <v>1</v>
      </c>
      <c r="E2082">
        <f>COUNTIF(Table5[New ID],Table5[[#This Row],[New ID]])</f>
        <v>1</v>
      </c>
      <c r="G2082" s="1" t="s">
        <v>4868</v>
      </c>
      <c r="I2082">
        <v>1</v>
      </c>
      <c r="L2082">
        <v>1</v>
      </c>
    </row>
    <row r="2083" spans="1:12" x14ac:dyDescent="0.25">
      <c r="A2083" s="156" t="s">
        <v>1783</v>
      </c>
      <c r="B2083" s="66" t="s">
        <v>4647</v>
      </c>
      <c r="C2083" s="155" t="s">
        <v>53</v>
      </c>
      <c r="D2083">
        <f>IF(ISERROR(VLOOKUP(A2083,'Unc. Lookup'!O$2:O$2652,1,FALSE)),0,1)</f>
        <v>1</v>
      </c>
      <c r="E2083">
        <f>COUNTIF(Table5[New ID],Table5[[#This Row],[New ID]])</f>
        <v>1</v>
      </c>
      <c r="G2083" s="1" t="s">
        <v>4867</v>
      </c>
      <c r="I2083">
        <v>1</v>
      </c>
      <c r="L2083">
        <v>1</v>
      </c>
    </row>
    <row r="2084" spans="1:12" x14ac:dyDescent="0.25">
      <c r="A2084" s="156" t="s">
        <v>1785</v>
      </c>
      <c r="B2084" s="66" t="s">
        <v>4648</v>
      </c>
      <c r="C2084" s="155" t="s">
        <v>53</v>
      </c>
      <c r="D2084">
        <f>IF(ISERROR(VLOOKUP(A2084,'Unc. Lookup'!O$2:O$2652,1,FALSE)),0,1)</f>
        <v>1</v>
      </c>
      <c r="E2084">
        <f>COUNTIF(Table5[New ID],Table5[[#This Row],[New ID]])</f>
        <v>1</v>
      </c>
      <c r="G2084" s="1" t="s">
        <v>3881</v>
      </c>
      <c r="J2084">
        <v>1</v>
      </c>
      <c r="L2084">
        <v>1</v>
      </c>
    </row>
    <row r="2085" spans="1:12" x14ac:dyDescent="0.25">
      <c r="A2085" s="156" t="s">
        <v>1767</v>
      </c>
      <c r="B2085" s="66" t="s">
        <v>4649</v>
      </c>
      <c r="C2085" s="155" t="s">
        <v>53</v>
      </c>
      <c r="D2085">
        <f>IF(ISERROR(VLOOKUP(A2085,'Unc. Lookup'!O$2:O$2652,1,FALSE)),0,1)</f>
        <v>1</v>
      </c>
      <c r="E2085">
        <f>COUNTIF(Table5[New ID],Table5[[#This Row],[New ID]])</f>
        <v>1</v>
      </c>
      <c r="G2085" s="1" t="s">
        <v>4869</v>
      </c>
      <c r="I2085">
        <v>1</v>
      </c>
      <c r="L2085">
        <v>1</v>
      </c>
    </row>
    <row r="2086" spans="1:12" x14ac:dyDescent="0.25">
      <c r="A2086" s="156" t="s">
        <v>1774</v>
      </c>
      <c r="B2086" s="66" t="s">
        <v>4650</v>
      </c>
      <c r="C2086" s="155" t="s">
        <v>53</v>
      </c>
      <c r="D2086">
        <f>IF(ISERROR(VLOOKUP(A2086,'Unc. Lookup'!O$2:O$2652,1,FALSE)),0,1)</f>
        <v>1</v>
      </c>
      <c r="E2086">
        <f>COUNTIF(Table5[New ID],Table5[[#This Row],[New ID]])</f>
        <v>1</v>
      </c>
      <c r="G2086" s="1" t="s">
        <v>3884</v>
      </c>
      <c r="J2086">
        <v>1</v>
      </c>
      <c r="L2086">
        <v>1</v>
      </c>
    </row>
    <row r="2087" spans="1:12" x14ac:dyDescent="0.25">
      <c r="A2087" s="156" t="s">
        <v>1776</v>
      </c>
      <c r="B2087" s="66" t="s">
        <v>4651</v>
      </c>
      <c r="C2087" s="155" t="s">
        <v>53</v>
      </c>
      <c r="D2087">
        <f>IF(ISERROR(VLOOKUP(A2087,'Unc. Lookup'!O$2:O$2652,1,FALSE)),0,1)</f>
        <v>1</v>
      </c>
      <c r="E2087">
        <f>COUNTIF(Table5[New ID],Table5[[#This Row],[New ID]])</f>
        <v>1</v>
      </c>
      <c r="G2087" s="1" t="s">
        <v>3885</v>
      </c>
      <c r="J2087">
        <v>1</v>
      </c>
      <c r="L2087">
        <v>1</v>
      </c>
    </row>
    <row r="2088" spans="1:12" x14ac:dyDescent="0.25">
      <c r="A2088" s="156" t="s">
        <v>5639</v>
      </c>
      <c r="B2088" s="66" t="s">
        <v>4652</v>
      </c>
      <c r="C2088" s="155" t="s">
        <v>53</v>
      </c>
      <c r="D2088">
        <f>IF(ISERROR(VLOOKUP(A2088,'Unc. Lookup'!O$2:O$2652,1,FALSE)),0,1)</f>
        <v>0</v>
      </c>
      <c r="E2088">
        <f>COUNTIF(Table5[New ID],Table5[[#This Row],[New ID]])</f>
        <v>1</v>
      </c>
      <c r="G2088" s="1" t="s">
        <v>3886</v>
      </c>
      <c r="J2088">
        <v>1</v>
      </c>
      <c r="L2088">
        <v>1</v>
      </c>
    </row>
    <row r="2089" spans="1:12" x14ac:dyDescent="0.25">
      <c r="A2089" s="156" t="s">
        <v>5640</v>
      </c>
      <c r="B2089" s="66" t="s">
        <v>4653</v>
      </c>
      <c r="C2089" s="155" t="s">
        <v>53</v>
      </c>
      <c r="D2089">
        <f>IF(ISERROR(VLOOKUP(A2089,'Unc. Lookup'!O$2:O$2652,1,FALSE)),0,1)</f>
        <v>0</v>
      </c>
      <c r="E2089">
        <f>COUNTIF(Table5[New ID],Table5[[#This Row],[New ID]])</f>
        <v>1</v>
      </c>
      <c r="G2089" s="1" t="s">
        <v>4870</v>
      </c>
      <c r="I2089">
        <v>1</v>
      </c>
      <c r="L2089">
        <v>1</v>
      </c>
    </row>
    <row r="2090" spans="1:12" x14ac:dyDescent="0.25">
      <c r="A2090" s="156" t="s">
        <v>1770</v>
      </c>
      <c r="B2090" s="66" t="s">
        <v>4654</v>
      </c>
      <c r="C2090" s="155" t="s">
        <v>53</v>
      </c>
      <c r="D2090">
        <f>IF(ISERROR(VLOOKUP(A2090,'Unc. Lookup'!O$2:O$2652,1,FALSE)),0,1)</f>
        <v>1</v>
      </c>
      <c r="E2090">
        <f>COUNTIF(Table5[New ID],Table5[[#This Row],[New ID]])</f>
        <v>1</v>
      </c>
      <c r="G2090" s="1" t="s">
        <v>3894</v>
      </c>
      <c r="J2090">
        <v>1</v>
      </c>
      <c r="L2090">
        <v>1</v>
      </c>
    </row>
    <row r="2091" spans="1:12" x14ac:dyDescent="0.25">
      <c r="A2091" s="156" t="s">
        <v>1775</v>
      </c>
      <c r="B2091" s="66" t="s">
        <v>4655</v>
      </c>
      <c r="C2091" s="155" t="s">
        <v>53</v>
      </c>
      <c r="D2091">
        <f>IF(ISERROR(VLOOKUP(A2091,'Unc. Lookup'!O$2:O$2652,1,FALSE)),0,1)</f>
        <v>1</v>
      </c>
      <c r="E2091">
        <f>COUNTIF(Table5[New ID],Table5[[#This Row],[New ID]])</f>
        <v>1</v>
      </c>
      <c r="G2091" s="1" t="s">
        <v>3895</v>
      </c>
      <c r="J2091">
        <v>1</v>
      </c>
      <c r="L2091">
        <v>1</v>
      </c>
    </row>
    <row r="2092" spans="1:12" x14ac:dyDescent="0.25">
      <c r="A2092" s="156" t="s">
        <v>1779</v>
      </c>
      <c r="B2092" s="66" t="s">
        <v>4656</v>
      </c>
      <c r="C2092" s="155" t="s">
        <v>53</v>
      </c>
      <c r="D2092">
        <f>IF(ISERROR(VLOOKUP(A2092,'Unc. Lookup'!O$2:O$2652,1,FALSE)),0,1)</f>
        <v>1</v>
      </c>
      <c r="E2092">
        <f>COUNTIF(Table5[New ID],Table5[[#This Row],[New ID]])</f>
        <v>1</v>
      </c>
      <c r="G2092" s="1" t="s">
        <v>4876</v>
      </c>
      <c r="I2092">
        <v>1</v>
      </c>
      <c r="L2092">
        <v>1</v>
      </c>
    </row>
    <row r="2093" spans="1:12" x14ac:dyDescent="0.25">
      <c r="A2093" s="156" t="s">
        <v>1782</v>
      </c>
      <c r="B2093" s="66" t="s">
        <v>4657</v>
      </c>
      <c r="C2093" s="155" t="s">
        <v>53</v>
      </c>
      <c r="D2093">
        <f>IF(ISERROR(VLOOKUP(A2093,'Unc. Lookup'!O$2:O$2652,1,FALSE)),0,1)</f>
        <v>1</v>
      </c>
      <c r="E2093">
        <f>COUNTIF(Table5[New ID],Table5[[#This Row],[New ID]])</f>
        <v>1</v>
      </c>
      <c r="G2093" s="1" t="s">
        <v>3890</v>
      </c>
      <c r="J2093">
        <v>1</v>
      </c>
      <c r="L2093">
        <v>1</v>
      </c>
    </row>
    <row r="2094" spans="1:12" x14ac:dyDescent="0.25">
      <c r="A2094" s="156" t="s">
        <v>1788</v>
      </c>
      <c r="B2094" s="66" t="s">
        <v>4658</v>
      </c>
      <c r="C2094" s="155" t="s">
        <v>53</v>
      </c>
      <c r="D2094">
        <f>IF(ISERROR(VLOOKUP(A2094,'Unc. Lookup'!O$2:O$2652,1,FALSE)),0,1)</f>
        <v>1</v>
      </c>
      <c r="E2094">
        <f>COUNTIF(Table5[New ID],Table5[[#This Row],[New ID]])</f>
        <v>1</v>
      </c>
      <c r="G2094" s="1" t="s">
        <v>4873</v>
      </c>
      <c r="I2094">
        <v>1</v>
      </c>
      <c r="L2094">
        <v>1</v>
      </c>
    </row>
    <row r="2095" spans="1:12" x14ac:dyDescent="0.25">
      <c r="A2095" s="156" t="s">
        <v>5641</v>
      </c>
      <c r="B2095" s="66" t="s">
        <v>4659</v>
      </c>
      <c r="C2095" s="155" t="s">
        <v>53</v>
      </c>
      <c r="D2095">
        <f>IF(ISERROR(VLOOKUP(A2095,'Unc. Lookup'!O$2:O$2652,1,FALSE)),0,1)</f>
        <v>0</v>
      </c>
      <c r="E2095">
        <f>COUNTIF(Table5[New ID],Table5[[#This Row],[New ID]])</f>
        <v>1</v>
      </c>
      <c r="G2095" s="1" t="s">
        <v>4872</v>
      </c>
      <c r="I2095">
        <v>1</v>
      </c>
      <c r="L2095">
        <v>1</v>
      </c>
    </row>
    <row r="2096" spans="1:12" x14ac:dyDescent="0.25">
      <c r="A2096" s="156" t="s">
        <v>1793</v>
      </c>
      <c r="B2096" s="66" t="s">
        <v>4660</v>
      </c>
      <c r="C2096" s="155" t="s">
        <v>53</v>
      </c>
      <c r="D2096">
        <f>IF(ISERROR(VLOOKUP(A2096,'Unc. Lookup'!O$2:O$2652,1,FALSE)),0,1)</f>
        <v>1</v>
      </c>
      <c r="E2096">
        <f>COUNTIF(Table5[New ID],Table5[[#This Row],[New ID]])</f>
        <v>1</v>
      </c>
      <c r="G2096" s="1" t="s">
        <v>3889</v>
      </c>
      <c r="J2096">
        <v>1</v>
      </c>
      <c r="L2096">
        <v>1</v>
      </c>
    </row>
    <row r="2097" spans="1:12" x14ac:dyDescent="0.25">
      <c r="A2097" s="156" t="s">
        <v>5642</v>
      </c>
      <c r="B2097" s="66" t="s">
        <v>4661</v>
      </c>
      <c r="C2097" s="155" t="s">
        <v>53</v>
      </c>
      <c r="D2097">
        <f>IF(ISERROR(VLOOKUP(A2097,'Unc. Lookup'!O$2:O$2652,1,FALSE)),0,1)</f>
        <v>0</v>
      </c>
      <c r="E2097">
        <f>COUNTIF(Table5[New ID],Table5[[#This Row],[New ID]])</f>
        <v>1</v>
      </c>
      <c r="G2097" s="1" t="s">
        <v>4874</v>
      </c>
      <c r="I2097">
        <v>1</v>
      </c>
      <c r="L2097">
        <v>1</v>
      </c>
    </row>
    <row r="2098" spans="1:12" x14ac:dyDescent="0.25">
      <c r="A2098" s="156" t="s">
        <v>1795</v>
      </c>
      <c r="B2098" s="66" t="s">
        <v>4662</v>
      </c>
      <c r="C2098" s="155" t="s">
        <v>53</v>
      </c>
      <c r="D2098">
        <f>IF(ISERROR(VLOOKUP(A2098,'Unc. Lookup'!O$2:O$2652,1,FALSE)),0,1)</f>
        <v>1</v>
      </c>
      <c r="E2098">
        <f>COUNTIF(Table5[New ID],Table5[[#This Row],[New ID]])</f>
        <v>1</v>
      </c>
      <c r="G2098" s="1" t="s">
        <v>3891</v>
      </c>
      <c r="J2098">
        <v>1</v>
      </c>
      <c r="L2098">
        <v>1</v>
      </c>
    </row>
    <row r="2099" spans="1:12" x14ac:dyDescent="0.25">
      <c r="A2099" s="156" t="s">
        <v>5643</v>
      </c>
      <c r="B2099" s="66" t="s">
        <v>4663</v>
      </c>
      <c r="C2099" s="155" t="s">
        <v>53</v>
      </c>
      <c r="D2099">
        <f>IF(ISERROR(VLOOKUP(A2099,'Unc. Lookup'!O$2:O$2652,1,FALSE)),0,1)</f>
        <v>0</v>
      </c>
      <c r="E2099">
        <f>COUNTIF(Table5[New ID],Table5[[#This Row],[New ID]])</f>
        <v>1</v>
      </c>
      <c r="G2099" s="1" t="s">
        <v>3892</v>
      </c>
      <c r="J2099">
        <v>1</v>
      </c>
      <c r="L2099">
        <v>1</v>
      </c>
    </row>
    <row r="2100" spans="1:12" x14ac:dyDescent="0.25">
      <c r="A2100" s="156" t="s">
        <v>1790</v>
      </c>
      <c r="B2100" s="66" t="s">
        <v>4664</v>
      </c>
      <c r="C2100" s="155" t="s">
        <v>53</v>
      </c>
      <c r="D2100">
        <f>IF(ISERROR(VLOOKUP(A2100,'Unc. Lookup'!O$2:O$2652,1,FALSE)),0,1)</f>
        <v>1</v>
      </c>
      <c r="E2100">
        <f>COUNTIF(Table5[New ID],Table5[[#This Row],[New ID]])</f>
        <v>1</v>
      </c>
      <c r="G2100" s="1" t="s">
        <v>3893</v>
      </c>
      <c r="J2100">
        <v>1</v>
      </c>
      <c r="L2100">
        <v>1</v>
      </c>
    </row>
    <row r="2101" spans="1:12" x14ac:dyDescent="0.25">
      <c r="A2101" s="156" t="s">
        <v>1792</v>
      </c>
      <c r="B2101" s="66" t="s">
        <v>4665</v>
      </c>
      <c r="C2101" s="155" t="s">
        <v>53</v>
      </c>
      <c r="D2101">
        <f>IF(ISERROR(VLOOKUP(A2101,'Unc. Lookup'!O$2:O$2652,1,FALSE)),0,1)</f>
        <v>1</v>
      </c>
      <c r="E2101">
        <f>COUNTIF(Table5[New ID],Table5[[#This Row],[New ID]])</f>
        <v>1</v>
      </c>
      <c r="G2101" s="1" t="s">
        <v>4875</v>
      </c>
      <c r="I2101">
        <v>1</v>
      </c>
      <c r="L2101">
        <v>1</v>
      </c>
    </row>
    <row r="2102" spans="1:12" x14ac:dyDescent="0.25">
      <c r="A2102" s="156" t="s">
        <v>5644</v>
      </c>
      <c r="B2102" s="66" t="s">
        <v>4666</v>
      </c>
      <c r="C2102" s="155" t="s">
        <v>53</v>
      </c>
      <c r="D2102">
        <f>IF(ISERROR(VLOOKUP(A2102,'Unc. Lookup'!O$2:O$2652,1,FALSE)),0,1)</f>
        <v>0</v>
      </c>
      <c r="E2102">
        <f>COUNTIF(Table5[New ID],Table5[[#This Row],[New ID]])</f>
        <v>1</v>
      </c>
      <c r="G2102" s="1" t="s">
        <v>3879</v>
      </c>
      <c r="J2102">
        <v>1</v>
      </c>
      <c r="L2102">
        <v>1</v>
      </c>
    </row>
    <row r="2103" spans="1:12" x14ac:dyDescent="0.25">
      <c r="A2103" s="156" t="s">
        <v>1797</v>
      </c>
      <c r="B2103" s="66" t="s">
        <v>4667</v>
      </c>
      <c r="C2103" s="155" t="s">
        <v>53</v>
      </c>
      <c r="D2103">
        <f>IF(ISERROR(VLOOKUP(A2103,'Unc. Lookup'!O$2:O$2652,1,FALSE)),0,1)</f>
        <v>1</v>
      </c>
      <c r="E2103">
        <f>COUNTIF(Table5[New ID],Table5[[#This Row],[New ID]])</f>
        <v>1</v>
      </c>
      <c r="G2103" s="1" t="s">
        <v>4861</v>
      </c>
      <c r="I2103">
        <v>1</v>
      </c>
      <c r="L2103">
        <v>1</v>
      </c>
    </row>
    <row r="2104" spans="1:12" x14ac:dyDescent="0.25">
      <c r="A2104" s="156" t="s">
        <v>1798</v>
      </c>
      <c r="B2104" s="66" t="s">
        <v>4668</v>
      </c>
      <c r="C2104" s="155" t="s">
        <v>53</v>
      </c>
      <c r="D2104">
        <f>IF(ISERROR(VLOOKUP(A2104,'Unc. Lookup'!O$2:O$2652,1,FALSE)),0,1)</f>
        <v>1</v>
      </c>
      <c r="E2104">
        <f>COUNTIF(Table5[New ID],Table5[[#This Row],[New ID]])</f>
        <v>1</v>
      </c>
      <c r="G2104" s="1" t="s">
        <v>3880</v>
      </c>
      <c r="J2104">
        <v>1</v>
      </c>
      <c r="L2104">
        <v>1</v>
      </c>
    </row>
    <row r="2105" spans="1:12" x14ac:dyDescent="0.25">
      <c r="A2105" s="156" t="s">
        <v>1789</v>
      </c>
      <c r="B2105" s="66" t="s">
        <v>4669</v>
      </c>
      <c r="C2105" s="155" t="s">
        <v>53</v>
      </c>
      <c r="D2105">
        <f>IF(ISERROR(VLOOKUP(A2105,'Unc. Lookup'!O$2:O$2652,1,FALSE)),0,1)</f>
        <v>1</v>
      </c>
      <c r="E2105">
        <f>COUNTIF(Table5[New ID],Table5[[#This Row],[New ID]])</f>
        <v>1</v>
      </c>
      <c r="G2105" s="1" t="s">
        <v>3876</v>
      </c>
      <c r="J2105">
        <v>1</v>
      </c>
      <c r="L2105">
        <v>1</v>
      </c>
    </row>
    <row r="2106" spans="1:12" x14ac:dyDescent="0.25">
      <c r="A2106" s="156" t="s">
        <v>1791</v>
      </c>
      <c r="B2106" s="66" t="s">
        <v>4670</v>
      </c>
      <c r="C2106" s="155" t="s">
        <v>53</v>
      </c>
      <c r="D2106">
        <f>IF(ISERROR(VLOOKUP(A2106,'Unc. Lookup'!O$2:O$2652,1,FALSE)),0,1)</f>
        <v>1</v>
      </c>
      <c r="E2106">
        <f>COUNTIF(Table5[New ID],Table5[[#This Row],[New ID]])</f>
        <v>1</v>
      </c>
      <c r="G2106" s="1" t="s">
        <v>3875</v>
      </c>
      <c r="J2106">
        <v>1</v>
      </c>
      <c r="L2106">
        <v>1</v>
      </c>
    </row>
    <row r="2107" spans="1:12" x14ac:dyDescent="0.25">
      <c r="A2107" s="156" t="s">
        <v>1794</v>
      </c>
      <c r="B2107" s="66" t="s">
        <v>4671</v>
      </c>
      <c r="C2107" s="155" t="s">
        <v>53</v>
      </c>
      <c r="D2107">
        <f>IF(ISERROR(VLOOKUP(A2107,'Unc. Lookup'!O$2:O$2652,1,FALSE)),0,1)</f>
        <v>1</v>
      </c>
      <c r="E2107">
        <f>COUNTIF(Table5[New ID],Table5[[#This Row],[New ID]])</f>
        <v>1</v>
      </c>
      <c r="G2107" s="1" t="s">
        <v>4858</v>
      </c>
      <c r="I2107">
        <v>1</v>
      </c>
      <c r="L2107">
        <v>1</v>
      </c>
    </row>
    <row r="2108" spans="1:12" x14ac:dyDescent="0.25">
      <c r="A2108" s="156" t="s">
        <v>1796</v>
      </c>
      <c r="B2108" s="66" t="s">
        <v>4672</v>
      </c>
      <c r="C2108" s="155" t="s">
        <v>53</v>
      </c>
      <c r="D2108">
        <f>IF(ISERROR(VLOOKUP(A2108,'Unc. Lookup'!O$2:O$2652,1,FALSE)),0,1)</f>
        <v>1</v>
      </c>
      <c r="E2108">
        <f>COUNTIF(Table5[New ID],Table5[[#This Row],[New ID]])</f>
        <v>1</v>
      </c>
      <c r="G2108" s="1" t="s">
        <v>4857</v>
      </c>
      <c r="I2108">
        <v>1</v>
      </c>
      <c r="L2108">
        <v>1</v>
      </c>
    </row>
    <row r="2109" spans="1:12" x14ac:dyDescent="0.25">
      <c r="A2109" s="156" t="s">
        <v>1799</v>
      </c>
      <c r="B2109" s="66" t="s">
        <v>4673</v>
      </c>
      <c r="C2109" s="155" t="s">
        <v>53</v>
      </c>
      <c r="D2109">
        <f>IF(ISERROR(VLOOKUP(A2109,'Unc. Lookup'!O$2:O$2652,1,FALSE)),0,1)</f>
        <v>1</v>
      </c>
      <c r="E2109">
        <f>COUNTIF(Table5[New ID],Table5[[#This Row],[New ID]])</f>
        <v>1</v>
      </c>
      <c r="G2109" s="1" t="s">
        <v>3874</v>
      </c>
      <c r="J2109">
        <v>1</v>
      </c>
      <c r="L2109">
        <v>1</v>
      </c>
    </row>
    <row r="2110" spans="1:12" x14ac:dyDescent="0.25">
      <c r="A2110" s="156" t="s">
        <v>1800</v>
      </c>
      <c r="B2110" s="66" t="s">
        <v>4674</v>
      </c>
      <c r="C2110" s="155" t="s">
        <v>53</v>
      </c>
      <c r="D2110">
        <f>IF(ISERROR(VLOOKUP(A2110,'Unc. Lookup'!O$2:O$2652,1,FALSE)),0,1)</f>
        <v>1</v>
      </c>
      <c r="E2110">
        <f>COUNTIF(Table5[New ID],Table5[[#This Row],[New ID]])</f>
        <v>1</v>
      </c>
      <c r="G2110" s="1" t="s">
        <v>4859</v>
      </c>
      <c r="I2110">
        <v>1</v>
      </c>
      <c r="L2110">
        <v>1</v>
      </c>
    </row>
    <row r="2111" spans="1:12" x14ac:dyDescent="0.25">
      <c r="A2111" s="156" t="s">
        <v>1805</v>
      </c>
      <c r="B2111" s="66" t="s">
        <v>4675</v>
      </c>
      <c r="C2111" s="155" t="s">
        <v>53</v>
      </c>
      <c r="D2111">
        <f>IF(ISERROR(VLOOKUP(A2111,'Unc. Lookup'!O$2:O$2652,1,FALSE)),0,1)</f>
        <v>1</v>
      </c>
      <c r="E2111">
        <f>COUNTIF(Table5[New ID],Table5[[#This Row],[New ID]])</f>
        <v>1</v>
      </c>
      <c r="G2111" s="1" t="s">
        <v>3877</v>
      </c>
      <c r="J2111">
        <v>1</v>
      </c>
      <c r="L2111">
        <v>1</v>
      </c>
    </row>
    <row r="2112" spans="1:12" x14ac:dyDescent="0.25">
      <c r="A2112" s="156" t="s">
        <v>1807</v>
      </c>
      <c r="B2112" s="66" t="s">
        <v>4676</v>
      </c>
      <c r="C2112" s="155" t="s">
        <v>53</v>
      </c>
      <c r="D2112">
        <f>IF(ISERROR(VLOOKUP(A2112,'Unc. Lookup'!O$2:O$2652,1,FALSE)),0,1)</f>
        <v>1</v>
      </c>
      <c r="E2112">
        <f>COUNTIF(Table5[New ID],Table5[[#This Row],[New ID]])</f>
        <v>1</v>
      </c>
      <c r="G2112" s="1" t="s">
        <v>3878</v>
      </c>
      <c r="J2112">
        <v>1</v>
      </c>
      <c r="L2112">
        <v>1</v>
      </c>
    </row>
    <row r="2113" spans="1:12" x14ac:dyDescent="0.25">
      <c r="A2113" s="156" t="s">
        <v>1810</v>
      </c>
      <c r="B2113" s="66" t="s">
        <v>4677</v>
      </c>
      <c r="C2113" s="155" t="s">
        <v>53</v>
      </c>
      <c r="D2113">
        <f>IF(ISERROR(VLOOKUP(A2113,'Unc. Lookup'!O$2:O$2652,1,FALSE)),0,1)</f>
        <v>1</v>
      </c>
      <c r="E2113">
        <f>COUNTIF(Table5[New ID],Table5[[#This Row],[New ID]])</f>
        <v>1</v>
      </c>
      <c r="G2113" s="1" t="s">
        <v>4860</v>
      </c>
      <c r="I2113">
        <v>1</v>
      </c>
      <c r="L2113">
        <v>1</v>
      </c>
    </row>
    <row r="2114" spans="1:12" x14ac:dyDescent="0.25">
      <c r="A2114" s="156" t="s">
        <v>1811</v>
      </c>
      <c r="B2114" s="66" t="s">
        <v>4678</v>
      </c>
      <c r="C2114" s="155" t="s">
        <v>53</v>
      </c>
      <c r="D2114">
        <f>IF(ISERROR(VLOOKUP(A2114,'Unc. Lookup'!O$2:O$2652,1,FALSE)),0,1)</f>
        <v>1</v>
      </c>
      <c r="E2114">
        <f>COUNTIF(Table5[New ID],Table5[[#This Row],[New ID]])</f>
        <v>1</v>
      </c>
      <c r="G2114" s="1" t="s">
        <v>4830</v>
      </c>
      <c r="I2114">
        <v>1</v>
      </c>
      <c r="L2114">
        <v>1</v>
      </c>
    </row>
    <row r="2115" spans="1:12" x14ac:dyDescent="0.25">
      <c r="A2115" s="156" t="s">
        <v>1801</v>
      </c>
      <c r="B2115" s="66" t="s">
        <v>4679</v>
      </c>
      <c r="C2115" s="155" t="s">
        <v>53</v>
      </c>
      <c r="D2115">
        <f>IF(ISERROR(VLOOKUP(A2115,'Unc. Lookup'!O$2:O$2652,1,FALSE)),0,1)</f>
        <v>1</v>
      </c>
      <c r="E2115">
        <f>COUNTIF(Table5[New ID],Table5[[#This Row],[New ID]])</f>
        <v>1</v>
      </c>
      <c r="G2115" s="1" t="s">
        <v>3840</v>
      </c>
      <c r="J2115">
        <v>1</v>
      </c>
      <c r="L2115">
        <v>1</v>
      </c>
    </row>
    <row r="2116" spans="1:12" x14ac:dyDescent="0.25">
      <c r="A2116" s="156" t="s">
        <v>1803</v>
      </c>
      <c r="B2116" s="66" t="s">
        <v>4680</v>
      </c>
      <c r="C2116" s="155" t="s">
        <v>53</v>
      </c>
      <c r="D2116">
        <f>IF(ISERROR(VLOOKUP(A2116,'Unc. Lookup'!O$2:O$2652,1,FALSE)),0,1)</f>
        <v>1</v>
      </c>
      <c r="E2116">
        <f>COUNTIF(Table5[New ID],Table5[[#This Row],[New ID]])</f>
        <v>1</v>
      </c>
      <c r="G2116" s="1" t="s">
        <v>4831</v>
      </c>
      <c r="I2116">
        <v>1</v>
      </c>
      <c r="L2116">
        <v>1</v>
      </c>
    </row>
    <row r="2117" spans="1:12" x14ac:dyDescent="0.25">
      <c r="A2117" s="156" t="s">
        <v>1806</v>
      </c>
      <c r="B2117" s="66" t="s">
        <v>4681</v>
      </c>
      <c r="C2117" s="155" t="s">
        <v>53</v>
      </c>
      <c r="D2117">
        <f>IF(ISERROR(VLOOKUP(A2117,'Unc. Lookup'!O$2:O$2652,1,FALSE)),0,1)</f>
        <v>1</v>
      </c>
      <c r="E2117">
        <f>COUNTIF(Table5[New ID],Table5[[#This Row],[New ID]])</f>
        <v>1</v>
      </c>
      <c r="G2117" s="1" t="s">
        <v>3837</v>
      </c>
      <c r="I2117">
        <v>1</v>
      </c>
      <c r="J2117">
        <v>1</v>
      </c>
      <c r="L2117">
        <v>2</v>
      </c>
    </row>
    <row r="2118" spans="1:12" x14ac:dyDescent="0.25">
      <c r="A2118" s="156" t="s">
        <v>5645</v>
      </c>
      <c r="B2118" s="66" t="s">
        <v>4682</v>
      </c>
      <c r="C2118" s="155" t="s">
        <v>53</v>
      </c>
      <c r="D2118">
        <f>IF(ISERROR(VLOOKUP(A2118,'Unc. Lookup'!O$2:O$2652,1,FALSE)),0,1)</f>
        <v>0</v>
      </c>
      <c r="E2118">
        <f>COUNTIF(Table5[New ID],Table5[[#This Row],[New ID]])</f>
        <v>1</v>
      </c>
      <c r="G2118" s="1" t="s">
        <v>3841</v>
      </c>
      <c r="J2118">
        <v>1</v>
      </c>
      <c r="L2118">
        <v>1</v>
      </c>
    </row>
    <row r="2119" spans="1:12" x14ac:dyDescent="0.25">
      <c r="A2119" s="156" t="s">
        <v>1813</v>
      </c>
      <c r="B2119" s="66" t="s">
        <v>4683</v>
      </c>
      <c r="C2119" s="155" t="s">
        <v>53</v>
      </c>
      <c r="D2119">
        <f>IF(ISERROR(VLOOKUP(A2119,'Unc. Lookup'!O$2:O$2652,1,FALSE)),0,1)</f>
        <v>1</v>
      </c>
      <c r="E2119">
        <f>COUNTIF(Table5[New ID],Table5[[#This Row],[New ID]])</f>
        <v>1</v>
      </c>
      <c r="G2119" s="1" t="s">
        <v>3838</v>
      </c>
      <c r="J2119">
        <v>1</v>
      </c>
      <c r="L2119">
        <v>1</v>
      </c>
    </row>
    <row r="2120" spans="1:12" x14ac:dyDescent="0.25">
      <c r="A2120" s="156" t="s">
        <v>1802</v>
      </c>
      <c r="B2120" s="66" t="s">
        <v>4684</v>
      </c>
      <c r="C2120" s="155" t="s">
        <v>53</v>
      </c>
      <c r="D2120">
        <f>IF(ISERROR(VLOOKUP(A2120,'Unc. Lookup'!O$2:O$2652,1,FALSE)),0,1)</f>
        <v>1</v>
      </c>
      <c r="E2120">
        <f>COUNTIF(Table5[New ID],Table5[[#This Row],[New ID]])</f>
        <v>1</v>
      </c>
      <c r="G2120" s="1" t="s">
        <v>4829</v>
      </c>
      <c r="I2120">
        <v>1</v>
      </c>
      <c r="L2120">
        <v>1</v>
      </c>
    </row>
    <row r="2121" spans="1:12" x14ac:dyDescent="0.25">
      <c r="A2121" s="156" t="s">
        <v>1804</v>
      </c>
      <c r="B2121" s="66" t="s">
        <v>4685</v>
      </c>
      <c r="C2121" s="155" t="s">
        <v>53</v>
      </c>
      <c r="D2121">
        <f>IF(ISERROR(VLOOKUP(A2121,'Unc. Lookup'!O$2:O$2652,1,FALSE)),0,1)</f>
        <v>1</v>
      </c>
      <c r="E2121">
        <f>COUNTIF(Table5[New ID],Table5[[#This Row],[New ID]])</f>
        <v>1</v>
      </c>
      <c r="G2121" s="1" t="s">
        <v>3839</v>
      </c>
      <c r="J2121">
        <v>1</v>
      </c>
      <c r="L2121">
        <v>1</v>
      </c>
    </row>
    <row r="2122" spans="1:12" x14ac:dyDescent="0.25">
      <c r="A2122" s="156" t="s">
        <v>1808</v>
      </c>
      <c r="B2122" s="66" t="s">
        <v>4686</v>
      </c>
      <c r="C2122" s="155" t="s">
        <v>53</v>
      </c>
      <c r="D2122">
        <f>IF(ISERROR(VLOOKUP(A2122,'Unc. Lookup'!O$2:O$2652,1,FALSE)),0,1)</f>
        <v>1</v>
      </c>
      <c r="E2122">
        <f>COUNTIF(Table5[New ID],Table5[[#This Row],[New ID]])</f>
        <v>1</v>
      </c>
      <c r="G2122" s="1" t="s">
        <v>4833</v>
      </c>
      <c r="I2122">
        <v>1</v>
      </c>
      <c r="L2122">
        <v>1</v>
      </c>
    </row>
    <row r="2123" spans="1:12" x14ac:dyDescent="0.25">
      <c r="A2123" s="156" t="s">
        <v>1809</v>
      </c>
      <c r="B2123" s="66" t="s">
        <v>4687</v>
      </c>
      <c r="C2123" s="155" t="s">
        <v>53</v>
      </c>
      <c r="D2123">
        <f>IF(ISERROR(VLOOKUP(A2123,'Unc. Lookup'!O$2:O$2652,1,FALSE)),0,1)</f>
        <v>1</v>
      </c>
      <c r="E2123">
        <f>COUNTIF(Table5[New ID],Table5[[#This Row],[New ID]])</f>
        <v>1</v>
      </c>
      <c r="G2123" s="1" t="s">
        <v>3845</v>
      </c>
      <c r="J2123">
        <v>1</v>
      </c>
      <c r="L2123">
        <v>1</v>
      </c>
    </row>
    <row r="2124" spans="1:12" x14ac:dyDescent="0.25">
      <c r="A2124" s="156" t="s">
        <v>1812</v>
      </c>
      <c r="B2124" s="66" t="s">
        <v>4688</v>
      </c>
      <c r="C2124" s="155" t="s">
        <v>53</v>
      </c>
      <c r="D2124">
        <f>IF(ISERROR(VLOOKUP(A2124,'Unc. Lookup'!O$2:O$2652,1,FALSE)),0,1)</f>
        <v>1</v>
      </c>
      <c r="E2124">
        <f>COUNTIF(Table5[New ID],Table5[[#This Row],[New ID]])</f>
        <v>1</v>
      </c>
      <c r="G2124" s="1" t="s">
        <v>4834</v>
      </c>
      <c r="I2124">
        <v>1</v>
      </c>
      <c r="L2124">
        <v>1</v>
      </c>
    </row>
    <row r="2125" spans="1:12" x14ac:dyDescent="0.25">
      <c r="A2125" s="156" t="s">
        <v>5646</v>
      </c>
      <c r="B2125" s="66" t="s">
        <v>4689</v>
      </c>
      <c r="C2125" s="155" t="s">
        <v>53</v>
      </c>
      <c r="D2125">
        <f>IF(ISERROR(VLOOKUP(A2125,'Unc. Lookup'!O$2:O$2652,1,FALSE)),0,1)</f>
        <v>0</v>
      </c>
      <c r="E2125">
        <f>COUNTIF(Table5[New ID],Table5[[#This Row],[New ID]])</f>
        <v>1</v>
      </c>
      <c r="G2125" s="1" t="s">
        <v>3842</v>
      </c>
      <c r="I2125">
        <v>1</v>
      </c>
      <c r="J2125">
        <v>1</v>
      </c>
      <c r="L2125">
        <v>2</v>
      </c>
    </row>
    <row r="2126" spans="1:12" x14ac:dyDescent="0.25">
      <c r="A2126" s="156" t="s">
        <v>279</v>
      </c>
      <c r="B2126" s="66" t="s">
        <v>4690</v>
      </c>
      <c r="C2126" s="155" t="s">
        <v>53</v>
      </c>
      <c r="D2126">
        <f>IF(ISERROR(VLOOKUP(A2126,'Unc. Lookup'!O$2:O$2652,1,FALSE)),0,1)</f>
        <v>1</v>
      </c>
      <c r="E2126">
        <f>COUNTIF(Table5[New ID],Table5[[#This Row],[New ID]])</f>
        <v>1</v>
      </c>
      <c r="G2126" s="1" t="s">
        <v>3846</v>
      </c>
      <c r="J2126">
        <v>1</v>
      </c>
      <c r="L2126">
        <v>1</v>
      </c>
    </row>
    <row r="2127" spans="1:12" x14ac:dyDescent="0.25">
      <c r="A2127" s="156" t="s">
        <v>5647</v>
      </c>
      <c r="B2127" s="66" t="s">
        <v>4691</v>
      </c>
      <c r="C2127" s="155" t="s">
        <v>53</v>
      </c>
      <c r="D2127">
        <f>IF(ISERROR(VLOOKUP(A2127,'Unc. Lookup'!O$2:O$2652,1,FALSE)),0,1)</f>
        <v>0</v>
      </c>
      <c r="E2127">
        <f>COUNTIF(Table5[New ID],Table5[[#This Row],[New ID]])</f>
        <v>1</v>
      </c>
      <c r="G2127" s="1" t="s">
        <v>3843</v>
      </c>
      <c r="J2127">
        <v>1</v>
      </c>
      <c r="L2127">
        <v>1</v>
      </c>
    </row>
    <row r="2128" spans="1:12" x14ac:dyDescent="0.25">
      <c r="A2128" s="156" t="s">
        <v>5648</v>
      </c>
      <c r="B2128" s="66" t="s">
        <v>3094</v>
      </c>
      <c r="C2128" s="155" t="s">
        <v>53</v>
      </c>
      <c r="D2128">
        <f>IF(ISERROR(VLOOKUP(A2128,'Unc. Lookup'!O$2:O$2652,1,FALSE)),0,1)</f>
        <v>0</v>
      </c>
      <c r="E2128">
        <f>COUNTIF(Table5[New ID],Table5[[#This Row],[New ID]])</f>
        <v>1</v>
      </c>
      <c r="G2128" s="1" t="s">
        <v>4832</v>
      </c>
      <c r="I2128">
        <v>1</v>
      </c>
      <c r="L2128">
        <v>1</v>
      </c>
    </row>
    <row r="2129" spans="1:12" x14ac:dyDescent="0.25">
      <c r="A2129" s="156" t="s">
        <v>282</v>
      </c>
      <c r="B2129" s="66" t="s">
        <v>3095</v>
      </c>
      <c r="C2129" s="155" t="s">
        <v>53</v>
      </c>
      <c r="D2129">
        <f>IF(ISERROR(VLOOKUP(A2129,'Unc. Lookup'!O$2:O$2652,1,FALSE)),0,1)</f>
        <v>1</v>
      </c>
      <c r="E2129">
        <f>COUNTIF(Table5[New ID],Table5[[#This Row],[New ID]])</f>
        <v>1</v>
      </c>
      <c r="G2129" s="1" t="s">
        <v>3844</v>
      </c>
      <c r="J2129">
        <v>1</v>
      </c>
      <c r="L2129">
        <v>1</v>
      </c>
    </row>
    <row r="2130" spans="1:12" x14ac:dyDescent="0.25">
      <c r="A2130" s="156" t="s">
        <v>283</v>
      </c>
      <c r="B2130" s="66" t="s">
        <v>3096</v>
      </c>
      <c r="C2130" s="155" t="s">
        <v>53</v>
      </c>
      <c r="D2130">
        <f>IF(ISERROR(VLOOKUP(A2130,'Unc. Lookup'!O$2:O$2652,1,FALSE)),0,1)</f>
        <v>1</v>
      </c>
      <c r="E2130">
        <f>COUNTIF(Table5[New ID],Table5[[#This Row],[New ID]])</f>
        <v>1</v>
      </c>
      <c r="G2130" s="1" t="s">
        <v>4836</v>
      </c>
      <c r="I2130">
        <v>1</v>
      </c>
      <c r="L2130">
        <v>1</v>
      </c>
    </row>
    <row r="2131" spans="1:12" x14ac:dyDescent="0.25">
      <c r="A2131" s="156" t="s">
        <v>284</v>
      </c>
      <c r="B2131" s="66" t="s">
        <v>3097</v>
      </c>
      <c r="C2131" s="155" t="s">
        <v>53</v>
      </c>
      <c r="D2131">
        <f>IF(ISERROR(VLOOKUP(A2131,'Unc. Lookup'!O$2:O$2652,1,FALSE)),0,1)</f>
        <v>1</v>
      </c>
      <c r="E2131">
        <f>COUNTIF(Table5[New ID],Table5[[#This Row],[New ID]])</f>
        <v>1</v>
      </c>
      <c r="G2131" s="1" t="s">
        <v>3849</v>
      </c>
      <c r="J2131">
        <v>1</v>
      </c>
      <c r="L2131">
        <v>1</v>
      </c>
    </row>
    <row r="2132" spans="1:12" x14ac:dyDescent="0.25">
      <c r="A2132" s="156" t="s">
        <v>285</v>
      </c>
      <c r="B2132" s="66" t="s">
        <v>3098</v>
      </c>
      <c r="C2132" s="155" t="s">
        <v>53</v>
      </c>
      <c r="D2132">
        <f>IF(ISERROR(VLOOKUP(A2132,'Unc. Lookup'!O$2:O$2652,1,FALSE)),0,1)</f>
        <v>1</v>
      </c>
      <c r="E2132">
        <f>COUNTIF(Table5[New ID],Table5[[#This Row],[New ID]])</f>
        <v>1</v>
      </c>
      <c r="G2132" s="1" t="s">
        <v>4837</v>
      </c>
      <c r="I2132">
        <v>1</v>
      </c>
      <c r="L2132">
        <v>1</v>
      </c>
    </row>
    <row r="2133" spans="1:12" x14ac:dyDescent="0.25">
      <c r="A2133" s="156" t="s">
        <v>5649</v>
      </c>
      <c r="B2133" s="66" t="s">
        <v>3099</v>
      </c>
      <c r="C2133" s="155" t="s">
        <v>53</v>
      </c>
      <c r="D2133">
        <f>IF(ISERROR(VLOOKUP(A2133,'Unc. Lookup'!O$2:O$2652,1,FALSE)),0,1)</f>
        <v>0</v>
      </c>
      <c r="E2133">
        <f>COUNTIF(Table5[New ID],Table5[[#This Row],[New ID]])</f>
        <v>1</v>
      </c>
      <c r="G2133" s="1" t="s">
        <v>3850</v>
      </c>
      <c r="J2133">
        <v>1</v>
      </c>
      <c r="L2133">
        <v>1</v>
      </c>
    </row>
    <row r="2134" spans="1:12" x14ac:dyDescent="0.25">
      <c r="A2134" s="156" t="s">
        <v>286</v>
      </c>
      <c r="B2134" s="66" t="s">
        <v>3100</v>
      </c>
      <c r="C2134" s="155" t="s">
        <v>53</v>
      </c>
      <c r="D2134">
        <f>IF(ISERROR(VLOOKUP(A2134,'Unc. Lookup'!O$2:O$2652,1,FALSE)),0,1)</f>
        <v>1</v>
      </c>
      <c r="E2134">
        <f>COUNTIF(Table5[New ID],Table5[[#This Row],[New ID]])</f>
        <v>1</v>
      </c>
      <c r="G2134" s="1" t="s">
        <v>3847</v>
      </c>
      <c r="I2134">
        <v>1</v>
      </c>
      <c r="J2134">
        <v>1</v>
      </c>
      <c r="L2134">
        <v>2</v>
      </c>
    </row>
    <row r="2135" spans="1:12" x14ac:dyDescent="0.25">
      <c r="A2135" s="156" t="s">
        <v>287</v>
      </c>
      <c r="B2135" s="66" t="s">
        <v>4692</v>
      </c>
      <c r="C2135" s="155" t="s">
        <v>53</v>
      </c>
      <c r="D2135">
        <f>IF(ISERROR(VLOOKUP(A2135,'Unc. Lookup'!O$2:O$2652,1,FALSE)),0,1)</f>
        <v>1</v>
      </c>
      <c r="E2135">
        <f>COUNTIF(Table5[New ID],Table5[[#This Row],[New ID]])</f>
        <v>1</v>
      </c>
      <c r="G2135" s="1" t="s">
        <v>3851</v>
      </c>
      <c r="J2135">
        <v>1</v>
      </c>
      <c r="L2135">
        <v>1</v>
      </c>
    </row>
    <row r="2136" spans="1:12" x14ac:dyDescent="0.25">
      <c r="A2136" s="156" t="s">
        <v>288</v>
      </c>
      <c r="B2136" s="66" t="s">
        <v>4693</v>
      </c>
      <c r="C2136" s="155" t="s">
        <v>53</v>
      </c>
      <c r="D2136">
        <f>IF(ISERROR(VLOOKUP(A2136,'Unc. Lookup'!O$2:O$2652,1,FALSE)),0,1)</f>
        <v>1</v>
      </c>
      <c r="E2136">
        <f>COUNTIF(Table5[New ID],Table5[[#This Row],[New ID]])</f>
        <v>1</v>
      </c>
      <c r="G2136" s="1" t="s">
        <v>3848</v>
      </c>
      <c r="J2136">
        <v>1</v>
      </c>
      <c r="L2136">
        <v>1</v>
      </c>
    </row>
    <row r="2137" spans="1:12" x14ac:dyDescent="0.25">
      <c r="A2137" s="156" t="s">
        <v>289</v>
      </c>
      <c r="B2137" s="66" t="s">
        <v>4694</v>
      </c>
      <c r="C2137" s="155" t="s">
        <v>53</v>
      </c>
      <c r="D2137">
        <f>IF(ISERROR(VLOOKUP(A2137,'Unc. Lookup'!O$2:O$2652,1,FALSE)),0,1)</f>
        <v>1</v>
      </c>
      <c r="E2137">
        <f>COUNTIF(Table5[New ID],Table5[[#This Row],[New ID]])</f>
        <v>1</v>
      </c>
      <c r="G2137" s="1" t="s">
        <v>4835</v>
      </c>
      <c r="I2137">
        <v>1</v>
      </c>
      <c r="L2137">
        <v>1</v>
      </c>
    </row>
    <row r="2138" spans="1:12" x14ac:dyDescent="0.25">
      <c r="A2138" s="156" t="s">
        <v>290</v>
      </c>
      <c r="B2138" s="66" t="s">
        <v>4695</v>
      </c>
      <c r="C2138" s="155" t="s">
        <v>53</v>
      </c>
      <c r="D2138">
        <f>IF(ISERROR(VLOOKUP(A2138,'Unc. Lookup'!O$2:O$2652,1,FALSE)),0,1)</f>
        <v>1</v>
      </c>
      <c r="E2138">
        <f>COUNTIF(Table5[New ID],Table5[[#This Row],[New ID]])</f>
        <v>1</v>
      </c>
      <c r="G2138" s="1" t="s">
        <v>4839</v>
      </c>
      <c r="I2138">
        <v>1</v>
      </c>
      <c r="L2138">
        <v>1</v>
      </c>
    </row>
    <row r="2139" spans="1:12" x14ac:dyDescent="0.25">
      <c r="A2139" s="156" t="s">
        <v>5650</v>
      </c>
      <c r="B2139" s="66" t="s">
        <v>4696</v>
      </c>
      <c r="C2139" s="155" t="s">
        <v>53</v>
      </c>
      <c r="D2139">
        <f>IF(ISERROR(VLOOKUP(A2139,'Unc. Lookup'!O$2:O$2652,1,FALSE)),0,1)</f>
        <v>0</v>
      </c>
      <c r="E2139">
        <f>COUNTIF(Table5[New ID],Table5[[#This Row],[New ID]])</f>
        <v>1</v>
      </c>
      <c r="G2139" s="1" t="s">
        <v>3854</v>
      </c>
      <c r="J2139">
        <v>1</v>
      </c>
      <c r="L2139">
        <v>1</v>
      </c>
    </row>
    <row r="2140" spans="1:12" x14ac:dyDescent="0.25">
      <c r="A2140" s="156" t="s">
        <v>5651</v>
      </c>
      <c r="B2140" s="66" t="s">
        <v>4697</v>
      </c>
      <c r="C2140" s="155" t="s">
        <v>53</v>
      </c>
      <c r="D2140">
        <f>IF(ISERROR(VLOOKUP(A2140,'Unc. Lookup'!O$2:O$2652,1,FALSE)),0,1)</f>
        <v>0</v>
      </c>
      <c r="E2140">
        <f>COUNTIF(Table5[New ID],Table5[[#This Row],[New ID]])</f>
        <v>1</v>
      </c>
      <c r="G2140" s="1" t="s">
        <v>4840</v>
      </c>
      <c r="I2140">
        <v>1</v>
      </c>
      <c r="L2140">
        <v>1</v>
      </c>
    </row>
    <row r="2141" spans="1:12" x14ac:dyDescent="0.25">
      <c r="A2141" s="156" t="s">
        <v>293</v>
      </c>
      <c r="B2141" s="66" t="s">
        <v>4698</v>
      </c>
      <c r="C2141" s="155" t="s">
        <v>53</v>
      </c>
      <c r="D2141">
        <f>IF(ISERROR(VLOOKUP(A2141,'Unc. Lookup'!O$2:O$2652,1,FALSE)),0,1)</f>
        <v>1</v>
      </c>
      <c r="E2141">
        <f>COUNTIF(Table5[New ID],Table5[[#This Row],[New ID]])</f>
        <v>1</v>
      </c>
      <c r="G2141" s="1" t="s">
        <v>3855</v>
      </c>
      <c r="J2141">
        <v>1</v>
      </c>
      <c r="L2141">
        <v>1</v>
      </c>
    </row>
    <row r="2142" spans="1:12" x14ac:dyDescent="0.25">
      <c r="A2142" s="156" t="s">
        <v>294</v>
      </c>
      <c r="B2142" s="66" t="s">
        <v>4699</v>
      </c>
      <c r="C2142" s="155" t="s">
        <v>53</v>
      </c>
      <c r="D2142">
        <f>IF(ISERROR(VLOOKUP(A2142,'Unc. Lookup'!O$2:O$2652,1,FALSE)),0,1)</f>
        <v>1</v>
      </c>
      <c r="E2142">
        <f>COUNTIF(Table5[New ID],Table5[[#This Row],[New ID]])</f>
        <v>1</v>
      </c>
      <c r="G2142" s="1" t="s">
        <v>3852</v>
      </c>
      <c r="I2142">
        <v>1</v>
      </c>
      <c r="J2142">
        <v>1</v>
      </c>
      <c r="L2142">
        <v>2</v>
      </c>
    </row>
    <row r="2143" spans="1:12" x14ac:dyDescent="0.25">
      <c r="A2143" s="156" t="s">
        <v>295</v>
      </c>
      <c r="B2143" s="66" t="s">
        <v>4700</v>
      </c>
      <c r="C2143" s="155" t="s">
        <v>53</v>
      </c>
      <c r="D2143">
        <f>IF(ISERROR(VLOOKUP(A2143,'Unc. Lookup'!O$2:O$2652,1,FALSE)),0,1)</f>
        <v>1</v>
      </c>
      <c r="E2143">
        <f>COUNTIF(Table5[New ID],Table5[[#This Row],[New ID]])</f>
        <v>1</v>
      </c>
      <c r="G2143" s="1" t="s">
        <v>3856</v>
      </c>
      <c r="J2143">
        <v>1</v>
      </c>
      <c r="L2143">
        <v>1</v>
      </c>
    </row>
    <row r="2144" spans="1:12" x14ac:dyDescent="0.25">
      <c r="A2144" s="156" t="s">
        <v>296</v>
      </c>
      <c r="B2144" s="66" t="s">
        <v>4701</v>
      </c>
      <c r="C2144" s="155" t="s">
        <v>53</v>
      </c>
      <c r="D2144">
        <f>IF(ISERROR(VLOOKUP(A2144,'Unc. Lookup'!O$2:O$2652,1,FALSE)),0,1)</f>
        <v>1</v>
      </c>
      <c r="E2144">
        <f>COUNTIF(Table5[New ID],Table5[[#This Row],[New ID]])</f>
        <v>1</v>
      </c>
      <c r="G2144" s="1" t="s">
        <v>3853</v>
      </c>
      <c r="J2144">
        <v>1</v>
      </c>
      <c r="L2144">
        <v>1</v>
      </c>
    </row>
    <row r="2145" spans="1:12" x14ac:dyDescent="0.25">
      <c r="A2145" s="156" t="s">
        <v>297</v>
      </c>
      <c r="B2145" s="66" t="s">
        <v>4702</v>
      </c>
      <c r="C2145" s="155" t="s">
        <v>53</v>
      </c>
      <c r="D2145">
        <f>IF(ISERROR(VLOOKUP(A2145,'Unc. Lookup'!O$2:O$2652,1,FALSE)),0,1)</f>
        <v>1</v>
      </c>
      <c r="E2145">
        <f>COUNTIF(Table5[New ID],Table5[[#This Row],[New ID]])</f>
        <v>1</v>
      </c>
      <c r="G2145" s="1" t="s">
        <v>4838</v>
      </c>
      <c r="I2145">
        <v>1</v>
      </c>
      <c r="L2145">
        <v>1</v>
      </c>
    </row>
    <row r="2146" spans="1:12" x14ac:dyDescent="0.25">
      <c r="A2146" s="156" t="s">
        <v>298</v>
      </c>
      <c r="B2146" s="66" t="s">
        <v>4703</v>
      </c>
      <c r="C2146" s="155" t="s">
        <v>53</v>
      </c>
      <c r="D2146">
        <f>IF(ISERROR(VLOOKUP(A2146,'Unc. Lookup'!O$2:O$2652,1,FALSE)),0,1)</f>
        <v>1</v>
      </c>
      <c r="E2146">
        <f>COUNTIF(Table5[New ID],Table5[[#This Row],[New ID]])</f>
        <v>1</v>
      </c>
      <c r="G2146" s="1" t="s">
        <v>4843</v>
      </c>
      <c r="I2146">
        <v>1</v>
      </c>
      <c r="L2146">
        <v>1</v>
      </c>
    </row>
    <row r="2147" spans="1:12" x14ac:dyDescent="0.25">
      <c r="A2147" s="156" t="s">
        <v>5652</v>
      </c>
      <c r="B2147" s="66" t="s">
        <v>4704</v>
      </c>
      <c r="C2147" s="155" t="s">
        <v>53</v>
      </c>
      <c r="D2147">
        <f>IF(ISERROR(VLOOKUP(A2147,'Unc. Lookup'!O$2:O$2652,1,FALSE)),0,1)</f>
        <v>0</v>
      </c>
      <c r="E2147">
        <f>COUNTIF(Table5[New ID],Table5[[#This Row],[New ID]])</f>
        <v>1</v>
      </c>
      <c r="G2147" s="1" t="s">
        <v>3858</v>
      </c>
      <c r="J2147">
        <v>1</v>
      </c>
      <c r="L2147">
        <v>1</v>
      </c>
    </row>
    <row r="2148" spans="1:12" x14ac:dyDescent="0.25">
      <c r="A2148" s="156" t="s">
        <v>300</v>
      </c>
      <c r="B2148" s="66" t="s">
        <v>4705</v>
      </c>
      <c r="C2148" s="155" t="s">
        <v>53</v>
      </c>
      <c r="D2148">
        <f>IF(ISERROR(VLOOKUP(A2148,'Unc. Lookup'!O$2:O$2652,1,FALSE)),0,1)</f>
        <v>1</v>
      </c>
      <c r="E2148">
        <f>COUNTIF(Table5[New ID],Table5[[#This Row],[New ID]])</f>
        <v>1</v>
      </c>
      <c r="G2148" s="1" t="s">
        <v>3860</v>
      </c>
      <c r="J2148">
        <v>1</v>
      </c>
      <c r="L2148">
        <v>1</v>
      </c>
    </row>
    <row r="2149" spans="1:12" x14ac:dyDescent="0.25">
      <c r="A2149" s="156" t="s">
        <v>301</v>
      </c>
      <c r="B2149" s="66" t="s">
        <v>4706</v>
      </c>
      <c r="C2149" s="155" t="s">
        <v>53</v>
      </c>
      <c r="D2149">
        <f>IF(ISERROR(VLOOKUP(A2149,'Unc. Lookup'!O$2:O$2652,1,FALSE)),0,1)</f>
        <v>1</v>
      </c>
      <c r="E2149">
        <f>COUNTIF(Table5[New ID],Table5[[#This Row],[New ID]])</f>
        <v>1</v>
      </c>
      <c r="G2149" s="1" t="s">
        <v>3859</v>
      </c>
      <c r="J2149">
        <v>1</v>
      </c>
      <c r="L2149">
        <v>1</v>
      </c>
    </row>
    <row r="2150" spans="1:12" x14ac:dyDescent="0.25">
      <c r="A2150" s="156" t="s">
        <v>302</v>
      </c>
      <c r="B2150" s="66" t="s">
        <v>4707</v>
      </c>
      <c r="C2150" s="155" t="s">
        <v>53</v>
      </c>
      <c r="D2150">
        <f>IF(ISERROR(VLOOKUP(A2150,'Unc. Lookup'!O$2:O$2652,1,FALSE)),0,1)</f>
        <v>1</v>
      </c>
      <c r="E2150">
        <f>COUNTIF(Table5[New ID],Table5[[#This Row],[New ID]])</f>
        <v>1</v>
      </c>
      <c r="G2150" s="1" t="s">
        <v>4842</v>
      </c>
      <c r="I2150">
        <v>1</v>
      </c>
      <c r="L2150">
        <v>1</v>
      </c>
    </row>
    <row r="2151" spans="1:12" x14ac:dyDescent="0.25">
      <c r="A2151" s="156" t="s">
        <v>303</v>
      </c>
      <c r="B2151" s="66" t="s">
        <v>4708</v>
      </c>
      <c r="C2151" s="155" t="s">
        <v>53</v>
      </c>
      <c r="D2151">
        <f>IF(ISERROR(VLOOKUP(A2151,'Unc. Lookup'!O$2:O$2652,1,FALSE)),0,1)</f>
        <v>1</v>
      </c>
      <c r="E2151">
        <f>COUNTIF(Table5[New ID],Table5[[#This Row],[New ID]])</f>
        <v>1</v>
      </c>
      <c r="G2151" s="1" t="s">
        <v>3857</v>
      </c>
      <c r="J2151">
        <v>1</v>
      </c>
      <c r="L2151">
        <v>1</v>
      </c>
    </row>
    <row r="2152" spans="1:12" x14ac:dyDescent="0.25">
      <c r="A2152" s="156" t="s">
        <v>304</v>
      </c>
      <c r="B2152" s="66" t="s">
        <v>4709</v>
      </c>
      <c r="C2152" s="155" t="s">
        <v>53</v>
      </c>
      <c r="D2152">
        <f>IF(ISERROR(VLOOKUP(A2152,'Unc. Lookup'!O$2:O$2652,1,FALSE)),0,1)</f>
        <v>1</v>
      </c>
      <c r="E2152">
        <f>COUNTIF(Table5[New ID],Table5[[#This Row],[New ID]])</f>
        <v>1</v>
      </c>
      <c r="G2152" s="1" t="s">
        <v>4841</v>
      </c>
      <c r="I2152">
        <v>1</v>
      </c>
      <c r="L2152">
        <v>1</v>
      </c>
    </row>
    <row r="2153" spans="1:12" x14ac:dyDescent="0.25">
      <c r="A2153" s="156" t="s">
        <v>305</v>
      </c>
      <c r="B2153" s="66" t="s">
        <v>4710</v>
      </c>
      <c r="C2153" s="155" t="s">
        <v>53</v>
      </c>
      <c r="D2153">
        <f>IF(ISERROR(VLOOKUP(A2153,'Unc. Lookup'!O$2:O$2652,1,FALSE)),0,1)</f>
        <v>1</v>
      </c>
      <c r="E2153">
        <f>COUNTIF(Table5[New ID],Table5[[#This Row],[New ID]])</f>
        <v>1</v>
      </c>
      <c r="G2153" s="1" t="s">
        <v>3861</v>
      </c>
      <c r="J2153">
        <v>1</v>
      </c>
      <c r="L2153">
        <v>1</v>
      </c>
    </row>
    <row r="2154" spans="1:12" x14ac:dyDescent="0.25">
      <c r="A2154" s="156" t="s">
        <v>306</v>
      </c>
      <c r="B2154" s="66" t="s">
        <v>4711</v>
      </c>
      <c r="C2154" s="155" t="s">
        <v>53</v>
      </c>
      <c r="D2154">
        <f>IF(ISERROR(VLOOKUP(A2154,'Unc. Lookup'!O$2:O$2652,1,FALSE)),0,1)</f>
        <v>1</v>
      </c>
      <c r="E2154">
        <f>COUNTIF(Table5[New ID],Table5[[#This Row],[New ID]])</f>
        <v>1</v>
      </c>
      <c r="G2154" s="1" t="s">
        <v>4846</v>
      </c>
      <c r="I2154">
        <v>1</v>
      </c>
      <c r="L2154">
        <v>1</v>
      </c>
    </row>
    <row r="2155" spans="1:12" x14ac:dyDescent="0.25">
      <c r="A2155" s="156" t="s">
        <v>307</v>
      </c>
      <c r="B2155" s="66" t="s">
        <v>4712</v>
      </c>
      <c r="C2155" s="155" t="s">
        <v>53</v>
      </c>
      <c r="D2155">
        <f>IF(ISERROR(VLOOKUP(A2155,'Unc. Lookup'!O$2:O$2652,1,FALSE)),0,1)</f>
        <v>1</v>
      </c>
      <c r="E2155">
        <f>COUNTIF(Table5[New ID],Table5[[#This Row],[New ID]])</f>
        <v>1</v>
      </c>
      <c r="G2155" s="1" t="s">
        <v>3863</v>
      </c>
      <c r="J2155">
        <v>1</v>
      </c>
      <c r="L2155">
        <v>1</v>
      </c>
    </row>
    <row r="2156" spans="1:12" x14ac:dyDescent="0.25">
      <c r="A2156" s="156" t="s">
        <v>308</v>
      </c>
      <c r="B2156" s="66" t="s">
        <v>4713</v>
      </c>
      <c r="C2156" s="155" t="s">
        <v>53</v>
      </c>
      <c r="D2156">
        <f>IF(ISERROR(VLOOKUP(A2156,'Unc. Lookup'!O$2:O$2652,1,FALSE)),0,1)</f>
        <v>1</v>
      </c>
      <c r="E2156">
        <f>COUNTIF(Table5[New ID],Table5[[#This Row],[New ID]])</f>
        <v>1</v>
      </c>
      <c r="G2156" s="1" t="s">
        <v>3865</v>
      </c>
      <c r="J2156">
        <v>1</v>
      </c>
      <c r="L2156">
        <v>1</v>
      </c>
    </row>
    <row r="2157" spans="1:12" x14ac:dyDescent="0.25">
      <c r="A2157" s="156" t="s">
        <v>309</v>
      </c>
      <c r="B2157" s="66" t="s">
        <v>4714</v>
      </c>
      <c r="C2157" s="155" t="s">
        <v>53</v>
      </c>
      <c r="D2157">
        <f>IF(ISERROR(VLOOKUP(A2157,'Unc. Lookup'!O$2:O$2652,1,FALSE)),0,1)</f>
        <v>1</v>
      </c>
      <c r="E2157">
        <f>COUNTIF(Table5[New ID],Table5[[#This Row],[New ID]])</f>
        <v>1</v>
      </c>
      <c r="G2157" s="1" t="s">
        <v>3864</v>
      </c>
      <c r="J2157">
        <v>1</v>
      </c>
      <c r="L2157">
        <v>1</v>
      </c>
    </row>
    <row r="2158" spans="1:12" x14ac:dyDescent="0.25">
      <c r="A2158" s="156" t="s">
        <v>310</v>
      </c>
      <c r="B2158" s="66" t="s">
        <v>4715</v>
      </c>
      <c r="C2158" s="155" t="s">
        <v>53</v>
      </c>
      <c r="D2158">
        <f>IF(ISERROR(VLOOKUP(A2158,'Unc. Lookup'!O$2:O$2652,1,FALSE)),0,1)</f>
        <v>1</v>
      </c>
      <c r="E2158">
        <f>COUNTIF(Table5[New ID],Table5[[#This Row],[New ID]])</f>
        <v>1</v>
      </c>
      <c r="G2158" s="1" t="s">
        <v>4845</v>
      </c>
      <c r="I2158">
        <v>1</v>
      </c>
      <c r="L2158">
        <v>1</v>
      </c>
    </row>
    <row r="2159" spans="1:12" x14ac:dyDescent="0.25">
      <c r="A2159" s="156" t="s">
        <v>311</v>
      </c>
      <c r="B2159" s="66" t="s">
        <v>4716</v>
      </c>
      <c r="C2159" s="155" t="s">
        <v>53</v>
      </c>
      <c r="D2159">
        <f>IF(ISERROR(VLOOKUP(A2159,'Unc. Lookup'!O$2:O$2652,1,FALSE)),0,1)</f>
        <v>1</v>
      </c>
      <c r="E2159">
        <f>COUNTIF(Table5[New ID],Table5[[#This Row],[New ID]])</f>
        <v>1</v>
      </c>
      <c r="G2159" s="1" t="s">
        <v>3862</v>
      </c>
      <c r="J2159">
        <v>1</v>
      </c>
      <c r="L2159">
        <v>1</v>
      </c>
    </row>
    <row r="2160" spans="1:12" x14ac:dyDescent="0.25">
      <c r="A2160" s="156" t="s">
        <v>312</v>
      </c>
      <c r="B2160" s="66" t="s">
        <v>4717</v>
      </c>
      <c r="C2160" s="155" t="s">
        <v>53</v>
      </c>
      <c r="D2160">
        <f>IF(ISERROR(VLOOKUP(A2160,'Unc. Lookup'!O$2:O$2652,1,FALSE)),0,1)</f>
        <v>1</v>
      </c>
      <c r="E2160">
        <f>COUNTIF(Table5[New ID],Table5[[#This Row],[New ID]])</f>
        <v>1</v>
      </c>
      <c r="G2160" s="1" t="s">
        <v>4844</v>
      </c>
      <c r="I2160">
        <v>1</v>
      </c>
      <c r="L2160">
        <v>1</v>
      </c>
    </row>
    <row r="2161" spans="1:12" x14ac:dyDescent="0.25">
      <c r="A2161" s="156" t="s">
        <v>5653</v>
      </c>
      <c r="B2161" s="66" t="s">
        <v>4718</v>
      </c>
      <c r="C2161" s="155" t="s">
        <v>53</v>
      </c>
      <c r="D2161">
        <f>IF(ISERROR(VLOOKUP(A2161,'Unc. Lookup'!O$2:O$2652,1,FALSE)),0,1)</f>
        <v>0</v>
      </c>
      <c r="E2161">
        <f>COUNTIF(Table5[New ID],Table5[[#This Row],[New ID]])</f>
        <v>1</v>
      </c>
      <c r="G2161" s="1" t="s">
        <v>3866</v>
      </c>
      <c r="J2161">
        <v>1</v>
      </c>
      <c r="L2161">
        <v>1</v>
      </c>
    </row>
    <row r="2162" spans="1:12" x14ac:dyDescent="0.25">
      <c r="A2162" s="156" t="s">
        <v>314</v>
      </c>
      <c r="B2162" s="66" t="s">
        <v>4719</v>
      </c>
      <c r="C2162" s="155" t="s">
        <v>53</v>
      </c>
      <c r="D2162">
        <f>IF(ISERROR(VLOOKUP(A2162,'Unc. Lookup'!O$2:O$2652,1,FALSE)),0,1)</f>
        <v>1</v>
      </c>
      <c r="E2162">
        <f>COUNTIF(Table5[New ID],Table5[[#This Row],[New ID]])</f>
        <v>1</v>
      </c>
      <c r="G2162" s="1" t="s">
        <v>4689</v>
      </c>
      <c r="I2162">
        <v>1</v>
      </c>
      <c r="L2162">
        <v>1</v>
      </c>
    </row>
    <row r="2163" spans="1:12" x14ac:dyDescent="0.25">
      <c r="A2163" s="156" t="s">
        <v>315</v>
      </c>
      <c r="B2163" s="66" t="s">
        <v>4720</v>
      </c>
      <c r="C2163" s="155" t="s">
        <v>53</v>
      </c>
      <c r="D2163">
        <f>IF(ISERROR(VLOOKUP(A2163,'Unc. Lookup'!O$2:O$2652,1,FALSE)),0,1)</f>
        <v>1</v>
      </c>
      <c r="E2163">
        <f>COUNTIF(Table5[New ID],Table5[[#This Row],[New ID]])</f>
        <v>1</v>
      </c>
      <c r="G2163" s="1" t="s">
        <v>4690</v>
      </c>
      <c r="I2163">
        <v>1</v>
      </c>
      <c r="L2163">
        <v>1</v>
      </c>
    </row>
    <row r="2164" spans="1:12" x14ac:dyDescent="0.25">
      <c r="A2164" s="156" t="s">
        <v>316</v>
      </c>
      <c r="B2164" s="66" t="s">
        <v>4721</v>
      </c>
      <c r="C2164" s="155" t="s">
        <v>53</v>
      </c>
      <c r="D2164">
        <f>IF(ISERROR(VLOOKUP(A2164,'Unc. Lookup'!O$2:O$2652,1,FALSE)),0,1)</f>
        <v>1</v>
      </c>
      <c r="E2164">
        <f>COUNTIF(Table5[New ID],Table5[[#This Row],[New ID]])</f>
        <v>1</v>
      </c>
      <c r="G2164" s="1" t="s">
        <v>4691</v>
      </c>
      <c r="I2164">
        <v>1</v>
      </c>
      <c r="L2164">
        <v>1</v>
      </c>
    </row>
    <row r="2165" spans="1:12" x14ac:dyDescent="0.25">
      <c r="A2165" s="156" t="s">
        <v>317</v>
      </c>
      <c r="B2165" s="66" t="s">
        <v>4722</v>
      </c>
      <c r="C2165" s="155" t="s">
        <v>53</v>
      </c>
      <c r="D2165">
        <f>IF(ISERROR(VLOOKUP(A2165,'Unc. Lookup'!O$2:O$2652,1,FALSE)),0,1)</f>
        <v>1</v>
      </c>
      <c r="E2165">
        <f>COUNTIF(Table5[New ID],Table5[[#This Row],[New ID]])</f>
        <v>1</v>
      </c>
      <c r="G2165" s="1" t="s">
        <v>4693</v>
      </c>
      <c r="I2165">
        <v>1</v>
      </c>
      <c r="L2165">
        <v>1</v>
      </c>
    </row>
    <row r="2166" spans="1:12" x14ac:dyDescent="0.25">
      <c r="A2166" s="156" t="s">
        <v>318</v>
      </c>
      <c r="B2166" s="66" t="s">
        <v>4723</v>
      </c>
      <c r="C2166" s="155" t="s">
        <v>53</v>
      </c>
      <c r="D2166">
        <f>IF(ISERROR(VLOOKUP(A2166,'Unc. Lookup'!O$2:O$2652,1,FALSE)),0,1)</f>
        <v>1</v>
      </c>
      <c r="E2166">
        <f>COUNTIF(Table5[New ID],Table5[[#This Row],[New ID]])</f>
        <v>1</v>
      </c>
      <c r="G2166" s="1" t="s">
        <v>3094</v>
      </c>
      <c r="I2166">
        <v>1</v>
      </c>
      <c r="J2166">
        <v>1</v>
      </c>
      <c r="L2166">
        <v>2</v>
      </c>
    </row>
    <row r="2167" spans="1:12" x14ac:dyDescent="0.25">
      <c r="A2167" s="156"/>
      <c r="B2167" s="66" t="s">
        <v>4724</v>
      </c>
      <c r="C2167" s="155" t="s">
        <v>53</v>
      </c>
      <c r="D2167">
        <f>IF(ISERROR(VLOOKUP(A2167,'Unc. Lookup'!O$2:O$2652,1,FALSE)),0,1)</f>
        <v>0</v>
      </c>
      <c r="E2167">
        <f>COUNTIF(Table5[New ID],Table5[[#This Row],[New ID]])</f>
        <v>0</v>
      </c>
      <c r="G2167" s="1" t="s">
        <v>4694</v>
      </c>
      <c r="I2167">
        <v>1</v>
      </c>
      <c r="L2167">
        <v>1</v>
      </c>
    </row>
    <row r="2168" spans="1:12" x14ac:dyDescent="0.25">
      <c r="A2168" s="156" t="s">
        <v>569</v>
      </c>
      <c r="B2168" s="66" t="s">
        <v>4725</v>
      </c>
      <c r="C2168" s="155" t="s">
        <v>53</v>
      </c>
      <c r="D2168">
        <f>IF(ISERROR(VLOOKUP(A2168,'Unc. Lookup'!O$2:O$2652,1,FALSE)),0,1)</f>
        <v>1</v>
      </c>
      <c r="E2168">
        <f>COUNTIF(Table5[New ID],Table5[[#This Row],[New ID]])</f>
        <v>1</v>
      </c>
      <c r="G2168" s="1" t="s">
        <v>4699</v>
      </c>
      <c r="I2168">
        <v>1</v>
      </c>
      <c r="L2168">
        <v>1</v>
      </c>
    </row>
    <row r="2169" spans="1:12" x14ac:dyDescent="0.25">
      <c r="A2169" s="156" t="s">
        <v>571</v>
      </c>
      <c r="B2169" s="66" t="s">
        <v>4726</v>
      </c>
      <c r="C2169" s="155" t="s">
        <v>53</v>
      </c>
      <c r="D2169">
        <f>IF(ISERROR(VLOOKUP(A2169,'Unc. Lookup'!O$2:O$2652,1,FALSE)),0,1)</f>
        <v>1</v>
      </c>
      <c r="E2169">
        <f>COUNTIF(Table5[New ID],Table5[[#This Row],[New ID]])</f>
        <v>1</v>
      </c>
      <c r="G2169" s="1" t="s">
        <v>3095</v>
      </c>
      <c r="I2169">
        <v>1</v>
      </c>
      <c r="J2169">
        <v>1</v>
      </c>
      <c r="L2169">
        <v>2</v>
      </c>
    </row>
    <row r="2170" spans="1:12" x14ac:dyDescent="0.25">
      <c r="A2170" s="156" t="s">
        <v>573</v>
      </c>
      <c r="B2170" s="66" t="s">
        <v>4727</v>
      </c>
      <c r="C2170" s="155" t="s">
        <v>53</v>
      </c>
      <c r="D2170">
        <f>IF(ISERROR(VLOOKUP(A2170,'Unc. Lookup'!O$2:O$2652,1,FALSE)),0,1)</f>
        <v>1</v>
      </c>
      <c r="E2170">
        <f>COUNTIF(Table5[New ID],Table5[[#This Row],[New ID]])</f>
        <v>1</v>
      </c>
      <c r="G2170" s="1" t="s">
        <v>4695</v>
      </c>
      <c r="I2170">
        <v>1</v>
      </c>
      <c r="L2170">
        <v>1</v>
      </c>
    </row>
    <row r="2171" spans="1:12" x14ac:dyDescent="0.25">
      <c r="A2171" s="156" t="s">
        <v>570</v>
      </c>
      <c r="B2171" s="66" t="s">
        <v>4728</v>
      </c>
      <c r="C2171" s="155" t="s">
        <v>53</v>
      </c>
      <c r="D2171">
        <f>IF(ISERROR(VLOOKUP(A2171,'Unc. Lookup'!O$2:O$2652,1,FALSE)),0,1)</f>
        <v>1</v>
      </c>
      <c r="E2171">
        <f>COUNTIF(Table5[New ID],Table5[[#This Row],[New ID]])</f>
        <v>1</v>
      </c>
      <c r="G2171" s="1" t="s">
        <v>3101</v>
      </c>
      <c r="J2171">
        <v>1</v>
      </c>
      <c r="L2171">
        <v>1</v>
      </c>
    </row>
    <row r="2172" spans="1:12" x14ac:dyDescent="0.25">
      <c r="A2172" s="156" t="s">
        <v>5654</v>
      </c>
      <c r="B2172" s="66" t="s">
        <v>4729</v>
      </c>
      <c r="C2172" s="155" t="s">
        <v>53</v>
      </c>
      <c r="D2172">
        <f>IF(ISERROR(VLOOKUP(A2172,'Unc. Lookup'!O$2:O$2652,1,FALSE)),0,1)</f>
        <v>0</v>
      </c>
      <c r="E2172">
        <f>COUNTIF(Table5[New ID],Table5[[#This Row],[New ID]])</f>
        <v>1</v>
      </c>
      <c r="G2172" s="1" t="s">
        <v>4700</v>
      </c>
      <c r="I2172">
        <v>1</v>
      </c>
      <c r="L2172">
        <v>1</v>
      </c>
    </row>
    <row r="2173" spans="1:12" x14ac:dyDescent="0.25">
      <c r="A2173" s="156" t="s">
        <v>5655</v>
      </c>
      <c r="B2173" s="66" t="s">
        <v>4730</v>
      </c>
      <c r="C2173" s="155" t="s">
        <v>53</v>
      </c>
      <c r="D2173">
        <f>IF(ISERROR(VLOOKUP(A2173,'Unc. Lookup'!O$2:O$2652,1,FALSE)),0,1)</f>
        <v>0</v>
      </c>
      <c r="E2173">
        <f>COUNTIF(Table5[New ID],Table5[[#This Row],[New ID]])</f>
        <v>1</v>
      </c>
      <c r="G2173" s="1" t="s">
        <v>4705</v>
      </c>
      <c r="I2173">
        <v>1</v>
      </c>
      <c r="L2173">
        <v>1</v>
      </c>
    </row>
    <row r="2174" spans="1:12" x14ac:dyDescent="0.25">
      <c r="A2174" s="156" t="s">
        <v>563</v>
      </c>
      <c r="B2174" s="66" t="s">
        <v>3693</v>
      </c>
      <c r="C2174" s="155" t="s">
        <v>53</v>
      </c>
      <c r="D2174">
        <f>IF(ISERROR(VLOOKUP(A2174,'Unc. Lookup'!O$2:O$2652,1,FALSE)),0,1)</f>
        <v>1</v>
      </c>
      <c r="E2174">
        <f>COUNTIF(Table5[New ID],Table5[[#This Row],[New ID]])</f>
        <v>1</v>
      </c>
      <c r="G2174" s="1" t="s">
        <v>3096</v>
      </c>
      <c r="I2174">
        <v>1</v>
      </c>
      <c r="J2174">
        <v>1</v>
      </c>
      <c r="L2174">
        <v>2</v>
      </c>
    </row>
    <row r="2175" spans="1:12" x14ac:dyDescent="0.25">
      <c r="A2175" s="156" t="s">
        <v>5656</v>
      </c>
      <c r="B2175" s="66" t="s">
        <v>4731</v>
      </c>
      <c r="C2175" s="155" t="s">
        <v>53</v>
      </c>
      <c r="D2175">
        <f>IF(ISERROR(VLOOKUP(A2175,'Unc. Lookup'!O$2:O$2652,1,FALSE)),0,1)</f>
        <v>0</v>
      </c>
      <c r="E2175">
        <f>COUNTIF(Table5[New ID],Table5[[#This Row],[New ID]])</f>
        <v>1</v>
      </c>
      <c r="G2175" s="1" t="s">
        <v>4696</v>
      </c>
      <c r="I2175">
        <v>1</v>
      </c>
      <c r="L2175">
        <v>1</v>
      </c>
    </row>
    <row r="2176" spans="1:12" x14ac:dyDescent="0.25">
      <c r="A2176" s="156" t="s">
        <v>567</v>
      </c>
      <c r="B2176" s="66" t="s">
        <v>4732</v>
      </c>
      <c r="C2176" s="155" t="s">
        <v>53</v>
      </c>
      <c r="D2176">
        <f>IF(ISERROR(VLOOKUP(A2176,'Unc. Lookup'!O$2:O$2652,1,FALSE)),0,1)</f>
        <v>1</v>
      </c>
      <c r="E2176">
        <f>COUNTIF(Table5[New ID],Table5[[#This Row],[New ID]])</f>
        <v>1</v>
      </c>
      <c r="G2176" s="1" t="s">
        <v>3102</v>
      </c>
      <c r="J2176">
        <v>1</v>
      </c>
      <c r="L2176">
        <v>1</v>
      </c>
    </row>
    <row r="2177" spans="1:12" x14ac:dyDescent="0.25">
      <c r="A2177" s="156" t="s">
        <v>564</v>
      </c>
      <c r="B2177" s="66" t="s">
        <v>3699</v>
      </c>
      <c r="C2177" s="155" t="s">
        <v>53</v>
      </c>
      <c r="D2177">
        <f>IF(ISERROR(VLOOKUP(A2177,'Unc. Lookup'!O$2:O$2652,1,FALSE)),0,1)</f>
        <v>1</v>
      </c>
      <c r="E2177">
        <f>COUNTIF(Table5[New ID],Table5[[#This Row],[New ID]])</f>
        <v>1</v>
      </c>
      <c r="G2177" s="1" t="s">
        <v>4701</v>
      </c>
      <c r="I2177">
        <v>1</v>
      </c>
      <c r="L2177">
        <v>1</v>
      </c>
    </row>
    <row r="2178" spans="1:12" x14ac:dyDescent="0.25">
      <c r="A2178" s="156" t="s">
        <v>566</v>
      </c>
      <c r="B2178" s="66" t="s">
        <v>4733</v>
      </c>
      <c r="C2178" s="155" t="s">
        <v>53</v>
      </c>
      <c r="D2178">
        <f>IF(ISERROR(VLOOKUP(A2178,'Unc. Lookup'!O$2:O$2652,1,FALSE)),0,1)</f>
        <v>1</v>
      </c>
      <c r="E2178">
        <f>COUNTIF(Table5[New ID],Table5[[#This Row],[New ID]])</f>
        <v>1</v>
      </c>
      <c r="G2178" s="1" t="s">
        <v>4381</v>
      </c>
      <c r="J2178">
        <v>2</v>
      </c>
      <c r="L2178">
        <v>2</v>
      </c>
    </row>
    <row r="2179" spans="1:12" x14ac:dyDescent="0.25">
      <c r="A2179" s="156" t="s">
        <v>5657</v>
      </c>
      <c r="B2179" s="66" t="s">
        <v>4734</v>
      </c>
      <c r="C2179" s="155" t="s">
        <v>53</v>
      </c>
      <c r="D2179">
        <f>IF(ISERROR(VLOOKUP(A2179,'Unc. Lookup'!O$2:O$2652,1,FALSE)),0,1)</f>
        <v>0</v>
      </c>
      <c r="E2179">
        <f>COUNTIF(Table5[New ID],Table5[[#This Row],[New ID]])</f>
        <v>1</v>
      </c>
      <c r="G2179" s="1" t="s">
        <v>4706</v>
      </c>
      <c r="I2179">
        <v>1</v>
      </c>
      <c r="L2179">
        <v>1</v>
      </c>
    </row>
    <row r="2180" spans="1:12" x14ac:dyDescent="0.25">
      <c r="A2180" s="156" t="s">
        <v>555</v>
      </c>
      <c r="B2180" s="66" t="s">
        <v>4735</v>
      </c>
      <c r="C2180" s="155" t="s">
        <v>53</v>
      </c>
      <c r="D2180">
        <f>IF(ISERROR(VLOOKUP(A2180,'Unc. Lookup'!O$2:O$2652,1,FALSE)),0,1)</f>
        <v>1</v>
      </c>
      <c r="E2180">
        <f>COUNTIF(Table5[New ID],Table5[[#This Row],[New ID]])</f>
        <v>1</v>
      </c>
      <c r="G2180" s="1" t="s">
        <v>4712</v>
      </c>
      <c r="I2180">
        <v>1</v>
      </c>
      <c r="L2180">
        <v>1</v>
      </c>
    </row>
    <row r="2181" spans="1:12" x14ac:dyDescent="0.25">
      <c r="A2181" s="156" t="s">
        <v>557</v>
      </c>
      <c r="B2181" s="66" t="s">
        <v>4736</v>
      </c>
      <c r="C2181" s="155" t="s">
        <v>53</v>
      </c>
      <c r="D2181">
        <f>IF(ISERROR(VLOOKUP(A2181,'Unc. Lookup'!O$2:O$2652,1,FALSE)),0,1)</f>
        <v>1</v>
      </c>
      <c r="E2181">
        <f>COUNTIF(Table5[New ID],Table5[[#This Row],[New ID]])</f>
        <v>1</v>
      </c>
      <c r="G2181" s="1" t="s">
        <v>3097</v>
      </c>
      <c r="I2181">
        <v>1</v>
      </c>
      <c r="J2181">
        <v>1</v>
      </c>
      <c r="L2181">
        <v>2</v>
      </c>
    </row>
    <row r="2182" spans="1:12" x14ac:dyDescent="0.25">
      <c r="A2182" s="156" t="s">
        <v>5658</v>
      </c>
      <c r="B2182" s="66" t="s">
        <v>4737</v>
      </c>
      <c r="C2182" s="155" t="s">
        <v>53</v>
      </c>
      <c r="D2182">
        <f>IF(ISERROR(VLOOKUP(A2182,'Unc. Lookup'!O$2:O$2652,1,FALSE)),0,1)</f>
        <v>0</v>
      </c>
      <c r="E2182">
        <f>COUNTIF(Table5[New ID],Table5[[#This Row],[New ID]])</f>
        <v>1</v>
      </c>
      <c r="G2182" s="1" t="s">
        <v>5017</v>
      </c>
      <c r="K2182">
        <v>1</v>
      </c>
      <c r="L2182">
        <v>1</v>
      </c>
    </row>
    <row r="2183" spans="1:12" x14ac:dyDescent="0.25">
      <c r="A2183" s="156" t="s">
        <v>561</v>
      </c>
      <c r="B2183" s="66" t="s">
        <v>4738</v>
      </c>
      <c r="C2183" s="155" t="s">
        <v>53</v>
      </c>
      <c r="D2183">
        <f>IF(ISERROR(VLOOKUP(A2183,'Unc. Lookup'!O$2:O$2652,1,FALSE)),0,1)</f>
        <v>1</v>
      </c>
      <c r="E2183">
        <f>COUNTIF(Table5[New ID],Table5[[#This Row],[New ID]])</f>
        <v>1</v>
      </c>
      <c r="G2183" s="1" t="s">
        <v>4697</v>
      </c>
      <c r="I2183">
        <v>1</v>
      </c>
      <c r="L2183">
        <v>1</v>
      </c>
    </row>
    <row r="2184" spans="1:12" x14ac:dyDescent="0.25">
      <c r="A2184" s="156" t="s">
        <v>556</v>
      </c>
      <c r="B2184" s="66" t="s">
        <v>4739</v>
      </c>
      <c r="C2184" s="155" t="s">
        <v>53</v>
      </c>
      <c r="D2184">
        <f>IF(ISERROR(VLOOKUP(A2184,'Unc. Lookup'!O$2:O$2652,1,FALSE)),0,1)</f>
        <v>1</v>
      </c>
      <c r="E2184">
        <f>COUNTIF(Table5[New ID],Table5[[#This Row],[New ID]])</f>
        <v>1</v>
      </c>
      <c r="G2184" s="1" t="s">
        <v>3103</v>
      </c>
      <c r="J2184">
        <v>1</v>
      </c>
      <c r="L2184">
        <v>1</v>
      </c>
    </row>
    <row r="2185" spans="1:12" x14ac:dyDescent="0.25">
      <c r="A2185" s="156" t="s">
        <v>558</v>
      </c>
      <c r="B2185" s="66" t="s">
        <v>4740</v>
      </c>
      <c r="C2185" s="155" t="s">
        <v>53</v>
      </c>
      <c r="D2185">
        <f>IF(ISERROR(VLOOKUP(A2185,'Unc. Lookup'!O$2:O$2652,1,FALSE)),0,1)</f>
        <v>1</v>
      </c>
      <c r="E2185">
        <f>COUNTIF(Table5[New ID],Table5[[#This Row],[New ID]])</f>
        <v>1</v>
      </c>
      <c r="G2185" s="1" t="s">
        <v>4702</v>
      </c>
      <c r="I2185">
        <v>1</v>
      </c>
      <c r="L2185">
        <v>1</v>
      </c>
    </row>
    <row r="2186" spans="1:12" x14ac:dyDescent="0.25">
      <c r="A2186" s="156" t="s">
        <v>5659</v>
      </c>
      <c r="B2186" s="66" t="s">
        <v>4741</v>
      </c>
      <c r="C2186" s="155" t="s">
        <v>53</v>
      </c>
      <c r="D2186">
        <f>IF(ISERROR(VLOOKUP(A2186,'Unc. Lookup'!O$2:O$2652,1,FALSE)),0,1)</f>
        <v>0</v>
      </c>
      <c r="E2186">
        <f>COUNTIF(Table5[New ID],Table5[[#This Row],[New ID]])</f>
        <v>1</v>
      </c>
      <c r="G2186" s="1" t="s">
        <v>3106</v>
      </c>
      <c r="J2186">
        <v>1</v>
      </c>
      <c r="L2186">
        <v>1</v>
      </c>
    </row>
    <row r="2187" spans="1:12" x14ac:dyDescent="0.25">
      <c r="A2187" s="156" t="s">
        <v>562</v>
      </c>
      <c r="B2187" s="66" t="s">
        <v>4742</v>
      </c>
      <c r="C2187" s="155" t="s">
        <v>53</v>
      </c>
      <c r="D2187">
        <f>IF(ISERROR(VLOOKUP(A2187,'Unc. Lookup'!O$2:O$2652,1,FALSE)),0,1)</f>
        <v>1</v>
      </c>
      <c r="E2187">
        <f>COUNTIF(Table5[New ID],Table5[[#This Row],[New ID]])</f>
        <v>1</v>
      </c>
      <c r="G2187" s="1" t="s">
        <v>4707</v>
      </c>
      <c r="I2187">
        <v>1</v>
      </c>
      <c r="L2187">
        <v>1</v>
      </c>
    </row>
    <row r="2188" spans="1:12" x14ac:dyDescent="0.25">
      <c r="A2188" s="156" t="s">
        <v>5660</v>
      </c>
      <c r="B2188" s="66" t="s">
        <v>4743</v>
      </c>
      <c r="C2188" s="155" t="s">
        <v>53</v>
      </c>
      <c r="D2188">
        <f>IF(ISERROR(VLOOKUP(A2188,'Unc. Lookup'!O$2:O$2652,1,FALSE)),0,1)</f>
        <v>0</v>
      </c>
      <c r="E2188">
        <f>COUNTIF(Table5[New ID],Table5[[#This Row],[New ID]])</f>
        <v>1</v>
      </c>
      <c r="G2188" s="1" t="s">
        <v>4713</v>
      </c>
      <c r="I2188">
        <v>1</v>
      </c>
      <c r="L2188">
        <v>1</v>
      </c>
    </row>
    <row r="2189" spans="1:12" x14ac:dyDescent="0.25">
      <c r="A2189" s="156" t="s">
        <v>547</v>
      </c>
      <c r="B2189" s="66" t="s">
        <v>4744</v>
      </c>
      <c r="C2189" s="155" t="s">
        <v>53</v>
      </c>
      <c r="D2189">
        <f>IF(ISERROR(VLOOKUP(A2189,'Unc. Lookup'!O$2:O$2652,1,FALSE)),0,1)</f>
        <v>1</v>
      </c>
      <c r="E2189">
        <f>COUNTIF(Table5[New ID],Table5[[#This Row],[New ID]])</f>
        <v>1</v>
      </c>
      <c r="G2189" s="1" t="s">
        <v>4718</v>
      </c>
      <c r="I2189">
        <v>1</v>
      </c>
      <c r="L2189">
        <v>1</v>
      </c>
    </row>
    <row r="2190" spans="1:12" x14ac:dyDescent="0.25">
      <c r="A2190" s="156" t="s">
        <v>549</v>
      </c>
      <c r="B2190" s="66" t="s">
        <v>4745</v>
      </c>
      <c r="C2190" s="155" t="s">
        <v>53</v>
      </c>
      <c r="D2190">
        <f>IF(ISERROR(VLOOKUP(A2190,'Unc. Lookup'!O$2:O$2652,1,FALSE)),0,1)</f>
        <v>1</v>
      </c>
      <c r="E2190">
        <f>COUNTIF(Table5[New ID],Table5[[#This Row],[New ID]])</f>
        <v>1</v>
      </c>
      <c r="G2190" s="1" t="s">
        <v>3108</v>
      </c>
      <c r="J2190">
        <v>1</v>
      </c>
      <c r="L2190">
        <v>1</v>
      </c>
    </row>
    <row r="2191" spans="1:12" x14ac:dyDescent="0.25">
      <c r="A2191" s="156" t="s">
        <v>551</v>
      </c>
      <c r="B2191" s="66" t="s">
        <v>4746</v>
      </c>
      <c r="C2191" s="155" t="s">
        <v>53</v>
      </c>
      <c r="D2191">
        <f>IF(ISERROR(VLOOKUP(A2191,'Unc. Lookup'!O$2:O$2652,1,FALSE)),0,1)</f>
        <v>1</v>
      </c>
      <c r="E2191">
        <f>COUNTIF(Table5[New ID],Table5[[#This Row],[New ID]])</f>
        <v>1</v>
      </c>
      <c r="G2191" s="1" t="s">
        <v>3098</v>
      </c>
      <c r="I2191">
        <v>1</v>
      </c>
      <c r="J2191">
        <v>1</v>
      </c>
      <c r="L2191">
        <v>2</v>
      </c>
    </row>
    <row r="2192" spans="1:12" x14ac:dyDescent="0.25">
      <c r="A2192" s="156" t="s">
        <v>553</v>
      </c>
      <c r="B2192" s="66" t="s">
        <v>4747</v>
      </c>
      <c r="C2192" s="155" t="s">
        <v>53</v>
      </c>
      <c r="D2192">
        <f>IF(ISERROR(VLOOKUP(A2192,'Unc. Lookup'!O$2:O$2652,1,FALSE)),0,1)</f>
        <v>1</v>
      </c>
      <c r="E2192">
        <f>COUNTIF(Table5[New ID],Table5[[#This Row],[New ID]])</f>
        <v>1</v>
      </c>
      <c r="G2192" s="1" t="s">
        <v>5018</v>
      </c>
      <c r="K2192">
        <v>1</v>
      </c>
      <c r="L2192">
        <v>1</v>
      </c>
    </row>
    <row r="2193" spans="1:12" x14ac:dyDescent="0.25">
      <c r="A2193" s="156" t="s">
        <v>546</v>
      </c>
      <c r="B2193" s="66" t="s">
        <v>4748</v>
      </c>
      <c r="C2193" s="155" t="s">
        <v>53</v>
      </c>
      <c r="D2193">
        <f>IF(ISERROR(VLOOKUP(A2193,'Unc. Lookup'!O$2:O$2652,1,FALSE)),0,1)</f>
        <v>1</v>
      </c>
      <c r="E2193">
        <f>COUNTIF(Table5[New ID],Table5[[#This Row],[New ID]])</f>
        <v>1</v>
      </c>
      <c r="G2193" s="1" t="s">
        <v>4698</v>
      </c>
      <c r="I2193">
        <v>1</v>
      </c>
      <c r="L2193">
        <v>1</v>
      </c>
    </row>
    <row r="2194" spans="1:12" x14ac:dyDescent="0.25">
      <c r="A2194" s="156" t="s">
        <v>548</v>
      </c>
      <c r="B2194" s="66" t="s">
        <v>4749</v>
      </c>
      <c r="C2194" s="155" t="s">
        <v>53</v>
      </c>
      <c r="D2194">
        <f>IF(ISERROR(VLOOKUP(A2194,'Unc. Lookup'!O$2:O$2652,1,FALSE)),0,1)</f>
        <v>1</v>
      </c>
      <c r="E2194">
        <f>COUNTIF(Table5[New ID],Table5[[#This Row],[New ID]])</f>
        <v>1</v>
      </c>
      <c r="G2194" s="1" t="s">
        <v>3104</v>
      </c>
      <c r="J2194">
        <v>1</v>
      </c>
      <c r="L2194">
        <v>1</v>
      </c>
    </row>
    <row r="2195" spans="1:12" x14ac:dyDescent="0.25">
      <c r="A2195" s="156" t="s">
        <v>550</v>
      </c>
      <c r="B2195" s="66" t="s">
        <v>4750</v>
      </c>
      <c r="C2195" s="155" t="s">
        <v>53</v>
      </c>
      <c r="D2195">
        <f>IF(ISERROR(VLOOKUP(A2195,'Unc. Lookup'!O$2:O$2652,1,FALSE)),0,1)</f>
        <v>1</v>
      </c>
      <c r="E2195">
        <f>COUNTIF(Table5[New ID],Table5[[#This Row],[New ID]])</f>
        <v>1</v>
      </c>
      <c r="G2195" s="1" t="s">
        <v>4703</v>
      </c>
      <c r="I2195">
        <v>1</v>
      </c>
      <c r="L2195">
        <v>1</v>
      </c>
    </row>
    <row r="2196" spans="1:12" x14ac:dyDescent="0.25">
      <c r="A2196" s="156" t="s">
        <v>552</v>
      </c>
      <c r="B2196" s="66" t="s">
        <v>4751</v>
      </c>
      <c r="C2196" s="155" t="s">
        <v>53</v>
      </c>
      <c r="D2196">
        <f>IF(ISERROR(VLOOKUP(A2196,'Unc. Lookup'!O$2:O$2652,1,FALSE)),0,1)</f>
        <v>1</v>
      </c>
      <c r="E2196">
        <f>COUNTIF(Table5[New ID],Table5[[#This Row],[New ID]])</f>
        <v>1</v>
      </c>
      <c r="G2196" s="1" t="s">
        <v>3107</v>
      </c>
      <c r="J2196">
        <v>1</v>
      </c>
      <c r="L2196">
        <v>1</v>
      </c>
    </row>
    <row r="2197" spans="1:12" x14ac:dyDescent="0.25">
      <c r="A2197" s="156" t="s">
        <v>554</v>
      </c>
      <c r="B2197" s="66" t="s">
        <v>4752</v>
      </c>
      <c r="C2197" s="155" t="s">
        <v>53</v>
      </c>
      <c r="D2197">
        <f>IF(ISERROR(VLOOKUP(A2197,'Unc. Lookup'!O$2:O$2652,1,FALSE)),0,1)</f>
        <v>1</v>
      </c>
      <c r="E2197">
        <f>COUNTIF(Table5[New ID],Table5[[#This Row],[New ID]])</f>
        <v>1</v>
      </c>
      <c r="G2197" s="1" t="s">
        <v>4708</v>
      </c>
      <c r="I2197">
        <v>1</v>
      </c>
      <c r="L2197">
        <v>1</v>
      </c>
    </row>
    <row r="2198" spans="1:12" x14ac:dyDescent="0.25">
      <c r="A2198" s="156" t="s">
        <v>5661</v>
      </c>
      <c r="B2198" s="66" t="s">
        <v>4753</v>
      </c>
      <c r="C2198" s="155" t="s">
        <v>53</v>
      </c>
      <c r="D2198">
        <f>IF(ISERROR(VLOOKUP(A2198,'Unc. Lookup'!O$2:O$2652,1,FALSE)),0,1)</f>
        <v>0</v>
      </c>
      <c r="E2198">
        <f>COUNTIF(Table5[New ID],Table5[[#This Row],[New ID]])</f>
        <v>1</v>
      </c>
      <c r="G2198" s="1" t="s">
        <v>4714</v>
      </c>
      <c r="I2198">
        <v>1</v>
      </c>
      <c r="L2198">
        <v>1</v>
      </c>
    </row>
    <row r="2199" spans="1:12" x14ac:dyDescent="0.25">
      <c r="A2199" s="156" t="s">
        <v>509</v>
      </c>
      <c r="B2199" s="66" t="s">
        <v>3729</v>
      </c>
      <c r="C2199" s="155" t="s">
        <v>53</v>
      </c>
      <c r="D2199">
        <f>IF(ISERROR(VLOOKUP(A2199,'Unc. Lookup'!O$2:O$2652,1,FALSE)),0,1)</f>
        <v>1</v>
      </c>
      <c r="E2199">
        <f>COUNTIF(Table5[New ID],Table5[[#This Row],[New ID]])</f>
        <v>1</v>
      </c>
      <c r="G2199" s="1" t="s">
        <v>4719</v>
      </c>
      <c r="I2199">
        <v>1</v>
      </c>
      <c r="L2199">
        <v>1</v>
      </c>
    </row>
    <row r="2200" spans="1:12" x14ac:dyDescent="0.25">
      <c r="A2200" s="156" t="s">
        <v>511</v>
      </c>
      <c r="B2200" s="66" t="s">
        <v>4754</v>
      </c>
      <c r="C2200" s="155" t="s">
        <v>53</v>
      </c>
      <c r="D2200">
        <f>IF(ISERROR(VLOOKUP(A2200,'Unc. Lookup'!O$2:O$2652,1,FALSE)),0,1)</f>
        <v>1</v>
      </c>
      <c r="E2200">
        <f>COUNTIF(Table5[New ID],Table5[[#This Row],[New ID]])</f>
        <v>1</v>
      </c>
      <c r="G2200" s="1" t="s">
        <v>3109</v>
      </c>
      <c r="J2200">
        <v>1</v>
      </c>
      <c r="L2200">
        <v>1</v>
      </c>
    </row>
    <row r="2201" spans="1:12" x14ac:dyDescent="0.25">
      <c r="A2201" s="156" t="s">
        <v>513</v>
      </c>
      <c r="B2201" s="66" t="s">
        <v>4755</v>
      </c>
      <c r="C2201" s="155" t="s">
        <v>53</v>
      </c>
      <c r="D2201">
        <f>IF(ISERROR(VLOOKUP(A2201,'Unc. Lookup'!O$2:O$2652,1,FALSE)),0,1)</f>
        <v>1</v>
      </c>
      <c r="E2201">
        <f>COUNTIF(Table5[New ID],Table5[[#This Row],[New ID]])</f>
        <v>1</v>
      </c>
      <c r="G2201" s="1" t="s">
        <v>3112</v>
      </c>
      <c r="J2201">
        <v>1</v>
      </c>
      <c r="L2201">
        <v>1</v>
      </c>
    </row>
    <row r="2202" spans="1:12" x14ac:dyDescent="0.25">
      <c r="A2202" s="156" t="s">
        <v>508</v>
      </c>
      <c r="B2202" s="66" t="s">
        <v>4756</v>
      </c>
      <c r="C2202" s="155" t="s">
        <v>53</v>
      </c>
      <c r="D2202">
        <f>IF(ISERROR(VLOOKUP(A2202,'Unc. Lookup'!O$2:O$2652,1,FALSE)),0,1)</f>
        <v>1</v>
      </c>
      <c r="E2202">
        <f>COUNTIF(Table5[New ID],Table5[[#This Row],[New ID]])</f>
        <v>1</v>
      </c>
      <c r="G2202" s="1" t="s">
        <v>4724</v>
      </c>
      <c r="I2202">
        <v>0</v>
      </c>
      <c r="L2202">
        <v>0</v>
      </c>
    </row>
    <row r="2203" spans="1:12" x14ac:dyDescent="0.25">
      <c r="A2203" s="156" t="s">
        <v>510</v>
      </c>
      <c r="B2203" s="66" t="s">
        <v>3734</v>
      </c>
      <c r="C2203" s="155" t="s">
        <v>53</v>
      </c>
      <c r="D2203">
        <f>IF(ISERROR(VLOOKUP(A2203,'Unc. Lookup'!O$2:O$2652,1,FALSE)),0,1)</f>
        <v>1</v>
      </c>
      <c r="E2203">
        <f>COUNTIF(Table5[New ID],Table5[[#This Row],[New ID]])</f>
        <v>1</v>
      </c>
      <c r="G2203" s="1" t="s">
        <v>3099</v>
      </c>
      <c r="I2203">
        <v>1</v>
      </c>
      <c r="J2203">
        <v>1</v>
      </c>
      <c r="L2203">
        <v>2</v>
      </c>
    </row>
    <row r="2204" spans="1:12" x14ac:dyDescent="0.25">
      <c r="A2204" s="156" t="s">
        <v>512</v>
      </c>
      <c r="B2204" s="66" t="s">
        <v>4757</v>
      </c>
      <c r="C2204" s="155" t="s">
        <v>53</v>
      </c>
      <c r="D2204">
        <f>IF(ISERROR(VLOOKUP(A2204,'Unc. Lookup'!O$2:O$2652,1,FALSE)),0,1)</f>
        <v>1</v>
      </c>
      <c r="E2204">
        <f>COUNTIF(Table5[New ID],Table5[[#This Row],[New ID]])</f>
        <v>1</v>
      </c>
      <c r="G2204" s="1" t="s">
        <v>5019</v>
      </c>
      <c r="K2204">
        <v>1</v>
      </c>
      <c r="L2204">
        <v>1</v>
      </c>
    </row>
    <row r="2205" spans="1:12" x14ac:dyDescent="0.25">
      <c r="A2205" s="156" t="s">
        <v>5662</v>
      </c>
      <c r="B2205" s="66" t="s">
        <v>4758</v>
      </c>
      <c r="C2205" s="155" t="s">
        <v>53</v>
      </c>
      <c r="D2205">
        <f>IF(ISERROR(VLOOKUP(A2205,'Unc. Lookup'!O$2:O$2652,1,FALSE)),0,1)</f>
        <v>0</v>
      </c>
      <c r="E2205">
        <f>COUNTIF(Table5[New ID],Table5[[#This Row],[New ID]])</f>
        <v>1</v>
      </c>
      <c r="G2205" s="1" t="s">
        <v>4704</v>
      </c>
      <c r="I2205">
        <v>1</v>
      </c>
      <c r="L2205">
        <v>1</v>
      </c>
    </row>
    <row r="2206" spans="1:12" x14ac:dyDescent="0.25">
      <c r="A2206" s="156" t="s">
        <v>499</v>
      </c>
      <c r="B2206" s="66" t="s">
        <v>4759</v>
      </c>
      <c r="C2206" s="155" t="s">
        <v>53</v>
      </c>
      <c r="D2206">
        <f>IF(ISERROR(VLOOKUP(A2206,'Unc. Lookup'!O$2:O$2652,1,FALSE)),0,1)</f>
        <v>1</v>
      </c>
      <c r="E2206">
        <f>COUNTIF(Table5[New ID],Table5[[#This Row],[New ID]])</f>
        <v>1</v>
      </c>
      <c r="G2206" s="1" t="s">
        <v>4709</v>
      </c>
      <c r="I2206">
        <v>1</v>
      </c>
      <c r="L2206">
        <v>1</v>
      </c>
    </row>
    <row r="2207" spans="1:12" x14ac:dyDescent="0.25">
      <c r="A2207" s="156" t="s">
        <v>501</v>
      </c>
      <c r="B2207" s="66" t="s">
        <v>3739</v>
      </c>
      <c r="C2207" s="155" t="s">
        <v>53</v>
      </c>
      <c r="D2207">
        <f>IF(ISERROR(VLOOKUP(A2207,'Unc. Lookup'!O$2:O$2652,1,FALSE)),0,1)</f>
        <v>1</v>
      </c>
      <c r="E2207">
        <f>COUNTIF(Table5[New ID],Table5[[#This Row],[New ID]])</f>
        <v>1</v>
      </c>
      <c r="G2207" s="1" t="s">
        <v>4715</v>
      </c>
      <c r="I2207">
        <v>1</v>
      </c>
      <c r="L2207">
        <v>1</v>
      </c>
    </row>
    <row r="2208" spans="1:12" x14ac:dyDescent="0.25">
      <c r="A2208" s="156" t="s">
        <v>503</v>
      </c>
      <c r="B2208" s="66" t="s">
        <v>4760</v>
      </c>
      <c r="C2208" s="155" t="s">
        <v>53</v>
      </c>
      <c r="D2208">
        <f>IF(ISERROR(VLOOKUP(A2208,'Unc. Lookup'!O$2:O$2652,1,FALSE)),0,1)</f>
        <v>1</v>
      </c>
      <c r="E2208">
        <f>COUNTIF(Table5[New ID],Table5[[#This Row],[New ID]])</f>
        <v>1</v>
      </c>
      <c r="G2208" s="1" t="s">
        <v>4720</v>
      </c>
      <c r="I2208">
        <v>1</v>
      </c>
      <c r="L2208">
        <v>1</v>
      </c>
    </row>
    <row r="2209" spans="1:12" x14ac:dyDescent="0.25">
      <c r="A2209" s="156" t="s">
        <v>505</v>
      </c>
      <c r="B2209" s="66" t="s">
        <v>4761</v>
      </c>
      <c r="C2209" s="155" t="s">
        <v>53</v>
      </c>
      <c r="D2209">
        <f>IF(ISERROR(VLOOKUP(A2209,'Unc. Lookup'!O$2:O$2652,1,FALSE)),0,1)</f>
        <v>1</v>
      </c>
      <c r="E2209">
        <f>COUNTIF(Table5[New ID],Table5[[#This Row],[New ID]])</f>
        <v>1</v>
      </c>
      <c r="G2209" s="1" t="s">
        <v>3110</v>
      </c>
      <c r="J2209">
        <v>1</v>
      </c>
      <c r="L2209">
        <v>1</v>
      </c>
    </row>
    <row r="2210" spans="1:12" x14ac:dyDescent="0.25">
      <c r="A2210" s="156" t="s">
        <v>500</v>
      </c>
      <c r="B2210" s="66" t="s">
        <v>4762</v>
      </c>
      <c r="C2210" s="155" t="s">
        <v>53</v>
      </c>
      <c r="D2210">
        <f>IF(ISERROR(VLOOKUP(A2210,'Unc. Lookup'!O$2:O$2652,1,FALSE)),0,1)</f>
        <v>1</v>
      </c>
      <c r="E2210">
        <f>COUNTIF(Table5[New ID],Table5[[#This Row],[New ID]])</f>
        <v>1</v>
      </c>
      <c r="G2210" s="1" t="s">
        <v>3113</v>
      </c>
      <c r="J2210">
        <v>1</v>
      </c>
      <c r="L2210">
        <v>1</v>
      </c>
    </row>
    <row r="2211" spans="1:12" x14ac:dyDescent="0.25">
      <c r="A2211" s="156" t="s">
        <v>502</v>
      </c>
      <c r="B2211" s="66" t="s">
        <v>3744</v>
      </c>
      <c r="C2211" s="155" t="s">
        <v>53</v>
      </c>
      <c r="D2211">
        <f>IF(ISERROR(VLOOKUP(A2211,'Unc. Lookup'!O$2:O$2652,1,FALSE)),0,1)</f>
        <v>1</v>
      </c>
      <c r="E2211">
        <f>COUNTIF(Table5[New ID],Table5[[#This Row],[New ID]])</f>
        <v>1</v>
      </c>
      <c r="G2211" s="1" t="s">
        <v>3116</v>
      </c>
      <c r="J2211">
        <v>1</v>
      </c>
      <c r="L2211">
        <v>1</v>
      </c>
    </row>
    <row r="2212" spans="1:12" x14ac:dyDescent="0.25">
      <c r="A2212" s="156" t="s">
        <v>504</v>
      </c>
      <c r="B2212" s="66" t="s">
        <v>4763</v>
      </c>
      <c r="C2212" s="155" t="s">
        <v>53</v>
      </c>
      <c r="D2212">
        <f>IF(ISERROR(VLOOKUP(A2212,'Unc. Lookup'!O$2:O$2652,1,FALSE)),0,1)</f>
        <v>1</v>
      </c>
      <c r="E2212">
        <f>COUNTIF(Table5[New ID],Table5[[#This Row],[New ID]])</f>
        <v>1</v>
      </c>
      <c r="G2212" s="1" t="s">
        <v>3120</v>
      </c>
      <c r="J2212">
        <v>1</v>
      </c>
      <c r="L2212">
        <v>1</v>
      </c>
    </row>
    <row r="2213" spans="1:12" x14ac:dyDescent="0.25">
      <c r="A2213" s="156" t="s">
        <v>506</v>
      </c>
      <c r="B2213" s="66" t="s">
        <v>4764</v>
      </c>
      <c r="C2213" s="155" t="s">
        <v>53</v>
      </c>
      <c r="D2213">
        <f>IF(ISERROR(VLOOKUP(A2213,'Unc. Lookup'!O$2:O$2652,1,FALSE)),0,1)</f>
        <v>1</v>
      </c>
      <c r="E2213">
        <f>COUNTIF(Table5[New ID],Table5[[#This Row],[New ID]])</f>
        <v>1</v>
      </c>
      <c r="G2213" s="1" t="s">
        <v>3100</v>
      </c>
      <c r="I2213">
        <v>1</v>
      </c>
      <c r="J2213">
        <v>1</v>
      </c>
      <c r="L2213">
        <v>2</v>
      </c>
    </row>
    <row r="2214" spans="1:12" x14ac:dyDescent="0.25">
      <c r="A2214" s="156" t="s">
        <v>493</v>
      </c>
      <c r="B2214" s="66" t="s">
        <v>4765</v>
      </c>
      <c r="C2214" s="155" t="s">
        <v>53</v>
      </c>
      <c r="D2214">
        <f>IF(ISERROR(VLOOKUP(A2214,'Unc. Lookup'!O$2:O$2652,1,FALSE)),0,1)</f>
        <v>1</v>
      </c>
      <c r="E2214">
        <f>COUNTIF(Table5[New ID],Table5[[#This Row],[New ID]])</f>
        <v>1</v>
      </c>
      <c r="G2214" s="1" t="s">
        <v>5020</v>
      </c>
      <c r="K2214">
        <v>1</v>
      </c>
      <c r="L2214">
        <v>1</v>
      </c>
    </row>
    <row r="2215" spans="1:12" x14ac:dyDescent="0.25">
      <c r="A2215" s="156" t="s">
        <v>5663</v>
      </c>
      <c r="B2215" s="66" t="s">
        <v>4766</v>
      </c>
      <c r="C2215" s="155" t="s">
        <v>53</v>
      </c>
      <c r="D2215">
        <f>IF(ISERROR(VLOOKUP(A2215,'Unc. Lookup'!O$2:O$2652,1,FALSE)),0,1)</f>
        <v>0</v>
      </c>
      <c r="E2215">
        <f>COUNTIF(Table5[New ID],Table5[[#This Row],[New ID]])</f>
        <v>1</v>
      </c>
      <c r="G2215" s="1" t="s">
        <v>4692</v>
      </c>
      <c r="I2215">
        <v>1</v>
      </c>
      <c r="L2215">
        <v>1</v>
      </c>
    </row>
    <row r="2216" spans="1:12" x14ac:dyDescent="0.25">
      <c r="A2216" s="156" t="s">
        <v>497</v>
      </c>
      <c r="B2216" s="66" t="s">
        <v>4767</v>
      </c>
      <c r="C2216" s="155" t="s">
        <v>53</v>
      </c>
      <c r="D2216">
        <f>IF(ISERROR(VLOOKUP(A2216,'Unc. Lookup'!O$2:O$2652,1,FALSE)),0,1)</f>
        <v>1</v>
      </c>
      <c r="E2216">
        <f>COUNTIF(Table5[New ID],Table5[[#This Row],[New ID]])</f>
        <v>1</v>
      </c>
      <c r="G2216" s="1" t="s">
        <v>5021</v>
      </c>
      <c r="K2216">
        <v>1</v>
      </c>
      <c r="L2216">
        <v>1</v>
      </c>
    </row>
    <row r="2217" spans="1:12" x14ac:dyDescent="0.25">
      <c r="A2217" s="156" t="s">
        <v>5664</v>
      </c>
      <c r="B2217" s="66" t="s">
        <v>4768</v>
      </c>
      <c r="C2217" s="155" t="s">
        <v>53</v>
      </c>
      <c r="D2217">
        <f>IF(ISERROR(VLOOKUP(A2217,'Unc. Lookup'!O$2:O$2652,1,FALSE)),0,1)</f>
        <v>0</v>
      </c>
      <c r="E2217">
        <f>COUNTIF(Table5[New ID],Table5[[#This Row],[New ID]])</f>
        <v>1</v>
      </c>
      <c r="G2217" s="1" t="s">
        <v>4723</v>
      </c>
      <c r="I2217">
        <v>1</v>
      </c>
      <c r="L2217">
        <v>1</v>
      </c>
    </row>
    <row r="2218" spans="1:12" x14ac:dyDescent="0.25">
      <c r="A2218" s="156" t="s">
        <v>496</v>
      </c>
      <c r="B2218" s="66" t="s">
        <v>4769</v>
      </c>
      <c r="C2218" s="155" t="s">
        <v>53</v>
      </c>
      <c r="D2218">
        <f>IF(ISERROR(VLOOKUP(A2218,'Unc. Lookup'!O$2:O$2652,1,FALSE)),0,1)</f>
        <v>1</v>
      </c>
      <c r="E2218">
        <f>COUNTIF(Table5[New ID],Table5[[#This Row],[New ID]])</f>
        <v>1</v>
      </c>
      <c r="G2218" s="1" t="s">
        <v>3119</v>
      </c>
      <c r="J2218">
        <v>1</v>
      </c>
      <c r="L2218">
        <v>1</v>
      </c>
    </row>
    <row r="2219" spans="1:12" x14ac:dyDescent="0.25">
      <c r="A2219" s="156" t="s">
        <v>5665</v>
      </c>
      <c r="B2219" s="66" t="s">
        <v>4770</v>
      </c>
      <c r="C2219" s="155" t="s">
        <v>53</v>
      </c>
      <c r="D2219">
        <f>IF(ISERROR(VLOOKUP(A2219,'Unc. Lookup'!O$2:O$2652,1,FALSE)),0,1)</f>
        <v>0</v>
      </c>
      <c r="E2219">
        <f>COUNTIF(Table5[New ID],Table5[[#This Row],[New ID]])</f>
        <v>1</v>
      </c>
      <c r="G2219" s="1" t="s">
        <v>3123</v>
      </c>
      <c r="J2219">
        <v>1</v>
      </c>
      <c r="L2219">
        <v>1</v>
      </c>
    </row>
    <row r="2220" spans="1:12" x14ac:dyDescent="0.25">
      <c r="A2220" s="156" t="s">
        <v>530</v>
      </c>
      <c r="B2220" s="66" t="s">
        <v>4771</v>
      </c>
      <c r="C2220" s="155" t="s">
        <v>53</v>
      </c>
      <c r="D2220">
        <f>IF(ISERROR(VLOOKUP(A2220,'Unc. Lookup'!O$2:O$2652,1,FALSE)),0,1)</f>
        <v>1</v>
      </c>
      <c r="E2220">
        <f>COUNTIF(Table5[New ID],Table5[[#This Row],[New ID]])</f>
        <v>1</v>
      </c>
      <c r="G2220" s="1" t="s">
        <v>4711</v>
      </c>
      <c r="I2220">
        <v>1</v>
      </c>
      <c r="L2220">
        <v>1</v>
      </c>
    </row>
    <row r="2221" spans="1:12" x14ac:dyDescent="0.25">
      <c r="A2221" s="156" t="s">
        <v>533</v>
      </c>
      <c r="B2221" s="66" t="s">
        <v>4772</v>
      </c>
      <c r="C2221" s="155" t="s">
        <v>53</v>
      </c>
      <c r="D2221">
        <f>IF(ISERROR(VLOOKUP(A2221,'Unc. Lookup'!O$2:O$2652,1,FALSE)),0,1)</f>
        <v>1</v>
      </c>
      <c r="E2221">
        <f>COUNTIF(Table5[New ID],Table5[[#This Row],[New ID]])</f>
        <v>1</v>
      </c>
      <c r="G2221" s="1" t="s">
        <v>4717</v>
      </c>
      <c r="I2221">
        <v>1</v>
      </c>
      <c r="L2221">
        <v>1</v>
      </c>
    </row>
    <row r="2222" spans="1:12" x14ac:dyDescent="0.25">
      <c r="A2222" s="156" t="s">
        <v>536</v>
      </c>
      <c r="B2222" s="66" t="s">
        <v>4773</v>
      </c>
      <c r="C2222" s="155" t="s">
        <v>53</v>
      </c>
      <c r="D2222">
        <f>IF(ISERROR(VLOOKUP(A2222,'Unc. Lookup'!O$2:O$2652,1,FALSE)),0,1)</f>
        <v>1</v>
      </c>
      <c r="E2222">
        <f>COUNTIF(Table5[New ID],Table5[[#This Row],[New ID]])</f>
        <v>1</v>
      </c>
      <c r="G2222" s="1" t="s">
        <v>4722</v>
      </c>
      <c r="I2222">
        <v>1</v>
      </c>
      <c r="L2222">
        <v>1</v>
      </c>
    </row>
    <row r="2223" spans="1:12" x14ac:dyDescent="0.25">
      <c r="A2223" s="156" t="s">
        <v>539</v>
      </c>
      <c r="B2223" s="66" t="s">
        <v>4774</v>
      </c>
      <c r="C2223" s="155" t="s">
        <v>53</v>
      </c>
      <c r="D2223">
        <f>IF(ISERROR(VLOOKUP(A2223,'Unc. Lookup'!O$2:O$2652,1,FALSE)),0,1)</f>
        <v>1</v>
      </c>
      <c r="E2223">
        <f>COUNTIF(Table5[New ID],Table5[[#This Row],[New ID]])</f>
        <v>1</v>
      </c>
      <c r="G2223" s="1" t="s">
        <v>3115</v>
      </c>
      <c r="J2223">
        <v>1</v>
      </c>
      <c r="L2223">
        <v>1</v>
      </c>
    </row>
    <row r="2224" spans="1:12" x14ac:dyDescent="0.25">
      <c r="A2224" s="156" t="s">
        <v>542</v>
      </c>
      <c r="B2224" s="66" t="s">
        <v>4775</v>
      </c>
      <c r="C2224" s="155" t="s">
        <v>53</v>
      </c>
      <c r="D2224">
        <f>IF(ISERROR(VLOOKUP(A2224,'Unc. Lookup'!O$2:O$2652,1,FALSE)),0,1)</f>
        <v>1</v>
      </c>
      <c r="E2224">
        <f>COUNTIF(Table5[New ID],Table5[[#This Row],[New ID]])</f>
        <v>1</v>
      </c>
      <c r="G2224" s="1" t="s">
        <v>3118</v>
      </c>
      <c r="J2224">
        <v>1</v>
      </c>
      <c r="L2224">
        <v>1</v>
      </c>
    </row>
    <row r="2225" spans="1:12" x14ac:dyDescent="0.25">
      <c r="A2225" s="156" t="s">
        <v>531</v>
      </c>
      <c r="B2225" s="66" t="s">
        <v>4776</v>
      </c>
      <c r="C2225" s="155" t="s">
        <v>53</v>
      </c>
      <c r="D2225">
        <f>IF(ISERROR(VLOOKUP(A2225,'Unc. Lookup'!O$2:O$2652,1,FALSE)),0,1)</f>
        <v>1</v>
      </c>
      <c r="E2225">
        <f>COUNTIF(Table5[New ID],Table5[[#This Row],[New ID]])</f>
        <v>1</v>
      </c>
      <c r="G2225" s="1" t="s">
        <v>3122</v>
      </c>
      <c r="J2225">
        <v>1</v>
      </c>
      <c r="L2225">
        <v>1</v>
      </c>
    </row>
    <row r="2226" spans="1:12" x14ac:dyDescent="0.25">
      <c r="A2226" s="156" t="s">
        <v>534</v>
      </c>
      <c r="B2226" s="66" t="s">
        <v>4777</v>
      </c>
      <c r="C2226" s="155" t="s">
        <v>53</v>
      </c>
      <c r="D2226">
        <f>IF(ISERROR(VLOOKUP(A2226,'Unc. Lookup'!O$2:O$2652,1,FALSE)),0,1)</f>
        <v>1</v>
      </c>
      <c r="E2226">
        <f>COUNTIF(Table5[New ID],Table5[[#This Row],[New ID]])</f>
        <v>1</v>
      </c>
      <c r="G2226" s="1" t="s">
        <v>4710</v>
      </c>
      <c r="I2226">
        <v>1</v>
      </c>
      <c r="L2226">
        <v>1</v>
      </c>
    </row>
    <row r="2227" spans="1:12" x14ac:dyDescent="0.25">
      <c r="A2227" s="156" t="s">
        <v>537</v>
      </c>
      <c r="B2227" s="66" t="s">
        <v>4778</v>
      </c>
      <c r="C2227" s="155" t="s">
        <v>53</v>
      </c>
      <c r="D2227">
        <f>IF(ISERROR(VLOOKUP(A2227,'Unc. Lookup'!O$2:O$2652,1,FALSE)),0,1)</f>
        <v>1</v>
      </c>
      <c r="E2227">
        <f>COUNTIF(Table5[New ID],Table5[[#This Row],[New ID]])</f>
        <v>1</v>
      </c>
      <c r="G2227" s="1" t="s">
        <v>4716</v>
      </c>
      <c r="I2227">
        <v>1</v>
      </c>
      <c r="L2227">
        <v>1</v>
      </c>
    </row>
    <row r="2228" spans="1:12" x14ac:dyDescent="0.25">
      <c r="A2228" s="156" t="s">
        <v>540</v>
      </c>
      <c r="B2228" s="66" t="s">
        <v>4779</v>
      </c>
      <c r="C2228" s="155" t="s">
        <v>53</v>
      </c>
      <c r="D2228">
        <f>IF(ISERROR(VLOOKUP(A2228,'Unc. Lookup'!O$2:O$2652,1,FALSE)),0,1)</f>
        <v>1</v>
      </c>
      <c r="E2228">
        <f>COUNTIF(Table5[New ID],Table5[[#This Row],[New ID]])</f>
        <v>1</v>
      </c>
      <c r="G2228" s="1" t="s">
        <v>4721</v>
      </c>
      <c r="I2228">
        <v>1</v>
      </c>
      <c r="L2228">
        <v>1</v>
      </c>
    </row>
    <row r="2229" spans="1:12" x14ac:dyDescent="0.25">
      <c r="A2229" s="156" t="s">
        <v>543</v>
      </c>
      <c r="B2229" s="66" t="s">
        <v>4780</v>
      </c>
      <c r="C2229" s="155" t="s">
        <v>53</v>
      </c>
      <c r="D2229">
        <f>IF(ISERROR(VLOOKUP(A2229,'Unc. Lookup'!O$2:O$2652,1,FALSE)),0,1)</f>
        <v>1</v>
      </c>
      <c r="E2229">
        <f>COUNTIF(Table5[New ID],Table5[[#This Row],[New ID]])</f>
        <v>1</v>
      </c>
      <c r="G2229" s="1" t="s">
        <v>3111</v>
      </c>
      <c r="J2229">
        <v>1</v>
      </c>
      <c r="L2229">
        <v>1</v>
      </c>
    </row>
    <row r="2230" spans="1:12" x14ac:dyDescent="0.25">
      <c r="A2230" s="156" t="s">
        <v>532</v>
      </c>
      <c r="B2230" s="66" t="s">
        <v>4781</v>
      </c>
      <c r="C2230" s="155" t="s">
        <v>53</v>
      </c>
      <c r="D2230">
        <f>IF(ISERROR(VLOOKUP(A2230,'Unc. Lookup'!O$2:O$2652,1,FALSE)),0,1)</f>
        <v>1</v>
      </c>
      <c r="E2230">
        <f>COUNTIF(Table5[New ID],Table5[[#This Row],[New ID]])</f>
        <v>1</v>
      </c>
      <c r="G2230" s="1" t="s">
        <v>3114</v>
      </c>
      <c r="J2230">
        <v>1</v>
      </c>
      <c r="L2230">
        <v>1</v>
      </c>
    </row>
    <row r="2231" spans="1:12" x14ac:dyDescent="0.25">
      <c r="A2231" s="156" t="s">
        <v>535</v>
      </c>
      <c r="B2231" s="66" t="s">
        <v>4782</v>
      </c>
      <c r="C2231" s="155" t="s">
        <v>53</v>
      </c>
      <c r="D2231">
        <f>IF(ISERROR(VLOOKUP(A2231,'Unc. Lookup'!O$2:O$2652,1,FALSE)),0,1)</f>
        <v>1</v>
      </c>
      <c r="E2231">
        <f>COUNTIF(Table5[New ID],Table5[[#This Row],[New ID]])</f>
        <v>1</v>
      </c>
      <c r="G2231" s="1" t="s">
        <v>3117</v>
      </c>
      <c r="J2231">
        <v>1</v>
      </c>
      <c r="L2231">
        <v>1</v>
      </c>
    </row>
    <row r="2232" spans="1:12" x14ac:dyDescent="0.25">
      <c r="A2232" s="156" t="s">
        <v>5666</v>
      </c>
      <c r="B2232" s="66" t="s">
        <v>4783</v>
      </c>
      <c r="C2232" s="155" t="s">
        <v>53</v>
      </c>
      <c r="D2232">
        <f>IF(ISERROR(VLOOKUP(A2232,'Unc. Lookup'!O$2:O$2652,1,FALSE)),0,1)</f>
        <v>0</v>
      </c>
      <c r="E2232">
        <f>COUNTIF(Table5[New ID],Table5[[#This Row],[New ID]])</f>
        <v>1</v>
      </c>
      <c r="G2232" s="1" t="s">
        <v>3121</v>
      </c>
      <c r="J2232">
        <v>1</v>
      </c>
      <c r="L2232">
        <v>1</v>
      </c>
    </row>
    <row r="2233" spans="1:12" x14ac:dyDescent="0.25">
      <c r="A2233" s="156" t="s">
        <v>541</v>
      </c>
      <c r="B2233" s="66" t="s">
        <v>4784</v>
      </c>
      <c r="C2233" s="155" t="s">
        <v>53</v>
      </c>
      <c r="D2233">
        <f>IF(ISERROR(VLOOKUP(A2233,'Unc. Lookup'!O$2:O$2652,1,FALSE)),0,1)</f>
        <v>1</v>
      </c>
      <c r="E2233">
        <f>COUNTIF(Table5[New ID],Table5[[#This Row],[New ID]])</f>
        <v>1</v>
      </c>
      <c r="G2233" s="1" t="s">
        <v>5034</v>
      </c>
      <c r="K2233">
        <v>1</v>
      </c>
      <c r="L2233">
        <v>1</v>
      </c>
    </row>
    <row r="2234" spans="1:12" x14ac:dyDescent="0.25">
      <c r="A2234" s="156" t="s">
        <v>544</v>
      </c>
      <c r="B2234" s="66" t="s">
        <v>4785</v>
      </c>
      <c r="C2234" s="155" t="s">
        <v>53</v>
      </c>
      <c r="D2234">
        <f>IF(ISERROR(VLOOKUP(A2234,'Unc. Lookup'!O$2:O$2652,1,FALSE)),0,1)</f>
        <v>1</v>
      </c>
      <c r="E2234">
        <f>COUNTIF(Table5[New ID],Table5[[#This Row],[New ID]])</f>
        <v>1</v>
      </c>
      <c r="G2234" s="1" t="s">
        <v>5033</v>
      </c>
      <c r="K2234">
        <v>1</v>
      </c>
      <c r="L2234">
        <v>1</v>
      </c>
    </row>
    <row r="2235" spans="1:12" x14ac:dyDescent="0.25">
      <c r="A2235" s="156" t="s">
        <v>515</v>
      </c>
      <c r="B2235" s="66" t="s">
        <v>4786</v>
      </c>
      <c r="C2235" s="155" t="s">
        <v>53</v>
      </c>
      <c r="D2235">
        <f>IF(ISERROR(VLOOKUP(A2235,'Unc. Lookup'!O$2:O$2652,1,FALSE)),0,1)</f>
        <v>1</v>
      </c>
      <c r="E2235">
        <f>COUNTIF(Table5[New ID],Table5[[#This Row],[New ID]])</f>
        <v>1</v>
      </c>
      <c r="G2235" s="1" t="s">
        <v>5031</v>
      </c>
      <c r="K2235">
        <v>1</v>
      </c>
      <c r="L2235">
        <v>1</v>
      </c>
    </row>
    <row r="2236" spans="1:12" x14ac:dyDescent="0.25">
      <c r="A2236" s="156" t="s">
        <v>518</v>
      </c>
      <c r="B2236" s="66" t="s">
        <v>4787</v>
      </c>
      <c r="C2236" s="155" t="s">
        <v>53</v>
      </c>
      <c r="D2236">
        <f>IF(ISERROR(VLOOKUP(A2236,'Unc. Lookup'!O$2:O$2652,1,FALSE)),0,1)</f>
        <v>1</v>
      </c>
      <c r="E2236">
        <f>COUNTIF(Table5[New ID],Table5[[#This Row],[New ID]])</f>
        <v>1</v>
      </c>
      <c r="G2236" s="1" t="s">
        <v>5024</v>
      </c>
      <c r="K2236">
        <v>1</v>
      </c>
      <c r="L2236">
        <v>1</v>
      </c>
    </row>
    <row r="2237" spans="1:12" x14ac:dyDescent="0.25">
      <c r="A2237" s="156" t="s">
        <v>5667</v>
      </c>
      <c r="B2237" s="66" t="s">
        <v>4788</v>
      </c>
      <c r="C2237" s="155" t="s">
        <v>53</v>
      </c>
      <c r="D2237">
        <f>IF(ISERROR(VLOOKUP(A2237,'Unc. Lookup'!O$2:O$2652,1,FALSE)),0,1)</f>
        <v>0</v>
      </c>
      <c r="E2237">
        <f>COUNTIF(Table5[New ID],Table5[[#This Row],[New ID]])</f>
        <v>1</v>
      </c>
      <c r="G2237" s="1" t="s">
        <v>5027</v>
      </c>
      <c r="K2237">
        <v>1</v>
      </c>
      <c r="L2237">
        <v>1</v>
      </c>
    </row>
    <row r="2238" spans="1:12" x14ac:dyDescent="0.25">
      <c r="A2238" s="156" t="s">
        <v>524</v>
      </c>
      <c r="B2238" s="66" t="s">
        <v>4789</v>
      </c>
      <c r="C2238" s="155" t="s">
        <v>53</v>
      </c>
      <c r="D2238">
        <f>IF(ISERROR(VLOOKUP(A2238,'Unc. Lookup'!O$2:O$2652,1,FALSE)),0,1)</f>
        <v>1</v>
      </c>
      <c r="E2238">
        <f>COUNTIF(Table5[New ID],Table5[[#This Row],[New ID]])</f>
        <v>1</v>
      </c>
      <c r="G2238" s="1" t="s">
        <v>5030</v>
      </c>
      <c r="K2238">
        <v>1</v>
      </c>
      <c r="L2238">
        <v>1</v>
      </c>
    </row>
    <row r="2239" spans="1:12" x14ac:dyDescent="0.25">
      <c r="A2239" s="156" t="s">
        <v>527</v>
      </c>
      <c r="B2239" s="66" t="s">
        <v>4790</v>
      </c>
      <c r="C2239" s="155" t="s">
        <v>53</v>
      </c>
      <c r="D2239">
        <f>IF(ISERROR(VLOOKUP(A2239,'Unc. Lookup'!O$2:O$2652,1,FALSE)),0,1)</f>
        <v>1</v>
      </c>
      <c r="E2239">
        <f>COUNTIF(Table5[New ID],Table5[[#This Row],[New ID]])</f>
        <v>1</v>
      </c>
      <c r="G2239" s="1" t="s">
        <v>5023</v>
      </c>
      <c r="K2239">
        <v>1</v>
      </c>
      <c r="L2239">
        <v>1</v>
      </c>
    </row>
    <row r="2240" spans="1:12" x14ac:dyDescent="0.25">
      <c r="A2240" s="156" t="s">
        <v>516</v>
      </c>
      <c r="B2240" s="66" t="s">
        <v>4791</v>
      </c>
      <c r="C2240" s="155" t="s">
        <v>53</v>
      </c>
      <c r="D2240">
        <f>IF(ISERROR(VLOOKUP(A2240,'Unc. Lookup'!O$2:O$2652,1,FALSE)),0,1)</f>
        <v>1</v>
      </c>
      <c r="E2240">
        <f>COUNTIF(Table5[New ID],Table5[[#This Row],[New ID]])</f>
        <v>1</v>
      </c>
      <c r="G2240" s="1" t="s">
        <v>5026</v>
      </c>
      <c r="K2240">
        <v>1</v>
      </c>
      <c r="L2240">
        <v>1</v>
      </c>
    </row>
    <row r="2241" spans="1:12" x14ac:dyDescent="0.25">
      <c r="A2241" s="156" t="s">
        <v>519</v>
      </c>
      <c r="B2241" s="66" t="s">
        <v>4792</v>
      </c>
      <c r="C2241" s="155" t="s">
        <v>53</v>
      </c>
      <c r="D2241">
        <f>IF(ISERROR(VLOOKUP(A2241,'Unc. Lookup'!O$2:O$2652,1,FALSE)),0,1)</f>
        <v>1</v>
      </c>
      <c r="E2241">
        <f>COUNTIF(Table5[New ID],Table5[[#This Row],[New ID]])</f>
        <v>1</v>
      </c>
      <c r="G2241" s="1" t="s">
        <v>5029</v>
      </c>
      <c r="K2241">
        <v>1</v>
      </c>
      <c r="L2241">
        <v>1</v>
      </c>
    </row>
    <row r="2242" spans="1:12" x14ac:dyDescent="0.25">
      <c r="A2242" s="156" t="s">
        <v>522</v>
      </c>
      <c r="B2242" s="66" t="s">
        <v>4793</v>
      </c>
      <c r="C2242" s="155" t="s">
        <v>53</v>
      </c>
      <c r="D2242">
        <f>IF(ISERROR(VLOOKUP(A2242,'Unc. Lookup'!O$2:O$2652,1,FALSE)),0,1)</f>
        <v>1</v>
      </c>
      <c r="E2242">
        <f>COUNTIF(Table5[New ID],Table5[[#This Row],[New ID]])</f>
        <v>1</v>
      </c>
      <c r="G2242" s="1" t="s">
        <v>5022</v>
      </c>
      <c r="K2242">
        <v>1</v>
      </c>
      <c r="L2242">
        <v>1</v>
      </c>
    </row>
    <row r="2243" spans="1:12" x14ac:dyDescent="0.25">
      <c r="A2243" s="156" t="s">
        <v>525</v>
      </c>
      <c r="B2243" s="66" t="s">
        <v>4794</v>
      </c>
      <c r="C2243" s="155" t="s">
        <v>53</v>
      </c>
      <c r="D2243">
        <f>IF(ISERROR(VLOOKUP(A2243,'Unc. Lookup'!O$2:O$2652,1,FALSE)),0,1)</f>
        <v>1</v>
      </c>
      <c r="E2243">
        <f>COUNTIF(Table5[New ID],Table5[[#This Row],[New ID]])</f>
        <v>1</v>
      </c>
      <c r="G2243" s="1" t="s">
        <v>5025</v>
      </c>
      <c r="K2243">
        <v>1</v>
      </c>
      <c r="L2243">
        <v>1</v>
      </c>
    </row>
    <row r="2244" spans="1:12" x14ac:dyDescent="0.25">
      <c r="A2244" s="156" t="s">
        <v>528</v>
      </c>
      <c r="B2244" s="66" t="s">
        <v>4795</v>
      </c>
      <c r="C2244" s="155" t="s">
        <v>53</v>
      </c>
      <c r="D2244">
        <f>IF(ISERROR(VLOOKUP(A2244,'Unc. Lookup'!O$2:O$2652,1,FALSE)),0,1)</f>
        <v>1</v>
      </c>
      <c r="E2244">
        <f>COUNTIF(Table5[New ID],Table5[[#This Row],[New ID]])</f>
        <v>1</v>
      </c>
      <c r="G2244" s="1" t="s">
        <v>5028</v>
      </c>
      <c r="K2244">
        <v>1</v>
      </c>
      <c r="L2244">
        <v>1</v>
      </c>
    </row>
    <row r="2245" spans="1:12" x14ac:dyDescent="0.25">
      <c r="A2245" s="156" t="s">
        <v>517</v>
      </c>
      <c r="B2245" s="66" t="s">
        <v>4796</v>
      </c>
      <c r="C2245" s="155" t="s">
        <v>53</v>
      </c>
      <c r="D2245">
        <f>IF(ISERROR(VLOOKUP(A2245,'Unc. Lookup'!O$2:O$2652,1,FALSE)),0,1)</f>
        <v>1</v>
      </c>
      <c r="E2245">
        <f>COUNTIF(Table5[New ID],Table5[[#This Row],[New ID]])</f>
        <v>1</v>
      </c>
      <c r="G2245" s="1" t="s">
        <v>5043</v>
      </c>
      <c r="K2245">
        <v>1</v>
      </c>
      <c r="L2245">
        <v>1</v>
      </c>
    </row>
    <row r="2246" spans="1:12" x14ac:dyDescent="0.25">
      <c r="A2246" s="156" t="s">
        <v>520</v>
      </c>
      <c r="B2246" s="66" t="s">
        <v>4797</v>
      </c>
      <c r="C2246" s="155" t="s">
        <v>53</v>
      </c>
      <c r="D2246">
        <f>IF(ISERROR(VLOOKUP(A2246,'Unc. Lookup'!O$2:O$2652,1,FALSE)),0,1)</f>
        <v>1</v>
      </c>
      <c r="E2246">
        <f>COUNTIF(Table5[New ID],Table5[[#This Row],[New ID]])</f>
        <v>1</v>
      </c>
      <c r="G2246" s="1" t="s">
        <v>5052</v>
      </c>
      <c r="K2246">
        <v>1</v>
      </c>
      <c r="L2246">
        <v>1</v>
      </c>
    </row>
    <row r="2247" spans="1:12" x14ac:dyDescent="0.25">
      <c r="A2247" s="156" t="s">
        <v>523</v>
      </c>
      <c r="B2247" s="66" t="s">
        <v>4798</v>
      </c>
      <c r="C2247" s="155" t="s">
        <v>53</v>
      </c>
      <c r="D2247">
        <f>IF(ISERROR(VLOOKUP(A2247,'Unc. Lookup'!O$2:O$2652,1,FALSE)),0,1)</f>
        <v>1</v>
      </c>
      <c r="E2247">
        <f>COUNTIF(Table5[New ID],Table5[[#This Row],[New ID]])</f>
        <v>1</v>
      </c>
      <c r="G2247" s="1" t="s">
        <v>5042</v>
      </c>
      <c r="K2247">
        <v>1</v>
      </c>
      <c r="L2247">
        <v>1</v>
      </c>
    </row>
    <row r="2248" spans="1:12" x14ac:dyDescent="0.25">
      <c r="A2248" s="156" t="s">
        <v>526</v>
      </c>
      <c r="B2248" s="66" t="s">
        <v>4799</v>
      </c>
      <c r="C2248" s="155" t="s">
        <v>53</v>
      </c>
      <c r="D2248">
        <f>IF(ISERROR(VLOOKUP(A2248,'Unc. Lookup'!O$2:O$2652,1,FALSE)),0,1)</f>
        <v>1</v>
      </c>
      <c r="E2248">
        <f>COUNTIF(Table5[New ID],Table5[[#This Row],[New ID]])</f>
        <v>1</v>
      </c>
      <c r="G2248" s="1" t="s">
        <v>5038</v>
      </c>
      <c r="K2248">
        <v>1</v>
      </c>
      <c r="L2248">
        <v>1</v>
      </c>
    </row>
    <row r="2249" spans="1:12" x14ac:dyDescent="0.25">
      <c r="A2249" s="156" t="s">
        <v>529</v>
      </c>
      <c r="B2249" s="66" t="s">
        <v>4800</v>
      </c>
      <c r="C2249" s="155" t="s">
        <v>53</v>
      </c>
      <c r="D2249">
        <f>IF(ISERROR(VLOOKUP(A2249,'Unc. Lookup'!O$2:O$2652,1,FALSE)),0,1)</f>
        <v>1</v>
      </c>
      <c r="E2249">
        <f>COUNTIF(Table5[New ID],Table5[[#This Row],[New ID]])</f>
        <v>1</v>
      </c>
      <c r="G2249" s="1" t="s">
        <v>5047</v>
      </c>
      <c r="K2249">
        <v>1</v>
      </c>
      <c r="L2249">
        <v>1</v>
      </c>
    </row>
    <row r="2250" spans="1:12" x14ac:dyDescent="0.25">
      <c r="A2250" s="156" t="s">
        <v>395</v>
      </c>
      <c r="B2250" s="66" t="s">
        <v>4801</v>
      </c>
      <c r="C2250" s="155" t="s">
        <v>53</v>
      </c>
      <c r="D2250">
        <f>IF(ISERROR(VLOOKUP(A2250,'Unc. Lookup'!O$2:O$2652,1,FALSE)),0,1)</f>
        <v>1</v>
      </c>
      <c r="E2250">
        <f>COUNTIF(Table5[New ID],Table5[[#This Row],[New ID]])</f>
        <v>1</v>
      </c>
      <c r="G2250" s="1" t="s">
        <v>5051</v>
      </c>
      <c r="K2250">
        <v>1</v>
      </c>
      <c r="L2250">
        <v>1</v>
      </c>
    </row>
    <row r="2251" spans="1:12" x14ac:dyDescent="0.25">
      <c r="A2251" s="156" t="s">
        <v>397</v>
      </c>
      <c r="B2251" s="66" t="s">
        <v>4802</v>
      </c>
      <c r="C2251" s="155" t="s">
        <v>53</v>
      </c>
      <c r="D2251">
        <f>IF(ISERROR(VLOOKUP(A2251,'Unc. Lookup'!O$2:O$2652,1,FALSE)),0,1)</f>
        <v>1</v>
      </c>
      <c r="E2251">
        <f>COUNTIF(Table5[New ID],Table5[[#This Row],[New ID]])</f>
        <v>1</v>
      </c>
      <c r="G2251" s="1" t="s">
        <v>5041</v>
      </c>
      <c r="K2251">
        <v>1</v>
      </c>
      <c r="L2251">
        <v>1</v>
      </c>
    </row>
    <row r="2252" spans="1:12" x14ac:dyDescent="0.25">
      <c r="A2252" s="156" t="s">
        <v>399</v>
      </c>
      <c r="B2252" s="66" t="s">
        <v>4803</v>
      </c>
      <c r="C2252" s="155" t="s">
        <v>53</v>
      </c>
      <c r="D2252">
        <f>IF(ISERROR(VLOOKUP(A2252,'Unc. Lookup'!O$2:O$2652,1,FALSE)),0,1)</f>
        <v>1</v>
      </c>
      <c r="E2252">
        <f>COUNTIF(Table5[New ID],Table5[[#This Row],[New ID]])</f>
        <v>1</v>
      </c>
      <c r="G2252" s="1" t="s">
        <v>5037</v>
      </c>
      <c r="K2252">
        <v>1</v>
      </c>
      <c r="L2252">
        <v>1</v>
      </c>
    </row>
    <row r="2253" spans="1:12" x14ac:dyDescent="0.25">
      <c r="A2253" s="156" t="s">
        <v>396</v>
      </c>
      <c r="B2253" s="66" t="s">
        <v>4804</v>
      </c>
      <c r="C2253" s="155" t="s">
        <v>53</v>
      </c>
      <c r="D2253">
        <f>IF(ISERROR(VLOOKUP(A2253,'Unc. Lookup'!O$2:O$2652,1,FALSE)),0,1)</f>
        <v>1</v>
      </c>
      <c r="E2253">
        <f>COUNTIF(Table5[New ID],Table5[[#This Row],[New ID]])</f>
        <v>1</v>
      </c>
      <c r="G2253" s="1" t="s">
        <v>5046</v>
      </c>
      <c r="K2253">
        <v>1</v>
      </c>
      <c r="L2253">
        <v>1</v>
      </c>
    </row>
    <row r="2254" spans="1:12" x14ac:dyDescent="0.25">
      <c r="A2254" s="156" t="s">
        <v>398</v>
      </c>
      <c r="B2254" s="66" t="s">
        <v>4805</v>
      </c>
      <c r="C2254" s="155" t="s">
        <v>53</v>
      </c>
      <c r="D2254">
        <f>IF(ISERROR(VLOOKUP(A2254,'Unc. Lookup'!O$2:O$2652,1,FALSE)),0,1)</f>
        <v>1</v>
      </c>
      <c r="E2254">
        <f>COUNTIF(Table5[New ID],Table5[[#This Row],[New ID]])</f>
        <v>1</v>
      </c>
      <c r="G2254" s="1" t="s">
        <v>5050</v>
      </c>
      <c r="K2254">
        <v>1</v>
      </c>
      <c r="L2254">
        <v>1</v>
      </c>
    </row>
    <row r="2255" spans="1:12" x14ac:dyDescent="0.25">
      <c r="A2255" s="156" t="s">
        <v>400</v>
      </c>
      <c r="B2255" s="66" t="s">
        <v>4806</v>
      </c>
      <c r="C2255" s="155" t="s">
        <v>53</v>
      </c>
      <c r="D2255">
        <f>IF(ISERROR(VLOOKUP(A2255,'Unc. Lookup'!O$2:O$2652,1,FALSE)),0,1)</f>
        <v>1</v>
      </c>
      <c r="E2255">
        <f>COUNTIF(Table5[New ID],Table5[[#This Row],[New ID]])</f>
        <v>1</v>
      </c>
      <c r="G2255" s="1" t="s">
        <v>5040</v>
      </c>
      <c r="K2255">
        <v>1</v>
      </c>
      <c r="L2255">
        <v>1</v>
      </c>
    </row>
    <row r="2256" spans="1:12" x14ac:dyDescent="0.25">
      <c r="A2256" s="156" t="s">
        <v>389</v>
      </c>
      <c r="B2256" s="66" t="s">
        <v>3801</v>
      </c>
      <c r="C2256" s="155" t="s">
        <v>53</v>
      </c>
      <c r="D2256">
        <f>IF(ISERROR(VLOOKUP(A2256,'Unc. Lookup'!O$2:O$2652,1,FALSE)),0,1)</f>
        <v>1</v>
      </c>
      <c r="E2256">
        <f>COUNTIF(Table5[New ID],Table5[[#This Row],[New ID]])</f>
        <v>1</v>
      </c>
      <c r="G2256" s="1" t="s">
        <v>5036</v>
      </c>
      <c r="K2256">
        <v>1</v>
      </c>
      <c r="L2256">
        <v>1</v>
      </c>
    </row>
    <row r="2257" spans="1:12" x14ac:dyDescent="0.25">
      <c r="A2257" s="156" t="s">
        <v>391</v>
      </c>
      <c r="B2257" s="66" t="s">
        <v>4807</v>
      </c>
      <c r="C2257" s="155" t="s">
        <v>53</v>
      </c>
      <c r="D2257">
        <f>IF(ISERROR(VLOOKUP(A2257,'Unc. Lookup'!O$2:O$2652,1,FALSE)),0,1)</f>
        <v>1</v>
      </c>
      <c r="E2257">
        <f>COUNTIF(Table5[New ID],Table5[[#This Row],[New ID]])</f>
        <v>1</v>
      </c>
      <c r="G2257" s="1" t="s">
        <v>5045</v>
      </c>
      <c r="K2257">
        <v>1</v>
      </c>
      <c r="L2257">
        <v>1</v>
      </c>
    </row>
    <row r="2258" spans="1:12" x14ac:dyDescent="0.25">
      <c r="A2258" s="156" t="s">
        <v>393</v>
      </c>
      <c r="B2258" s="66" t="s">
        <v>4808</v>
      </c>
      <c r="C2258" s="155" t="s">
        <v>53</v>
      </c>
      <c r="D2258">
        <f>IF(ISERROR(VLOOKUP(A2258,'Unc. Lookup'!O$2:O$2652,1,FALSE)),0,1)</f>
        <v>1</v>
      </c>
      <c r="E2258">
        <f>COUNTIF(Table5[New ID],Table5[[#This Row],[New ID]])</f>
        <v>1</v>
      </c>
      <c r="G2258" s="1" t="s">
        <v>5049</v>
      </c>
      <c r="K2258">
        <v>1</v>
      </c>
      <c r="L2258">
        <v>1</v>
      </c>
    </row>
    <row r="2259" spans="1:12" x14ac:dyDescent="0.25">
      <c r="A2259" s="156" t="s">
        <v>390</v>
      </c>
      <c r="B2259" s="66" t="s">
        <v>3807</v>
      </c>
      <c r="C2259" s="155" t="s">
        <v>53</v>
      </c>
      <c r="D2259">
        <f>IF(ISERROR(VLOOKUP(A2259,'Unc. Lookup'!O$2:O$2652,1,FALSE)),0,1)</f>
        <v>1</v>
      </c>
      <c r="E2259">
        <f>COUNTIF(Table5[New ID],Table5[[#This Row],[New ID]])</f>
        <v>1</v>
      </c>
      <c r="G2259" s="1" t="s">
        <v>5039</v>
      </c>
      <c r="K2259">
        <v>1</v>
      </c>
      <c r="L2259">
        <v>1</v>
      </c>
    </row>
    <row r="2260" spans="1:12" x14ac:dyDescent="0.25">
      <c r="A2260" s="156" t="s">
        <v>392</v>
      </c>
      <c r="B2260" s="66" t="s">
        <v>4809</v>
      </c>
      <c r="C2260" s="155" t="s">
        <v>53</v>
      </c>
      <c r="D2260">
        <f>IF(ISERROR(VLOOKUP(A2260,'Unc. Lookup'!O$2:O$2652,1,FALSE)),0,1)</f>
        <v>1</v>
      </c>
      <c r="E2260">
        <f>COUNTIF(Table5[New ID],Table5[[#This Row],[New ID]])</f>
        <v>1</v>
      </c>
      <c r="G2260" s="1" t="s">
        <v>5035</v>
      </c>
      <c r="K2260">
        <v>1</v>
      </c>
      <c r="L2260">
        <v>1</v>
      </c>
    </row>
    <row r="2261" spans="1:12" x14ac:dyDescent="0.25">
      <c r="A2261" s="156" t="s">
        <v>394</v>
      </c>
      <c r="B2261" s="66" t="s">
        <v>4810</v>
      </c>
      <c r="C2261" s="155" t="s">
        <v>53</v>
      </c>
      <c r="D2261">
        <f>IF(ISERROR(VLOOKUP(A2261,'Unc. Lookup'!O$2:O$2652,1,FALSE)),0,1)</f>
        <v>1</v>
      </c>
      <c r="E2261">
        <f>COUNTIF(Table5[New ID],Table5[[#This Row],[New ID]])</f>
        <v>1</v>
      </c>
      <c r="G2261" s="1" t="s">
        <v>5044</v>
      </c>
      <c r="K2261">
        <v>1</v>
      </c>
      <c r="L2261">
        <v>1</v>
      </c>
    </row>
    <row r="2262" spans="1:12" x14ac:dyDescent="0.25">
      <c r="A2262" s="156" t="s">
        <v>381</v>
      </c>
      <c r="B2262" s="66" t="s">
        <v>4811</v>
      </c>
      <c r="C2262" s="155" t="s">
        <v>53</v>
      </c>
      <c r="D2262">
        <f>IF(ISERROR(VLOOKUP(A2262,'Unc. Lookup'!O$2:O$2652,1,FALSE)),0,1)</f>
        <v>1</v>
      </c>
      <c r="E2262">
        <f>COUNTIF(Table5[New ID],Table5[[#This Row],[New ID]])</f>
        <v>1</v>
      </c>
      <c r="G2262" s="1" t="s">
        <v>5048</v>
      </c>
      <c r="K2262">
        <v>1</v>
      </c>
      <c r="L2262">
        <v>1</v>
      </c>
    </row>
    <row r="2263" spans="1:12" x14ac:dyDescent="0.25">
      <c r="A2263" s="156" t="s">
        <v>383</v>
      </c>
      <c r="B2263" s="66" t="s">
        <v>4812</v>
      </c>
      <c r="C2263" s="155" t="s">
        <v>53</v>
      </c>
      <c r="D2263">
        <f>IF(ISERROR(VLOOKUP(A2263,'Unc. Lookup'!O$2:O$2652,1,FALSE)),0,1)</f>
        <v>1</v>
      </c>
      <c r="E2263">
        <f>COUNTIF(Table5[New ID],Table5[[#This Row],[New ID]])</f>
        <v>1</v>
      </c>
      <c r="G2263" s="1" t="s">
        <v>6269</v>
      </c>
      <c r="H2263">
        <v>1</v>
      </c>
      <c r="L2263">
        <v>1</v>
      </c>
    </row>
    <row r="2264" spans="1:12" x14ac:dyDescent="0.25">
      <c r="A2264" s="156" t="s">
        <v>385</v>
      </c>
      <c r="B2264" s="66" t="s">
        <v>4813</v>
      </c>
      <c r="C2264" s="155" t="s">
        <v>53</v>
      </c>
      <c r="D2264">
        <f>IF(ISERROR(VLOOKUP(A2264,'Unc. Lookup'!O$2:O$2652,1,FALSE)),0,1)</f>
        <v>1</v>
      </c>
      <c r="E2264">
        <f>COUNTIF(Table5[New ID],Table5[[#This Row],[New ID]])</f>
        <v>1</v>
      </c>
      <c r="G2264" s="1" t="s">
        <v>4105</v>
      </c>
      <c r="H2264">
        <v>1</v>
      </c>
      <c r="I2264">
        <v>1</v>
      </c>
      <c r="L2264">
        <v>2</v>
      </c>
    </row>
    <row r="2265" spans="1:12" x14ac:dyDescent="0.25">
      <c r="A2265" s="156" t="s">
        <v>387</v>
      </c>
      <c r="B2265" s="66" t="s">
        <v>4814</v>
      </c>
      <c r="C2265" s="155" t="s">
        <v>53</v>
      </c>
      <c r="D2265">
        <f>IF(ISERROR(VLOOKUP(A2265,'Unc. Lookup'!O$2:O$2652,1,FALSE)),0,1)</f>
        <v>1</v>
      </c>
      <c r="E2265">
        <f>COUNTIF(Table5[New ID],Table5[[#This Row],[New ID]])</f>
        <v>1</v>
      </c>
      <c r="G2265" s="1" t="s">
        <v>4108</v>
      </c>
      <c r="I2265">
        <v>0</v>
      </c>
      <c r="L2265">
        <v>0</v>
      </c>
    </row>
    <row r="2266" spans="1:12" x14ac:dyDescent="0.25">
      <c r="A2266" s="156" t="s">
        <v>5668</v>
      </c>
      <c r="B2266" s="66" t="s">
        <v>4815</v>
      </c>
      <c r="C2266" s="155" t="s">
        <v>53</v>
      </c>
      <c r="D2266">
        <f>IF(ISERROR(VLOOKUP(A2266,'Unc. Lookup'!O$2:O$2652,1,FALSE)),0,1)</f>
        <v>0</v>
      </c>
      <c r="E2266">
        <f>COUNTIF(Table5[New ID],Table5[[#This Row],[New ID]])</f>
        <v>1</v>
      </c>
      <c r="G2266" s="1" t="s">
        <v>6270</v>
      </c>
      <c r="H2266">
        <v>1</v>
      </c>
      <c r="L2266">
        <v>1</v>
      </c>
    </row>
    <row r="2267" spans="1:12" x14ac:dyDescent="0.25">
      <c r="A2267" s="156" t="s">
        <v>384</v>
      </c>
      <c r="B2267" s="66" t="s">
        <v>4816</v>
      </c>
      <c r="C2267" s="155" t="s">
        <v>53</v>
      </c>
      <c r="D2267">
        <f>IF(ISERROR(VLOOKUP(A2267,'Unc. Lookup'!O$2:O$2652,1,FALSE)),0,1)</f>
        <v>1</v>
      </c>
      <c r="E2267">
        <f>COUNTIF(Table5[New ID],Table5[[#This Row],[New ID]])</f>
        <v>1</v>
      </c>
      <c r="G2267" s="1" t="s">
        <v>4107</v>
      </c>
      <c r="H2267">
        <v>1</v>
      </c>
      <c r="I2267">
        <v>1</v>
      </c>
      <c r="L2267">
        <v>2</v>
      </c>
    </row>
    <row r="2268" spans="1:12" x14ac:dyDescent="0.25">
      <c r="A2268" s="156" t="s">
        <v>386</v>
      </c>
      <c r="B2268" s="66" t="s">
        <v>4817</v>
      </c>
      <c r="C2268" s="155" t="s">
        <v>53</v>
      </c>
      <c r="D2268">
        <f>IF(ISERROR(VLOOKUP(A2268,'Unc. Lookup'!O$2:O$2652,1,FALSE)),0,1)</f>
        <v>1</v>
      </c>
      <c r="E2268">
        <f>COUNTIF(Table5[New ID],Table5[[#This Row],[New ID]])</f>
        <v>1</v>
      </c>
      <c r="G2268" s="1" t="s">
        <v>4109</v>
      </c>
      <c r="I2268">
        <v>1</v>
      </c>
      <c r="L2268">
        <v>1</v>
      </c>
    </row>
    <row r="2269" spans="1:12" x14ac:dyDescent="0.25">
      <c r="A2269" s="156" t="s">
        <v>5669</v>
      </c>
      <c r="B2269" s="66" t="s">
        <v>4818</v>
      </c>
      <c r="C2269" s="155" t="s">
        <v>53</v>
      </c>
      <c r="D2269">
        <f>IF(ISERROR(VLOOKUP(A2269,'Unc. Lookup'!O$2:O$2652,1,FALSE)),0,1)</f>
        <v>0</v>
      </c>
      <c r="E2269">
        <f>COUNTIF(Table5[New ID],Table5[[#This Row],[New ID]])</f>
        <v>1</v>
      </c>
      <c r="G2269" s="1" t="s">
        <v>4114</v>
      </c>
      <c r="I2269">
        <v>1</v>
      </c>
      <c r="L2269">
        <v>1</v>
      </c>
    </row>
    <row r="2270" spans="1:12" x14ac:dyDescent="0.25">
      <c r="A2270" s="156" t="s">
        <v>371</v>
      </c>
      <c r="B2270" s="66" t="s">
        <v>4819</v>
      </c>
      <c r="C2270" s="155" t="s">
        <v>53</v>
      </c>
      <c r="D2270">
        <f>IF(ISERROR(VLOOKUP(A2270,'Unc. Lookup'!O$2:O$2652,1,FALSE)),0,1)</f>
        <v>1</v>
      </c>
      <c r="E2270">
        <f>COUNTIF(Table5[New ID],Table5[[#This Row],[New ID]])</f>
        <v>1</v>
      </c>
      <c r="G2270" s="1" t="s">
        <v>6271</v>
      </c>
      <c r="H2270">
        <v>1</v>
      </c>
      <c r="L2270">
        <v>1</v>
      </c>
    </row>
    <row r="2271" spans="1:12" x14ac:dyDescent="0.25">
      <c r="A2271" s="156" t="s">
        <v>373</v>
      </c>
      <c r="B2271" s="66" t="s">
        <v>4820</v>
      </c>
      <c r="C2271" s="155" t="s">
        <v>53</v>
      </c>
      <c r="D2271">
        <f>IF(ISERROR(VLOOKUP(A2271,'Unc. Lookup'!O$2:O$2652,1,FALSE)),0,1)</f>
        <v>1</v>
      </c>
      <c r="E2271">
        <f>COUNTIF(Table5[New ID],Table5[[#This Row],[New ID]])</f>
        <v>1</v>
      </c>
      <c r="G2271" s="1" t="s">
        <v>6272</v>
      </c>
      <c r="H2271">
        <v>1</v>
      </c>
      <c r="L2271">
        <v>1</v>
      </c>
    </row>
    <row r="2272" spans="1:12" x14ac:dyDescent="0.25">
      <c r="A2272" s="156" t="s">
        <v>375</v>
      </c>
      <c r="B2272" s="66" t="s">
        <v>4821</v>
      </c>
      <c r="C2272" s="155" t="s">
        <v>53</v>
      </c>
      <c r="D2272">
        <f>IF(ISERROR(VLOOKUP(A2272,'Unc. Lookup'!O$2:O$2652,1,FALSE)),0,1)</f>
        <v>1</v>
      </c>
      <c r="E2272">
        <f>COUNTIF(Table5[New ID],Table5[[#This Row],[New ID]])</f>
        <v>1</v>
      </c>
      <c r="G2272" s="1" t="s">
        <v>2804</v>
      </c>
      <c r="H2272">
        <v>1</v>
      </c>
      <c r="I2272">
        <v>1</v>
      </c>
      <c r="J2272">
        <v>1</v>
      </c>
      <c r="L2272">
        <v>3</v>
      </c>
    </row>
    <row r="2273" spans="1:12" x14ac:dyDescent="0.25">
      <c r="A2273" s="156" t="s">
        <v>377</v>
      </c>
      <c r="B2273" s="66" t="s">
        <v>4822</v>
      </c>
      <c r="C2273" s="155" t="s">
        <v>53</v>
      </c>
      <c r="D2273">
        <f>IF(ISERROR(VLOOKUP(A2273,'Unc. Lookup'!O$2:O$2652,1,FALSE)),0,1)</f>
        <v>1</v>
      </c>
      <c r="E2273">
        <f>COUNTIF(Table5[New ID],Table5[[#This Row],[New ID]])</f>
        <v>1</v>
      </c>
      <c r="G2273" s="1" t="s">
        <v>4110</v>
      </c>
      <c r="I2273">
        <v>1</v>
      </c>
      <c r="L2273">
        <v>1</v>
      </c>
    </row>
    <row r="2274" spans="1:12" x14ac:dyDescent="0.25">
      <c r="A2274" s="156" t="s">
        <v>379</v>
      </c>
      <c r="B2274" s="66" t="s">
        <v>4823</v>
      </c>
      <c r="C2274" s="155" t="s">
        <v>53</v>
      </c>
      <c r="D2274">
        <f>IF(ISERROR(VLOOKUP(A2274,'Unc. Lookup'!O$2:O$2652,1,FALSE)),0,1)</f>
        <v>1</v>
      </c>
      <c r="E2274">
        <f>COUNTIF(Table5[New ID],Table5[[#This Row],[New ID]])</f>
        <v>1</v>
      </c>
      <c r="G2274" s="1" t="s">
        <v>2816</v>
      </c>
      <c r="J2274">
        <v>1</v>
      </c>
      <c r="L2274">
        <v>1</v>
      </c>
    </row>
    <row r="2275" spans="1:12" x14ac:dyDescent="0.25">
      <c r="A2275" s="156" t="s">
        <v>372</v>
      </c>
      <c r="B2275" s="66" t="s">
        <v>4824</v>
      </c>
      <c r="C2275" s="155" t="s">
        <v>53</v>
      </c>
      <c r="D2275">
        <f>IF(ISERROR(VLOOKUP(A2275,'Unc. Lookup'!O$2:O$2652,1,FALSE)),0,1)</f>
        <v>1</v>
      </c>
      <c r="E2275">
        <f>COUNTIF(Table5[New ID],Table5[[#This Row],[New ID]])</f>
        <v>1</v>
      </c>
      <c r="G2275" s="1" t="s">
        <v>2820</v>
      </c>
      <c r="J2275">
        <v>1</v>
      </c>
      <c r="L2275">
        <v>1</v>
      </c>
    </row>
    <row r="2276" spans="1:12" x14ac:dyDescent="0.25">
      <c r="A2276" s="156" t="s">
        <v>5670</v>
      </c>
      <c r="B2276" s="66" t="s">
        <v>4825</v>
      </c>
      <c r="C2276" s="155" t="s">
        <v>53</v>
      </c>
      <c r="D2276">
        <f>IF(ISERROR(VLOOKUP(A2276,'Unc. Lookup'!O$2:O$2652,1,FALSE)),0,1)</f>
        <v>0</v>
      </c>
      <c r="E2276">
        <f>COUNTIF(Table5[New ID],Table5[[#This Row],[New ID]])</f>
        <v>1</v>
      </c>
      <c r="G2276" s="1" t="s">
        <v>4115</v>
      </c>
      <c r="I2276">
        <v>1</v>
      </c>
      <c r="L2276">
        <v>1</v>
      </c>
    </row>
    <row r="2277" spans="1:12" x14ac:dyDescent="0.25">
      <c r="A2277" s="156" t="s">
        <v>5671</v>
      </c>
      <c r="B2277" s="66" t="s">
        <v>4826</v>
      </c>
      <c r="C2277" s="155" t="s">
        <v>53</v>
      </c>
      <c r="D2277">
        <f>IF(ISERROR(VLOOKUP(A2277,'Unc. Lookup'!O$2:O$2652,1,FALSE)),0,1)</f>
        <v>0</v>
      </c>
      <c r="E2277">
        <f>COUNTIF(Table5[New ID],Table5[[#This Row],[New ID]])</f>
        <v>1</v>
      </c>
      <c r="G2277" s="1" t="s">
        <v>2824</v>
      </c>
      <c r="J2277">
        <v>1</v>
      </c>
      <c r="L2277">
        <v>1</v>
      </c>
    </row>
    <row r="2278" spans="1:12" x14ac:dyDescent="0.25">
      <c r="A2278" s="156" t="s">
        <v>378</v>
      </c>
      <c r="B2278" s="66" t="s">
        <v>4827</v>
      </c>
      <c r="C2278" s="155" t="s">
        <v>53</v>
      </c>
      <c r="D2278">
        <f>IF(ISERROR(VLOOKUP(A2278,'Unc. Lookup'!O$2:O$2652,1,FALSE)),0,1)</f>
        <v>1</v>
      </c>
      <c r="E2278">
        <f>COUNTIF(Table5[New ID],Table5[[#This Row],[New ID]])</f>
        <v>1</v>
      </c>
      <c r="G2278" s="1" t="s">
        <v>4120</v>
      </c>
      <c r="H2278">
        <v>1</v>
      </c>
      <c r="I2278">
        <v>1</v>
      </c>
      <c r="L2278">
        <v>2</v>
      </c>
    </row>
    <row r="2279" spans="1:12" x14ac:dyDescent="0.25">
      <c r="A2279" s="156" t="s">
        <v>380</v>
      </c>
      <c r="B2279" s="66" t="s">
        <v>4828</v>
      </c>
      <c r="C2279" s="155" t="s">
        <v>53</v>
      </c>
      <c r="D2279">
        <f>IF(ISERROR(VLOOKUP(A2279,'Unc. Lookup'!O$2:O$2652,1,FALSE)),0,1)</f>
        <v>1</v>
      </c>
      <c r="E2279">
        <f>COUNTIF(Table5[New ID],Table5[[#This Row],[New ID]])</f>
        <v>1</v>
      </c>
      <c r="G2279" s="1" t="s">
        <v>6273</v>
      </c>
      <c r="H2279">
        <v>1</v>
      </c>
      <c r="L2279">
        <v>1</v>
      </c>
    </row>
    <row r="2280" spans="1:12" x14ac:dyDescent="0.25">
      <c r="A2280" s="156" t="s">
        <v>333</v>
      </c>
      <c r="B2280" s="66" t="s">
        <v>4829</v>
      </c>
      <c r="C2280" s="155" t="s">
        <v>53</v>
      </c>
      <c r="D2280">
        <f>IF(ISERROR(VLOOKUP(A2280,'Unc. Lookup'!O$2:O$2652,1,FALSE)),0,1)</f>
        <v>1</v>
      </c>
      <c r="E2280">
        <f>COUNTIF(Table5[New ID],Table5[[#This Row],[New ID]])</f>
        <v>1</v>
      </c>
      <c r="G2280" s="1" t="s">
        <v>2806</v>
      </c>
      <c r="H2280">
        <v>1</v>
      </c>
      <c r="I2280">
        <v>1</v>
      </c>
      <c r="J2280">
        <v>1</v>
      </c>
      <c r="L2280">
        <v>3</v>
      </c>
    </row>
    <row r="2281" spans="1:12" x14ac:dyDescent="0.25">
      <c r="A2281" s="156" t="s">
        <v>5672</v>
      </c>
      <c r="B2281" s="66" t="s">
        <v>3837</v>
      </c>
      <c r="C2281" s="155" t="s">
        <v>53</v>
      </c>
      <c r="D2281">
        <f>IF(ISERROR(VLOOKUP(A2281,'Unc. Lookup'!O$2:O$2652,1,FALSE)),0,1)</f>
        <v>0</v>
      </c>
      <c r="E2281">
        <f>COUNTIF(Table5[New ID],Table5[[#This Row],[New ID]])</f>
        <v>1</v>
      </c>
      <c r="G2281" s="1" t="s">
        <v>4111</v>
      </c>
      <c r="I2281">
        <v>1</v>
      </c>
      <c r="L2281">
        <v>1</v>
      </c>
    </row>
    <row r="2282" spans="1:12" x14ac:dyDescent="0.25">
      <c r="A2282" s="156" t="s">
        <v>5673</v>
      </c>
      <c r="B2282" s="66" t="s">
        <v>4830</v>
      </c>
      <c r="C2282" s="155" t="s">
        <v>53</v>
      </c>
      <c r="D2282">
        <f>IF(ISERROR(VLOOKUP(A2282,'Unc. Lookup'!O$2:O$2652,1,FALSE)),0,1)</f>
        <v>0</v>
      </c>
      <c r="E2282">
        <f>COUNTIF(Table5[New ID],Table5[[#This Row],[New ID]])</f>
        <v>1</v>
      </c>
      <c r="G2282" s="1" t="s">
        <v>2817</v>
      </c>
      <c r="J2282">
        <v>1</v>
      </c>
      <c r="L2282">
        <v>1</v>
      </c>
    </row>
    <row r="2283" spans="1:12" x14ac:dyDescent="0.25">
      <c r="A2283" s="156" t="s">
        <v>339</v>
      </c>
      <c r="B2283" s="66" t="s">
        <v>4831</v>
      </c>
      <c r="C2283" s="155" t="s">
        <v>53</v>
      </c>
      <c r="D2283">
        <f>IF(ISERROR(VLOOKUP(A2283,'Unc. Lookup'!O$2:O$2652,1,FALSE)),0,1)</f>
        <v>1</v>
      </c>
      <c r="E2283">
        <f>COUNTIF(Table5[New ID],Table5[[#This Row],[New ID]])</f>
        <v>1</v>
      </c>
      <c r="G2283" s="1" t="s">
        <v>2821</v>
      </c>
      <c r="J2283">
        <v>1</v>
      </c>
      <c r="L2283">
        <v>1</v>
      </c>
    </row>
    <row r="2284" spans="1:12" x14ac:dyDescent="0.25">
      <c r="A2284" s="156" t="s">
        <v>334</v>
      </c>
      <c r="B2284" s="66" t="s">
        <v>4832</v>
      </c>
      <c r="C2284" s="155" t="s">
        <v>53</v>
      </c>
      <c r="D2284">
        <f>IF(ISERROR(VLOOKUP(A2284,'Unc. Lookup'!O$2:O$2652,1,FALSE)),0,1)</f>
        <v>1</v>
      </c>
      <c r="E2284">
        <f>COUNTIF(Table5[New ID],Table5[[#This Row],[New ID]])</f>
        <v>1</v>
      </c>
      <c r="G2284" s="1" t="s">
        <v>4116</v>
      </c>
      <c r="I2284">
        <v>1</v>
      </c>
      <c r="L2284">
        <v>1</v>
      </c>
    </row>
    <row r="2285" spans="1:12" x14ac:dyDescent="0.25">
      <c r="A2285" s="156" t="s">
        <v>5674</v>
      </c>
      <c r="B2285" s="66" t="s">
        <v>3842</v>
      </c>
      <c r="C2285" s="155" t="s">
        <v>53</v>
      </c>
      <c r="D2285">
        <f>IF(ISERROR(VLOOKUP(A2285,'Unc. Lookup'!O$2:O$2652,1,FALSE)),0,1)</f>
        <v>0</v>
      </c>
      <c r="E2285">
        <f>COUNTIF(Table5[New ID],Table5[[#This Row],[New ID]])</f>
        <v>1</v>
      </c>
      <c r="G2285" s="1" t="s">
        <v>2825</v>
      </c>
      <c r="J2285">
        <v>1</v>
      </c>
      <c r="L2285">
        <v>1</v>
      </c>
    </row>
    <row r="2286" spans="1:12" x14ac:dyDescent="0.25">
      <c r="A2286" s="156" t="s">
        <v>338</v>
      </c>
      <c r="B2286" s="66" t="s">
        <v>4833</v>
      </c>
      <c r="C2286" s="155" t="s">
        <v>53</v>
      </c>
      <c r="D2286">
        <f>IF(ISERROR(VLOOKUP(A2286,'Unc. Lookup'!O$2:O$2652,1,FALSE)),0,1)</f>
        <v>1</v>
      </c>
      <c r="E2286">
        <f>COUNTIF(Table5[New ID],Table5[[#This Row],[New ID]])</f>
        <v>1</v>
      </c>
      <c r="G2286" s="1" t="s">
        <v>2828</v>
      </c>
      <c r="J2286">
        <v>1</v>
      </c>
      <c r="L2286">
        <v>1</v>
      </c>
    </row>
    <row r="2287" spans="1:12" x14ac:dyDescent="0.25">
      <c r="A2287" s="156" t="s">
        <v>340</v>
      </c>
      <c r="B2287" s="66" t="s">
        <v>4834</v>
      </c>
      <c r="C2287" s="155" t="s">
        <v>53</v>
      </c>
      <c r="D2287">
        <f>IF(ISERROR(VLOOKUP(A2287,'Unc. Lookup'!O$2:O$2652,1,FALSE)),0,1)</f>
        <v>1</v>
      </c>
      <c r="E2287">
        <f>COUNTIF(Table5[New ID],Table5[[#This Row],[New ID]])</f>
        <v>1</v>
      </c>
      <c r="G2287" s="1" t="s">
        <v>4121</v>
      </c>
      <c r="H2287">
        <v>1</v>
      </c>
      <c r="I2287">
        <v>1</v>
      </c>
      <c r="L2287">
        <v>2</v>
      </c>
    </row>
    <row r="2288" spans="1:12" x14ac:dyDescent="0.25">
      <c r="A2288" s="156" t="s">
        <v>325</v>
      </c>
      <c r="B2288" s="66" t="s">
        <v>4835</v>
      </c>
      <c r="C2288" s="155" t="s">
        <v>53</v>
      </c>
      <c r="D2288">
        <f>IF(ISERROR(VLOOKUP(A2288,'Unc. Lookup'!O$2:O$2652,1,FALSE)),0,1)</f>
        <v>1</v>
      </c>
      <c r="E2288">
        <f>COUNTIF(Table5[New ID],Table5[[#This Row],[New ID]])</f>
        <v>1</v>
      </c>
      <c r="G2288" s="1" t="s">
        <v>2832</v>
      </c>
      <c r="J2288">
        <v>1</v>
      </c>
      <c r="L2288">
        <v>1</v>
      </c>
    </row>
    <row r="2289" spans="1:12" x14ac:dyDescent="0.25">
      <c r="A2289" s="156" t="s">
        <v>327</v>
      </c>
      <c r="B2289" s="66" t="s">
        <v>3847</v>
      </c>
      <c r="C2289" s="155" t="s">
        <v>53</v>
      </c>
      <c r="D2289">
        <f>IF(ISERROR(VLOOKUP(A2289,'Unc. Lookup'!O$2:O$2652,1,FALSE)),0,1)</f>
        <v>1</v>
      </c>
      <c r="E2289">
        <f>COUNTIF(Table5[New ID],Table5[[#This Row],[New ID]])</f>
        <v>1</v>
      </c>
      <c r="G2289" s="1" t="s">
        <v>4126</v>
      </c>
      <c r="H2289">
        <v>1</v>
      </c>
      <c r="I2289">
        <v>1</v>
      </c>
      <c r="L2289">
        <v>2</v>
      </c>
    </row>
    <row r="2290" spans="1:12" x14ac:dyDescent="0.25">
      <c r="A2290" s="156" t="s">
        <v>5675</v>
      </c>
      <c r="B2290" s="66" t="s">
        <v>4836</v>
      </c>
      <c r="C2290" s="155" t="s">
        <v>53</v>
      </c>
      <c r="D2290">
        <f>IF(ISERROR(VLOOKUP(A2290,'Unc. Lookup'!O$2:O$2652,1,FALSE)),0,1)</f>
        <v>0</v>
      </c>
      <c r="E2290">
        <f>COUNTIF(Table5[New ID],Table5[[#This Row],[New ID]])</f>
        <v>1</v>
      </c>
      <c r="G2290" s="1" t="s">
        <v>2807</v>
      </c>
      <c r="I2290">
        <v>1</v>
      </c>
      <c r="J2290">
        <v>1</v>
      </c>
      <c r="L2290">
        <v>2</v>
      </c>
    </row>
    <row r="2291" spans="1:12" x14ac:dyDescent="0.25">
      <c r="A2291" s="156" t="s">
        <v>5676</v>
      </c>
      <c r="B2291" s="66" t="s">
        <v>4837</v>
      </c>
      <c r="C2291" s="155" t="s">
        <v>53</v>
      </c>
      <c r="D2291">
        <f>IF(ISERROR(VLOOKUP(A2291,'Unc. Lookup'!O$2:O$2652,1,FALSE)),0,1)</f>
        <v>0</v>
      </c>
      <c r="E2291">
        <f>COUNTIF(Table5[New ID],Table5[[#This Row],[New ID]])</f>
        <v>1</v>
      </c>
      <c r="G2291" s="1" t="s">
        <v>4112</v>
      </c>
      <c r="I2291">
        <v>1</v>
      </c>
      <c r="L2291">
        <v>1</v>
      </c>
    </row>
    <row r="2292" spans="1:12" x14ac:dyDescent="0.25">
      <c r="A2292" s="156" t="s">
        <v>326</v>
      </c>
      <c r="B2292" s="66" t="s">
        <v>4838</v>
      </c>
      <c r="C2292" s="155" t="s">
        <v>53</v>
      </c>
      <c r="D2292">
        <f>IF(ISERROR(VLOOKUP(A2292,'Unc. Lookup'!O$2:O$2652,1,FALSE)),0,1)</f>
        <v>1</v>
      </c>
      <c r="E2292">
        <f>COUNTIF(Table5[New ID],Table5[[#This Row],[New ID]])</f>
        <v>1</v>
      </c>
      <c r="G2292" s="1" t="s">
        <v>2818</v>
      </c>
      <c r="J2292">
        <v>1</v>
      </c>
      <c r="L2292">
        <v>1</v>
      </c>
    </row>
    <row r="2293" spans="1:12" x14ac:dyDescent="0.25">
      <c r="A2293" s="156" t="s">
        <v>328</v>
      </c>
      <c r="B2293" s="66" t="s">
        <v>3852</v>
      </c>
      <c r="C2293" s="155" t="s">
        <v>53</v>
      </c>
      <c r="D2293">
        <f>IF(ISERROR(VLOOKUP(A2293,'Unc. Lookup'!O$2:O$2652,1,FALSE)),0,1)</f>
        <v>1</v>
      </c>
      <c r="E2293">
        <f>COUNTIF(Table5[New ID],Table5[[#This Row],[New ID]])</f>
        <v>1</v>
      </c>
      <c r="G2293" s="1" t="s">
        <v>2822</v>
      </c>
      <c r="J2293">
        <v>1</v>
      </c>
      <c r="L2293">
        <v>1</v>
      </c>
    </row>
    <row r="2294" spans="1:12" x14ac:dyDescent="0.25">
      <c r="A2294" s="156" t="s">
        <v>330</v>
      </c>
      <c r="B2294" s="66" t="s">
        <v>4839</v>
      </c>
      <c r="C2294" s="155" t="s">
        <v>53</v>
      </c>
      <c r="D2294">
        <f>IF(ISERROR(VLOOKUP(A2294,'Unc. Lookup'!O$2:O$2652,1,FALSE)),0,1)</f>
        <v>1</v>
      </c>
      <c r="E2294">
        <f>COUNTIF(Table5[New ID],Table5[[#This Row],[New ID]])</f>
        <v>1</v>
      </c>
      <c r="G2294" s="1" t="s">
        <v>4117</v>
      </c>
      <c r="I2294">
        <v>1</v>
      </c>
      <c r="L2294">
        <v>1</v>
      </c>
    </row>
    <row r="2295" spans="1:12" x14ac:dyDescent="0.25">
      <c r="A2295" s="156" t="s">
        <v>332</v>
      </c>
      <c r="B2295" s="66" t="s">
        <v>4840</v>
      </c>
      <c r="C2295" s="155" t="s">
        <v>53</v>
      </c>
      <c r="D2295">
        <f>IF(ISERROR(VLOOKUP(A2295,'Unc. Lookup'!O$2:O$2652,1,FALSE)),0,1)</f>
        <v>1</v>
      </c>
      <c r="E2295">
        <f>COUNTIF(Table5[New ID],Table5[[#This Row],[New ID]])</f>
        <v>1</v>
      </c>
      <c r="G2295" s="1" t="s">
        <v>2826</v>
      </c>
      <c r="J2295">
        <v>1</v>
      </c>
      <c r="L2295">
        <v>1</v>
      </c>
    </row>
    <row r="2296" spans="1:12" x14ac:dyDescent="0.25">
      <c r="A2296" s="156" t="s">
        <v>319</v>
      </c>
      <c r="B2296" s="66" t="s">
        <v>4841</v>
      </c>
      <c r="C2296" s="155" t="s">
        <v>53</v>
      </c>
      <c r="D2296">
        <f>IF(ISERROR(VLOOKUP(A2296,'Unc. Lookup'!O$2:O$2652,1,FALSE)),0,1)</f>
        <v>1</v>
      </c>
      <c r="E2296">
        <f>COUNTIF(Table5[New ID],Table5[[#This Row],[New ID]])</f>
        <v>1</v>
      </c>
      <c r="G2296" s="1" t="s">
        <v>2829</v>
      </c>
      <c r="J2296">
        <v>1</v>
      </c>
      <c r="L2296">
        <v>1</v>
      </c>
    </row>
    <row r="2297" spans="1:12" x14ac:dyDescent="0.25">
      <c r="A2297" s="156" t="s">
        <v>321</v>
      </c>
      <c r="B2297" s="66" t="s">
        <v>4842</v>
      </c>
      <c r="C2297" s="155" t="s">
        <v>53</v>
      </c>
      <c r="D2297">
        <f>IF(ISERROR(VLOOKUP(A2297,'Unc. Lookup'!O$2:O$2652,1,FALSE)),0,1)</f>
        <v>1</v>
      </c>
      <c r="E2297">
        <f>COUNTIF(Table5[New ID],Table5[[#This Row],[New ID]])</f>
        <v>1</v>
      </c>
      <c r="G2297" s="1" t="s">
        <v>4122</v>
      </c>
      <c r="H2297">
        <v>1</v>
      </c>
      <c r="I2297">
        <v>1</v>
      </c>
      <c r="L2297">
        <v>2</v>
      </c>
    </row>
    <row r="2298" spans="1:12" x14ac:dyDescent="0.25">
      <c r="A2298" s="156" t="s">
        <v>323</v>
      </c>
      <c r="B2298" s="66" t="s">
        <v>4843</v>
      </c>
      <c r="C2298" s="155" t="s">
        <v>53</v>
      </c>
      <c r="D2298">
        <f>IF(ISERROR(VLOOKUP(A2298,'Unc. Lookup'!O$2:O$2652,1,FALSE)),0,1)</f>
        <v>1</v>
      </c>
      <c r="E2298">
        <f>COUNTIF(Table5[New ID],Table5[[#This Row],[New ID]])</f>
        <v>1</v>
      </c>
      <c r="G2298" s="1" t="s">
        <v>2833</v>
      </c>
      <c r="J2298">
        <v>1</v>
      </c>
      <c r="L2298">
        <v>1</v>
      </c>
    </row>
    <row r="2299" spans="1:12" x14ac:dyDescent="0.25">
      <c r="A2299" s="156" t="s">
        <v>320</v>
      </c>
      <c r="B2299" s="66" t="s">
        <v>4844</v>
      </c>
      <c r="C2299" s="155" t="s">
        <v>53</v>
      </c>
      <c r="D2299">
        <f>IF(ISERROR(VLOOKUP(A2299,'Unc. Lookup'!O$2:O$2652,1,FALSE)),0,1)</f>
        <v>1</v>
      </c>
      <c r="E2299">
        <f>COUNTIF(Table5[New ID],Table5[[#This Row],[New ID]])</f>
        <v>1</v>
      </c>
      <c r="G2299" s="1" t="s">
        <v>4127</v>
      </c>
      <c r="H2299">
        <v>1</v>
      </c>
      <c r="I2299">
        <v>1</v>
      </c>
      <c r="L2299">
        <v>2</v>
      </c>
    </row>
    <row r="2300" spans="1:12" x14ac:dyDescent="0.25">
      <c r="A2300" s="156" t="s">
        <v>322</v>
      </c>
      <c r="B2300" s="66" t="s">
        <v>4845</v>
      </c>
      <c r="C2300" s="155" t="s">
        <v>53</v>
      </c>
      <c r="D2300">
        <f>IF(ISERROR(VLOOKUP(A2300,'Unc. Lookup'!O$2:O$2652,1,FALSE)),0,1)</f>
        <v>1</v>
      </c>
      <c r="E2300">
        <f>COUNTIF(Table5[New ID],Table5[[#This Row],[New ID]])</f>
        <v>1</v>
      </c>
      <c r="G2300" s="1" t="s">
        <v>4132</v>
      </c>
      <c r="I2300">
        <v>1</v>
      </c>
      <c r="L2300">
        <v>1</v>
      </c>
    </row>
    <row r="2301" spans="1:12" x14ac:dyDescent="0.25">
      <c r="A2301" s="156" t="s">
        <v>324</v>
      </c>
      <c r="B2301" s="66" t="s">
        <v>4846</v>
      </c>
      <c r="C2301" s="155" t="s">
        <v>53</v>
      </c>
      <c r="D2301">
        <f>IF(ISERROR(VLOOKUP(A2301,'Unc. Lookup'!O$2:O$2652,1,FALSE)),0,1)</f>
        <v>1</v>
      </c>
      <c r="E2301">
        <f>COUNTIF(Table5[New ID],Table5[[#This Row],[New ID]])</f>
        <v>1</v>
      </c>
      <c r="G2301" s="1" t="s">
        <v>2840</v>
      </c>
      <c r="J2301">
        <v>1</v>
      </c>
      <c r="L2301">
        <v>1</v>
      </c>
    </row>
    <row r="2302" spans="1:12" x14ac:dyDescent="0.25">
      <c r="A2302" s="156" t="s">
        <v>356</v>
      </c>
      <c r="B2302" s="66" t="s">
        <v>4847</v>
      </c>
      <c r="C2302" s="155" t="s">
        <v>53</v>
      </c>
      <c r="D2302">
        <f>IF(ISERROR(VLOOKUP(A2302,'Unc. Lookup'!O$2:O$2652,1,FALSE)),0,1)</f>
        <v>1</v>
      </c>
      <c r="E2302">
        <f>COUNTIF(Table5[New ID],Table5[[#This Row],[New ID]])</f>
        <v>1</v>
      </c>
      <c r="G2302" s="1" t="s">
        <v>2836</v>
      </c>
      <c r="J2302">
        <v>1</v>
      </c>
      <c r="L2302">
        <v>1</v>
      </c>
    </row>
    <row r="2303" spans="1:12" x14ac:dyDescent="0.25">
      <c r="A2303" s="156" t="s">
        <v>5677</v>
      </c>
      <c r="B2303" s="66" t="s">
        <v>4848</v>
      </c>
      <c r="C2303" s="155" t="s">
        <v>53</v>
      </c>
      <c r="D2303">
        <f>IF(ISERROR(VLOOKUP(A2303,'Unc. Lookup'!O$2:O$2652,1,FALSE)),0,1)</f>
        <v>0</v>
      </c>
      <c r="E2303">
        <f>COUNTIF(Table5[New ID],Table5[[#This Row],[New ID]])</f>
        <v>1</v>
      </c>
      <c r="G2303" s="1" t="s">
        <v>2808</v>
      </c>
      <c r="I2303">
        <v>1</v>
      </c>
      <c r="J2303">
        <v>1</v>
      </c>
      <c r="L2303">
        <v>2</v>
      </c>
    </row>
    <row r="2304" spans="1:12" x14ac:dyDescent="0.25">
      <c r="A2304" s="156" t="s">
        <v>362</v>
      </c>
      <c r="B2304" s="66" t="s">
        <v>4849</v>
      </c>
      <c r="C2304" s="155" t="s">
        <v>53</v>
      </c>
      <c r="D2304">
        <f>IF(ISERROR(VLOOKUP(A2304,'Unc. Lookup'!O$2:O$2652,1,FALSE)),0,1)</f>
        <v>1</v>
      </c>
      <c r="E2304">
        <f>COUNTIF(Table5[New ID],Table5[[#This Row],[New ID]])</f>
        <v>1</v>
      </c>
      <c r="G2304" s="1" t="s">
        <v>4113</v>
      </c>
      <c r="I2304">
        <v>1</v>
      </c>
      <c r="L2304">
        <v>1</v>
      </c>
    </row>
    <row r="2305" spans="1:12" x14ac:dyDescent="0.25">
      <c r="A2305" s="156" t="s">
        <v>365</v>
      </c>
      <c r="B2305" s="66" t="s">
        <v>4850</v>
      </c>
      <c r="C2305" s="155" t="s">
        <v>53</v>
      </c>
      <c r="D2305">
        <f>IF(ISERROR(VLOOKUP(A2305,'Unc. Lookup'!O$2:O$2652,1,FALSE)),0,1)</f>
        <v>1</v>
      </c>
      <c r="E2305">
        <f>COUNTIF(Table5[New ID],Table5[[#This Row],[New ID]])</f>
        <v>1</v>
      </c>
      <c r="G2305" s="1" t="s">
        <v>2819</v>
      </c>
      <c r="J2305">
        <v>1</v>
      </c>
      <c r="L2305">
        <v>1</v>
      </c>
    </row>
    <row r="2306" spans="1:12" x14ac:dyDescent="0.25">
      <c r="A2306" s="156" t="s">
        <v>368</v>
      </c>
      <c r="B2306" s="66" t="s">
        <v>4851</v>
      </c>
      <c r="C2306" s="155" t="s">
        <v>53</v>
      </c>
      <c r="D2306">
        <f>IF(ISERROR(VLOOKUP(A2306,'Unc. Lookup'!O$2:O$2652,1,FALSE)),0,1)</f>
        <v>1</v>
      </c>
      <c r="E2306">
        <f>COUNTIF(Table5[New ID],Table5[[#This Row],[New ID]])</f>
        <v>1</v>
      </c>
      <c r="G2306" s="1" t="s">
        <v>2823</v>
      </c>
      <c r="J2306">
        <v>1</v>
      </c>
      <c r="L2306">
        <v>1</v>
      </c>
    </row>
    <row r="2307" spans="1:12" x14ac:dyDescent="0.25">
      <c r="A2307" s="156" t="s">
        <v>5678</v>
      </c>
      <c r="B2307" s="66" t="s">
        <v>4852</v>
      </c>
      <c r="C2307" s="155" t="s">
        <v>53</v>
      </c>
      <c r="D2307">
        <f>IF(ISERROR(VLOOKUP(A2307,'Unc. Lookup'!O$2:O$2652,1,FALSE)),0,1)</f>
        <v>0</v>
      </c>
      <c r="E2307">
        <f>COUNTIF(Table5[New ID],Table5[[#This Row],[New ID]])</f>
        <v>1</v>
      </c>
      <c r="G2307" s="1" t="s">
        <v>4118</v>
      </c>
      <c r="I2307">
        <v>1</v>
      </c>
      <c r="L2307">
        <v>1</v>
      </c>
    </row>
    <row r="2308" spans="1:12" x14ac:dyDescent="0.25">
      <c r="A2308" s="156" t="s">
        <v>5679</v>
      </c>
      <c r="B2308" s="66" t="s">
        <v>4853</v>
      </c>
      <c r="C2308" s="155" t="s">
        <v>53</v>
      </c>
      <c r="D2308">
        <f>IF(ISERROR(VLOOKUP(A2308,'Unc. Lookup'!O$2:O$2652,1,FALSE)),0,1)</f>
        <v>0</v>
      </c>
      <c r="E2308">
        <f>COUNTIF(Table5[New ID],Table5[[#This Row],[New ID]])</f>
        <v>1</v>
      </c>
      <c r="G2308" s="1" t="s">
        <v>2827</v>
      </c>
      <c r="J2308">
        <v>1</v>
      </c>
      <c r="L2308">
        <v>1</v>
      </c>
    </row>
    <row r="2309" spans="1:12" x14ac:dyDescent="0.25">
      <c r="A2309" s="156" t="s">
        <v>363</v>
      </c>
      <c r="B2309" s="66" t="s">
        <v>4854</v>
      </c>
      <c r="C2309" s="155" t="s">
        <v>53</v>
      </c>
      <c r="D2309">
        <f>IF(ISERROR(VLOOKUP(A2309,'Unc. Lookup'!O$2:O$2652,1,FALSE)),0,1)</f>
        <v>1</v>
      </c>
      <c r="E2309">
        <f>COUNTIF(Table5[New ID],Table5[[#This Row],[New ID]])</f>
        <v>1</v>
      </c>
      <c r="G2309" s="1" t="s">
        <v>2830</v>
      </c>
      <c r="J2309">
        <v>1</v>
      </c>
      <c r="L2309">
        <v>1</v>
      </c>
    </row>
    <row r="2310" spans="1:12" x14ac:dyDescent="0.25">
      <c r="A2310" s="156" t="s">
        <v>366</v>
      </c>
      <c r="B2310" s="66" t="s">
        <v>4855</v>
      </c>
      <c r="C2310" s="155" t="s">
        <v>53</v>
      </c>
      <c r="D2310">
        <f>IF(ISERROR(VLOOKUP(A2310,'Unc. Lookup'!O$2:O$2652,1,FALSE)),0,1)</f>
        <v>1</v>
      </c>
      <c r="E2310">
        <f>COUNTIF(Table5[New ID],Table5[[#This Row],[New ID]])</f>
        <v>1</v>
      </c>
      <c r="G2310" s="1" t="s">
        <v>4123</v>
      </c>
      <c r="I2310">
        <v>1</v>
      </c>
      <c r="L2310">
        <v>1</v>
      </c>
    </row>
    <row r="2311" spans="1:12" x14ac:dyDescent="0.25">
      <c r="A2311" s="156" t="s">
        <v>369</v>
      </c>
      <c r="B2311" s="66" t="s">
        <v>4856</v>
      </c>
      <c r="C2311" s="155" t="s">
        <v>53</v>
      </c>
      <c r="D2311">
        <f>IF(ISERROR(VLOOKUP(A2311,'Unc. Lookup'!O$2:O$2652,1,FALSE)),0,1)</f>
        <v>1</v>
      </c>
      <c r="E2311">
        <f>COUNTIF(Table5[New ID],Table5[[#This Row],[New ID]])</f>
        <v>1</v>
      </c>
      <c r="G2311" s="1" t="s">
        <v>2834</v>
      </c>
      <c r="J2311">
        <v>1</v>
      </c>
      <c r="L2311">
        <v>1</v>
      </c>
    </row>
    <row r="2312" spans="1:12" x14ac:dyDescent="0.25">
      <c r="A2312" s="156" t="s">
        <v>358</v>
      </c>
      <c r="B2312" s="66" t="s">
        <v>4857</v>
      </c>
      <c r="C2312" s="155" t="s">
        <v>53</v>
      </c>
      <c r="D2312">
        <f>IF(ISERROR(VLOOKUP(A2312,'Unc. Lookup'!O$2:O$2652,1,FALSE)),0,1)</f>
        <v>1</v>
      </c>
      <c r="E2312">
        <f>COUNTIF(Table5[New ID],Table5[[#This Row],[New ID]])</f>
        <v>1</v>
      </c>
      <c r="G2312" s="1" t="s">
        <v>4128</v>
      </c>
      <c r="H2312">
        <v>1</v>
      </c>
      <c r="I2312">
        <v>1</v>
      </c>
      <c r="L2312">
        <v>2</v>
      </c>
    </row>
    <row r="2313" spans="1:12" x14ac:dyDescent="0.25">
      <c r="A2313" s="156" t="s">
        <v>361</v>
      </c>
      <c r="B2313" s="66" t="s">
        <v>4858</v>
      </c>
      <c r="C2313" s="155" t="s">
        <v>53</v>
      </c>
      <c r="D2313">
        <f>IF(ISERROR(VLOOKUP(A2313,'Unc. Lookup'!O$2:O$2652,1,FALSE)),0,1)</f>
        <v>1</v>
      </c>
      <c r="E2313">
        <f>COUNTIF(Table5[New ID],Table5[[#This Row],[New ID]])</f>
        <v>1</v>
      </c>
      <c r="G2313" s="1" t="s">
        <v>4133</v>
      </c>
      <c r="H2313">
        <v>1</v>
      </c>
      <c r="I2313">
        <v>1</v>
      </c>
      <c r="L2313">
        <v>2</v>
      </c>
    </row>
    <row r="2314" spans="1:12" x14ac:dyDescent="0.25">
      <c r="A2314" s="156" t="s">
        <v>364</v>
      </c>
      <c r="B2314" s="66" t="s">
        <v>4859</v>
      </c>
      <c r="C2314" s="155" t="s">
        <v>53</v>
      </c>
      <c r="D2314">
        <f>IF(ISERROR(VLOOKUP(A2314,'Unc. Lookup'!O$2:O$2652,1,FALSE)),0,1)</f>
        <v>1</v>
      </c>
      <c r="E2314">
        <f>COUNTIF(Table5[New ID],Table5[[#This Row],[New ID]])</f>
        <v>1</v>
      </c>
      <c r="G2314" s="1" t="s">
        <v>4138</v>
      </c>
      <c r="I2314">
        <v>1</v>
      </c>
      <c r="L2314">
        <v>1</v>
      </c>
    </row>
    <row r="2315" spans="1:12" x14ac:dyDescent="0.25">
      <c r="A2315" s="156" t="s">
        <v>367</v>
      </c>
      <c r="B2315" s="66" t="s">
        <v>4860</v>
      </c>
      <c r="C2315" s="155" t="s">
        <v>53</v>
      </c>
      <c r="D2315">
        <f>IF(ISERROR(VLOOKUP(A2315,'Unc. Lookup'!O$2:O$2652,1,FALSE)),0,1)</f>
        <v>1</v>
      </c>
      <c r="E2315">
        <f>COUNTIF(Table5[New ID],Table5[[#This Row],[New ID]])</f>
        <v>1</v>
      </c>
      <c r="G2315" s="1" t="s">
        <v>2841</v>
      </c>
      <c r="J2315">
        <v>1</v>
      </c>
      <c r="L2315">
        <v>1</v>
      </c>
    </row>
    <row r="2316" spans="1:12" x14ac:dyDescent="0.25">
      <c r="A2316" s="156" t="s">
        <v>370</v>
      </c>
      <c r="B2316" s="66" t="s">
        <v>4861</v>
      </c>
      <c r="C2316" s="155" t="s">
        <v>53</v>
      </c>
      <c r="D2316">
        <f>IF(ISERROR(VLOOKUP(A2316,'Unc. Lookup'!O$2:O$2652,1,FALSE)),0,1)</f>
        <v>1</v>
      </c>
      <c r="E2316">
        <f>COUNTIF(Table5[New ID],Table5[[#This Row],[New ID]])</f>
        <v>1</v>
      </c>
      <c r="G2316" s="1" t="s">
        <v>2848</v>
      </c>
      <c r="J2316">
        <v>1</v>
      </c>
      <c r="L2316">
        <v>1</v>
      </c>
    </row>
    <row r="2317" spans="1:12" x14ac:dyDescent="0.25">
      <c r="A2317" s="156" t="s">
        <v>5680</v>
      </c>
      <c r="B2317" s="66" t="s">
        <v>4862</v>
      </c>
      <c r="C2317" s="155" t="s">
        <v>53</v>
      </c>
      <c r="D2317">
        <f>IF(ISERROR(VLOOKUP(A2317,'Unc. Lookup'!O$2:O$2652,1,FALSE)),0,1)</f>
        <v>0</v>
      </c>
      <c r="E2317">
        <f>COUNTIF(Table5[New ID],Table5[[#This Row],[New ID]])</f>
        <v>1</v>
      </c>
      <c r="G2317" s="1" t="s">
        <v>2837</v>
      </c>
      <c r="J2317">
        <v>1</v>
      </c>
      <c r="L2317">
        <v>1</v>
      </c>
    </row>
    <row r="2318" spans="1:12" x14ac:dyDescent="0.25">
      <c r="A2318" s="156" t="s">
        <v>344</v>
      </c>
      <c r="B2318" s="66" t="s">
        <v>4863</v>
      </c>
      <c r="C2318" s="155" t="s">
        <v>53</v>
      </c>
      <c r="D2318">
        <f>IF(ISERROR(VLOOKUP(A2318,'Unc. Lookup'!O$2:O$2652,1,FALSE)),0,1)</f>
        <v>1</v>
      </c>
      <c r="E2318">
        <f>COUNTIF(Table5[New ID],Table5[[#This Row],[New ID]])</f>
        <v>1</v>
      </c>
      <c r="G2318" s="1" t="s">
        <v>2844</v>
      </c>
      <c r="J2318">
        <v>1</v>
      </c>
      <c r="L2318">
        <v>1</v>
      </c>
    </row>
    <row r="2319" spans="1:12" x14ac:dyDescent="0.25">
      <c r="A2319" s="156" t="s">
        <v>5681</v>
      </c>
      <c r="B2319" s="66" t="s">
        <v>4864</v>
      </c>
      <c r="C2319" s="155" t="s">
        <v>53</v>
      </c>
      <c r="D2319">
        <f>IF(ISERROR(VLOOKUP(A2319,'Unc. Lookup'!O$2:O$2652,1,FALSE)),0,1)</f>
        <v>0</v>
      </c>
      <c r="E2319">
        <f>COUNTIF(Table5[New ID],Table5[[#This Row],[New ID]])</f>
        <v>1</v>
      </c>
      <c r="G2319" s="1" t="s">
        <v>2809</v>
      </c>
      <c r="I2319">
        <v>1</v>
      </c>
      <c r="J2319">
        <v>1</v>
      </c>
      <c r="L2319">
        <v>2</v>
      </c>
    </row>
    <row r="2320" spans="1:12" x14ac:dyDescent="0.25">
      <c r="A2320" s="156" t="s">
        <v>350</v>
      </c>
      <c r="B2320" s="66" t="s">
        <v>4865</v>
      </c>
      <c r="C2320" s="155" t="s">
        <v>53</v>
      </c>
      <c r="D2320">
        <f>IF(ISERROR(VLOOKUP(A2320,'Unc. Lookup'!O$2:O$2652,1,FALSE)),0,1)</f>
        <v>1</v>
      </c>
      <c r="E2320">
        <f>COUNTIF(Table5[New ID],Table5[[#This Row],[New ID]])</f>
        <v>1</v>
      </c>
      <c r="G2320" s="1" t="s">
        <v>4119</v>
      </c>
      <c r="I2320">
        <v>1</v>
      </c>
      <c r="L2320">
        <v>1</v>
      </c>
    </row>
    <row r="2321" spans="1:12" x14ac:dyDescent="0.25">
      <c r="A2321" s="156" t="s">
        <v>5682</v>
      </c>
      <c r="B2321" s="66" t="s">
        <v>4866</v>
      </c>
      <c r="C2321" s="155" t="s">
        <v>53</v>
      </c>
      <c r="D2321">
        <f>IF(ISERROR(VLOOKUP(A2321,'Unc. Lookup'!O$2:O$2652,1,FALSE)),0,1)</f>
        <v>0</v>
      </c>
      <c r="E2321">
        <f>COUNTIF(Table5[New ID],Table5[[#This Row],[New ID]])</f>
        <v>1</v>
      </c>
      <c r="G2321" s="1" t="s">
        <v>2831</v>
      </c>
      <c r="J2321">
        <v>1</v>
      </c>
      <c r="L2321">
        <v>1</v>
      </c>
    </row>
    <row r="2322" spans="1:12" x14ac:dyDescent="0.25">
      <c r="A2322" s="156" t="s">
        <v>5683</v>
      </c>
      <c r="B2322" s="66" t="s">
        <v>4867</v>
      </c>
      <c r="C2322" s="155" t="s">
        <v>53</v>
      </c>
      <c r="D2322">
        <f>IF(ISERROR(VLOOKUP(A2322,'Unc. Lookup'!O$2:O$2652,1,FALSE)),0,1)</f>
        <v>0</v>
      </c>
      <c r="E2322">
        <f>COUNTIF(Table5[New ID],Table5[[#This Row],[New ID]])</f>
        <v>1</v>
      </c>
      <c r="G2322" s="1" t="s">
        <v>4124</v>
      </c>
      <c r="H2322">
        <v>1</v>
      </c>
      <c r="I2322">
        <v>1</v>
      </c>
      <c r="L2322">
        <v>2</v>
      </c>
    </row>
    <row r="2323" spans="1:12" x14ac:dyDescent="0.25">
      <c r="A2323" s="156" t="s">
        <v>5684</v>
      </c>
      <c r="B2323" s="66" t="s">
        <v>4868</v>
      </c>
      <c r="C2323" s="155" t="s">
        <v>53</v>
      </c>
      <c r="D2323">
        <f>IF(ISERROR(VLOOKUP(A2323,'Unc. Lookup'!O$2:O$2652,1,FALSE)),0,1)</f>
        <v>0</v>
      </c>
      <c r="E2323">
        <f>COUNTIF(Table5[New ID],Table5[[#This Row],[New ID]])</f>
        <v>1</v>
      </c>
      <c r="G2323" s="1" t="s">
        <v>2835</v>
      </c>
      <c r="J2323">
        <v>1</v>
      </c>
      <c r="L2323">
        <v>1</v>
      </c>
    </row>
    <row r="2324" spans="1:12" x14ac:dyDescent="0.25">
      <c r="A2324" s="156" t="s">
        <v>348</v>
      </c>
      <c r="B2324" s="66" t="s">
        <v>4869</v>
      </c>
      <c r="C2324" s="155" t="s">
        <v>53</v>
      </c>
      <c r="D2324">
        <f>IF(ISERROR(VLOOKUP(A2324,'Unc. Lookup'!O$2:O$2652,1,FALSE)),0,1)</f>
        <v>1</v>
      </c>
      <c r="E2324">
        <f>COUNTIF(Table5[New ID],Table5[[#This Row],[New ID]])</f>
        <v>1</v>
      </c>
      <c r="G2324" s="1" t="s">
        <v>4129</v>
      </c>
      <c r="I2324">
        <v>1</v>
      </c>
      <c r="L2324">
        <v>1</v>
      </c>
    </row>
    <row r="2325" spans="1:12" x14ac:dyDescent="0.25">
      <c r="A2325" s="156" t="s">
        <v>351</v>
      </c>
      <c r="B2325" s="66" t="s">
        <v>4870</v>
      </c>
      <c r="C2325" s="155" t="s">
        <v>53</v>
      </c>
      <c r="D2325">
        <f>IF(ISERROR(VLOOKUP(A2325,'Unc. Lookup'!O$2:O$2652,1,FALSE)),0,1)</f>
        <v>1</v>
      </c>
      <c r="E2325">
        <f>COUNTIF(Table5[New ID],Table5[[#This Row],[New ID]])</f>
        <v>1</v>
      </c>
      <c r="G2325" s="1" t="s">
        <v>4134</v>
      </c>
      <c r="H2325">
        <v>1</v>
      </c>
      <c r="I2325">
        <v>1</v>
      </c>
      <c r="L2325">
        <v>2</v>
      </c>
    </row>
    <row r="2326" spans="1:12" x14ac:dyDescent="0.25">
      <c r="A2326" s="156" t="s">
        <v>5685</v>
      </c>
      <c r="B2326" s="66" t="s">
        <v>4871</v>
      </c>
      <c r="C2326" s="155" t="s">
        <v>53</v>
      </c>
      <c r="D2326">
        <f>IF(ISERROR(VLOOKUP(A2326,'Unc. Lookup'!O$2:O$2652,1,FALSE)),0,1)</f>
        <v>0</v>
      </c>
      <c r="E2326">
        <f>COUNTIF(Table5[New ID],Table5[[#This Row],[New ID]])</f>
        <v>1</v>
      </c>
      <c r="G2326" s="1" t="s">
        <v>4139</v>
      </c>
      <c r="I2326">
        <v>1</v>
      </c>
      <c r="L2326">
        <v>1</v>
      </c>
    </row>
    <row r="2327" spans="1:12" x14ac:dyDescent="0.25">
      <c r="A2327" s="156" t="s">
        <v>343</v>
      </c>
      <c r="B2327" s="66" t="s">
        <v>4872</v>
      </c>
      <c r="C2327" s="155" t="s">
        <v>53</v>
      </c>
      <c r="D2327">
        <f>IF(ISERROR(VLOOKUP(A2327,'Unc. Lookup'!O$2:O$2652,1,FALSE)),0,1)</f>
        <v>1</v>
      </c>
      <c r="E2327">
        <f>COUNTIF(Table5[New ID],Table5[[#This Row],[New ID]])</f>
        <v>1</v>
      </c>
      <c r="G2327" s="1" t="s">
        <v>4144</v>
      </c>
      <c r="I2327">
        <v>1</v>
      </c>
      <c r="L2327">
        <v>1</v>
      </c>
    </row>
    <row r="2328" spans="1:12" x14ac:dyDescent="0.25">
      <c r="A2328" s="156" t="s">
        <v>346</v>
      </c>
      <c r="B2328" s="66" t="s">
        <v>4873</v>
      </c>
      <c r="C2328" s="155" t="s">
        <v>53</v>
      </c>
      <c r="D2328">
        <f>IF(ISERROR(VLOOKUP(A2328,'Unc. Lookup'!O$2:O$2652,1,FALSE)),0,1)</f>
        <v>1</v>
      </c>
      <c r="E2328">
        <f>COUNTIF(Table5[New ID],Table5[[#This Row],[New ID]])</f>
        <v>1</v>
      </c>
      <c r="G2328" s="1" t="s">
        <v>2842</v>
      </c>
      <c r="J2328">
        <v>1</v>
      </c>
      <c r="L2328">
        <v>1</v>
      </c>
    </row>
    <row r="2329" spans="1:12" x14ac:dyDescent="0.25">
      <c r="A2329" s="156" t="s">
        <v>5686</v>
      </c>
      <c r="B2329" s="66" t="s">
        <v>4874</v>
      </c>
      <c r="C2329" s="155" t="s">
        <v>53</v>
      </c>
      <c r="D2329">
        <f>IF(ISERROR(VLOOKUP(A2329,'Unc. Lookup'!O$2:O$2652,1,FALSE)),0,1)</f>
        <v>0</v>
      </c>
      <c r="E2329">
        <f>COUNTIF(Table5[New ID],Table5[[#This Row],[New ID]])</f>
        <v>1</v>
      </c>
      <c r="G2329" s="1" t="s">
        <v>2849</v>
      </c>
      <c r="J2329">
        <v>1</v>
      </c>
      <c r="L2329">
        <v>1</v>
      </c>
    </row>
    <row r="2330" spans="1:12" x14ac:dyDescent="0.25">
      <c r="A2330" s="156" t="s">
        <v>352</v>
      </c>
      <c r="B2330" s="66" t="s">
        <v>4875</v>
      </c>
      <c r="C2330" s="155" t="s">
        <v>53</v>
      </c>
      <c r="D2330">
        <f>IF(ISERROR(VLOOKUP(A2330,'Unc. Lookup'!O$2:O$2652,1,FALSE)),0,1)</f>
        <v>1</v>
      </c>
      <c r="E2330">
        <f>COUNTIF(Table5[New ID],Table5[[#This Row],[New ID]])</f>
        <v>1</v>
      </c>
      <c r="G2330" s="1" t="s">
        <v>2856</v>
      </c>
      <c r="J2330">
        <v>1</v>
      </c>
      <c r="L2330">
        <v>1</v>
      </c>
    </row>
    <row r="2331" spans="1:12" x14ac:dyDescent="0.25">
      <c r="A2331" s="156" t="s">
        <v>5687</v>
      </c>
      <c r="B2331" s="66" t="s">
        <v>4876</v>
      </c>
      <c r="C2331" s="155" t="s">
        <v>53</v>
      </c>
      <c r="D2331">
        <f>IF(ISERROR(VLOOKUP(A2331,'Unc. Lookup'!O$2:O$2652,1,FALSE)),0,1)</f>
        <v>0</v>
      </c>
      <c r="E2331">
        <f>COUNTIF(Table5[New ID],Table5[[#This Row],[New ID]])</f>
        <v>1</v>
      </c>
      <c r="G2331" s="1" t="s">
        <v>2838</v>
      </c>
      <c r="J2331">
        <v>1</v>
      </c>
      <c r="L2331">
        <v>1</v>
      </c>
    </row>
    <row r="2332" spans="1:12" x14ac:dyDescent="0.25">
      <c r="A2332" s="156" t="s">
        <v>201</v>
      </c>
      <c r="B2332" s="66" t="s">
        <v>4877</v>
      </c>
      <c r="C2332" s="155" t="s">
        <v>54</v>
      </c>
      <c r="D2332">
        <f>IF(ISERROR(VLOOKUP(A2332,'Unc. Lookup'!O$2:O$2652,1,FALSE)),0,1)</f>
        <v>1</v>
      </c>
      <c r="E2332">
        <f>COUNTIF(Table5[New ID],Table5[[#This Row],[New ID]])</f>
        <v>1</v>
      </c>
      <c r="G2332" s="1" t="s">
        <v>2845</v>
      </c>
      <c r="J2332">
        <v>1</v>
      </c>
      <c r="L2332">
        <v>1</v>
      </c>
    </row>
    <row r="2333" spans="1:12" x14ac:dyDescent="0.25">
      <c r="A2333" s="156" t="s">
        <v>202</v>
      </c>
      <c r="B2333" s="66" t="s">
        <v>4878</v>
      </c>
      <c r="C2333" s="155" t="s">
        <v>54</v>
      </c>
      <c r="D2333">
        <f>IF(ISERROR(VLOOKUP(A2333,'Unc. Lookup'!O$2:O$2652,1,FALSE)),0,1)</f>
        <v>1</v>
      </c>
      <c r="E2333">
        <f>COUNTIF(Table5[New ID],Table5[[#This Row],[New ID]])</f>
        <v>1</v>
      </c>
      <c r="G2333" s="1" t="s">
        <v>2852</v>
      </c>
      <c r="J2333">
        <v>1</v>
      </c>
      <c r="L2333">
        <v>1</v>
      </c>
    </row>
    <row r="2334" spans="1:12" x14ac:dyDescent="0.25">
      <c r="A2334" s="156" t="s">
        <v>203</v>
      </c>
      <c r="B2334" s="66" t="s">
        <v>4879</v>
      </c>
      <c r="C2334" s="155" t="s">
        <v>54</v>
      </c>
      <c r="D2334">
        <f>IF(ISERROR(VLOOKUP(A2334,'Unc. Lookup'!O$2:O$2652,1,FALSE)),0,1)</f>
        <v>1</v>
      </c>
      <c r="E2334">
        <f>COUNTIF(Table5[New ID],Table5[[#This Row],[New ID]])</f>
        <v>1</v>
      </c>
      <c r="G2334" s="1" t="s">
        <v>2810</v>
      </c>
      <c r="I2334">
        <v>1</v>
      </c>
      <c r="J2334">
        <v>1</v>
      </c>
      <c r="L2334">
        <v>2</v>
      </c>
    </row>
    <row r="2335" spans="1:12" x14ac:dyDescent="0.25">
      <c r="A2335" s="156" t="s">
        <v>204</v>
      </c>
      <c r="B2335" s="66" t="s">
        <v>4880</v>
      </c>
      <c r="C2335" s="155" t="s">
        <v>54</v>
      </c>
      <c r="D2335">
        <f>IF(ISERROR(VLOOKUP(A2335,'Unc. Lookup'!O$2:O$2652,1,FALSE)),0,1)</f>
        <v>1</v>
      </c>
      <c r="E2335">
        <f>COUNTIF(Table5[New ID],Table5[[#This Row],[New ID]])</f>
        <v>1</v>
      </c>
      <c r="G2335" s="1" t="s">
        <v>4125</v>
      </c>
      <c r="H2335">
        <v>1</v>
      </c>
      <c r="I2335">
        <v>1</v>
      </c>
      <c r="L2335">
        <v>2</v>
      </c>
    </row>
    <row r="2336" spans="1:12" x14ac:dyDescent="0.25">
      <c r="A2336" s="156" t="s">
        <v>205</v>
      </c>
      <c r="B2336" s="66" t="s">
        <v>4881</v>
      </c>
      <c r="C2336" s="155" t="s">
        <v>54</v>
      </c>
      <c r="D2336">
        <f>IF(ISERROR(VLOOKUP(A2336,'Unc. Lookup'!O$2:O$2652,1,FALSE)),0,1)</f>
        <v>1</v>
      </c>
      <c r="E2336">
        <f>COUNTIF(Table5[New ID],Table5[[#This Row],[New ID]])</f>
        <v>1</v>
      </c>
      <c r="G2336" s="1" t="s">
        <v>4130</v>
      </c>
      <c r="H2336">
        <v>1</v>
      </c>
      <c r="I2336">
        <v>1</v>
      </c>
      <c r="L2336">
        <v>2</v>
      </c>
    </row>
    <row r="2337" spans="1:12" x14ac:dyDescent="0.25">
      <c r="A2337" s="156" t="s">
        <v>206</v>
      </c>
      <c r="B2337" s="66" t="s">
        <v>4882</v>
      </c>
      <c r="C2337" s="155" t="s">
        <v>54</v>
      </c>
      <c r="D2337">
        <f>IF(ISERROR(VLOOKUP(A2337,'Unc. Lookup'!O$2:O$2652,1,FALSE)),0,1)</f>
        <v>1</v>
      </c>
      <c r="E2337">
        <f>COUNTIF(Table5[New ID],Table5[[#This Row],[New ID]])</f>
        <v>1</v>
      </c>
      <c r="G2337" s="1" t="s">
        <v>4135</v>
      </c>
      <c r="H2337">
        <v>1</v>
      </c>
      <c r="I2337">
        <v>1</v>
      </c>
      <c r="L2337">
        <v>2</v>
      </c>
    </row>
    <row r="2338" spans="1:12" x14ac:dyDescent="0.25">
      <c r="A2338" s="156" t="s">
        <v>207</v>
      </c>
      <c r="B2338" s="66" t="s">
        <v>4883</v>
      </c>
      <c r="C2338" s="155" t="s">
        <v>54</v>
      </c>
      <c r="D2338">
        <f>IF(ISERROR(VLOOKUP(A2338,'Unc. Lookup'!O$2:O$2652,1,FALSE)),0,1)</f>
        <v>1</v>
      </c>
      <c r="E2338">
        <f>COUNTIF(Table5[New ID],Table5[[#This Row],[New ID]])</f>
        <v>1</v>
      </c>
      <c r="G2338" s="1" t="s">
        <v>4140</v>
      </c>
      <c r="I2338">
        <v>1</v>
      </c>
      <c r="L2338">
        <v>1</v>
      </c>
    </row>
    <row r="2339" spans="1:12" x14ac:dyDescent="0.25">
      <c r="A2339" s="156" t="s">
        <v>208</v>
      </c>
      <c r="B2339" s="66" t="s">
        <v>4884</v>
      </c>
      <c r="C2339" s="155" t="s">
        <v>54</v>
      </c>
      <c r="D2339">
        <f>IF(ISERROR(VLOOKUP(A2339,'Unc. Lookup'!O$2:O$2652,1,FALSE)),0,1)</f>
        <v>1</v>
      </c>
      <c r="E2339">
        <f>COUNTIF(Table5[New ID],Table5[[#This Row],[New ID]])</f>
        <v>1</v>
      </c>
      <c r="G2339" s="1" t="s">
        <v>4145</v>
      </c>
      <c r="I2339">
        <v>1</v>
      </c>
      <c r="L2339">
        <v>1</v>
      </c>
    </row>
    <row r="2340" spans="1:12" x14ac:dyDescent="0.25">
      <c r="A2340" s="156" t="s">
        <v>5688</v>
      </c>
      <c r="B2340" s="66" t="s">
        <v>4885</v>
      </c>
      <c r="C2340" s="155" t="s">
        <v>54</v>
      </c>
      <c r="D2340">
        <f>IF(ISERROR(VLOOKUP(A2340,'Unc. Lookup'!O$2:O$2652,1,FALSE)),0,1)</f>
        <v>0</v>
      </c>
      <c r="E2340">
        <f>COUNTIF(Table5[New ID],Table5[[#This Row],[New ID]])</f>
        <v>1</v>
      </c>
      <c r="G2340" s="1" t="s">
        <v>4150</v>
      </c>
      <c r="I2340">
        <v>1</v>
      </c>
      <c r="L2340">
        <v>1</v>
      </c>
    </row>
    <row r="2341" spans="1:12" x14ac:dyDescent="0.25">
      <c r="A2341" s="156" t="s">
        <v>210</v>
      </c>
      <c r="B2341" s="66" t="s">
        <v>4886</v>
      </c>
      <c r="C2341" s="155" t="s">
        <v>54</v>
      </c>
      <c r="D2341">
        <f>IF(ISERROR(VLOOKUP(A2341,'Unc. Lookup'!O$2:O$2652,1,FALSE)),0,1)</f>
        <v>1</v>
      </c>
      <c r="E2341">
        <f>COUNTIF(Table5[New ID],Table5[[#This Row],[New ID]])</f>
        <v>1</v>
      </c>
      <c r="G2341" s="1" t="s">
        <v>2843</v>
      </c>
      <c r="J2341">
        <v>1</v>
      </c>
      <c r="L2341">
        <v>1</v>
      </c>
    </row>
    <row r="2342" spans="1:12" x14ac:dyDescent="0.25">
      <c r="A2342" s="156" t="s">
        <v>211</v>
      </c>
      <c r="B2342" s="66" t="s">
        <v>4887</v>
      </c>
      <c r="C2342" s="155" t="s">
        <v>54</v>
      </c>
      <c r="D2342">
        <f>IF(ISERROR(VLOOKUP(A2342,'Unc. Lookup'!O$2:O$2652,1,FALSE)),0,1)</f>
        <v>1</v>
      </c>
      <c r="E2342">
        <f>COUNTIF(Table5[New ID],Table5[[#This Row],[New ID]])</f>
        <v>1</v>
      </c>
      <c r="G2342" s="1" t="s">
        <v>2850</v>
      </c>
      <c r="J2342">
        <v>1</v>
      </c>
      <c r="L2342">
        <v>1</v>
      </c>
    </row>
    <row r="2343" spans="1:12" x14ac:dyDescent="0.25">
      <c r="A2343" s="156" t="s">
        <v>212</v>
      </c>
      <c r="B2343" s="66" t="s">
        <v>4888</v>
      </c>
      <c r="C2343" s="155" t="s">
        <v>54</v>
      </c>
      <c r="D2343">
        <f>IF(ISERROR(VLOOKUP(A2343,'Unc. Lookup'!O$2:O$2652,1,FALSE)),0,1)</f>
        <v>1</v>
      </c>
      <c r="E2343">
        <f>COUNTIF(Table5[New ID],Table5[[#This Row],[New ID]])</f>
        <v>1</v>
      </c>
      <c r="G2343" s="1" t="s">
        <v>2857</v>
      </c>
      <c r="J2343">
        <v>1</v>
      </c>
      <c r="L2343">
        <v>1</v>
      </c>
    </row>
    <row r="2344" spans="1:12" x14ac:dyDescent="0.25">
      <c r="A2344" s="156" t="s">
        <v>213</v>
      </c>
      <c r="B2344" s="66" t="s">
        <v>4889</v>
      </c>
      <c r="C2344" s="155" t="s">
        <v>54</v>
      </c>
      <c r="D2344">
        <f>IF(ISERROR(VLOOKUP(A2344,'Unc. Lookup'!O$2:O$2652,1,FALSE)),0,1)</f>
        <v>1</v>
      </c>
      <c r="E2344">
        <f>COUNTIF(Table5[New ID],Table5[[#This Row],[New ID]])</f>
        <v>1</v>
      </c>
      <c r="G2344" s="1" t="s">
        <v>2864</v>
      </c>
      <c r="J2344">
        <v>1</v>
      </c>
      <c r="L2344">
        <v>1</v>
      </c>
    </row>
    <row r="2345" spans="1:12" x14ac:dyDescent="0.25">
      <c r="A2345" s="156" t="s">
        <v>214</v>
      </c>
      <c r="B2345" s="66" t="s">
        <v>4890</v>
      </c>
      <c r="C2345" s="155" t="s">
        <v>54</v>
      </c>
      <c r="D2345">
        <f>IF(ISERROR(VLOOKUP(A2345,'Unc. Lookup'!O$2:O$2652,1,FALSE)),0,1)</f>
        <v>1</v>
      </c>
      <c r="E2345">
        <f>COUNTIF(Table5[New ID],Table5[[#This Row],[New ID]])</f>
        <v>1</v>
      </c>
      <c r="G2345" s="1" t="s">
        <v>2839</v>
      </c>
      <c r="J2345">
        <v>1</v>
      </c>
      <c r="L2345">
        <v>1</v>
      </c>
    </row>
    <row r="2346" spans="1:12" x14ac:dyDescent="0.25">
      <c r="A2346" s="156" t="s">
        <v>215</v>
      </c>
      <c r="B2346" s="66" t="s">
        <v>4891</v>
      </c>
      <c r="C2346" s="155" t="s">
        <v>54</v>
      </c>
      <c r="D2346">
        <f>IF(ISERROR(VLOOKUP(A2346,'Unc. Lookup'!O$2:O$2652,1,FALSE)),0,1)</f>
        <v>1</v>
      </c>
      <c r="E2346">
        <f>COUNTIF(Table5[New ID],Table5[[#This Row],[New ID]])</f>
        <v>1</v>
      </c>
      <c r="G2346" s="1" t="s">
        <v>2846</v>
      </c>
      <c r="J2346">
        <v>1</v>
      </c>
      <c r="L2346">
        <v>1</v>
      </c>
    </row>
    <row r="2347" spans="1:12" x14ac:dyDescent="0.25">
      <c r="A2347" s="156" t="s">
        <v>216</v>
      </c>
      <c r="B2347" s="66" t="s">
        <v>4892</v>
      </c>
      <c r="C2347" s="155" t="s">
        <v>54</v>
      </c>
      <c r="D2347">
        <f>IF(ISERROR(VLOOKUP(A2347,'Unc. Lookup'!O$2:O$2652,1,FALSE)),0,1)</f>
        <v>1</v>
      </c>
      <c r="E2347">
        <f>COUNTIF(Table5[New ID],Table5[[#This Row],[New ID]])</f>
        <v>1</v>
      </c>
      <c r="G2347" s="1" t="s">
        <v>2853</v>
      </c>
      <c r="J2347">
        <v>1</v>
      </c>
      <c r="L2347">
        <v>1</v>
      </c>
    </row>
    <row r="2348" spans="1:12" x14ac:dyDescent="0.25">
      <c r="A2348" s="156" t="s">
        <v>5689</v>
      </c>
      <c r="B2348" s="66" t="s">
        <v>4893</v>
      </c>
      <c r="C2348" s="155" t="s">
        <v>54</v>
      </c>
      <c r="D2348">
        <f>IF(ISERROR(VLOOKUP(A2348,'Unc. Lookup'!O$2:O$2652,1,FALSE)),0,1)</f>
        <v>0</v>
      </c>
      <c r="E2348">
        <f>COUNTIF(Table5[New ID],Table5[[#This Row],[New ID]])</f>
        <v>1</v>
      </c>
      <c r="G2348" s="1" t="s">
        <v>2860</v>
      </c>
      <c r="J2348">
        <v>1</v>
      </c>
      <c r="L2348">
        <v>1</v>
      </c>
    </row>
    <row r="2349" spans="1:12" x14ac:dyDescent="0.25">
      <c r="A2349" s="156" t="s">
        <v>218</v>
      </c>
      <c r="B2349" s="66" t="s">
        <v>4894</v>
      </c>
      <c r="C2349" s="155" t="s">
        <v>54</v>
      </c>
      <c r="D2349">
        <f>IF(ISERROR(VLOOKUP(A2349,'Unc. Lookup'!O$2:O$2652,1,FALSE)),0,1)</f>
        <v>1</v>
      </c>
      <c r="E2349">
        <f>COUNTIF(Table5[New ID],Table5[[#This Row],[New ID]])</f>
        <v>1</v>
      </c>
      <c r="G2349" s="1" t="s">
        <v>2811</v>
      </c>
      <c r="I2349">
        <v>1</v>
      </c>
      <c r="J2349">
        <v>1</v>
      </c>
      <c r="L2349">
        <v>2</v>
      </c>
    </row>
    <row r="2350" spans="1:12" x14ac:dyDescent="0.25">
      <c r="A2350" s="156" t="s">
        <v>219</v>
      </c>
      <c r="B2350" s="66" t="s">
        <v>4895</v>
      </c>
      <c r="C2350" s="155" t="s">
        <v>54</v>
      </c>
      <c r="D2350">
        <f>IF(ISERROR(VLOOKUP(A2350,'Unc. Lookup'!O$2:O$2652,1,FALSE)),0,1)</f>
        <v>1</v>
      </c>
      <c r="E2350">
        <f>COUNTIF(Table5[New ID],Table5[[#This Row],[New ID]])</f>
        <v>1</v>
      </c>
      <c r="G2350" s="1" t="s">
        <v>2812</v>
      </c>
      <c r="I2350">
        <v>1</v>
      </c>
      <c r="J2350">
        <v>1</v>
      </c>
      <c r="L2350">
        <v>2</v>
      </c>
    </row>
    <row r="2351" spans="1:12" x14ac:dyDescent="0.25">
      <c r="A2351" s="156" t="s">
        <v>220</v>
      </c>
      <c r="B2351" s="66" t="s">
        <v>4896</v>
      </c>
      <c r="C2351" s="155" t="s">
        <v>54</v>
      </c>
      <c r="D2351">
        <f>IF(ISERROR(VLOOKUP(A2351,'Unc. Lookup'!O$2:O$2652,1,FALSE)),0,1)</f>
        <v>1</v>
      </c>
      <c r="E2351">
        <f>COUNTIF(Table5[New ID],Table5[[#This Row],[New ID]])</f>
        <v>1</v>
      </c>
      <c r="G2351" s="1" t="s">
        <v>2813</v>
      </c>
      <c r="I2351">
        <v>1</v>
      </c>
      <c r="J2351">
        <v>1</v>
      </c>
      <c r="L2351">
        <v>2</v>
      </c>
    </row>
    <row r="2352" spans="1:12" x14ac:dyDescent="0.25">
      <c r="A2352" s="156" t="s">
        <v>221</v>
      </c>
      <c r="B2352" s="66" t="s">
        <v>4897</v>
      </c>
      <c r="C2352" s="155" t="s">
        <v>54</v>
      </c>
      <c r="D2352">
        <f>IF(ISERROR(VLOOKUP(A2352,'Unc. Lookup'!O$2:O$2652,1,FALSE)),0,1)</f>
        <v>1</v>
      </c>
      <c r="E2352">
        <f>COUNTIF(Table5[New ID],Table5[[#This Row],[New ID]])</f>
        <v>1</v>
      </c>
      <c r="G2352" s="1" t="s">
        <v>2814</v>
      </c>
      <c r="I2352">
        <v>1</v>
      </c>
      <c r="J2352">
        <v>1</v>
      </c>
      <c r="L2352">
        <v>2</v>
      </c>
    </row>
    <row r="2353" spans="1:12" x14ac:dyDescent="0.25">
      <c r="A2353" s="156" t="s">
        <v>222</v>
      </c>
      <c r="B2353" s="66" t="s">
        <v>4898</v>
      </c>
      <c r="C2353" s="155" t="s">
        <v>54</v>
      </c>
      <c r="D2353">
        <f>IF(ISERROR(VLOOKUP(A2353,'Unc. Lookup'!O$2:O$2652,1,FALSE)),0,1)</f>
        <v>1</v>
      </c>
      <c r="E2353">
        <f>COUNTIF(Table5[New ID],Table5[[#This Row],[New ID]])</f>
        <v>1</v>
      </c>
      <c r="G2353" s="1" t="s">
        <v>2815</v>
      </c>
      <c r="J2353">
        <v>1</v>
      </c>
      <c r="L2353">
        <v>1</v>
      </c>
    </row>
    <row r="2354" spans="1:12" x14ac:dyDescent="0.25">
      <c r="A2354" s="156" t="s">
        <v>5690</v>
      </c>
      <c r="B2354" s="66" t="s">
        <v>4899</v>
      </c>
      <c r="C2354" s="155" t="s">
        <v>54</v>
      </c>
      <c r="D2354">
        <f>IF(ISERROR(VLOOKUP(A2354,'Unc. Lookup'!O$2:O$2652,1,FALSE)),0,1)</f>
        <v>0</v>
      </c>
      <c r="E2354">
        <f>COUNTIF(Table5[New ID],Table5[[#This Row],[New ID]])</f>
        <v>1</v>
      </c>
      <c r="G2354" s="1" t="s">
        <v>6284</v>
      </c>
      <c r="H2354">
        <v>1</v>
      </c>
      <c r="L2354">
        <v>1</v>
      </c>
    </row>
    <row r="2355" spans="1:12" x14ac:dyDescent="0.25">
      <c r="A2355" s="156" t="s">
        <v>224</v>
      </c>
      <c r="B2355" s="66" t="s">
        <v>4900</v>
      </c>
      <c r="C2355" s="155" t="s">
        <v>54</v>
      </c>
      <c r="D2355">
        <f>IF(ISERROR(VLOOKUP(A2355,'Unc. Lookup'!O$2:O$2652,1,FALSE)),0,1)</f>
        <v>1</v>
      </c>
      <c r="E2355">
        <f>COUNTIF(Table5[New ID],Table5[[#This Row],[New ID]])</f>
        <v>1</v>
      </c>
      <c r="G2355" s="1" t="s">
        <v>6283</v>
      </c>
      <c r="H2355">
        <v>1</v>
      </c>
      <c r="L2355">
        <v>1</v>
      </c>
    </row>
    <row r="2356" spans="1:12" x14ac:dyDescent="0.25">
      <c r="A2356" s="156" t="s">
        <v>225</v>
      </c>
      <c r="B2356" s="66" t="s">
        <v>4901</v>
      </c>
      <c r="C2356" s="155" t="s">
        <v>54</v>
      </c>
      <c r="D2356">
        <f>IF(ISERROR(VLOOKUP(A2356,'Unc. Lookup'!O$2:O$2652,1,FALSE)),0,1)</f>
        <v>1</v>
      </c>
      <c r="E2356">
        <f>COUNTIF(Table5[New ID],Table5[[#This Row],[New ID]])</f>
        <v>1</v>
      </c>
      <c r="G2356" s="1" t="s">
        <v>6282</v>
      </c>
      <c r="H2356">
        <v>1</v>
      </c>
      <c r="L2356">
        <v>1</v>
      </c>
    </row>
    <row r="2357" spans="1:12" x14ac:dyDescent="0.25">
      <c r="A2357" s="156" t="s">
        <v>226</v>
      </c>
      <c r="B2357" s="66" t="s">
        <v>4902</v>
      </c>
      <c r="C2357" s="155" t="s">
        <v>54</v>
      </c>
      <c r="D2357">
        <f>IF(ISERROR(VLOOKUP(A2357,'Unc. Lookup'!O$2:O$2652,1,FALSE)),0,1)</f>
        <v>1</v>
      </c>
      <c r="E2357">
        <f>COUNTIF(Table5[New ID],Table5[[#This Row],[New ID]])</f>
        <v>1</v>
      </c>
      <c r="G2357" s="1" t="s">
        <v>4155</v>
      </c>
      <c r="I2357">
        <v>1</v>
      </c>
      <c r="L2357">
        <v>1</v>
      </c>
    </row>
    <row r="2358" spans="1:12" x14ac:dyDescent="0.25">
      <c r="A2358" s="156" t="s">
        <v>227</v>
      </c>
      <c r="B2358" s="66" t="s">
        <v>4903</v>
      </c>
      <c r="C2358" s="155" t="s">
        <v>54</v>
      </c>
      <c r="D2358">
        <f>IF(ISERROR(VLOOKUP(A2358,'Unc. Lookup'!O$2:O$2652,1,FALSE)),0,1)</f>
        <v>1</v>
      </c>
      <c r="E2358">
        <f>COUNTIF(Table5[New ID],Table5[[#This Row],[New ID]])</f>
        <v>1</v>
      </c>
      <c r="G2358" s="1" t="s">
        <v>6281</v>
      </c>
      <c r="H2358">
        <v>1</v>
      </c>
      <c r="L2358">
        <v>1</v>
      </c>
    </row>
    <row r="2359" spans="1:12" x14ac:dyDescent="0.25">
      <c r="A2359" s="156" t="s">
        <v>228</v>
      </c>
      <c r="B2359" s="66" t="s">
        <v>4904</v>
      </c>
      <c r="C2359" s="155" t="s">
        <v>54</v>
      </c>
      <c r="D2359">
        <f>IF(ISERROR(VLOOKUP(A2359,'Unc. Lookup'!O$2:O$2652,1,FALSE)),0,1)</f>
        <v>1</v>
      </c>
      <c r="E2359">
        <f>COUNTIF(Table5[New ID],Table5[[#This Row],[New ID]])</f>
        <v>1</v>
      </c>
      <c r="G2359" s="1" t="s">
        <v>4149</v>
      </c>
      <c r="I2359">
        <v>1</v>
      </c>
      <c r="L2359">
        <v>1</v>
      </c>
    </row>
    <row r="2360" spans="1:12" x14ac:dyDescent="0.25">
      <c r="A2360" s="156" t="s">
        <v>229</v>
      </c>
      <c r="B2360" s="66" t="s">
        <v>4905</v>
      </c>
      <c r="C2360" s="155" t="s">
        <v>54</v>
      </c>
      <c r="D2360">
        <f>IF(ISERROR(VLOOKUP(A2360,'Unc. Lookup'!O$2:O$2652,1,FALSE)),0,1)</f>
        <v>1</v>
      </c>
      <c r="E2360">
        <f>COUNTIF(Table5[New ID],Table5[[#This Row],[New ID]])</f>
        <v>1</v>
      </c>
      <c r="G2360" s="1" t="s">
        <v>4154</v>
      </c>
      <c r="I2360">
        <v>1</v>
      </c>
      <c r="L2360">
        <v>1</v>
      </c>
    </row>
    <row r="2361" spans="1:12" x14ac:dyDescent="0.25">
      <c r="A2361" s="156" t="s">
        <v>230</v>
      </c>
      <c r="B2361" s="66" t="s">
        <v>4906</v>
      </c>
      <c r="C2361" s="155" t="s">
        <v>54</v>
      </c>
      <c r="D2361">
        <f>IF(ISERROR(VLOOKUP(A2361,'Unc. Lookup'!O$2:O$2652,1,FALSE)),0,1)</f>
        <v>1</v>
      </c>
      <c r="E2361">
        <f>COUNTIF(Table5[New ID],Table5[[#This Row],[New ID]])</f>
        <v>1</v>
      </c>
      <c r="G2361" s="1" t="s">
        <v>2883</v>
      </c>
      <c r="J2361">
        <v>1</v>
      </c>
      <c r="L2361">
        <v>1</v>
      </c>
    </row>
    <row r="2362" spans="1:12" x14ac:dyDescent="0.25">
      <c r="A2362" s="156" t="s">
        <v>231</v>
      </c>
      <c r="B2362" s="66" t="s">
        <v>4907</v>
      </c>
      <c r="C2362" s="155" t="s">
        <v>54</v>
      </c>
      <c r="D2362">
        <f>IF(ISERROR(VLOOKUP(A2362,'Unc. Lookup'!O$2:O$2652,1,FALSE)),0,1)</f>
        <v>1</v>
      </c>
      <c r="E2362">
        <f>COUNTIF(Table5[New ID],Table5[[#This Row],[New ID]])</f>
        <v>1</v>
      </c>
      <c r="G2362" s="1" t="s">
        <v>2879</v>
      </c>
      <c r="J2362">
        <v>1</v>
      </c>
      <c r="L2362">
        <v>1</v>
      </c>
    </row>
    <row r="2363" spans="1:12" x14ac:dyDescent="0.25">
      <c r="A2363" s="156" t="s">
        <v>232</v>
      </c>
      <c r="B2363" s="66" t="s">
        <v>4908</v>
      </c>
      <c r="C2363" s="155" t="s">
        <v>54</v>
      </c>
      <c r="D2363">
        <f>IF(ISERROR(VLOOKUP(A2363,'Unc. Lookup'!O$2:O$2652,1,FALSE)),0,1)</f>
        <v>1</v>
      </c>
      <c r="E2363">
        <f>COUNTIF(Table5[New ID],Table5[[#This Row],[New ID]])</f>
        <v>1</v>
      </c>
      <c r="G2363" s="1" t="s">
        <v>6279</v>
      </c>
      <c r="H2363">
        <v>1</v>
      </c>
      <c r="L2363">
        <v>1</v>
      </c>
    </row>
    <row r="2364" spans="1:12" x14ac:dyDescent="0.25">
      <c r="A2364" s="156" t="s">
        <v>233</v>
      </c>
      <c r="B2364" s="66" t="s">
        <v>4909</v>
      </c>
      <c r="C2364" s="155" t="s">
        <v>54</v>
      </c>
      <c r="D2364">
        <f>IF(ISERROR(VLOOKUP(A2364,'Unc. Lookup'!O$2:O$2652,1,FALSE)),0,1)</f>
        <v>1</v>
      </c>
      <c r="E2364">
        <f>COUNTIF(Table5[New ID],Table5[[#This Row],[New ID]])</f>
        <v>1</v>
      </c>
      <c r="G2364" s="1" t="s">
        <v>6280</v>
      </c>
      <c r="H2364">
        <v>1</v>
      </c>
      <c r="L2364">
        <v>1</v>
      </c>
    </row>
    <row r="2365" spans="1:12" x14ac:dyDescent="0.25">
      <c r="A2365" s="156" t="s">
        <v>234</v>
      </c>
      <c r="B2365" s="66" t="s">
        <v>4910</v>
      </c>
      <c r="C2365" s="155" t="s">
        <v>54</v>
      </c>
      <c r="D2365">
        <f>IF(ISERROR(VLOOKUP(A2365,'Unc. Lookup'!O$2:O$2652,1,FALSE)),0,1)</f>
        <v>1</v>
      </c>
      <c r="E2365">
        <f>COUNTIF(Table5[New ID],Table5[[#This Row],[New ID]])</f>
        <v>1</v>
      </c>
      <c r="G2365" s="1" t="s">
        <v>2875</v>
      </c>
      <c r="J2365">
        <v>1</v>
      </c>
      <c r="L2365">
        <v>1</v>
      </c>
    </row>
    <row r="2366" spans="1:12" x14ac:dyDescent="0.25">
      <c r="A2366" s="156" t="s">
        <v>5691</v>
      </c>
      <c r="B2366" s="66" t="s">
        <v>4911</v>
      </c>
      <c r="C2366" s="155" t="s">
        <v>54</v>
      </c>
      <c r="D2366">
        <f>IF(ISERROR(VLOOKUP(A2366,'Unc. Lookup'!O$2:O$2652,1,FALSE)),0,1)</f>
        <v>0</v>
      </c>
      <c r="E2366">
        <f>COUNTIF(Table5[New ID],Table5[[#This Row],[New ID]])</f>
        <v>1</v>
      </c>
      <c r="G2366" s="1" t="s">
        <v>2882</v>
      </c>
      <c r="J2366">
        <v>1</v>
      </c>
      <c r="L2366">
        <v>1</v>
      </c>
    </row>
    <row r="2367" spans="1:12" x14ac:dyDescent="0.25">
      <c r="A2367" s="156" t="s">
        <v>6363</v>
      </c>
      <c r="B2367" s="66" t="s">
        <v>6269</v>
      </c>
      <c r="C2367" s="155" t="s">
        <v>54</v>
      </c>
      <c r="D2367">
        <f>IF(ISERROR(VLOOKUP(A2367,'Unc. Lookup'!O$2:O$2652,1,FALSE)),0,1)</f>
        <v>1</v>
      </c>
      <c r="E2367">
        <f>COUNTIF(Table5[New ID],Table5[[#This Row],[New ID]])</f>
        <v>1</v>
      </c>
      <c r="G2367" s="1" t="s">
        <v>2871</v>
      </c>
      <c r="J2367">
        <v>1</v>
      </c>
      <c r="L2367">
        <v>1</v>
      </c>
    </row>
    <row r="2368" spans="1:12" x14ac:dyDescent="0.25">
      <c r="A2368" s="156" t="s">
        <v>6364</v>
      </c>
      <c r="B2368" s="66" t="s">
        <v>4105</v>
      </c>
      <c r="C2368" s="155" t="s">
        <v>54</v>
      </c>
      <c r="D2368">
        <f>IF(ISERROR(VLOOKUP(A2368,'Unc. Lookup'!O$2:O$2652,1,FALSE)),0,1)</f>
        <v>0</v>
      </c>
      <c r="E2368">
        <f>COUNTIF(Table5[New ID],Table5[[#This Row],[New ID]])</f>
        <v>1</v>
      </c>
      <c r="G2368" s="1" t="s">
        <v>2878</v>
      </c>
      <c r="J2368">
        <v>1</v>
      </c>
      <c r="L2368">
        <v>1</v>
      </c>
    </row>
    <row r="2369" spans="1:12" x14ac:dyDescent="0.25">
      <c r="A2369" s="156" t="s">
        <v>6366</v>
      </c>
      <c r="B2369" s="66" t="s">
        <v>4107</v>
      </c>
      <c r="C2369" s="155" t="s">
        <v>54</v>
      </c>
      <c r="D2369">
        <f>IF(ISERROR(VLOOKUP(A2369,'Unc. Lookup'!O$2:O$2652,1,FALSE)),0,1)</f>
        <v>1</v>
      </c>
      <c r="E2369">
        <f>COUNTIF(Table5[New ID],Table5[[#This Row],[New ID]])</f>
        <v>1</v>
      </c>
      <c r="G2369" s="1" t="s">
        <v>6276</v>
      </c>
      <c r="H2369">
        <v>1</v>
      </c>
      <c r="L2369">
        <v>1</v>
      </c>
    </row>
    <row r="2370" spans="1:12" x14ac:dyDescent="0.25">
      <c r="A2370" s="156" t="s">
        <v>6369</v>
      </c>
      <c r="B2370" s="66" t="s">
        <v>2804</v>
      </c>
      <c r="C2370" s="155" t="s">
        <v>54</v>
      </c>
      <c r="D2370">
        <f>IF(ISERROR(VLOOKUP(A2370,'Unc. Lookup'!O$2:O$2652,1,FALSE)),0,1)</f>
        <v>1</v>
      </c>
      <c r="E2370">
        <f>COUNTIF(Table5[New ID],Table5[[#This Row],[New ID]])</f>
        <v>1</v>
      </c>
      <c r="G2370" s="1" t="s">
        <v>6278</v>
      </c>
      <c r="H2370">
        <v>1</v>
      </c>
      <c r="L2370">
        <v>1</v>
      </c>
    </row>
    <row r="2371" spans="1:12" x14ac:dyDescent="0.25">
      <c r="A2371" s="156" t="s">
        <v>6372</v>
      </c>
      <c r="B2371" s="66" t="s">
        <v>2806</v>
      </c>
      <c r="C2371" s="155" t="s">
        <v>54</v>
      </c>
      <c r="D2371">
        <f>IF(ISERROR(VLOOKUP(A2371,'Unc. Lookup'!O$2:O$2652,1,FALSE)),0,1)</f>
        <v>1</v>
      </c>
      <c r="E2371">
        <f>COUNTIF(Table5[New ID],Table5[[#This Row],[New ID]])</f>
        <v>1</v>
      </c>
      <c r="G2371" s="1" t="s">
        <v>4143</v>
      </c>
      <c r="I2371">
        <v>1</v>
      </c>
      <c r="L2371">
        <v>1</v>
      </c>
    </row>
    <row r="2372" spans="1:12" x14ac:dyDescent="0.25">
      <c r="A2372" s="156" t="s">
        <v>6365</v>
      </c>
      <c r="B2372" s="66" t="s">
        <v>6270</v>
      </c>
      <c r="C2372" s="155" t="s">
        <v>54</v>
      </c>
      <c r="D2372">
        <f>IF(ISERROR(VLOOKUP(A2372,'Unc. Lookup'!O$2:O$2652,1,FALSE)),0,1)</f>
        <v>1</v>
      </c>
      <c r="E2372">
        <f>COUNTIF(Table5[New ID],Table5[[#This Row],[New ID]])</f>
        <v>1</v>
      </c>
      <c r="G2372" s="1" t="s">
        <v>4148</v>
      </c>
      <c r="I2372">
        <v>1</v>
      </c>
      <c r="L2372">
        <v>1</v>
      </c>
    </row>
    <row r="2373" spans="1:12" x14ac:dyDescent="0.25">
      <c r="A2373" s="156" t="s">
        <v>6367</v>
      </c>
      <c r="B2373" s="66" t="s">
        <v>6271</v>
      </c>
      <c r="C2373" s="155" t="s">
        <v>54</v>
      </c>
      <c r="D2373">
        <f>IF(ISERROR(VLOOKUP(A2373,'Unc. Lookup'!O$2:O$2652,1,FALSE)),0,1)</f>
        <v>1</v>
      </c>
      <c r="E2373">
        <f>COUNTIF(Table5[New ID],Table5[[#This Row],[New ID]])</f>
        <v>1</v>
      </c>
      <c r="G2373" s="1" t="s">
        <v>4153</v>
      </c>
      <c r="I2373">
        <v>1</v>
      </c>
      <c r="L2373">
        <v>1</v>
      </c>
    </row>
    <row r="2374" spans="1:12" x14ac:dyDescent="0.25">
      <c r="A2374" s="156" t="s">
        <v>6370</v>
      </c>
      <c r="B2374" s="66" t="s">
        <v>4120</v>
      </c>
      <c r="C2374" s="155" t="s">
        <v>54</v>
      </c>
      <c r="D2374">
        <f>IF(ISERROR(VLOOKUP(A2374,'Unc. Lookup'!O$2:O$2652,1,FALSE)),0,1)</f>
        <v>1</v>
      </c>
      <c r="E2374">
        <f>COUNTIF(Table5[New ID],Table5[[#This Row],[New ID]])</f>
        <v>1</v>
      </c>
      <c r="G2374" s="1" t="s">
        <v>2867</v>
      </c>
      <c r="J2374">
        <v>1</v>
      </c>
      <c r="L2374">
        <v>1</v>
      </c>
    </row>
    <row r="2375" spans="1:12" x14ac:dyDescent="0.25">
      <c r="A2375" s="156" t="s">
        <v>6373</v>
      </c>
      <c r="B2375" s="66" t="s">
        <v>4121</v>
      </c>
      <c r="C2375" s="155" t="s">
        <v>54</v>
      </c>
      <c r="D2375">
        <f>IF(ISERROR(VLOOKUP(A2375,'Unc. Lookup'!O$2:O$2652,1,FALSE)),0,1)</f>
        <v>1</v>
      </c>
      <c r="E2375">
        <f>COUNTIF(Table5[New ID],Table5[[#This Row],[New ID]])</f>
        <v>1</v>
      </c>
      <c r="G2375" s="1" t="s">
        <v>2874</v>
      </c>
      <c r="J2375">
        <v>1</v>
      </c>
      <c r="L2375">
        <v>1</v>
      </c>
    </row>
    <row r="2376" spans="1:12" x14ac:dyDescent="0.25">
      <c r="A2376" s="156" t="s">
        <v>6375</v>
      </c>
      <c r="B2376" s="66" t="s">
        <v>4122</v>
      </c>
      <c r="C2376" s="155" t="s">
        <v>54</v>
      </c>
      <c r="D2376">
        <f>IF(ISERROR(VLOOKUP(A2376,'Unc. Lookup'!O$2:O$2652,1,FALSE)),0,1)</f>
        <v>1</v>
      </c>
      <c r="E2376">
        <f>COUNTIF(Table5[New ID],Table5[[#This Row],[New ID]])</f>
        <v>1</v>
      </c>
      <c r="G2376" s="1" t="s">
        <v>2881</v>
      </c>
      <c r="J2376">
        <v>1</v>
      </c>
      <c r="L2376">
        <v>1</v>
      </c>
    </row>
    <row r="2377" spans="1:12" x14ac:dyDescent="0.25">
      <c r="A2377" s="156" t="s">
        <v>6368</v>
      </c>
      <c r="B2377" s="66" t="s">
        <v>6272</v>
      </c>
      <c r="C2377" s="155" t="s">
        <v>54</v>
      </c>
      <c r="D2377">
        <f>IF(ISERROR(VLOOKUP(A2377,'Unc. Lookup'!O$2:O$2652,1,FALSE)),0,1)</f>
        <v>0</v>
      </c>
      <c r="E2377">
        <f>COUNTIF(Table5[New ID],Table5[[#This Row],[New ID]])</f>
        <v>1</v>
      </c>
      <c r="G2377" s="1" t="s">
        <v>2863</v>
      </c>
      <c r="J2377">
        <v>1</v>
      </c>
      <c r="L2377">
        <v>1</v>
      </c>
    </row>
    <row r="2378" spans="1:12" x14ac:dyDescent="0.25">
      <c r="A2378" s="156" t="s">
        <v>6371</v>
      </c>
      <c r="B2378" s="66" t="s">
        <v>6273</v>
      </c>
      <c r="C2378" s="155" t="s">
        <v>54</v>
      </c>
      <c r="D2378">
        <f>IF(ISERROR(VLOOKUP(A2378,'Unc. Lookup'!O$2:O$2652,1,FALSE)),0,1)</f>
        <v>1</v>
      </c>
      <c r="E2378">
        <f>COUNTIF(Table5[New ID],Table5[[#This Row],[New ID]])</f>
        <v>1</v>
      </c>
      <c r="G2378" s="1" t="s">
        <v>2870</v>
      </c>
      <c r="J2378">
        <v>1</v>
      </c>
      <c r="L2378">
        <v>1</v>
      </c>
    </row>
    <row r="2379" spans="1:12" x14ac:dyDescent="0.25">
      <c r="A2379" s="156" t="s">
        <v>6374</v>
      </c>
      <c r="B2379" s="66" t="s">
        <v>4126</v>
      </c>
      <c r="C2379" s="155" t="s">
        <v>54</v>
      </c>
      <c r="D2379">
        <f>IF(ISERROR(VLOOKUP(A2379,'Unc. Lookup'!O$2:O$2652,1,FALSE)),0,1)</f>
        <v>1</v>
      </c>
      <c r="E2379">
        <f>COUNTIF(Table5[New ID],Table5[[#This Row],[New ID]])</f>
        <v>1</v>
      </c>
      <c r="G2379" s="1" t="s">
        <v>2877</v>
      </c>
      <c r="J2379">
        <v>1</v>
      </c>
      <c r="L2379">
        <v>1</v>
      </c>
    </row>
    <row r="2380" spans="1:12" x14ac:dyDescent="0.25">
      <c r="A2380" s="156" t="s">
        <v>6376</v>
      </c>
      <c r="B2380" s="66" t="s">
        <v>4127</v>
      </c>
      <c r="C2380" s="155" t="s">
        <v>54</v>
      </c>
      <c r="D2380">
        <f>IF(ISERROR(VLOOKUP(A2380,'Unc. Lookup'!O$2:O$2652,1,FALSE)),0,1)</f>
        <v>1</v>
      </c>
      <c r="E2380">
        <f>COUNTIF(Table5[New ID],Table5[[#This Row],[New ID]])</f>
        <v>1</v>
      </c>
      <c r="G2380" s="1" t="s">
        <v>6275</v>
      </c>
      <c r="H2380">
        <v>1</v>
      </c>
      <c r="L2380">
        <v>1</v>
      </c>
    </row>
    <row r="2381" spans="1:12" x14ac:dyDescent="0.25">
      <c r="A2381" s="156" t="s">
        <v>6377</v>
      </c>
      <c r="B2381" s="66" t="s">
        <v>4128</v>
      </c>
      <c r="C2381" s="155" t="s">
        <v>54</v>
      </c>
      <c r="D2381">
        <f>IF(ISERROR(VLOOKUP(A2381,'Unc. Lookup'!O$2:O$2652,1,FALSE)),0,1)</f>
        <v>0</v>
      </c>
      <c r="E2381">
        <f>COUNTIF(Table5[New ID],Table5[[#This Row],[New ID]])</f>
        <v>1</v>
      </c>
      <c r="G2381" s="1" t="s">
        <v>6277</v>
      </c>
      <c r="H2381">
        <v>1</v>
      </c>
      <c r="L2381">
        <v>1</v>
      </c>
    </row>
    <row r="2382" spans="1:12" x14ac:dyDescent="0.25">
      <c r="A2382" s="156" t="s">
        <v>6378</v>
      </c>
      <c r="B2382" s="66" t="s">
        <v>4133</v>
      </c>
      <c r="C2382" s="155" t="s">
        <v>54</v>
      </c>
      <c r="D2382">
        <f>IF(ISERROR(VLOOKUP(A2382,'Unc. Lookup'!O$2:O$2652,1,FALSE)),0,1)</f>
        <v>1</v>
      </c>
      <c r="E2382">
        <f>COUNTIF(Table5[New ID],Table5[[#This Row],[New ID]])</f>
        <v>1</v>
      </c>
      <c r="G2382" s="1" t="s">
        <v>4137</v>
      </c>
      <c r="H2382">
        <v>1</v>
      </c>
      <c r="I2382">
        <v>1</v>
      </c>
      <c r="L2382">
        <v>2</v>
      </c>
    </row>
    <row r="2383" spans="1:12" x14ac:dyDescent="0.25">
      <c r="A2383" s="156" t="s">
        <v>6380</v>
      </c>
      <c r="B2383" s="66" t="s">
        <v>4134</v>
      </c>
      <c r="C2383" s="155" t="s">
        <v>54</v>
      </c>
      <c r="D2383">
        <f>IF(ISERROR(VLOOKUP(A2383,'Unc. Lookup'!O$2:O$2652,1,FALSE)),0,1)</f>
        <v>1</v>
      </c>
      <c r="E2383">
        <f>COUNTIF(Table5[New ID],Table5[[#This Row],[New ID]])</f>
        <v>1</v>
      </c>
      <c r="G2383" s="1" t="s">
        <v>4142</v>
      </c>
      <c r="I2383">
        <v>1</v>
      </c>
      <c r="L2383">
        <v>1</v>
      </c>
    </row>
    <row r="2384" spans="1:12" x14ac:dyDescent="0.25">
      <c r="A2384" s="156" t="s">
        <v>6383</v>
      </c>
      <c r="B2384" s="66" t="s">
        <v>4135</v>
      </c>
      <c r="C2384" s="155" t="s">
        <v>54</v>
      </c>
      <c r="D2384">
        <f>IF(ISERROR(VLOOKUP(A2384,'Unc. Lookup'!O$2:O$2652,1,FALSE)),0,1)</f>
        <v>1</v>
      </c>
      <c r="E2384">
        <f>COUNTIF(Table5[New ID],Table5[[#This Row],[New ID]])</f>
        <v>1</v>
      </c>
      <c r="G2384" s="1" t="s">
        <v>4147</v>
      </c>
      <c r="I2384">
        <v>1</v>
      </c>
      <c r="L2384">
        <v>1</v>
      </c>
    </row>
    <row r="2385" spans="1:12" x14ac:dyDescent="0.25">
      <c r="A2385" s="156" t="s">
        <v>6386</v>
      </c>
      <c r="B2385" s="66" t="s">
        <v>4136</v>
      </c>
      <c r="C2385" s="155" t="s">
        <v>54</v>
      </c>
      <c r="D2385">
        <f>IF(ISERROR(VLOOKUP(A2385,'Unc. Lookup'!O$2:O$2652,1,FALSE)),0,1)</f>
        <v>1</v>
      </c>
      <c r="E2385">
        <f>COUNTIF(Table5[New ID],Table5[[#This Row],[New ID]])</f>
        <v>1</v>
      </c>
      <c r="G2385" s="1" t="s">
        <v>4152</v>
      </c>
      <c r="I2385">
        <v>1</v>
      </c>
      <c r="L2385">
        <v>1</v>
      </c>
    </row>
    <row r="2386" spans="1:12" x14ac:dyDescent="0.25">
      <c r="A2386" s="156" t="s">
        <v>6389</v>
      </c>
      <c r="B2386" s="66" t="s">
        <v>4137</v>
      </c>
      <c r="C2386" s="155" t="s">
        <v>54</v>
      </c>
      <c r="D2386">
        <f>IF(ISERROR(VLOOKUP(A2386,'Unc. Lookup'!O$2:O$2652,1,FALSE)),0,1)</f>
        <v>0</v>
      </c>
      <c r="E2386">
        <f>COUNTIF(Table5[New ID],Table5[[#This Row],[New ID]])</f>
        <v>1</v>
      </c>
      <c r="G2386" s="1" t="s">
        <v>2859</v>
      </c>
      <c r="J2386">
        <v>1</v>
      </c>
      <c r="L2386">
        <v>1</v>
      </c>
    </row>
    <row r="2387" spans="1:12" x14ac:dyDescent="0.25">
      <c r="A2387" s="156" t="s">
        <v>6379</v>
      </c>
      <c r="B2387" s="66" t="s">
        <v>4124</v>
      </c>
      <c r="C2387" s="155" t="s">
        <v>54</v>
      </c>
      <c r="D2387">
        <f>IF(ISERROR(VLOOKUP(A2387,'Unc. Lookup'!O$2:O$2652,1,FALSE)),0,1)</f>
        <v>0</v>
      </c>
      <c r="E2387">
        <f>COUNTIF(Table5[New ID],Table5[[#This Row],[New ID]])</f>
        <v>1</v>
      </c>
      <c r="G2387" s="1" t="s">
        <v>2866</v>
      </c>
      <c r="J2387">
        <v>1</v>
      </c>
      <c r="L2387">
        <v>1</v>
      </c>
    </row>
    <row r="2388" spans="1:12" x14ac:dyDescent="0.25">
      <c r="A2388" s="156" t="s">
        <v>6381</v>
      </c>
      <c r="B2388" s="66" t="s">
        <v>4125</v>
      </c>
      <c r="C2388" s="155" t="s">
        <v>54</v>
      </c>
      <c r="D2388">
        <f>IF(ISERROR(VLOOKUP(A2388,'Unc. Lookup'!O$2:O$2652,1,FALSE)),0,1)</f>
        <v>1</v>
      </c>
      <c r="E2388">
        <f>COUNTIF(Table5[New ID],Table5[[#This Row],[New ID]])</f>
        <v>1</v>
      </c>
      <c r="G2388" s="1" t="s">
        <v>2873</v>
      </c>
      <c r="J2388">
        <v>1</v>
      </c>
      <c r="L2388">
        <v>1</v>
      </c>
    </row>
    <row r="2389" spans="1:12" x14ac:dyDescent="0.25">
      <c r="A2389" s="156" t="s">
        <v>6384</v>
      </c>
      <c r="B2389" s="66" t="s">
        <v>6274</v>
      </c>
      <c r="C2389" s="155" t="s">
        <v>54</v>
      </c>
      <c r="D2389">
        <f>IF(ISERROR(VLOOKUP(A2389,'Unc. Lookup'!O$2:O$2652,1,FALSE)),0,1)</f>
        <v>0</v>
      </c>
      <c r="E2389">
        <f>COUNTIF(Table5[New ID],Table5[[#This Row],[New ID]])</f>
        <v>1</v>
      </c>
      <c r="G2389" s="1" t="s">
        <v>2880</v>
      </c>
      <c r="J2389">
        <v>1</v>
      </c>
      <c r="L2389">
        <v>1</v>
      </c>
    </row>
    <row r="2390" spans="1:12" x14ac:dyDescent="0.25">
      <c r="A2390" s="156" t="s">
        <v>6387</v>
      </c>
      <c r="B2390" s="66" t="s">
        <v>6275</v>
      </c>
      <c r="C2390" s="155" t="s">
        <v>54</v>
      </c>
      <c r="D2390">
        <f>IF(ISERROR(VLOOKUP(A2390,'Unc. Lookup'!O$2:O$2652,1,FALSE)),0,1)</f>
        <v>1</v>
      </c>
      <c r="E2390">
        <f>COUNTIF(Table5[New ID],Table5[[#This Row],[New ID]])</f>
        <v>1</v>
      </c>
      <c r="G2390" s="1" t="s">
        <v>2855</v>
      </c>
      <c r="J2390">
        <v>1</v>
      </c>
      <c r="L2390">
        <v>1</v>
      </c>
    </row>
    <row r="2391" spans="1:12" x14ac:dyDescent="0.25">
      <c r="A2391" s="156" t="s">
        <v>6390</v>
      </c>
      <c r="B2391" s="66" t="s">
        <v>6276</v>
      </c>
      <c r="C2391" s="155" t="s">
        <v>54</v>
      </c>
      <c r="D2391">
        <f>IF(ISERROR(VLOOKUP(A2391,'Unc. Lookup'!O$2:O$2652,1,FALSE)),0,1)</f>
        <v>1</v>
      </c>
      <c r="E2391">
        <f>COUNTIF(Table5[New ID],Table5[[#This Row],[New ID]])</f>
        <v>1</v>
      </c>
      <c r="G2391" s="1" t="s">
        <v>2862</v>
      </c>
      <c r="J2391">
        <v>1</v>
      </c>
      <c r="L2391">
        <v>1</v>
      </c>
    </row>
    <row r="2392" spans="1:12" x14ac:dyDescent="0.25">
      <c r="A2392" s="156" t="s">
        <v>6382</v>
      </c>
      <c r="B2392" s="66" t="s">
        <v>4130</v>
      </c>
      <c r="C2392" s="155" t="s">
        <v>54</v>
      </c>
      <c r="D2392">
        <f>IF(ISERROR(VLOOKUP(A2392,'Unc. Lookup'!O$2:O$2652,1,FALSE)),0,1)</f>
        <v>1</v>
      </c>
      <c r="E2392">
        <f>COUNTIF(Table5[New ID],Table5[[#This Row],[New ID]])</f>
        <v>1</v>
      </c>
      <c r="G2392" s="1" t="s">
        <v>2869</v>
      </c>
      <c r="J2392">
        <v>1</v>
      </c>
      <c r="L2392">
        <v>1</v>
      </c>
    </row>
    <row r="2393" spans="1:12" x14ac:dyDescent="0.25">
      <c r="A2393" s="156" t="s">
        <v>6385</v>
      </c>
      <c r="B2393" s="66" t="s">
        <v>4131</v>
      </c>
      <c r="C2393" s="155" t="s">
        <v>54</v>
      </c>
      <c r="D2393">
        <f>IF(ISERROR(VLOOKUP(A2393,'Unc. Lookup'!O$2:O$2652,1,FALSE)),0,1)</f>
        <v>1</v>
      </c>
      <c r="E2393">
        <f>COUNTIF(Table5[New ID],Table5[[#This Row],[New ID]])</f>
        <v>1</v>
      </c>
      <c r="G2393" s="1" t="s">
        <v>2876</v>
      </c>
      <c r="J2393">
        <v>1</v>
      </c>
      <c r="L2393">
        <v>1</v>
      </c>
    </row>
    <row r="2394" spans="1:12" x14ac:dyDescent="0.25">
      <c r="A2394" s="156" t="s">
        <v>6388</v>
      </c>
      <c r="B2394" s="66" t="s">
        <v>6277</v>
      </c>
      <c r="C2394" s="155" t="s">
        <v>54</v>
      </c>
      <c r="D2394">
        <f>IF(ISERROR(VLOOKUP(A2394,'Unc. Lookup'!O$2:O$2652,1,FALSE)),0,1)</f>
        <v>1</v>
      </c>
      <c r="E2394">
        <f>COUNTIF(Table5[New ID],Table5[[#This Row],[New ID]])</f>
        <v>1</v>
      </c>
      <c r="G2394" s="1" t="s">
        <v>6274</v>
      </c>
      <c r="H2394">
        <v>1</v>
      </c>
      <c r="L2394">
        <v>1</v>
      </c>
    </row>
    <row r="2395" spans="1:12" x14ac:dyDescent="0.25">
      <c r="A2395" s="156" t="s">
        <v>6391</v>
      </c>
      <c r="B2395" s="66" t="s">
        <v>6278</v>
      </c>
      <c r="C2395" s="155" t="s">
        <v>54</v>
      </c>
      <c r="D2395">
        <f>IF(ISERROR(VLOOKUP(A2395,'Unc. Lookup'!O$2:O$2652,1,FALSE)),0,1)</f>
        <v>1</v>
      </c>
      <c r="E2395">
        <f>COUNTIF(Table5[New ID],Table5[[#This Row],[New ID]])</f>
        <v>1</v>
      </c>
      <c r="G2395" s="1" t="s">
        <v>4131</v>
      </c>
      <c r="H2395">
        <v>1</v>
      </c>
      <c r="I2395">
        <v>1</v>
      </c>
      <c r="L2395">
        <v>2</v>
      </c>
    </row>
    <row r="2396" spans="1:12" x14ac:dyDescent="0.25">
      <c r="A2396" s="156" t="s">
        <v>6392</v>
      </c>
      <c r="B2396" s="66" t="s">
        <v>6279</v>
      </c>
      <c r="C2396" s="155" t="s">
        <v>54</v>
      </c>
      <c r="D2396">
        <f>IF(ISERROR(VLOOKUP(A2396,'Unc. Lookup'!O$2:O$2652,1,FALSE)),0,1)</f>
        <v>0</v>
      </c>
      <c r="E2396">
        <f>COUNTIF(Table5[New ID],Table5[[#This Row],[New ID]])</f>
        <v>1</v>
      </c>
      <c r="G2396" s="1" t="s">
        <v>4136</v>
      </c>
      <c r="H2396">
        <v>1</v>
      </c>
      <c r="I2396">
        <v>1</v>
      </c>
      <c r="L2396">
        <v>2</v>
      </c>
    </row>
    <row r="2397" spans="1:12" x14ac:dyDescent="0.25">
      <c r="A2397" s="156" t="s">
        <v>6393</v>
      </c>
      <c r="B2397" s="66" t="s">
        <v>6280</v>
      </c>
      <c r="C2397" s="155" t="s">
        <v>54</v>
      </c>
      <c r="D2397">
        <f>IF(ISERROR(VLOOKUP(A2397,'Unc. Lookup'!O$2:O$2652,1,FALSE)),0,1)</f>
        <v>0</v>
      </c>
      <c r="E2397">
        <f>COUNTIF(Table5[New ID],Table5[[#This Row],[New ID]])</f>
        <v>1</v>
      </c>
      <c r="G2397" s="1" t="s">
        <v>4141</v>
      </c>
      <c r="I2397">
        <v>1</v>
      </c>
      <c r="L2397">
        <v>1</v>
      </c>
    </row>
    <row r="2398" spans="1:12" x14ac:dyDescent="0.25">
      <c r="A2398" s="156" t="s">
        <v>6394</v>
      </c>
      <c r="B2398" s="66" t="s">
        <v>6281</v>
      </c>
      <c r="C2398" s="155" t="s">
        <v>54</v>
      </c>
      <c r="D2398">
        <f>IF(ISERROR(VLOOKUP(A2398,'Unc. Lookup'!O$2:O$2652,1,FALSE)),0,1)</f>
        <v>1</v>
      </c>
      <c r="E2398">
        <f>COUNTIF(Table5[New ID],Table5[[#This Row],[New ID]])</f>
        <v>1</v>
      </c>
      <c r="G2398" s="1" t="s">
        <v>4146</v>
      </c>
      <c r="I2398">
        <v>1</v>
      </c>
      <c r="L2398">
        <v>1</v>
      </c>
    </row>
    <row r="2399" spans="1:12" x14ac:dyDescent="0.25">
      <c r="A2399" s="156" t="s">
        <v>6395</v>
      </c>
      <c r="B2399" s="66" t="s">
        <v>6282</v>
      </c>
      <c r="C2399" s="155" t="s">
        <v>54</v>
      </c>
      <c r="D2399">
        <f>IF(ISERROR(VLOOKUP(A2399,'Unc. Lookup'!O$2:O$2652,1,FALSE)),0,1)</f>
        <v>1</v>
      </c>
      <c r="E2399">
        <f>COUNTIF(Table5[New ID],Table5[[#This Row],[New ID]])</f>
        <v>1</v>
      </c>
      <c r="G2399" s="1" t="s">
        <v>4151</v>
      </c>
      <c r="I2399">
        <v>1</v>
      </c>
      <c r="L2399">
        <v>1</v>
      </c>
    </row>
    <row r="2400" spans="1:12" x14ac:dyDescent="0.25">
      <c r="A2400" s="156" t="s">
        <v>6396</v>
      </c>
      <c r="B2400" s="66" t="s">
        <v>6283</v>
      </c>
      <c r="C2400" s="155" t="s">
        <v>54</v>
      </c>
      <c r="D2400">
        <f>IF(ISERROR(VLOOKUP(A2400,'Unc. Lookup'!O$2:O$2652,1,FALSE)),0,1)</f>
        <v>1</v>
      </c>
      <c r="E2400">
        <f>COUNTIF(Table5[New ID],Table5[[#This Row],[New ID]])</f>
        <v>1</v>
      </c>
      <c r="G2400" s="1" t="s">
        <v>2851</v>
      </c>
      <c r="J2400">
        <v>1</v>
      </c>
      <c r="L2400">
        <v>1</v>
      </c>
    </row>
    <row r="2401" spans="1:12" x14ac:dyDescent="0.25">
      <c r="A2401" s="156" t="s">
        <v>6397</v>
      </c>
      <c r="B2401" s="66" t="s">
        <v>6284</v>
      </c>
      <c r="C2401" s="155" t="s">
        <v>54</v>
      </c>
      <c r="D2401">
        <f>IF(ISERROR(VLOOKUP(A2401,'Unc. Lookup'!O$2:O$2652,1,FALSE)),0,1)</f>
        <v>1</v>
      </c>
      <c r="E2401">
        <f>COUNTIF(Table5[New ID],Table5[[#This Row],[New ID]])</f>
        <v>1</v>
      </c>
      <c r="G2401" s="1" t="s">
        <v>2858</v>
      </c>
      <c r="J2401">
        <v>1</v>
      </c>
      <c r="L2401">
        <v>1</v>
      </c>
    </row>
    <row r="2402" spans="1:12" x14ac:dyDescent="0.25">
      <c r="A2402" s="156" t="s">
        <v>5701</v>
      </c>
      <c r="B2402" s="66" t="s">
        <v>2658</v>
      </c>
      <c r="C2402" s="155" t="s">
        <v>66</v>
      </c>
      <c r="D2402">
        <f>IF(ISERROR(VLOOKUP(A2402,'Unc. Lookup'!O$2:O$2652,1,FALSE)),0,1)</f>
        <v>0</v>
      </c>
      <c r="E2402">
        <f>COUNTIF(Table5[New ID],Table5[[#This Row],[New ID]])</f>
        <v>1</v>
      </c>
      <c r="G2402" s="1" t="s">
        <v>2865</v>
      </c>
      <c r="J2402">
        <v>1</v>
      </c>
      <c r="L2402">
        <v>1</v>
      </c>
    </row>
    <row r="2403" spans="1:12" x14ac:dyDescent="0.25">
      <c r="A2403" s="156" t="s">
        <v>1264</v>
      </c>
      <c r="B2403" s="66" t="s">
        <v>2659</v>
      </c>
      <c r="C2403" s="155" t="s">
        <v>66</v>
      </c>
      <c r="D2403">
        <f>IF(ISERROR(VLOOKUP(A2403,'Unc. Lookup'!O$2:O$2652,1,FALSE)),0,1)</f>
        <v>1</v>
      </c>
      <c r="E2403">
        <f>COUNTIF(Table5[New ID],Table5[[#This Row],[New ID]])</f>
        <v>1</v>
      </c>
      <c r="G2403" s="1" t="s">
        <v>2872</v>
      </c>
      <c r="J2403">
        <v>1</v>
      </c>
      <c r="L2403">
        <v>1</v>
      </c>
    </row>
    <row r="2404" spans="1:12" x14ac:dyDescent="0.25">
      <c r="A2404" s="156" t="s">
        <v>1265</v>
      </c>
      <c r="B2404" s="66" t="s">
        <v>2660</v>
      </c>
      <c r="C2404" s="155" t="s">
        <v>66</v>
      </c>
      <c r="D2404">
        <f>IF(ISERROR(VLOOKUP(A2404,'Unc. Lookup'!O$2:O$2652,1,FALSE)),0,1)</f>
        <v>1</v>
      </c>
      <c r="E2404">
        <f>COUNTIF(Table5[New ID],Table5[[#This Row],[New ID]])</f>
        <v>1</v>
      </c>
      <c r="G2404" s="1" t="s">
        <v>2847</v>
      </c>
      <c r="J2404">
        <v>1</v>
      </c>
      <c r="L2404">
        <v>1</v>
      </c>
    </row>
    <row r="2405" spans="1:12" x14ac:dyDescent="0.25">
      <c r="A2405" s="156" t="s">
        <v>1266</v>
      </c>
      <c r="B2405" s="66" t="s">
        <v>2661</v>
      </c>
      <c r="C2405" s="155" t="s">
        <v>66</v>
      </c>
      <c r="D2405">
        <f>IF(ISERROR(VLOOKUP(A2405,'Unc. Lookup'!O$2:O$2652,1,FALSE)),0,1)</f>
        <v>1</v>
      </c>
      <c r="E2405">
        <f>COUNTIF(Table5[New ID],Table5[[#This Row],[New ID]])</f>
        <v>1</v>
      </c>
      <c r="G2405" s="1" t="s">
        <v>2854</v>
      </c>
      <c r="J2405">
        <v>1</v>
      </c>
      <c r="L2405">
        <v>1</v>
      </c>
    </row>
    <row r="2406" spans="1:12" x14ac:dyDescent="0.25">
      <c r="A2406" s="156" t="s">
        <v>5702</v>
      </c>
      <c r="B2406" s="66" t="s">
        <v>2662</v>
      </c>
      <c r="C2406" s="155" t="s">
        <v>66</v>
      </c>
      <c r="D2406">
        <f>IF(ISERROR(VLOOKUP(A2406,'Unc. Lookup'!O$2:O$2652,1,FALSE)),0,1)</f>
        <v>0</v>
      </c>
      <c r="E2406">
        <f>COUNTIF(Table5[New ID],Table5[[#This Row],[New ID]])</f>
        <v>1</v>
      </c>
      <c r="G2406" s="1" t="s">
        <v>2861</v>
      </c>
      <c r="J2406">
        <v>1</v>
      </c>
      <c r="L2406">
        <v>1</v>
      </c>
    </row>
    <row r="2407" spans="1:12" x14ac:dyDescent="0.25">
      <c r="A2407" s="156" t="s">
        <v>1268</v>
      </c>
      <c r="B2407" s="66" t="s">
        <v>4034</v>
      </c>
      <c r="C2407" s="155" t="s">
        <v>66</v>
      </c>
      <c r="D2407">
        <f>IF(ISERROR(VLOOKUP(A2407,'Unc. Lookup'!O$2:O$2652,1,FALSE)),0,1)</f>
        <v>1</v>
      </c>
      <c r="E2407">
        <f>COUNTIF(Table5[New ID],Table5[[#This Row],[New ID]])</f>
        <v>1</v>
      </c>
      <c r="G2407" s="1" t="s">
        <v>2868</v>
      </c>
      <c r="J2407">
        <v>1</v>
      </c>
      <c r="L2407">
        <v>1</v>
      </c>
    </row>
    <row r="2408" spans="1:12" x14ac:dyDescent="0.25">
      <c r="A2408" s="156" t="s">
        <v>5703</v>
      </c>
      <c r="B2408" s="66" t="s">
        <v>4035</v>
      </c>
      <c r="C2408" s="155" t="s">
        <v>66</v>
      </c>
      <c r="D2408">
        <f>IF(ISERROR(VLOOKUP(A2408,'Unc. Lookup'!O$2:O$2652,1,FALSE)),0,1)</f>
        <v>0</v>
      </c>
      <c r="E2408">
        <f>COUNTIF(Table5[New ID],Table5[[#This Row],[New ID]])</f>
        <v>1</v>
      </c>
      <c r="G2408" s="1" t="s">
        <v>5062</v>
      </c>
      <c r="K2408">
        <v>1</v>
      </c>
      <c r="L2408">
        <v>1</v>
      </c>
    </row>
    <row r="2409" spans="1:12" x14ac:dyDescent="0.25">
      <c r="A2409" s="156" t="s">
        <v>5704</v>
      </c>
      <c r="B2409" s="66" t="s">
        <v>4036</v>
      </c>
      <c r="C2409" s="155" t="s">
        <v>66</v>
      </c>
      <c r="D2409">
        <f>IF(ISERROR(VLOOKUP(A2409,'Unc. Lookup'!O$2:O$2652,1,FALSE)),0,1)</f>
        <v>0</v>
      </c>
      <c r="E2409">
        <f>COUNTIF(Table5[New ID],Table5[[#This Row],[New ID]])</f>
        <v>1</v>
      </c>
      <c r="G2409" s="1" t="s">
        <v>5056</v>
      </c>
      <c r="K2409">
        <v>1</v>
      </c>
      <c r="L2409">
        <v>1</v>
      </c>
    </row>
    <row r="2410" spans="1:12" x14ac:dyDescent="0.25">
      <c r="A2410" s="156" t="s">
        <v>1271</v>
      </c>
      <c r="B2410" s="66" t="s">
        <v>4913</v>
      </c>
      <c r="C2410" s="155" t="s">
        <v>66</v>
      </c>
      <c r="D2410">
        <f>IF(ISERROR(VLOOKUP(A2410,'Unc. Lookup'!O$2:O$2652,1,FALSE)),0,1)</f>
        <v>1</v>
      </c>
      <c r="E2410">
        <f>COUNTIF(Table5[New ID],Table5[[#This Row],[New ID]])</f>
        <v>1</v>
      </c>
      <c r="G2410" s="1" t="s">
        <v>5054</v>
      </c>
      <c r="K2410">
        <v>1</v>
      </c>
      <c r="L2410">
        <v>1</v>
      </c>
    </row>
    <row r="2411" spans="1:12" x14ac:dyDescent="0.25">
      <c r="A2411" s="156" t="s">
        <v>1272</v>
      </c>
      <c r="B2411" s="66" t="s">
        <v>4914</v>
      </c>
      <c r="C2411" s="155" t="s">
        <v>66</v>
      </c>
      <c r="D2411">
        <f>IF(ISERROR(VLOOKUP(A2411,'Unc. Lookup'!O$2:O$2652,1,FALSE)),0,1)</f>
        <v>1</v>
      </c>
      <c r="E2411">
        <f>COUNTIF(Table5[New ID],Table5[[#This Row],[New ID]])</f>
        <v>1</v>
      </c>
      <c r="G2411" s="1" t="s">
        <v>5063</v>
      </c>
      <c r="K2411">
        <v>1</v>
      </c>
      <c r="L2411">
        <v>1</v>
      </c>
    </row>
    <row r="2412" spans="1:12" x14ac:dyDescent="0.25">
      <c r="A2412" s="156" t="s">
        <v>1273</v>
      </c>
      <c r="B2412" s="66" t="s">
        <v>4040</v>
      </c>
      <c r="C2412" s="155" t="s">
        <v>66</v>
      </c>
      <c r="D2412">
        <f>IF(ISERROR(VLOOKUP(A2412,'Unc. Lookup'!O$2:O$2652,1,FALSE)),0,1)</f>
        <v>1</v>
      </c>
      <c r="E2412">
        <f>COUNTIF(Table5[New ID],Table5[[#This Row],[New ID]])</f>
        <v>1</v>
      </c>
      <c r="G2412" s="1" t="s">
        <v>5061</v>
      </c>
      <c r="K2412">
        <v>1</v>
      </c>
      <c r="L2412">
        <v>1</v>
      </c>
    </row>
    <row r="2413" spans="1:12" x14ac:dyDescent="0.25">
      <c r="A2413" s="156" t="s">
        <v>1274</v>
      </c>
      <c r="B2413" s="66" t="s">
        <v>4041</v>
      </c>
      <c r="C2413" s="155" t="s">
        <v>66</v>
      </c>
      <c r="D2413">
        <f>IF(ISERROR(VLOOKUP(A2413,'Unc. Lookup'!O$2:O$2652,1,FALSE)),0,1)</f>
        <v>1</v>
      </c>
      <c r="E2413">
        <f>COUNTIF(Table5[New ID],Table5[[#This Row],[New ID]])</f>
        <v>1</v>
      </c>
      <c r="G2413" s="1" t="s">
        <v>5055</v>
      </c>
      <c r="K2413">
        <v>1</v>
      </c>
      <c r="L2413">
        <v>1</v>
      </c>
    </row>
    <row r="2414" spans="1:12" x14ac:dyDescent="0.25">
      <c r="A2414" s="156" t="s">
        <v>1275</v>
      </c>
      <c r="B2414" s="66" t="s">
        <v>4042</v>
      </c>
      <c r="C2414" s="155" t="s">
        <v>66</v>
      </c>
      <c r="D2414">
        <f>IF(ISERROR(VLOOKUP(A2414,'Unc. Lookup'!O$2:O$2652,1,FALSE)),0,1)</f>
        <v>1</v>
      </c>
      <c r="E2414">
        <f>COUNTIF(Table5[New ID],Table5[[#This Row],[New ID]])</f>
        <v>1</v>
      </c>
      <c r="G2414" s="1" t="s">
        <v>5053</v>
      </c>
      <c r="K2414">
        <v>1</v>
      </c>
      <c r="L2414">
        <v>1</v>
      </c>
    </row>
    <row r="2415" spans="1:12" x14ac:dyDescent="0.25">
      <c r="A2415" s="156" t="s">
        <v>1276</v>
      </c>
      <c r="B2415" s="66" t="s">
        <v>4915</v>
      </c>
      <c r="C2415" s="155" t="s">
        <v>66</v>
      </c>
      <c r="D2415">
        <f>IF(ISERROR(VLOOKUP(A2415,'Unc. Lookup'!O$2:O$2652,1,FALSE)),0,1)</f>
        <v>1</v>
      </c>
      <c r="E2415">
        <f>COUNTIF(Table5[New ID],Table5[[#This Row],[New ID]])</f>
        <v>1</v>
      </c>
      <c r="G2415" s="1" t="s">
        <v>5064</v>
      </c>
      <c r="K2415">
        <v>1</v>
      </c>
      <c r="L2415">
        <v>1</v>
      </c>
    </row>
    <row r="2416" spans="1:12" x14ac:dyDescent="0.25">
      <c r="A2416" s="156" t="s">
        <v>1277</v>
      </c>
      <c r="B2416" s="66" t="s">
        <v>4916</v>
      </c>
      <c r="C2416" s="155" t="s">
        <v>66</v>
      </c>
      <c r="D2416">
        <f>IF(ISERROR(VLOOKUP(A2416,'Unc. Lookup'!O$2:O$2652,1,FALSE)),0,1)</f>
        <v>1</v>
      </c>
      <c r="E2416">
        <f>COUNTIF(Table5[New ID],Table5[[#This Row],[New ID]])</f>
        <v>1</v>
      </c>
      <c r="G2416" s="1" t="s">
        <v>5066</v>
      </c>
      <c r="K2416">
        <v>1</v>
      </c>
      <c r="L2416">
        <v>1</v>
      </c>
    </row>
    <row r="2417" spans="1:12" x14ac:dyDescent="0.25">
      <c r="A2417" s="156" t="s">
        <v>1278</v>
      </c>
      <c r="B2417" s="66" t="s">
        <v>4046</v>
      </c>
      <c r="C2417" s="155" t="s">
        <v>66</v>
      </c>
      <c r="D2417">
        <f>IF(ISERROR(VLOOKUP(A2417,'Unc. Lookup'!O$2:O$2652,1,FALSE)),0,1)</f>
        <v>1</v>
      </c>
      <c r="E2417">
        <f>COUNTIF(Table5[New ID],Table5[[#This Row],[New ID]])</f>
        <v>1</v>
      </c>
      <c r="G2417" s="1" t="s">
        <v>5060</v>
      </c>
      <c r="K2417">
        <v>1</v>
      </c>
      <c r="L2417">
        <v>1</v>
      </c>
    </row>
    <row r="2418" spans="1:12" x14ac:dyDescent="0.25">
      <c r="A2418" s="156" t="s">
        <v>1279</v>
      </c>
      <c r="B2418" s="66" t="s">
        <v>4047</v>
      </c>
      <c r="C2418" s="155" t="s">
        <v>66</v>
      </c>
      <c r="D2418">
        <f>IF(ISERROR(VLOOKUP(A2418,'Unc. Lookup'!O$2:O$2652,1,FALSE)),0,1)</f>
        <v>1</v>
      </c>
      <c r="E2418">
        <f>COUNTIF(Table5[New ID],Table5[[#This Row],[New ID]])</f>
        <v>1</v>
      </c>
      <c r="G2418" s="1" t="s">
        <v>5058</v>
      </c>
      <c r="K2418">
        <v>1</v>
      </c>
      <c r="L2418">
        <v>1</v>
      </c>
    </row>
    <row r="2419" spans="1:12" x14ac:dyDescent="0.25">
      <c r="A2419" s="156" t="s">
        <v>1280</v>
      </c>
      <c r="B2419" s="66" t="s">
        <v>4917</v>
      </c>
      <c r="C2419" s="155" t="s">
        <v>66</v>
      </c>
      <c r="D2419">
        <f>IF(ISERROR(VLOOKUP(A2419,'Unc. Lookup'!O$2:O$2652,1,FALSE)),0,1)</f>
        <v>1</v>
      </c>
      <c r="E2419">
        <f>COUNTIF(Table5[New ID],Table5[[#This Row],[New ID]])</f>
        <v>1</v>
      </c>
      <c r="G2419" s="1" t="s">
        <v>5067</v>
      </c>
      <c r="K2419">
        <v>1</v>
      </c>
      <c r="L2419">
        <v>1</v>
      </c>
    </row>
    <row r="2420" spans="1:12" x14ac:dyDescent="0.25">
      <c r="A2420" s="156" t="s">
        <v>5705</v>
      </c>
      <c r="B2420" s="66" t="s">
        <v>4918</v>
      </c>
      <c r="C2420" s="155" t="s">
        <v>66</v>
      </c>
      <c r="D2420">
        <f>IF(ISERROR(VLOOKUP(A2420,'Unc. Lookup'!O$2:O$2652,1,FALSE)),0,1)</f>
        <v>0</v>
      </c>
      <c r="E2420">
        <f>COUNTIF(Table5[New ID],Table5[[#This Row],[New ID]])</f>
        <v>1</v>
      </c>
      <c r="G2420" s="1" t="s">
        <v>5065</v>
      </c>
      <c r="K2420">
        <v>1</v>
      </c>
      <c r="L2420">
        <v>1</v>
      </c>
    </row>
    <row r="2421" spans="1:12" x14ac:dyDescent="0.25">
      <c r="A2421" s="156" t="s">
        <v>5706</v>
      </c>
      <c r="B2421" s="66" t="s">
        <v>4919</v>
      </c>
      <c r="C2421" s="155" t="s">
        <v>66</v>
      </c>
      <c r="D2421">
        <f>IF(ISERROR(VLOOKUP(A2421,'Unc. Lookup'!O$2:O$2652,1,FALSE)),0,1)</f>
        <v>0</v>
      </c>
      <c r="E2421">
        <f>COUNTIF(Table5[New ID],Table5[[#This Row],[New ID]])</f>
        <v>1</v>
      </c>
      <c r="G2421" s="1" t="s">
        <v>5059</v>
      </c>
      <c r="K2421">
        <v>1</v>
      </c>
      <c r="L2421">
        <v>1</v>
      </c>
    </row>
    <row r="2422" spans="1:12" x14ac:dyDescent="0.25">
      <c r="A2422" s="156" t="s">
        <v>1283</v>
      </c>
      <c r="B2422" s="66" t="s">
        <v>4051</v>
      </c>
      <c r="C2422" s="155" t="s">
        <v>66</v>
      </c>
      <c r="D2422">
        <f>IF(ISERROR(VLOOKUP(A2422,'Unc. Lookup'!O$2:O$2652,1,FALSE)),0,1)</f>
        <v>1</v>
      </c>
      <c r="E2422">
        <f>COUNTIF(Table5[New ID],Table5[[#This Row],[New ID]])</f>
        <v>1</v>
      </c>
      <c r="G2422" s="1" t="s">
        <v>5057</v>
      </c>
      <c r="K2422">
        <v>1</v>
      </c>
      <c r="L2422">
        <v>1</v>
      </c>
    </row>
    <row r="2423" spans="1:12" x14ac:dyDescent="0.25">
      <c r="A2423" s="156" t="s">
        <v>5707</v>
      </c>
      <c r="B2423" s="66" t="s">
        <v>4052</v>
      </c>
      <c r="C2423" s="155" t="s">
        <v>66</v>
      </c>
      <c r="D2423">
        <f>IF(ISERROR(VLOOKUP(A2423,'Unc. Lookup'!O$2:O$2652,1,FALSE)),0,1)</f>
        <v>0</v>
      </c>
      <c r="E2423">
        <f>COUNTIF(Table5[New ID],Table5[[#This Row],[New ID]])</f>
        <v>1</v>
      </c>
      <c r="G2423" s="1" t="s">
        <v>5068</v>
      </c>
      <c r="K2423">
        <v>1</v>
      </c>
      <c r="L2423">
        <v>1</v>
      </c>
    </row>
    <row r="2424" spans="1:12" x14ac:dyDescent="0.25">
      <c r="A2424" s="156" t="s">
        <v>1285</v>
      </c>
      <c r="B2424" s="66" t="s">
        <v>4053</v>
      </c>
      <c r="C2424" s="155" t="s">
        <v>66</v>
      </c>
      <c r="D2424">
        <f>IF(ISERROR(VLOOKUP(A2424,'Unc. Lookup'!O$2:O$2652,1,FALSE)),0,1)</f>
        <v>1</v>
      </c>
      <c r="E2424">
        <f>COUNTIF(Table5[New ID],Table5[[#This Row],[New ID]])</f>
        <v>1</v>
      </c>
      <c r="G2424" s="1" t="s">
        <v>5076</v>
      </c>
      <c r="K2424">
        <v>1</v>
      </c>
      <c r="L2424">
        <v>1</v>
      </c>
    </row>
    <row r="2425" spans="1:12" x14ac:dyDescent="0.25">
      <c r="A2425" s="156" t="s">
        <v>1286</v>
      </c>
      <c r="B2425" s="66" t="s">
        <v>4920</v>
      </c>
      <c r="C2425" s="155" t="s">
        <v>66</v>
      </c>
      <c r="D2425">
        <f>IF(ISERROR(VLOOKUP(A2425,'Unc. Lookup'!O$2:O$2652,1,FALSE)),0,1)</f>
        <v>1</v>
      </c>
      <c r="E2425">
        <f>COUNTIF(Table5[New ID],Table5[[#This Row],[New ID]])</f>
        <v>1</v>
      </c>
      <c r="G2425" s="1" t="s">
        <v>5077</v>
      </c>
      <c r="K2425">
        <v>1</v>
      </c>
      <c r="L2425">
        <v>1</v>
      </c>
    </row>
    <row r="2426" spans="1:12" x14ac:dyDescent="0.25">
      <c r="A2426" s="156" t="s">
        <v>1287</v>
      </c>
      <c r="B2426" s="66" t="s">
        <v>4921</v>
      </c>
      <c r="C2426" s="155" t="s">
        <v>66</v>
      </c>
      <c r="D2426">
        <f>IF(ISERROR(VLOOKUP(A2426,'Unc. Lookup'!O$2:O$2652,1,FALSE)),0,1)</f>
        <v>1</v>
      </c>
      <c r="E2426">
        <f>COUNTIF(Table5[New ID],Table5[[#This Row],[New ID]])</f>
        <v>1</v>
      </c>
      <c r="G2426" s="1" t="s">
        <v>5070</v>
      </c>
      <c r="K2426">
        <v>1</v>
      </c>
      <c r="L2426">
        <v>1</v>
      </c>
    </row>
    <row r="2427" spans="1:12" x14ac:dyDescent="0.25">
      <c r="A2427" s="156" t="s">
        <v>5708</v>
      </c>
      <c r="B2427" s="66" t="s">
        <v>2694</v>
      </c>
      <c r="C2427" s="155" t="s">
        <v>66</v>
      </c>
      <c r="D2427">
        <f>IF(ISERROR(VLOOKUP(A2427,'Unc. Lookup'!O$2:O$2652,1,FALSE)),0,1)</f>
        <v>0</v>
      </c>
      <c r="E2427">
        <f>COUNTIF(Table5[New ID],Table5[[#This Row],[New ID]])</f>
        <v>1</v>
      </c>
      <c r="G2427" s="1" t="s">
        <v>5075</v>
      </c>
      <c r="K2427">
        <v>1</v>
      </c>
      <c r="L2427">
        <v>1</v>
      </c>
    </row>
    <row r="2428" spans="1:12" x14ac:dyDescent="0.25">
      <c r="A2428" s="156" t="s">
        <v>1310</v>
      </c>
      <c r="B2428" s="66" t="s">
        <v>2695</v>
      </c>
      <c r="C2428" s="155" t="s">
        <v>66</v>
      </c>
      <c r="D2428">
        <f>IF(ISERROR(VLOOKUP(A2428,'Unc. Lookup'!O$2:O$2652,1,FALSE)),0,1)</f>
        <v>1</v>
      </c>
      <c r="E2428">
        <f>COUNTIF(Table5[New ID],Table5[[#This Row],[New ID]])</f>
        <v>1</v>
      </c>
      <c r="G2428" s="1" t="s">
        <v>5071</v>
      </c>
      <c r="K2428">
        <v>1</v>
      </c>
      <c r="L2428">
        <v>1</v>
      </c>
    </row>
    <row r="2429" spans="1:12" x14ac:dyDescent="0.25">
      <c r="A2429" s="156" t="s">
        <v>5709</v>
      </c>
      <c r="B2429" s="66" t="s">
        <v>2696</v>
      </c>
      <c r="C2429" s="155" t="s">
        <v>66</v>
      </c>
      <c r="D2429">
        <f>IF(ISERROR(VLOOKUP(A2429,'Unc. Lookup'!O$2:O$2652,1,FALSE)),0,1)</f>
        <v>0</v>
      </c>
      <c r="E2429">
        <f>COUNTIF(Table5[New ID],Table5[[#This Row],[New ID]])</f>
        <v>1</v>
      </c>
      <c r="G2429" s="1" t="s">
        <v>5069</v>
      </c>
      <c r="K2429">
        <v>1</v>
      </c>
      <c r="L2429">
        <v>1</v>
      </c>
    </row>
    <row r="2430" spans="1:12" x14ac:dyDescent="0.25">
      <c r="A2430" s="156" t="s">
        <v>5710</v>
      </c>
      <c r="B2430" s="66" t="s">
        <v>2697</v>
      </c>
      <c r="C2430" s="155" t="s">
        <v>66</v>
      </c>
      <c r="D2430">
        <f>IF(ISERROR(VLOOKUP(A2430,'Unc. Lookup'!O$2:O$2652,1,FALSE)),0,1)</f>
        <v>0</v>
      </c>
      <c r="E2430">
        <f>COUNTIF(Table5[New ID],Table5[[#This Row],[New ID]])</f>
        <v>1</v>
      </c>
      <c r="G2430" s="1" t="s">
        <v>5079</v>
      </c>
      <c r="K2430">
        <v>1</v>
      </c>
      <c r="L2430">
        <v>1</v>
      </c>
    </row>
    <row r="2431" spans="1:12" x14ac:dyDescent="0.25">
      <c r="A2431" s="156" t="s">
        <v>5711</v>
      </c>
      <c r="B2431" s="66" t="s">
        <v>2698</v>
      </c>
      <c r="C2431" s="155" t="s">
        <v>66</v>
      </c>
      <c r="D2431">
        <f>IF(ISERROR(VLOOKUP(A2431,'Unc. Lookup'!O$2:O$2652,1,FALSE)),0,1)</f>
        <v>0</v>
      </c>
      <c r="E2431">
        <f>COUNTIF(Table5[New ID],Table5[[#This Row],[New ID]])</f>
        <v>1</v>
      </c>
      <c r="G2431" s="1" t="s">
        <v>5080</v>
      </c>
      <c r="K2431">
        <v>1</v>
      </c>
      <c r="L2431">
        <v>1</v>
      </c>
    </row>
    <row r="2432" spans="1:12" x14ac:dyDescent="0.25">
      <c r="A2432" s="156" t="s">
        <v>5712</v>
      </c>
      <c r="B2432" s="66" t="s">
        <v>4077</v>
      </c>
      <c r="C2432" s="155" t="s">
        <v>66</v>
      </c>
      <c r="D2432">
        <f>IF(ISERROR(VLOOKUP(A2432,'Unc. Lookup'!O$2:O$2652,1,FALSE)),0,1)</f>
        <v>0</v>
      </c>
      <c r="E2432">
        <f>COUNTIF(Table5[New ID],Table5[[#This Row],[New ID]])</f>
        <v>1</v>
      </c>
      <c r="G2432" s="1" t="s">
        <v>5073</v>
      </c>
      <c r="K2432">
        <v>1</v>
      </c>
      <c r="L2432">
        <v>1</v>
      </c>
    </row>
    <row r="2433" spans="1:12" x14ac:dyDescent="0.25">
      <c r="A2433" s="156" t="s">
        <v>5713</v>
      </c>
      <c r="B2433" s="66" t="s">
        <v>4078</v>
      </c>
      <c r="C2433" s="155" t="s">
        <v>66</v>
      </c>
      <c r="D2433">
        <f>IF(ISERROR(VLOOKUP(A2433,'Unc. Lookup'!O$2:O$2652,1,FALSE)),0,1)</f>
        <v>0</v>
      </c>
      <c r="E2433">
        <f>COUNTIF(Table5[New ID],Table5[[#This Row],[New ID]])</f>
        <v>1</v>
      </c>
      <c r="G2433" s="1" t="s">
        <v>5078</v>
      </c>
      <c r="K2433">
        <v>1</v>
      </c>
      <c r="L2433">
        <v>1</v>
      </c>
    </row>
    <row r="2434" spans="1:12" x14ac:dyDescent="0.25">
      <c r="A2434" s="156" t="s">
        <v>1316</v>
      </c>
      <c r="B2434" s="66" t="s">
        <v>4079</v>
      </c>
      <c r="C2434" s="155" t="s">
        <v>66</v>
      </c>
      <c r="D2434">
        <f>IF(ISERROR(VLOOKUP(A2434,'Unc. Lookup'!O$2:O$2652,1,FALSE)),0,1)</f>
        <v>1</v>
      </c>
      <c r="E2434">
        <f>COUNTIF(Table5[New ID],Table5[[#This Row],[New ID]])</f>
        <v>1</v>
      </c>
      <c r="G2434" s="1" t="s">
        <v>5074</v>
      </c>
      <c r="K2434">
        <v>1</v>
      </c>
      <c r="L2434">
        <v>1</v>
      </c>
    </row>
    <row r="2435" spans="1:12" x14ac:dyDescent="0.25">
      <c r="A2435" s="156" t="s">
        <v>5714</v>
      </c>
      <c r="B2435" s="66" t="s">
        <v>4080</v>
      </c>
      <c r="C2435" s="155" t="s">
        <v>66</v>
      </c>
      <c r="D2435">
        <f>IF(ISERROR(VLOOKUP(A2435,'Unc. Lookup'!O$2:O$2652,1,FALSE)),0,1)</f>
        <v>0</v>
      </c>
      <c r="E2435">
        <f>COUNTIF(Table5[New ID],Table5[[#This Row],[New ID]])</f>
        <v>1</v>
      </c>
      <c r="G2435" s="1" t="s">
        <v>5072</v>
      </c>
      <c r="K2435">
        <v>1</v>
      </c>
      <c r="L2435">
        <v>1</v>
      </c>
    </row>
    <row r="2436" spans="1:12" x14ac:dyDescent="0.25">
      <c r="A2436" s="156" t="s">
        <v>5715</v>
      </c>
      <c r="B2436" s="66" t="s">
        <v>4922</v>
      </c>
      <c r="C2436" s="155" t="s">
        <v>66</v>
      </c>
      <c r="D2436">
        <f>IF(ISERROR(VLOOKUP(A2436,'Unc. Lookup'!O$2:O$2652,1,FALSE)),0,1)</f>
        <v>0</v>
      </c>
      <c r="E2436">
        <f>COUNTIF(Table5[New ID],Table5[[#This Row],[New ID]])</f>
        <v>1</v>
      </c>
      <c r="G2436" s="1" t="s">
        <v>5088</v>
      </c>
      <c r="K2436">
        <v>1</v>
      </c>
      <c r="L2436">
        <v>1</v>
      </c>
    </row>
    <row r="2437" spans="1:12" x14ac:dyDescent="0.25">
      <c r="A2437" s="156" t="s">
        <v>5716</v>
      </c>
      <c r="B2437" s="66" t="s">
        <v>4083</v>
      </c>
      <c r="C2437" s="155" t="s">
        <v>66</v>
      </c>
      <c r="D2437">
        <f>IF(ISERROR(VLOOKUP(A2437,'Unc. Lookup'!O$2:O$2652,1,FALSE)),0,1)</f>
        <v>0</v>
      </c>
      <c r="E2437">
        <f>COUNTIF(Table5[New ID],Table5[[#This Row],[New ID]])</f>
        <v>1</v>
      </c>
      <c r="G2437" s="1" t="s">
        <v>5082</v>
      </c>
      <c r="K2437">
        <v>1</v>
      </c>
      <c r="L2437">
        <v>1</v>
      </c>
    </row>
    <row r="2438" spans="1:12" x14ac:dyDescent="0.25">
      <c r="A2438" s="156" t="s">
        <v>1320</v>
      </c>
      <c r="B2438" s="66" t="s">
        <v>4084</v>
      </c>
      <c r="C2438" s="155" t="s">
        <v>66</v>
      </c>
      <c r="D2438">
        <f>IF(ISERROR(VLOOKUP(A2438,'Unc. Lookup'!O$2:O$2652,1,FALSE)),0,1)</f>
        <v>1</v>
      </c>
      <c r="E2438">
        <f>COUNTIF(Table5[New ID],Table5[[#This Row],[New ID]])</f>
        <v>1</v>
      </c>
      <c r="G2438" s="1" t="s">
        <v>5087</v>
      </c>
      <c r="K2438">
        <v>1</v>
      </c>
      <c r="L2438">
        <v>1</v>
      </c>
    </row>
    <row r="2439" spans="1:12" x14ac:dyDescent="0.25">
      <c r="A2439" s="156" t="s">
        <v>1321</v>
      </c>
      <c r="B2439" s="66" t="s">
        <v>4085</v>
      </c>
      <c r="C2439" s="155" t="s">
        <v>66</v>
      </c>
      <c r="D2439">
        <f>IF(ISERROR(VLOOKUP(A2439,'Unc. Lookup'!O$2:O$2652,1,FALSE)),0,1)</f>
        <v>1</v>
      </c>
      <c r="E2439">
        <f>COUNTIF(Table5[New ID],Table5[[#This Row],[New ID]])</f>
        <v>1</v>
      </c>
      <c r="G2439" s="1" t="s">
        <v>5081</v>
      </c>
      <c r="K2439">
        <v>1</v>
      </c>
      <c r="L2439">
        <v>1</v>
      </c>
    </row>
    <row r="2440" spans="1:12" x14ac:dyDescent="0.25">
      <c r="A2440" s="156" t="s">
        <v>5717</v>
      </c>
      <c r="B2440" s="66" t="s">
        <v>4086</v>
      </c>
      <c r="C2440" s="155" t="s">
        <v>66</v>
      </c>
      <c r="D2440">
        <f>IF(ISERROR(VLOOKUP(A2440,'Unc. Lookup'!O$2:O$2652,1,FALSE)),0,1)</f>
        <v>0</v>
      </c>
      <c r="E2440">
        <f>COUNTIF(Table5[New ID],Table5[[#This Row],[New ID]])</f>
        <v>1</v>
      </c>
      <c r="G2440" s="1" t="s">
        <v>5089</v>
      </c>
      <c r="K2440">
        <v>1</v>
      </c>
      <c r="L2440">
        <v>1</v>
      </c>
    </row>
    <row r="2441" spans="1:12" x14ac:dyDescent="0.25">
      <c r="A2441" s="156" t="s">
        <v>5718</v>
      </c>
      <c r="B2441" s="66" t="s">
        <v>4923</v>
      </c>
      <c r="C2441" s="155" t="s">
        <v>66</v>
      </c>
      <c r="D2441">
        <f>IF(ISERROR(VLOOKUP(A2441,'Unc. Lookup'!O$2:O$2652,1,FALSE)),0,1)</f>
        <v>0</v>
      </c>
      <c r="E2441">
        <f>COUNTIF(Table5[New ID],Table5[[#This Row],[New ID]])</f>
        <v>1</v>
      </c>
      <c r="G2441" s="1" t="s">
        <v>5083</v>
      </c>
      <c r="K2441">
        <v>1</v>
      </c>
      <c r="L2441">
        <v>1</v>
      </c>
    </row>
    <row r="2442" spans="1:12" x14ac:dyDescent="0.25">
      <c r="A2442" s="156" t="s">
        <v>1324</v>
      </c>
      <c r="B2442" s="66" t="s">
        <v>4089</v>
      </c>
      <c r="C2442" s="155" t="s">
        <v>66</v>
      </c>
      <c r="D2442">
        <f>IF(ISERROR(VLOOKUP(A2442,'Unc. Lookup'!O$2:O$2652,1,FALSE)),0,1)</f>
        <v>1</v>
      </c>
      <c r="E2442">
        <f>COUNTIF(Table5[New ID],Table5[[#This Row],[New ID]])</f>
        <v>1</v>
      </c>
      <c r="G2442" s="1" t="s">
        <v>5091</v>
      </c>
      <c r="K2442">
        <v>1</v>
      </c>
      <c r="L2442">
        <v>1</v>
      </c>
    </row>
    <row r="2443" spans="1:12" x14ac:dyDescent="0.25">
      <c r="A2443" s="156" t="s">
        <v>5719</v>
      </c>
      <c r="B2443" s="66" t="s">
        <v>4090</v>
      </c>
      <c r="C2443" s="155" t="s">
        <v>66</v>
      </c>
      <c r="D2443">
        <f>IF(ISERROR(VLOOKUP(A2443,'Unc. Lookup'!O$2:O$2652,1,FALSE)),0,1)</f>
        <v>0</v>
      </c>
      <c r="E2443">
        <f>COUNTIF(Table5[New ID],Table5[[#This Row],[New ID]])</f>
        <v>1</v>
      </c>
      <c r="G2443" s="1" t="s">
        <v>5085</v>
      </c>
      <c r="K2443">
        <v>1</v>
      </c>
      <c r="L2443">
        <v>1</v>
      </c>
    </row>
    <row r="2444" spans="1:12" x14ac:dyDescent="0.25">
      <c r="A2444" s="156" t="s">
        <v>5720</v>
      </c>
      <c r="B2444" s="66" t="s">
        <v>4091</v>
      </c>
      <c r="C2444" s="155" t="s">
        <v>66</v>
      </c>
      <c r="D2444">
        <f>IF(ISERROR(VLOOKUP(A2444,'Unc. Lookup'!O$2:O$2652,1,FALSE)),0,1)</f>
        <v>0</v>
      </c>
      <c r="E2444">
        <f>COUNTIF(Table5[New ID],Table5[[#This Row],[New ID]])</f>
        <v>1</v>
      </c>
      <c r="G2444" s="1" t="s">
        <v>5090</v>
      </c>
      <c r="K2444">
        <v>1</v>
      </c>
      <c r="L2444">
        <v>1</v>
      </c>
    </row>
    <row r="2445" spans="1:12" x14ac:dyDescent="0.25">
      <c r="A2445" s="156" t="s">
        <v>5721</v>
      </c>
      <c r="B2445" s="66" t="s">
        <v>4092</v>
      </c>
      <c r="C2445" s="155" t="s">
        <v>66</v>
      </c>
      <c r="D2445">
        <f>IF(ISERROR(VLOOKUP(A2445,'Unc. Lookup'!O$2:O$2652,1,FALSE)),0,1)</f>
        <v>0</v>
      </c>
      <c r="E2445">
        <f>COUNTIF(Table5[New ID],Table5[[#This Row],[New ID]])</f>
        <v>1</v>
      </c>
      <c r="G2445" s="1" t="s">
        <v>5084</v>
      </c>
      <c r="K2445">
        <v>1</v>
      </c>
      <c r="L2445">
        <v>1</v>
      </c>
    </row>
    <row r="2446" spans="1:12" x14ac:dyDescent="0.25">
      <c r="A2446" s="156" t="s">
        <v>1328</v>
      </c>
      <c r="B2446" s="66" t="s">
        <v>4924</v>
      </c>
      <c r="C2446" s="155" t="s">
        <v>66</v>
      </c>
      <c r="D2446">
        <f>IF(ISERROR(VLOOKUP(A2446,'Unc. Lookup'!O$2:O$2652,1,FALSE)),0,1)</f>
        <v>1</v>
      </c>
      <c r="E2446">
        <f>COUNTIF(Table5[New ID],Table5[[#This Row],[New ID]])</f>
        <v>1</v>
      </c>
      <c r="G2446" s="1" t="s">
        <v>5092</v>
      </c>
      <c r="K2446">
        <v>1</v>
      </c>
      <c r="L2446">
        <v>1</v>
      </c>
    </row>
    <row r="2447" spans="1:12" x14ac:dyDescent="0.25">
      <c r="A2447" s="156" t="s">
        <v>1329</v>
      </c>
      <c r="B2447" s="66" t="s">
        <v>4095</v>
      </c>
      <c r="C2447" s="155" t="s">
        <v>66</v>
      </c>
      <c r="D2447">
        <f>IF(ISERROR(VLOOKUP(A2447,'Unc. Lookup'!O$2:O$2652,1,FALSE)),0,1)</f>
        <v>1</v>
      </c>
      <c r="E2447">
        <f>COUNTIF(Table5[New ID],Table5[[#This Row],[New ID]])</f>
        <v>1</v>
      </c>
      <c r="G2447" s="1" t="s">
        <v>5086</v>
      </c>
      <c r="K2447">
        <v>1</v>
      </c>
      <c r="L2447">
        <v>1</v>
      </c>
    </row>
    <row r="2448" spans="1:12" x14ac:dyDescent="0.25">
      <c r="A2448" s="156" t="s">
        <v>1330</v>
      </c>
      <c r="B2448" s="66" t="s">
        <v>4096</v>
      </c>
      <c r="C2448" s="155" t="s">
        <v>66</v>
      </c>
      <c r="D2448">
        <f>IF(ISERROR(VLOOKUP(A2448,'Unc. Lookup'!O$2:O$2652,1,FALSE)),0,1)</f>
        <v>1</v>
      </c>
      <c r="E2448">
        <f>COUNTIF(Table5[New ID],Table5[[#This Row],[New ID]])</f>
        <v>1</v>
      </c>
      <c r="G2448" s="1" t="s">
        <v>5097</v>
      </c>
      <c r="K2448">
        <v>1</v>
      </c>
      <c r="L2448">
        <v>1</v>
      </c>
    </row>
    <row r="2449" spans="1:12" x14ac:dyDescent="0.25">
      <c r="A2449" s="156" t="s">
        <v>5722</v>
      </c>
      <c r="B2449" s="66" t="s">
        <v>4097</v>
      </c>
      <c r="C2449" s="155" t="s">
        <v>66</v>
      </c>
      <c r="D2449">
        <f>IF(ISERROR(VLOOKUP(A2449,'Unc. Lookup'!O$2:O$2652,1,FALSE)),0,1)</f>
        <v>0</v>
      </c>
      <c r="E2449">
        <f>COUNTIF(Table5[New ID],Table5[[#This Row],[New ID]])</f>
        <v>1</v>
      </c>
      <c r="G2449" s="1" t="s">
        <v>5098</v>
      </c>
      <c r="K2449">
        <v>1</v>
      </c>
      <c r="L2449">
        <v>1</v>
      </c>
    </row>
    <row r="2450" spans="1:12" x14ac:dyDescent="0.25">
      <c r="A2450" s="156" t="s">
        <v>5723</v>
      </c>
      <c r="B2450" s="66" t="s">
        <v>4098</v>
      </c>
      <c r="C2450" s="155" t="s">
        <v>66</v>
      </c>
      <c r="D2450">
        <f>IF(ISERROR(VLOOKUP(A2450,'Unc. Lookup'!O$2:O$2652,1,FALSE)),0,1)</f>
        <v>0</v>
      </c>
      <c r="E2450">
        <f>COUNTIF(Table5[New ID],Table5[[#This Row],[New ID]])</f>
        <v>1</v>
      </c>
      <c r="G2450" s="1" t="s">
        <v>5093</v>
      </c>
      <c r="K2450">
        <v>1</v>
      </c>
      <c r="L2450">
        <v>1</v>
      </c>
    </row>
    <row r="2451" spans="1:12" x14ac:dyDescent="0.25">
      <c r="A2451" s="156" t="s">
        <v>5724</v>
      </c>
      <c r="B2451" s="66" t="s">
        <v>4925</v>
      </c>
      <c r="C2451" s="155" t="s">
        <v>66</v>
      </c>
      <c r="D2451">
        <f>IF(ISERROR(VLOOKUP(A2451,'Unc. Lookup'!O$2:O$2652,1,FALSE)),0,1)</f>
        <v>0</v>
      </c>
      <c r="E2451">
        <f>COUNTIF(Table5[New ID],Table5[[#This Row],[New ID]])</f>
        <v>1</v>
      </c>
      <c r="G2451" s="1" t="s">
        <v>5094</v>
      </c>
      <c r="K2451">
        <v>1</v>
      </c>
      <c r="L2451">
        <v>1</v>
      </c>
    </row>
    <row r="2452" spans="1:12" x14ac:dyDescent="0.25">
      <c r="A2452" s="156" t="s">
        <v>5725</v>
      </c>
      <c r="B2452" s="66" t="s">
        <v>4101</v>
      </c>
      <c r="C2452" s="155" t="s">
        <v>66</v>
      </c>
      <c r="D2452">
        <f>IF(ISERROR(VLOOKUP(A2452,'Unc. Lookup'!O$2:O$2652,1,FALSE)),0,1)</f>
        <v>0</v>
      </c>
      <c r="E2452">
        <f>COUNTIF(Table5[New ID],Table5[[#This Row],[New ID]])</f>
        <v>1</v>
      </c>
      <c r="G2452" s="1" t="s">
        <v>5099</v>
      </c>
      <c r="K2452">
        <v>1</v>
      </c>
      <c r="L2452">
        <v>1</v>
      </c>
    </row>
    <row r="2453" spans="1:12" x14ac:dyDescent="0.25">
      <c r="A2453" s="156" t="s">
        <v>1335</v>
      </c>
      <c r="B2453" s="66" t="s">
        <v>4102</v>
      </c>
      <c r="C2453" s="155" t="s">
        <v>66</v>
      </c>
      <c r="D2453">
        <f>IF(ISERROR(VLOOKUP(A2453,'Unc. Lookup'!O$2:O$2652,1,FALSE)),0,1)</f>
        <v>1</v>
      </c>
      <c r="E2453">
        <f>COUNTIF(Table5[New ID],Table5[[#This Row],[New ID]])</f>
        <v>1</v>
      </c>
      <c r="G2453" s="1" t="s">
        <v>5100</v>
      </c>
      <c r="K2453">
        <v>1</v>
      </c>
      <c r="L2453">
        <v>1</v>
      </c>
    </row>
    <row r="2454" spans="1:12" x14ac:dyDescent="0.25">
      <c r="A2454" s="156" t="s">
        <v>5726</v>
      </c>
      <c r="B2454" s="66" t="s">
        <v>4103</v>
      </c>
      <c r="C2454" s="155" t="s">
        <v>66</v>
      </c>
      <c r="D2454">
        <f>IF(ISERROR(VLOOKUP(A2454,'Unc. Lookup'!O$2:O$2652,1,FALSE)),0,1)</f>
        <v>0</v>
      </c>
      <c r="E2454">
        <f>COUNTIF(Table5[New ID],Table5[[#This Row],[New ID]])</f>
        <v>1</v>
      </c>
      <c r="G2454" s="1" t="s">
        <v>5095</v>
      </c>
      <c r="K2454">
        <v>1</v>
      </c>
      <c r="L2454">
        <v>1</v>
      </c>
    </row>
    <row r="2455" spans="1:12" x14ac:dyDescent="0.25">
      <c r="A2455" s="156" t="s">
        <v>1337</v>
      </c>
      <c r="B2455" s="66" t="s">
        <v>4104</v>
      </c>
      <c r="C2455" s="155" t="s">
        <v>66</v>
      </c>
      <c r="D2455">
        <f>IF(ISERROR(VLOOKUP(A2455,'Unc. Lookup'!O$2:O$2652,1,FALSE)),0,1)</f>
        <v>1</v>
      </c>
      <c r="E2455">
        <f>COUNTIF(Table5[New ID],Table5[[#This Row],[New ID]])</f>
        <v>1</v>
      </c>
      <c r="G2455" s="1" t="s">
        <v>5096</v>
      </c>
      <c r="K2455">
        <v>1</v>
      </c>
      <c r="L2455">
        <v>1</v>
      </c>
    </row>
    <row r="2456" spans="1:12" x14ac:dyDescent="0.25">
      <c r="A2456" s="156" t="s">
        <v>1338</v>
      </c>
      <c r="B2456" s="66" t="s">
        <v>4926</v>
      </c>
      <c r="C2456" s="155" t="s">
        <v>66</v>
      </c>
      <c r="D2456">
        <f>IF(ISERROR(VLOOKUP(A2456,'Unc. Lookup'!O$2:O$2652,1,FALSE)),0,1)</f>
        <v>1</v>
      </c>
      <c r="E2456">
        <f>COUNTIF(Table5[New ID],Table5[[#This Row],[New ID]])</f>
        <v>1</v>
      </c>
      <c r="G2456" s="1" t="s">
        <v>5105</v>
      </c>
      <c r="K2456">
        <v>1</v>
      </c>
      <c r="L2456">
        <v>1</v>
      </c>
    </row>
    <row r="2457" spans="1:12" x14ac:dyDescent="0.25">
      <c r="A2457" s="156" t="s">
        <v>1303</v>
      </c>
      <c r="B2457" s="66" t="s">
        <v>4927</v>
      </c>
      <c r="C2457" s="155" t="s">
        <v>66</v>
      </c>
      <c r="D2457">
        <f>IF(ISERROR(VLOOKUP(A2457,'Unc. Lookup'!O$2:O$2652,1,FALSE)),0,1)</f>
        <v>1</v>
      </c>
      <c r="E2457">
        <f>COUNTIF(Table5[New ID],Table5[[#This Row],[New ID]])</f>
        <v>1</v>
      </c>
      <c r="G2457" s="1" t="s">
        <v>5106</v>
      </c>
      <c r="K2457">
        <v>1</v>
      </c>
      <c r="L2457">
        <v>1</v>
      </c>
    </row>
    <row r="2458" spans="1:12" x14ac:dyDescent="0.25">
      <c r="A2458" s="156" t="s">
        <v>5727</v>
      </c>
      <c r="B2458" s="66" t="s">
        <v>4928</v>
      </c>
      <c r="C2458" s="155" t="s">
        <v>66</v>
      </c>
      <c r="D2458">
        <f>IF(ISERROR(VLOOKUP(A2458,'Unc. Lookup'!O$2:O$2652,1,FALSE)),0,1)</f>
        <v>0</v>
      </c>
      <c r="E2458">
        <f>COUNTIF(Table5[New ID],Table5[[#This Row],[New ID]])</f>
        <v>1</v>
      </c>
      <c r="G2458" s="1" t="s">
        <v>5101</v>
      </c>
      <c r="K2458">
        <v>1</v>
      </c>
      <c r="L2458">
        <v>1</v>
      </c>
    </row>
    <row r="2459" spans="1:12" x14ac:dyDescent="0.25">
      <c r="A2459" s="156" t="s">
        <v>1305</v>
      </c>
      <c r="B2459" s="66" t="s">
        <v>4929</v>
      </c>
      <c r="C2459" s="155" t="s">
        <v>66</v>
      </c>
      <c r="D2459">
        <f>IF(ISERROR(VLOOKUP(A2459,'Unc. Lookup'!O$2:O$2652,1,FALSE)),0,1)</f>
        <v>1</v>
      </c>
      <c r="E2459">
        <f>COUNTIF(Table5[New ID],Table5[[#This Row],[New ID]])</f>
        <v>1</v>
      </c>
      <c r="G2459" s="1" t="s">
        <v>5102</v>
      </c>
      <c r="K2459">
        <v>1</v>
      </c>
      <c r="L2459">
        <v>1</v>
      </c>
    </row>
    <row r="2460" spans="1:12" x14ac:dyDescent="0.25">
      <c r="A2460" s="156" t="s">
        <v>1306</v>
      </c>
      <c r="B2460" s="66" t="s">
        <v>4930</v>
      </c>
      <c r="C2460" s="155" t="s">
        <v>66</v>
      </c>
      <c r="D2460">
        <f>IF(ISERROR(VLOOKUP(A2460,'Unc. Lookup'!O$2:O$2652,1,FALSE)),0,1)</f>
        <v>1</v>
      </c>
      <c r="E2460">
        <f>COUNTIF(Table5[New ID],Table5[[#This Row],[New ID]])</f>
        <v>1</v>
      </c>
      <c r="G2460" s="1" t="s">
        <v>5107</v>
      </c>
      <c r="K2460">
        <v>1</v>
      </c>
      <c r="L2460">
        <v>1</v>
      </c>
    </row>
    <row r="2461" spans="1:12" x14ac:dyDescent="0.25">
      <c r="A2461" s="156" t="s">
        <v>1307</v>
      </c>
      <c r="B2461" s="66" t="s">
        <v>4931</v>
      </c>
      <c r="C2461" s="155" t="s">
        <v>66</v>
      </c>
      <c r="D2461">
        <f>IF(ISERROR(VLOOKUP(A2461,'Unc. Lookup'!O$2:O$2652,1,FALSE)),0,1)</f>
        <v>1</v>
      </c>
      <c r="E2461">
        <f>COUNTIF(Table5[New ID],Table5[[#This Row],[New ID]])</f>
        <v>1</v>
      </c>
      <c r="G2461" s="1" t="s">
        <v>5108</v>
      </c>
      <c r="K2461">
        <v>1</v>
      </c>
      <c r="L2461">
        <v>1</v>
      </c>
    </row>
    <row r="2462" spans="1:12" x14ac:dyDescent="0.25">
      <c r="A2462" s="156" t="s">
        <v>5728</v>
      </c>
      <c r="B2462" s="66" t="s">
        <v>4932</v>
      </c>
      <c r="C2462" s="155" t="s">
        <v>66</v>
      </c>
      <c r="D2462">
        <f>IF(ISERROR(VLOOKUP(A2462,'Unc. Lookup'!O$2:O$2652,1,FALSE)),0,1)</f>
        <v>0</v>
      </c>
      <c r="E2462">
        <f>COUNTIF(Table5[New ID],Table5[[#This Row],[New ID]])</f>
        <v>1</v>
      </c>
      <c r="G2462" s="1" t="s">
        <v>5103</v>
      </c>
      <c r="K2462">
        <v>1</v>
      </c>
      <c r="L2462">
        <v>1</v>
      </c>
    </row>
    <row r="2463" spans="1:12" x14ac:dyDescent="0.25">
      <c r="A2463" s="156" t="s">
        <v>1298</v>
      </c>
      <c r="B2463" s="66" t="s">
        <v>2761</v>
      </c>
      <c r="C2463" s="155" t="s">
        <v>66</v>
      </c>
      <c r="D2463">
        <f>IF(ISERROR(VLOOKUP(A2463,'Unc. Lookup'!O$2:O$2652,1,FALSE)),0,1)</f>
        <v>1</v>
      </c>
      <c r="E2463">
        <f>COUNTIF(Table5[New ID],Table5[[#This Row],[New ID]])</f>
        <v>1</v>
      </c>
      <c r="G2463" s="1" t="s">
        <v>5104</v>
      </c>
      <c r="K2463">
        <v>1</v>
      </c>
      <c r="L2463">
        <v>1</v>
      </c>
    </row>
    <row r="2464" spans="1:12" x14ac:dyDescent="0.25">
      <c r="A2464" s="156" t="s">
        <v>1299</v>
      </c>
      <c r="B2464" s="66" t="s">
        <v>2762</v>
      </c>
      <c r="C2464" s="155" t="s">
        <v>66</v>
      </c>
      <c r="D2464">
        <f>IF(ISERROR(VLOOKUP(A2464,'Unc. Lookup'!O$2:O$2652,1,FALSE)),0,1)</f>
        <v>1</v>
      </c>
      <c r="E2464">
        <f>COUNTIF(Table5[New ID],Table5[[#This Row],[New ID]])</f>
        <v>1</v>
      </c>
      <c r="G2464" s="1" t="s">
        <v>5114</v>
      </c>
      <c r="K2464">
        <v>1</v>
      </c>
      <c r="L2464">
        <v>1</v>
      </c>
    </row>
    <row r="2465" spans="1:12" x14ac:dyDescent="0.25">
      <c r="A2465" s="156" t="s">
        <v>1300</v>
      </c>
      <c r="B2465" s="66" t="s">
        <v>2763</v>
      </c>
      <c r="C2465" s="155" t="s">
        <v>66</v>
      </c>
      <c r="D2465">
        <f>IF(ISERROR(VLOOKUP(A2465,'Unc. Lookup'!O$2:O$2652,1,FALSE)),0,1)</f>
        <v>1</v>
      </c>
      <c r="E2465">
        <f>COUNTIF(Table5[New ID],Table5[[#This Row],[New ID]])</f>
        <v>1</v>
      </c>
      <c r="G2465" s="1" t="s">
        <v>5110</v>
      </c>
      <c r="K2465">
        <v>1</v>
      </c>
      <c r="L2465">
        <v>1</v>
      </c>
    </row>
    <row r="2466" spans="1:12" x14ac:dyDescent="0.25">
      <c r="A2466" s="156" t="s">
        <v>1301</v>
      </c>
      <c r="B2466" s="66" t="s">
        <v>2764</v>
      </c>
      <c r="C2466" s="155" t="s">
        <v>66</v>
      </c>
      <c r="D2466">
        <f>IF(ISERROR(VLOOKUP(A2466,'Unc. Lookup'!O$2:O$2652,1,FALSE)),0,1)</f>
        <v>1</v>
      </c>
      <c r="E2466">
        <f>COUNTIF(Table5[New ID],Table5[[#This Row],[New ID]])</f>
        <v>1</v>
      </c>
      <c r="G2466" s="1" t="s">
        <v>5113</v>
      </c>
      <c r="K2466">
        <v>1</v>
      </c>
      <c r="L2466">
        <v>1</v>
      </c>
    </row>
    <row r="2467" spans="1:12" x14ac:dyDescent="0.25">
      <c r="A2467" s="156" t="s">
        <v>1302</v>
      </c>
      <c r="B2467" s="66" t="s">
        <v>2765</v>
      </c>
      <c r="C2467" s="155" t="s">
        <v>66</v>
      </c>
      <c r="D2467">
        <f>IF(ISERROR(VLOOKUP(A2467,'Unc. Lookup'!O$2:O$2652,1,FALSE)),0,1)</f>
        <v>1</v>
      </c>
      <c r="E2467">
        <f>COUNTIF(Table5[New ID],Table5[[#This Row],[New ID]])</f>
        <v>1</v>
      </c>
      <c r="G2467" s="1" t="s">
        <v>5109</v>
      </c>
      <c r="K2467">
        <v>1</v>
      </c>
      <c r="L2467">
        <v>1</v>
      </c>
    </row>
    <row r="2468" spans="1:12" x14ac:dyDescent="0.25">
      <c r="A2468" s="156" t="s">
        <v>1288</v>
      </c>
      <c r="B2468" s="66" t="s">
        <v>4933</v>
      </c>
      <c r="C2468" s="155" t="s">
        <v>66</v>
      </c>
      <c r="D2468">
        <f>IF(ISERROR(VLOOKUP(A2468,'Unc. Lookup'!O$2:O$2652,1,FALSE)),0,1)</f>
        <v>1</v>
      </c>
      <c r="E2468">
        <f>COUNTIF(Table5[New ID],Table5[[#This Row],[New ID]])</f>
        <v>1</v>
      </c>
      <c r="G2468" s="1" t="s">
        <v>5116</v>
      </c>
      <c r="K2468">
        <v>1</v>
      </c>
      <c r="L2468">
        <v>1</v>
      </c>
    </row>
    <row r="2469" spans="1:12" x14ac:dyDescent="0.25">
      <c r="A2469" s="156" t="s">
        <v>5729</v>
      </c>
      <c r="B2469" s="66" t="s">
        <v>4934</v>
      </c>
      <c r="C2469" s="155" t="s">
        <v>66</v>
      </c>
      <c r="D2469">
        <f>IF(ISERROR(VLOOKUP(A2469,'Unc. Lookup'!O$2:O$2652,1,FALSE)),0,1)</f>
        <v>0</v>
      </c>
      <c r="E2469">
        <f>COUNTIF(Table5[New ID],Table5[[#This Row],[New ID]])</f>
        <v>1</v>
      </c>
      <c r="G2469" s="1" t="s">
        <v>5112</v>
      </c>
      <c r="K2469">
        <v>1</v>
      </c>
      <c r="L2469">
        <v>1</v>
      </c>
    </row>
    <row r="2470" spans="1:12" x14ac:dyDescent="0.25">
      <c r="A2470" s="156" t="s">
        <v>1290</v>
      </c>
      <c r="B2470" s="66" t="s">
        <v>4935</v>
      </c>
      <c r="C2470" s="155" t="s">
        <v>66</v>
      </c>
      <c r="D2470">
        <f>IF(ISERROR(VLOOKUP(A2470,'Unc. Lookup'!O$2:O$2652,1,FALSE)),0,1)</f>
        <v>1</v>
      </c>
      <c r="E2470">
        <f>COUNTIF(Table5[New ID],Table5[[#This Row],[New ID]])</f>
        <v>1</v>
      </c>
      <c r="G2470" s="1" t="s">
        <v>5115</v>
      </c>
      <c r="K2470">
        <v>1</v>
      </c>
      <c r="L2470">
        <v>1</v>
      </c>
    </row>
    <row r="2471" spans="1:12" x14ac:dyDescent="0.25">
      <c r="A2471" s="156" t="s">
        <v>1291</v>
      </c>
      <c r="B2471" s="66" t="s">
        <v>4936</v>
      </c>
      <c r="C2471" s="155" t="s">
        <v>66</v>
      </c>
      <c r="D2471">
        <f>IF(ISERROR(VLOOKUP(A2471,'Unc. Lookup'!O$2:O$2652,1,FALSE)),0,1)</f>
        <v>1</v>
      </c>
      <c r="E2471">
        <f>COUNTIF(Table5[New ID],Table5[[#This Row],[New ID]])</f>
        <v>1</v>
      </c>
      <c r="G2471" s="1" t="s">
        <v>5111</v>
      </c>
      <c r="K2471">
        <v>1</v>
      </c>
      <c r="L2471">
        <v>1</v>
      </c>
    </row>
    <row r="2472" spans="1:12" x14ac:dyDescent="0.25">
      <c r="A2472" s="156" t="s">
        <v>1292</v>
      </c>
      <c r="B2472" s="66" t="s">
        <v>4937</v>
      </c>
      <c r="C2472" s="155" t="s">
        <v>66</v>
      </c>
      <c r="D2472">
        <f>IF(ISERROR(VLOOKUP(A2472,'Unc. Lookup'!O$2:O$2652,1,FALSE)),0,1)</f>
        <v>1</v>
      </c>
      <c r="E2472">
        <f>COUNTIF(Table5[New ID],Table5[[#This Row],[New ID]])</f>
        <v>1</v>
      </c>
      <c r="G2472" s="1" t="s">
        <v>6594</v>
      </c>
      <c r="H2472">
        <v>70</v>
      </c>
      <c r="I2472">
        <v>952</v>
      </c>
      <c r="J2472">
        <v>1370</v>
      </c>
      <c r="K2472">
        <v>260</v>
      </c>
      <c r="L2472">
        <v>2652</v>
      </c>
    </row>
    <row r="2473" spans="1:12" x14ac:dyDescent="0.25">
      <c r="A2473" s="156" t="s">
        <v>1293</v>
      </c>
      <c r="B2473" s="66" t="s">
        <v>4938</v>
      </c>
      <c r="C2473" s="155" t="s">
        <v>66</v>
      </c>
      <c r="D2473">
        <f>IF(ISERROR(VLOOKUP(A2473,'Unc. Lookup'!O$2:O$2652,1,FALSE)),0,1)</f>
        <v>1</v>
      </c>
      <c r="E2473">
        <f>COUNTIF(Table5[New ID],Table5[[#This Row],[New ID]])</f>
        <v>1</v>
      </c>
    </row>
    <row r="2474" spans="1:12" x14ac:dyDescent="0.25">
      <c r="A2474" s="156" t="s">
        <v>1294</v>
      </c>
      <c r="B2474" s="66" t="s">
        <v>4939</v>
      </c>
      <c r="C2474" s="155" t="s">
        <v>66</v>
      </c>
      <c r="D2474">
        <f>IF(ISERROR(VLOOKUP(A2474,'Unc. Lookup'!O$2:O$2652,1,FALSE)),0,1)</f>
        <v>1</v>
      </c>
      <c r="E2474">
        <f>COUNTIF(Table5[New ID],Table5[[#This Row],[New ID]])</f>
        <v>1</v>
      </c>
    </row>
    <row r="2475" spans="1:12" x14ac:dyDescent="0.25">
      <c r="A2475" s="156" t="s">
        <v>5730</v>
      </c>
      <c r="B2475" s="66" t="s">
        <v>4940</v>
      </c>
      <c r="C2475" s="155" t="s">
        <v>66</v>
      </c>
      <c r="D2475">
        <f>IF(ISERROR(VLOOKUP(A2475,'Unc. Lookup'!O$2:O$2652,1,FALSE)),0,1)</f>
        <v>0</v>
      </c>
      <c r="E2475">
        <f>COUNTIF(Table5[New ID],Table5[[#This Row],[New ID]])</f>
        <v>1</v>
      </c>
    </row>
    <row r="2476" spans="1:12" x14ac:dyDescent="0.25">
      <c r="A2476" s="156" t="s">
        <v>1296</v>
      </c>
      <c r="B2476" s="66" t="s">
        <v>4941</v>
      </c>
      <c r="C2476" s="155" t="s">
        <v>66</v>
      </c>
      <c r="D2476">
        <f>IF(ISERROR(VLOOKUP(A2476,'Unc. Lookup'!O$2:O$2652,1,FALSE)),0,1)</f>
        <v>1</v>
      </c>
      <c r="E2476">
        <f>COUNTIF(Table5[New ID],Table5[[#This Row],[New ID]])</f>
        <v>1</v>
      </c>
    </row>
    <row r="2477" spans="1:12" x14ac:dyDescent="0.25">
      <c r="A2477" s="156" t="s">
        <v>1297</v>
      </c>
      <c r="B2477" s="66" t="s">
        <v>4942</v>
      </c>
      <c r="C2477" s="155" t="s">
        <v>66</v>
      </c>
      <c r="D2477">
        <f>IF(ISERROR(VLOOKUP(A2477,'Unc. Lookup'!O$2:O$2652,1,FALSE)),0,1)</f>
        <v>1</v>
      </c>
      <c r="E2477">
        <f>COUNTIF(Table5[New ID],Table5[[#This Row],[New ID]])</f>
        <v>1</v>
      </c>
    </row>
    <row r="2478" spans="1:12" x14ac:dyDescent="0.25">
      <c r="A2478" s="156" t="s">
        <v>5731</v>
      </c>
      <c r="B2478" s="66" t="s">
        <v>2884</v>
      </c>
      <c r="C2478" s="155" t="s">
        <v>66</v>
      </c>
      <c r="D2478">
        <f>IF(ISERROR(VLOOKUP(A2478,'Unc. Lookup'!O$2:O$2652,1,FALSE)),0,1)</f>
        <v>1</v>
      </c>
      <c r="E2478">
        <f>COUNTIF(Table5[New ID],Table5[[#This Row],[New ID]])</f>
        <v>1</v>
      </c>
    </row>
    <row r="2479" spans="1:12" x14ac:dyDescent="0.25">
      <c r="A2479" s="156" t="s">
        <v>5732</v>
      </c>
      <c r="B2479" s="66" t="s">
        <v>2885</v>
      </c>
      <c r="C2479" s="155" t="s">
        <v>66</v>
      </c>
      <c r="D2479">
        <f>IF(ISERROR(VLOOKUP(A2479,'Unc. Lookup'!O$2:O$2652,1,FALSE)),0,1)</f>
        <v>1</v>
      </c>
      <c r="E2479">
        <f>COUNTIF(Table5[New ID],Table5[[#This Row],[New ID]])</f>
        <v>1</v>
      </c>
    </row>
    <row r="2480" spans="1:12" x14ac:dyDescent="0.25">
      <c r="A2480" s="156" t="s">
        <v>5733</v>
      </c>
      <c r="B2480" s="66" t="s">
        <v>2886</v>
      </c>
      <c r="C2480" s="155" t="s">
        <v>66</v>
      </c>
      <c r="D2480">
        <f>IF(ISERROR(VLOOKUP(A2480,'Unc. Lookup'!O$2:O$2652,1,FALSE)),0,1)</f>
        <v>0</v>
      </c>
      <c r="E2480">
        <f>COUNTIF(Table5[New ID],Table5[[#This Row],[New ID]])</f>
        <v>1</v>
      </c>
    </row>
    <row r="2481" spans="1:5" x14ac:dyDescent="0.25">
      <c r="A2481" s="156" t="s">
        <v>5734</v>
      </c>
      <c r="B2481" s="66" t="s">
        <v>2887</v>
      </c>
      <c r="C2481" s="155" t="s">
        <v>66</v>
      </c>
      <c r="D2481">
        <f>IF(ISERROR(VLOOKUP(A2481,'Unc. Lookup'!O$2:O$2652,1,FALSE)),0,1)</f>
        <v>1</v>
      </c>
      <c r="E2481">
        <f>COUNTIF(Table5[New ID],Table5[[#This Row],[New ID]])</f>
        <v>1</v>
      </c>
    </row>
    <row r="2482" spans="1:5" x14ac:dyDescent="0.25">
      <c r="A2482" s="156" t="s">
        <v>5735</v>
      </c>
      <c r="B2482" s="66" t="s">
        <v>2888</v>
      </c>
      <c r="C2482" s="155" t="s">
        <v>66</v>
      </c>
      <c r="D2482">
        <f>IF(ISERROR(VLOOKUP(A2482,'Unc. Lookup'!O$2:O$2652,1,FALSE)),0,1)</f>
        <v>1</v>
      </c>
      <c r="E2482">
        <f>COUNTIF(Table5[New ID],Table5[[#This Row],[New ID]])</f>
        <v>1</v>
      </c>
    </row>
    <row r="2483" spans="1:5" x14ac:dyDescent="0.25">
      <c r="A2483" s="156" t="s">
        <v>5736</v>
      </c>
      <c r="B2483" s="66" t="s">
        <v>4944</v>
      </c>
      <c r="C2483" s="155" t="s">
        <v>66</v>
      </c>
      <c r="D2483">
        <f>IF(ISERROR(VLOOKUP(A2483,'Unc. Lookup'!O$2:O$2652,1,FALSE)),0,1)</f>
        <v>1</v>
      </c>
      <c r="E2483">
        <f>COUNTIF(Table5[New ID],Table5[[#This Row],[New ID]])</f>
        <v>1</v>
      </c>
    </row>
    <row r="2484" spans="1:5" x14ac:dyDescent="0.25">
      <c r="A2484" s="156" t="s">
        <v>5737</v>
      </c>
      <c r="B2484" s="66" t="s">
        <v>4945</v>
      </c>
      <c r="C2484" s="155" t="s">
        <v>66</v>
      </c>
      <c r="D2484">
        <f>IF(ISERROR(VLOOKUP(A2484,'Unc. Lookup'!O$2:O$2652,1,FALSE)),0,1)</f>
        <v>1</v>
      </c>
      <c r="E2484">
        <f>COUNTIF(Table5[New ID],Table5[[#This Row],[New ID]])</f>
        <v>1</v>
      </c>
    </row>
    <row r="2485" spans="1:5" x14ac:dyDescent="0.25">
      <c r="A2485" s="156" t="s">
        <v>5738</v>
      </c>
      <c r="B2485" s="66" t="s">
        <v>4946</v>
      </c>
      <c r="C2485" s="155" t="s">
        <v>66</v>
      </c>
      <c r="D2485">
        <f>IF(ISERROR(VLOOKUP(A2485,'Unc. Lookup'!O$2:O$2652,1,FALSE)),0,1)</f>
        <v>1</v>
      </c>
      <c r="E2485">
        <f>COUNTIF(Table5[New ID],Table5[[#This Row],[New ID]])</f>
        <v>1</v>
      </c>
    </row>
    <row r="2486" spans="1:5" x14ac:dyDescent="0.25">
      <c r="A2486" s="156" t="s">
        <v>5739</v>
      </c>
      <c r="B2486" s="66" t="s">
        <v>4947</v>
      </c>
      <c r="C2486" s="155" t="s">
        <v>66</v>
      </c>
      <c r="D2486">
        <f>IF(ISERROR(VLOOKUP(A2486,'Unc. Lookup'!O$2:O$2652,1,FALSE)),0,1)</f>
        <v>1</v>
      </c>
      <c r="E2486">
        <f>COUNTIF(Table5[New ID],Table5[[#This Row],[New ID]])</f>
        <v>1</v>
      </c>
    </row>
    <row r="2487" spans="1:5" x14ac:dyDescent="0.25">
      <c r="A2487" s="156" t="s">
        <v>5740</v>
      </c>
      <c r="B2487" s="66" t="s">
        <v>4948</v>
      </c>
      <c r="C2487" s="155" t="s">
        <v>66</v>
      </c>
      <c r="D2487">
        <f>IF(ISERROR(VLOOKUP(A2487,'Unc. Lookup'!O$2:O$2652,1,FALSE)),0,1)</f>
        <v>1</v>
      </c>
      <c r="E2487">
        <f>COUNTIF(Table5[New ID],Table5[[#This Row],[New ID]])</f>
        <v>1</v>
      </c>
    </row>
    <row r="2488" spans="1:5" x14ac:dyDescent="0.25">
      <c r="A2488" s="156" t="s">
        <v>5741</v>
      </c>
      <c r="B2488" s="66" t="s">
        <v>4949</v>
      </c>
      <c r="C2488" s="155" t="s">
        <v>66</v>
      </c>
      <c r="D2488">
        <f>IF(ISERROR(VLOOKUP(A2488,'Unc. Lookup'!O$2:O$2652,1,FALSE)),0,1)</f>
        <v>1</v>
      </c>
      <c r="E2488">
        <f>COUNTIF(Table5[New ID],Table5[[#This Row],[New ID]])</f>
        <v>1</v>
      </c>
    </row>
    <row r="2489" spans="1:5" x14ac:dyDescent="0.25">
      <c r="A2489" s="156" t="s">
        <v>5742</v>
      </c>
      <c r="B2489" s="66" t="s">
        <v>4950</v>
      </c>
      <c r="C2489" s="155" t="s">
        <v>66</v>
      </c>
      <c r="D2489">
        <f>IF(ISERROR(VLOOKUP(A2489,'Unc. Lookup'!O$2:O$2652,1,FALSE)),0,1)</f>
        <v>1</v>
      </c>
      <c r="E2489">
        <f>COUNTIF(Table5[New ID],Table5[[#This Row],[New ID]])</f>
        <v>1</v>
      </c>
    </row>
    <row r="2490" spans="1:5" x14ac:dyDescent="0.25">
      <c r="A2490" s="156" t="s">
        <v>5743</v>
      </c>
      <c r="B2490" s="66" t="s">
        <v>4951</v>
      </c>
      <c r="C2490" s="155" t="s">
        <v>66</v>
      </c>
      <c r="D2490">
        <f>IF(ISERROR(VLOOKUP(A2490,'Unc. Lookup'!O$2:O$2652,1,FALSE)),0,1)</f>
        <v>0</v>
      </c>
      <c r="E2490">
        <f>COUNTIF(Table5[New ID],Table5[[#This Row],[New ID]])</f>
        <v>1</v>
      </c>
    </row>
    <row r="2491" spans="1:5" x14ac:dyDescent="0.25">
      <c r="A2491" s="156" t="s">
        <v>5744</v>
      </c>
      <c r="B2491" s="66" t="s">
        <v>4952</v>
      </c>
      <c r="C2491" s="155" t="s">
        <v>66</v>
      </c>
      <c r="D2491">
        <f>IF(ISERROR(VLOOKUP(A2491,'Unc. Lookup'!O$2:O$2652,1,FALSE)),0,1)</f>
        <v>1</v>
      </c>
      <c r="E2491">
        <f>COUNTIF(Table5[New ID],Table5[[#This Row],[New ID]])</f>
        <v>1</v>
      </c>
    </row>
    <row r="2492" spans="1:5" x14ac:dyDescent="0.25">
      <c r="A2492" s="156" t="s">
        <v>5745</v>
      </c>
      <c r="B2492" s="66" t="s">
        <v>4953</v>
      </c>
      <c r="C2492" s="155" t="s">
        <v>66</v>
      </c>
      <c r="D2492">
        <f>IF(ISERROR(VLOOKUP(A2492,'Unc. Lookup'!O$2:O$2652,1,FALSE)),0,1)</f>
        <v>1</v>
      </c>
      <c r="E2492">
        <f>COUNTIF(Table5[New ID],Table5[[#This Row],[New ID]])</f>
        <v>1</v>
      </c>
    </row>
    <row r="2493" spans="1:5" x14ac:dyDescent="0.25">
      <c r="A2493" s="156" t="s">
        <v>5746</v>
      </c>
      <c r="B2493" s="66" t="s">
        <v>4954</v>
      </c>
      <c r="C2493" s="155" t="s">
        <v>66</v>
      </c>
      <c r="D2493">
        <f>IF(ISERROR(VLOOKUP(A2493,'Unc. Lookup'!O$2:O$2652,1,FALSE)),0,1)</f>
        <v>1</v>
      </c>
      <c r="E2493">
        <f>COUNTIF(Table5[New ID],Table5[[#This Row],[New ID]])</f>
        <v>1</v>
      </c>
    </row>
    <row r="2494" spans="1:5" x14ac:dyDescent="0.25">
      <c r="A2494" s="156" t="s">
        <v>5747</v>
      </c>
      <c r="B2494" s="66" t="s">
        <v>4955</v>
      </c>
      <c r="C2494" s="155" t="s">
        <v>66</v>
      </c>
      <c r="D2494">
        <f>IF(ISERROR(VLOOKUP(A2494,'Unc. Lookup'!O$2:O$2652,1,FALSE)),0,1)</f>
        <v>1</v>
      </c>
      <c r="E2494">
        <f>COUNTIF(Table5[New ID],Table5[[#This Row],[New ID]])</f>
        <v>1</v>
      </c>
    </row>
    <row r="2495" spans="1:5" x14ac:dyDescent="0.25">
      <c r="A2495" s="156" t="s">
        <v>5748</v>
      </c>
      <c r="B2495" s="66" t="s">
        <v>4956</v>
      </c>
      <c r="C2495" s="155" t="s">
        <v>66</v>
      </c>
      <c r="D2495">
        <f>IF(ISERROR(VLOOKUP(A2495,'Unc. Lookup'!O$2:O$2652,1,FALSE)),0,1)</f>
        <v>1</v>
      </c>
      <c r="E2495">
        <f>COUNTIF(Table5[New ID],Table5[[#This Row],[New ID]])</f>
        <v>1</v>
      </c>
    </row>
    <row r="2496" spans="1:5" x14ac:dyDescent="0.25">
      <c r="A2496" s="156" t="s">
        <v>5749</v>
      </c>
      <c r="B2496" s="66" t="s">
        <v>4957</v>
      </c>
      <c r="C2496" s="155" t="s">
        <v>66</v>
      </c>
      <c r="D2496">
        <f>IF(ISERROR(VLOOKUP(A2496,'Unc. Lookup'!O$2:O$2652,1,FALSE)),0,1)</f>
        <v>1</v>
      </c>
      <c r="E2496">
        <f>COUNTIF(Table5[New ID],Table5[[#This Row],[New ID]])</f>
        <v>1</v>
      </c>
    </row>
    <row r="2497" spans="1:5" x14ac:dyDescent="0.25">
      <c r="A2497" s="156" t="s">
        <v>5750</v>
      </c>
      <c r="B2497" s="66" t="s">
        <v>4958</v>
      </c>
      <c r="C2497" s="155" t="s">
        <v>66</v>
      </c>
      <c r="D2497">
        <f>IF(ISERROR(VLOOKUP(A2497,'Unc. Lookup'!O$2:O$2652,1,FALSE)),0,1)</f>
        <v>1</v>
      </c>
      <c r="E2497">
        <f>COUNTIF(Table5[New ID],Table5[[#This Row],[New ID]])</f>
        <v>1</v>
      </c>
    </row>
    <row r="2498" spans="1:5" x14ac:dyDescent="0.25">
      <c r="A2498" s="156" t="s">
        <v>5751</v>
      </c>
      <c r="B2498" s="66" t="s">
        <v>4959</v>
      </c>
      <c r="C2498" s="155" t="s">
        <v>66</v>
      </c>
      <c r="D2498">
        <f>IF(ISERROR(VLOOKUP(A2498,'Unc. Lookup'!O$2:O$2652,1,FALSE)),0,1)</f>
        <v>1</v>
      </c>
      <c r="E2498">
        <f>COUNTIF(Table5[New ID],Table5[[#This Row],[New ID]])</f>
        <v>1</v>
      </c>
    </row>
    <row r="2499" spans="1:5" x14ac:dyDescent="0.25">
      <c r="A2499" s="156" t="s">
        <v>5752</v>
      </c>
      <c r="B2499" s="66" t="s">
        <v>4960</v>
      </c>
      <c r="C2499" s="155" t="s">
        <v>66</v>
      </c>
      <c r="D2499">
        <f>IF(ISERROR(VLOOKUP(A2499,'Unc. Lookup'!O$2:O$2652,1,FALSE)),0,1)</f>
        <v>1</v>
      </c>
      <c r="E2499">
        <f>COUNTIF(Table5[New ID],Table5[[#This Row],[New ID]])</f>
        <v>1</v>
      </c>
    </row>
    <row r="2500" spans="1:5" x14ac:dyDescent="0.25">
      <c r="A2500" s="156" t="s">
        <v>5753</v>
      </c>
      <c r="B2500" s="66" t="s">
        <v>4961</v>
      </c>
      <c r="C2500" s="155" t="s">
        <v>66</v>
      </c>
      <c r="D2500">
        <f>IF(ISERROR(VLOOKUP(A2500,'Unc. Lookup'!O$2:O$2652,1,FALSE)),0,1)</f>
        <v>1</v>
      </c>
      <c r="E2500">
        <f>COUNTIF(Table5[New ID],Table5[[#This Row],[New ID]])</f>
        <v>1</v>
      </c>
    </row>
    <row r="2501" spans="1:5" x14ac:dyDescent="0.25">
      <c r="A2501" s="156" t="s">
        <v>5754</v>
      </c>
      <c r="B2501" s="66" t="s">
        <v>4962</v>
      </c>
      <c r="C2501" s="155" t="s">
        <v>66</v>
      </c>
      <c r="D2501">
        <f>IF(ISERROR(VLOOKUP(A2501,'Unc. Lookup'!O$2:O$2652,1,FALSE)),0,1)</f>
        <v>0</v>
      </c>
      <c r="E2501">
        <f>COUNTIF(Table5[New ID],Table5[[#This Row],[New ID]])</f>
        <v>1</v>
      </c>
    </row>
    <row r="2502" spans="1:5" x14ac:dyDescent="0.25">
      <c r="A2502" s="156" t="s">
        <v>5755</v>
      </c>
      <c r="B2502" s="66" t="s">
        <v>4963</v>
      </c>
      <c r="C2502" s="155" t="s">
        <v>66</v>
      </c>
      <c r="D2502">
        <f>IF(ISERROR(VLOOKUP(A2502,'Unc. Lookup'!O$2:O$2652,1,FALSE)),0,1)</f>
        <v>1</v>
      </c>
      <c r="E2502">
        <f>COUNTIF(Table5[New ID],Table5[[#This Row],[New ID]])</f>
        <v>1</v>
      </c>
    </row>
    <row r="2503" spans="1:5" x14ac:dyDescent="0.25">
      <c r="A2503" s="156" t="s">
        <v>5756</v>
      </c>
      <c r="B2503" s="66" t="s">
        <v>4964</v>
      </c>
      <c r="C2503" s="155" t="s">
        <v>66</v>
      </c>
      <c r="D2503">
        <f>IF(ISERROR(VLOOKUP(A2503,'Unc. Lookup'!O$2:O$2652,1,FALSE)),0,1)</f>
        <v>1</v>
      </c>
      <c r="E2503">
        <f>COUNTIF(Table5[New ID],Table5[[#This Row],[New ID]])</f>
        <v>1</v>
      </c>
    </row>
    <row r="2504" spans="1:5" x14ac:dyDescent="0.25">
      <c r="A2504" s="156" t="s">
        <v>5757</v>
      </c>
      <c r="B2504" s="66" t="s">
        <v>4965</v>
      </c>
      <c r="C2504" s="155" t="s">
        <v>66</v>
      </c>
      <c r="D2504">
        <f>IF(ISERROR(VLOOKUP(A2504,'Unc. Lookup'!O$2:O$2652,1,FALSE)),0,1)</f>
        <v>1</v>
      </c>
      <c r="E2504">
        <f>COUNTIF(Table5[New ID],Table5[[#This Row],[New ID]])</f>
        <v>1</v>
      </c>
    </row>
    <row r="2505" spans="1:5" x14ac:dyDescent="0.25">
      <c r="A2505" s="156" t="s">
        <v>5758</v>
      </c>
      <c r="B2505" s="66" t="s">
        <v>4966</v>
      </c>
      <c r="C2505" s="155" t="s">
        <v>66</v>
      </c>
      <c r="D2505">
        <f>IF(ISERROR(VLOOKUP(A2505,'Unc. Lookup'!O$2:O$2652,1,FALSE)),0,1)</f>
        <v>1</v>
      </c>
      <c r="E2505">
        <f>COUNTIF(Table5[New ID],Table5[[#This Row],[New ID]])</f>
        <v>1</v>
      </c>
    </row>
    <row r="2506" spans="1:5" x14ac:dyDescent="0.25">
      <c r="A2506" s="156" t="s">
        <v>5759</v>
      </c>
      <c r="B2506" s="66" t="s">
        <v>4967</v>
      </c>
      <c r="C2506" s="155" t="s">
        <v>66</v>
      </c>
      <c r="D2506">
        <f>IF(ISERROR(VLOOKUP(A2506,'Unc. Lookup'!O$2:O$2652,1,FALSE)),0,1)</f>
        <v>0</v>
      </c>
      <c r="E2506">
        <f>COUNTIF(Table5[New ID],Table5[[#This Row],[New ID]])</f>
        <v>1</v>
      </c>
    </row>
    <row r="2507" spans="1:5" x14ac:dyDescent="0.25">
      <c r="A2507" s="156" t="s">
        <v>5760</v>
      </c>
      <c r="B2507" s="66" t="s">
        <v>4968</v>
      </c>
      <c r="C2507" s="155" t="s">
        <v>66</v>
      </c>
      <c r="D2507">
        <f>IF(ISERROR(VLOOKUP(A2507,'Unc. Lookup'!O$2:O$2652,1,FALSE)),0,1)</f>
        <v>1</v>
      </c>
      <c r="E2507">
        <f>COUNTIF(Table5[New ID],Table5[[#This Row],[New ID]])</f>
        <v>1</v>
      </c>
    </row>
    <row r="2508" spans="1:5" x14ac:dyDescent="0.25">
      <c r="A2508" s="156" t="s">
        <v>5761</v>
      </c>
      <c r="B2508" s="66" t="s">
        <v>4436</v>
      </c>
      <c r="C2508" s="155" t="s">
        <v>66</v>
      </c>
      <c r="D2508">
        <f>IF(ISERROR(VLOOKUP(A2508,'Unc. Lookup'!O$2:O$2652,1,FALSE)),0,1)</f>
        <v>1</v>
      </c>
      <c r="E2508">
        <f>COUNTIF(Table5[New ID],Table5[[#This Row],[New ID]])</f>
        <v>1</v>
      </c>
    </row>
    <row r="2509" spans="1:5" x14ac:dyDescent="0.25">
      <c r="A2509" s="156" t="s">
        <v>5762</v>
      </c>
      <c r="B2509" s="66" t="s">
        <v>4437</v>
      </c>
      <c r="C2509" s="155" t="s">
        <v>66</v>
      </c>
      <c r="D2509">
        <f>IF(ISERROR(VLOOKUP(A2509,'Unc. Lookup'!O$2:O$2652,1,FALSE)),0,1)</f>
        <v>1</v>
      </c>
      <c r="E2509">
        <f>COUNTIF(Table5[New ID],Table5[[#This Row],[New ID]])</f>
        <v>1</v>
      </c>
    </row>
    <row r="2510" spans="1:5" x14ac:dyDescent="0.25">
      <c r="A2510" s="156" t="s">
        <v>5763</v>
      </c>
      <c r="B2510" s="66" t="s">
        <v>4438</v>
      </c>
      <c r="C2510" s="155" t="s">
        <v>66</v>
      </c>
      <c r="D2510">
        <f>IF(ISERROR(VLOOKUP(A2510,'Unc. Lookup'!O$2:O$2652,1,FALSE)),0,1)</f>
        <v>1</v>
      </c>
      <c r="E2510">
        <f>COUNTIF(Table5[New ID],Table5[[#This Row],[New ID]])</f>
        <v>1</v>
      </c>
    </row>
    <row r="2511" spans="1:5" x14ac:dyDescent="0.25">
      <c r="A2511" s="156" t="s">
        <v>5764</v>
      </c>
      <c r="B2511" s="66" t="s">
        <v>4439</v>
      </c>
      <c r="C2511" s="155" t="s">
        <v>66</v>
      </c>
      <c r="D2511">
        <f>IF(ISERROR(VLOOKUP(A2511,'Unc. Lookup'!O$2:O$2652,1,FALSE)),0,1)</f>
        <v>1</v>
      </c>
      <c r="E2511">
        <f>COUNTIF(Table5[New ID],Table5[[#This Row],[New ID]])</f>
        <v>1</v>
      </c>
    </row>
    <row r="2512" spans="1:5" x14ac:dyDescent="0.25">
      <c r="A2512" s="156" t="s">
        <v>5765</v>
      </c>
      <c r="B2512" s="66" t="s">
        <v>4969</v>
      </c>
      <c r="C2512" s="155" t="s">
        <v>66</v>
      </c>
      <c r="D2512">
        <f>IF(ISERROR(VLOOKUP(A2512,'Unc. Lookup'!O$2:O$2652,1,FALSE)),0,1)</f>
        <v>1</v>
      </c>
      <c r="E2512">
        <f>COUNTIF(Table5[New ID],Table5[[#This Row],[New ID]])</f>
        <v>1</v>
      </c>
    </row>
    <row r="2513" spans="1:5" x14ac:dyDescent="0.25">
      <c r="A2513" s="156" t="s">
        <v>5766</v>
      </c>
      <c r="B2513" s="66" t="s">
        <v>4495</v>
      </c>
      <c r="C2513" s="155" t="s">
        <v>66</v>
      </c>
      <c r="D2513">
        <f>IF(ISERROR(VLOOKUP(A2513,'Unc. Lookup'!O$2:O$2652,1,FALSE)),0,1)</f>
        <v>0</v>
      </c>
      <c r="E2513">
        <f>COUNTIF(Table5[New ID],Table5[[#This Row],[New ID]])</f>
        <v>1</v>
      </c>
    </row>
    <row r="2514" spans="1:5" x14ac:dyDescent="0.25">
      <c r="A2514" s="156" t="s">
        <v>5767</v>
      </c>
      <c r="B2514" s="66" t="s">
        <v>4496</v>
      </c>
      <c r="C2514" s="155" t="s">
        <v>66</v>
      </c>
      <c r="D2514">
        <f>IF(ISERROR(VLOOKUP(A2514,'Unc. Lookup'!O$2:O$2652,1,FALSE)),0,1)</f>
        <v>1</v>
      </c>
      <c r="E2514">
        <f>COUNTIF(Table5[New ID],Table5[[#This Row],[New ID]])</f>
        <v>1</v>
      </c>
    </row>
    <row r="2515" spans="1:5" x14ac:dyDescent="0.25">
      <c r="A2515" s="156" t="s">
        <v>5768</v>
      </c>
      <c r="B2515" s="66" t="s">
        <v>4497</v>
      </c>
      <c r="C2515" s="155" t="s">
        <v>66</v>
      </c>
      <c r="D2515">
        <f>IF(ISERROR(VLOOKUP(A2515,'Unc. Lookup'!O$2:O$2652,1,FALSE)),0,1)</f>
        <v>0</v>
      </c>
      <c r="E2515">
        <f>COUNTIF(Table5[New ID],Table5[[#This Row],[New ID]])</f>
        <v>1</v>
      </c>
    </row>
    <row r="2516" spans="1:5" x14ac:dyDescent="0.25">
      <c r="A2516" s="156" t="s">
        <v>5769</v>
      </c>
      <c r="B2516" s="66" t="s">
        <v>4970</v>
      </c>
      <c r="C2516" s="155" t="s">
        <v>66</v>
      </c>
      <c r="D2516">
        <f>IF(ISERROR(VLOOKUP(A2516,'Unc. Lookup'!O$2:O$2652,1,FALSE)),0,1)</f>
        <v>0</v>
      </c>
      <c r="E2516">
        <f>COUNTIF(Table5[New ID],Table5[[#This Row],[New ID]])</f>
        <v>1</v>
      </c>
    </row>
    <row r="2517" spans="1:5" x14ac:dyDescent="0.25">
      <c r="A2517" s="156" t="s">
        <v>5770</v>
      </c>
      <c r="B2517" s="66" t="s">
        <v>4971</v>
      </c>
      <c r="C2517" s="155" t="s">
        <v>66</v>
      </c>
      <c r="D2517">
        <f>IF(ISERROR(VLOOKUP(A2517,'Unc. Lookup'!O$2:O$2652,1,FALSE)),0,1)</f>
        <v>0</v>
      </c>
      <c r="E2517">
        <f>COUNTIF(Table5[New ID],Table5[[#This Row],[New ID]])</f>
        <v>1</v>
      </c>
    </row>
    <row r="2518" spans="1:5" x14ac:dyDescent="0.25">
      <c r="A2518" s="156" t="s">
        <v>5771</v>
      </c>
      <c r="B2518" s="66" t="s">
        <v>4972</v>
      </c>
      <c r="C2518" s="155" t="s">
        <v>66</v>
      </c>
      <c r="D2518">
        <f>IF(ISERROR(VLOOKUP(A2518,'Unc. Lookup'!O$2:O$2652,1,FALSE)),0,1)</f>
        <v>0</v>
      </c>
      <c r="E2518">
        <f>COUNTIF(Table5[New ID],Table5[[#This Row],[New ID]])</f>
        <v>1</v>
      </c>
    </row>
    <row r="2519" spans="1:5" x14ac:dyDescent="0.25">
      <c r="A2519" s="156" t="s">
        <v>5772</v>
      </c>
      <c r="B2519" s="66" t="s">
        <v>4973</v>
      </c>
      <c r="C2519" s="155" t="s">
        <v>66</v>
      </c>
      <c r="D2519">
        <f>IF(ISERROR(VLOOKUP(A2519,'Unc. Lookup'!O$2:O$2652,1,FALSE)),0,1)</f>
        <v>1</v>
      </c>
      <c r="E2519">
        <f>COUNTIF(Table5[New ID],Table5[[#This Row],[New ID]])</f>
        <v>1</v>
      </c>
    </row>
    <row r="2520" spans="1:5" x14ac:dyDescent="0.25">
      <c r="A2520" s="156" t="s">
        <v>5773</v>
      </c>
      <c r="B2520" s="66" t="s">
        <v>4974</v>
      </c>
      <c r="C2520" s="155" t="s">
        <v>66</v>
      </c>
      <c r="D2520">
        <f>IF(ISERROR(VLOOKUP(A2520,'Unc. Lookup'!O$2:O$2652,1,FALSE)),0,1)</f>
        <v>1</v>
      </c>
      <c r="E2520">
        <f>COUNTIF(Table5[New ID],Table5[[#This Row],[New ID]])</f>
        <v>1</v>
      </c>
    </row>
    <row r="2521" spans="1:5" x14ac:dyDescent="0.25">
      <c r="A2521" s="156" t="s">
        <v>5774</v>
      </c>
      <c r="B2521" s="66" t="s">
        <v>4975</v>
      </c>
      <c r="C2521" s="155" t="s">
        <v>66</v>
      </c>
      <c r="D2521">
        <f>IF(ISERROR(VLOOKUP(A2521,'Unc. Lookup'!O$2:O$2652,1,FALSE)),0,1)</f>
        <v>0</v>
      </c>
      <c r="E2521">
        <f>COUNTIF(Table5[New ID],Table5[[#This Row],[New ID]])</f>
        <v>1</v>
      </c>
    </row>
    <row r="2522" spans="1:5" x14ac:dyDescent="0.25">
      <c r="A2522" s="156" t="s">
        <v>5775</v>
      </c>
      <c r="B2522" s="66" t="s">
        <v>4976</v>
      </c>
      <c r="C2522" s="155" t="s">
        <v>66</v>
      </c>
      <c r="D2522">
        <f>IF(ISERROR(VLOOKUP(A2522,'Unc. Lookup'!O$2:O$2652,1,FALSE)),0,1)</f>
        <v>0</v>
      </c>
      <c r="E2522">
        <f>COUNTIF(Table5[New ID],Table5[[#This Row],[New ID]])</f>
        <v>1</v>
      </c>
    </row>
    <row r="2523" spans="1:5" x14ac:dyDescent="0.25">
      <c r="A2523" s="156" t="s">
        <v>5776</v>
      </c>
      <c r="B2523" s="66" t="s">
        <v>4977</v>
      </c>
      <c r="C2523" s="155" t="s">
        <v>66</v>
      </c>
      <c r="D2523">
        <f>IF(ISERROR(VLOOKUP(A2523,'Unc. Lookup'!O$2:O$2652,1,FALSE)),0,1)</f>
        <v>1</v>
      </c>
      <c r="E2523">
        <f>COUNTIF(Table5[New ID],Table5[[#This Row],[New ID]])</f>
        <v>1</v>
      </c>
    </row>
    <row r="2524" spans="1:5" x14ac:dyDescent="0.25">
      <c r="A2524" s="156" t="s">
        <v>5777</v>
      </c>
      <c r="B2524" s="66" t="s">
        <v>4978</v>
      </c>
      <c r="C2524" s="155" t="s">
        <v>66</v>
      </c>
      <c r="D2524">
        <f>IF(ISERROR(VLOOKUP(A2524,'Unc. Lookup'!O$2:O$2652,1,FALSE)),0,1)</f>
        <v>1</v>
      </c>
      <c r="E2524">
        <f>COUNTIF(Table5[New ID],Table5[[#This Row],[New ID]])</f>
        <v>1</v>
      </c>
    </row>
    <row r="2525" spans="1:5" x14ac:dyDescent="0.25">
      <c r="A2525" s="156" t="s">
        <v>5778</v>
      </c>
      <c r="B2525" s="66" t="s">
        <v>4979</v>
      </c>
      <c r="C2525" s="155" t="s">
        <v>66</v>
      </c>
      <c r="D2525">
        <f>IF(ISERROR(VLOOKUP(A2525,'Unc. Lookup'!O$2:O$2652,1,FALSE)),0,1)</f>
        <v>1</v>
      </c>
      <c r="E2525">
        <f>COUNTIF(Table5[New ID],Table5[[#This Row],[New ID]])</f>
        <v>1</v>
      </c>
    </row>
    <row r="2526" spans="1:5" x14ac:dyDescent="0.25">
      <c r="A2526" s="156" t="s">
        <v>5779</v>
      </c>
      <c r="B2526" s="66" t="s">
        <v>4980</v>
      </c>
      <c r="C2526" s="155" t="s">
        <v>66</v>
      </c>
      <c r="D2526">
        <f>IF(ISERROR(VLOOKUP(A2526,'Unc. Lookup'!O$2:O$2652,1,FALSE)),0,1)</f>
        <v>1</v>
      </c>
      <c r="E2526">
        <f>COUNTIF(Table5[New ID],Table5[[#This Row],[New ID]])</f>
        <v>1</v>
      </c>
    </row>
    <row r="2527" spans="1:5" x14ac:dyDescent="0.25">
      <c r="A2527" s="156" t="s">
        <v>5780</v>
      </c>
      <c r="B2527" s="66" t="s">
        <v>4981</v>
      </c>
      <c r="C2527" s="155" t="s">
        <v>66</v>
      </c>
      <c r="D2527">
        <f>IF(ISERROR(VLOOKUP(A2527,'Unc. Lookup'!O$2:O$2652,1,FALSE)),0,1)</f>
        <v>0</v>
      </c>
      <c r="E2527">
        <f>COUNTIF(Table5[New ID],Table5[[#This Row],[New ID]])</f>
        <v>1</v>
      </c>
    </row>
    <row r="2528" spans="1:5" x14ac:dyDescent="0.25">
      <c r="A2528" s="156" t="s">
        <v>5781</v>
      </c>
      <c r="B2528" s="66" t="s">
        <v>4982</v>
      </c>
      <c r="C2528" s="155" t="s">
        <v>66</v>
      </c>
      <c r="D2528">
        <f>IF(ISERROR(VLOOKUP(A2528,'Unc. Lookup'!O$2:O$2652,1,FALSE)),0,1)</f>
        <v>1</v>
      </c>
      <c r="E2528">
        <f>COUNTIF(Table5[New ID],Table5[[#This Row],[New ID]])</f>
        <v>1</v>
      </c>
    </row>
    <row r="2529" spans="1:5" x14ac:dyDescent="0.25">
      <c r="A2529" s="156" t="s">
        <v>5782</v>
      </c>
      <c r="B2529" s="66" t="s">
        <v>4983</v>
      </c>
      <c r="C2529" s="155" t="s">
        <v>66</v>
      </c>
      <c r="D2529">
        <f>IF(ISERROR(VLOOKUP(A2529,'Unc. Lookup'!O$2:O$2652,1,FALSE)),0,1)</f>
        <v>1</v>
      </c>
      <c r="E2529">
        <f>COUNTIF(Table5[New ID],Table5[[#This Row],[New ID]])</f>
        <v>1</v>
      </c>
    </row>
    <row r="2530" spans="1:5" x14ac:dyDescent="0.25">
      <c r="A2530" s="156" t="s">
        <v>5783</v>
      </c>
      <c r="B2530" s="66" t="s">
        <v>4984</v>
      </c>
      <c r="C2530" s="155" t="s">
        <v>66</v>
      </c>
      <c r="D2530">
        <f>IF(ISERROR(VLOOKUP(A2530,'Unc. Lookup'!O$2:O$2652,1,FALSE)),0,1)</f>
        <v>0</v>
      </c>
      <c r="E2530">
        <f>COUNTIF(Table5[New ID],Table5[[#This Row],[New ID]])</f>
        <v>1</v>
      </c>
    </row>
    <row r="2531" spans="1:5" x14ac:dyDescent="0.25">
      <c r="A2531" s="156" t="s">
        <v>5784</v>
      </c>
      <c r="B2531" s="66" t="s">
        <v>4985</v>
      </c>
      <c r="C2531" s="155" t="s">
        <v>66</v>
      </c>
      <c r="D2531">
        <f>IF(ISERROR(VLOOKUP(A2531,'Unc. Lookup'!O$2:O$2652,1,FALSE)),0,1)</f>
        <v>1</v>
      </c>
      <c r="E2531">
        <f>COUNTIF(Table5[New ID],Table5[[#This Row],[New ID]])</f>
        <v>1</v>
      </c>
    </row>
    <row r="2532" spans="1:5" x14ac:dyDescent="0.25">
      <c r="A2532" s="156" t="s">
        <v>5785</v>
      </c>
      <c r="B2532" s="66" t="s">
        <v>4986</v>
      </c>
      <c r="C2532" s="155" t="s">
        <v>66</v>
      </c>
      <c r="D2532">
        <f>IF(ISERROR(VLOOKUP(A2532,'Unc. Lookup'!O$2:O$2652,1,FALSE)),0,1)</f>
        <v>1</v>
      </c>
      <c r="E2532">
        <f>COUNTIF(Table5[New ID],Table5[[#This Row],[New ID]])</f>
        <v>1</v>
      </c>
    </row>
    <row r="2533" spans="1:5" x14ac:dyDescent="0.25">
      <c r="A2533" s="156" t="s">
        <v>5786</v>
      </c>
      <c r="B2533" s="66" t="s">
        <v>4987</v>
      </c>
      <c r="C2533" s="155" t="s">
        <v>66</v>
      </c>
      <c r="D2533">
        <f>IF(ISERROR(VLOOKUP(A2533,'Unc. Lookup'!O$2:O$2652,1,FALSE)),0,1)</f>
        <v>0</v>
      </c>
      <c r="E2533">
        <f>COUNTIF(Table5[New ID],Table5[[#This Row],[New ID]])</f>
        <v>1</v>
      </c>
    </row>
    <row r="2534" spans="1:5" x14ac:dyDescent="0.25">
      <c r="A2534" s="156" t="s">
        <v>5787</v>
      </c>
      <c r="B2534" s="66" t="s">
        <v>4988</v>
      </c>
      <c r="C2534" s="155" t="s">
        <v>66</v>
      </c>
      <c r="D2534">
        <f>IF(ISERROR(VLOOKUP(A2534,'Unc. Lookup'!O$2:O$2652,1,FALSE)),0,1)</f>
        <v>1</v>
      </c>
      <c r="E2534">
        <f>COUNTIF(Table5[New ID],Table5[[#This Row],[New ID]])</f>
        <v>1</v>
      </c>
    </row>
    <row r="2535" spans="1:5" x14ac:dyDescent="0.25">
      <c r="A2535" s="156" t="s">
        <v>5788</v>
      </c>
      <c r="B2535" s="66" t="s">
        <v>4989</v>
      </c>
      <c r="C2535" s="155" t="s">
        <v>66</v>
      </c>
      <c r="D2535">
        <f>IF(ISERROR(VLOOKUP(A2535,'Unc. Lookup'!O$2:O$2652,1,FALSE)),0,1)</f>
        <v>1</v>
      </c>
      <c r="E2535">
        <f>COUNTIF(Table5[New ID],Table5[[#This Row],[New ID]])</f>
        <v>1</v>
      </c>
    </row>
    <row r="2536" spans="1:5" x14ac:dyDescent="0.25">
      <c r="A2536" s="156" t="s">
        <v>5789</v>
      </c>
      <c r="B2536" s="66" t="s">
        <v>4990</v>
      </c>
      <c r="C2536" s="155" t="s">
        <v>66</v>
      </c>
      <c r="D2536">
        <f>IF(ISERROR(VLOOKUP(A2536,'Unc. Lookup'!O$2:O$2652,1,FALSE)),0,1)</f>
        <v>0</v>
      </c>
      <c r="E2536">
        <f>COUNTIF(Table5[New ID],Table5[[#This Row],[New ID]])</f>
        <v>1</v>
      </c>
    </row>
    <row r="2537" spans="1:5" x14ac:dyDescent="0.25">
      <c r="A2537" s="156" t="s">
        <v>5790</v>
      </c>
      <c r="B2537" s="66" t="s">
        <v>4991</v>
      </c>
      <c r="C2537" s="155" t="s">
        <v>66</v>
      </c>
      <c r="D2537">
        <f>IF(ISERROR(VLOOKUP(A2537,'Unc. Lookup'!O$2:O$2652,1,FALSE)),0,1)</f>
        <v>1</v>
      </c>
      <c r="E2537">
        <f>COUNTIF(Table5[New ID],Table5[[#This Row],[New ID]])</f>
        <v>1</v>
      </c>
    </row>
    <row r="2538" spans="1:5" x14ac:dyDescent="0.25">
      <c r="A2538" s="156" t="s">
        <v>5791</v>
      </c>
      <c r="B2538" s="66" t="s">
        <v>4992</v>
      </c>
      <c r="C2538" s="155" t="s">
        <v>66</v>
      </c>
      <c r="D2538">
        <f>IF(ISERROR(VLOOKUP(A2538,'Unc. Lookup'!O$2:O$2652,1,FALSE)),0,1)</f>
        <v>1</v>
      </c>
      <c r="E2538">
        <f>COUNTIF(Table5[New ID],Table5[[#This Row],[New ID]])</f>
        <v>1</v>
      </c>
    </row>
    <row r="2539" spans="1:5" x14ac:dyDescent="0.25">
      <c r="A2539" s="156" t="s">
        <v>5792</v>
      </c>
      <c r="B2539" s="66" t="s">
        <v>4993</v>
      </c>
      <c r="C2539" s="155" t="s">
        <v>66</v>
      </c>
      <c r="D2539">
        <f>IF(ISERROR(VLOOKUP(A2539,'Unc. Lookup'!O$2:O$2652,1,FALSE)),0,1)</f>
        <v>0</v>
      </c>
      <c r="E2539">
        <f>COUNTIF(Table5[New ID],Table5[[#This Row],[New ID]])</f>
        <v>1</v>
      </c>
    </row>
    <row r="2540" spans="1:5" x14ac:dyDescent="0.25">
      <c r="A2540" s="156" t="s">
        <v>5793</v>
      </c>
      <c r="B2540" s="66" t="s">
        <v>4994</v>
      </c>
      <c r="C2540" s="155" t="s">
        <v>66</v>
      </c>
      <c r="D2540">
        <f>IF(ISERROR(VLOOKUP(A2540,'Unc. Lookup'!O$2:O$2652,1,FALSE)),0,1)</f>
        <v>1</v>
      </c>
      <c r="E2540">
        <f>COUNTIF(Table5[New ID],Table5[[#This Row],[New ID]])</f>
        <v>1</v>
      </c>
    </row>
    <row r="2541" spans="1:5" x14ac:dyDescent="0.25">
      <c r="A2541" s="156" t="s">
        <v>5794</v>
      </c>
      <c r="B2541" s="66" t="s">
        <v>4995</v>
      </c>
      <c r="C2541" s="155" t="s">
        <v>66</v>
      </c>
      <c r="D2541">
        <f>IF(ISERROR(VLOOKUP(A2541,'Unc. Lookup'!O$2:O$2652,1,FALSE)),0,1)</f>
        <v>1</v>
      </c>
      <c r="E2541">
        <f>COUNTIF(Table5[New ID],Table5[[#This Row],[New ID]])</f>
        <v>1</v>
      </c>
    </row>
    <row r="2542" spans="1:5" x14ac:dyDescent="0.25">
      <c r="A2542" s="156" t="s">
        <v>5795</v>
      </c>
      <c r="B2542" s="66" t="s">
        <v>4996</v>
      </c>
      <c r="C2542" s="155" t="s">
        <v>66</v>
      </c>
      <c r="D2542">
        <f>IF(ISERROR(VLOOKUP(A2542,'Unc. Lookup'!O$2:O$2652,1,FALSE)),0,1)</f>
        <v>1</v>
      </c>
      <c r="E2542">
        <f>COUNTIF(Table5[New ID],Table5[[#This Row],[New ID]])</f>
        <v>1</v>
      </c>
    </row>
    <row r="2543" spans="1:5" x14ac:dyDescent="0.25">
      <c r="A2543" s="156" t="s">
        <v>5796</v>
      </c>
      <c r="B2543" s="66" t="s">
        <v>4997</v>
      </c>
      <c r="C2543" s="155" t="s">
        <v>66</v>
      </c>
      <c r="D2543">
        <f>IF(ISERROR(VLOOKUP(A2543,'Unc. Lookup'!O$2:O$2652,1,FALSE)),0,1)</f>
        <v>1</v>
      </c>
      <c r="E2543">
        <f>COUNTIF(Table5[New ID],Table5[[#This Row],[New ID]])</f>
        <v>1</v>
      </c>
    </row>
    <row r="2544" spans="1:5" x14ac:dyDescent="0.25">
      <c r="A2544" s="156" t="s">
        <v>5797</v>
      </c>
      <c r="B2544" s="66" t="s">
        <v>4998</v>
      </c>
      <c r="C2544" s="155" t="s">
        <v>66</v>
      </c>
      <c r="D2544">
        <f>IF(ISERROR(VLOOKUP(A2544,'Unc. Lookup'!O$2:O$2652,1,FALSE)),0,1)</f>
        <v>0</v>
      </c>
      <c r="E2544">
        <f>COUNTIF(Table5[New ID],Table5[[#This Row],[New ID]])</f>
        <v>1</v>
      </c>
    </row>
    <row r="2545" spans="1:5" x14ac:dyDescent="0.25">
      <c r="A2545" s="156" t="s">
        <v>5798</v>
      </c>
      <c r="B2545" s="66" t="s">
        <v>4999</v>
      </c>
      <c r="C2545" s="155" t="s">
        <v>66</v>
      </c>
      <c r="D2545">
        <f>IF(ISERROR(VLOOKUP(A2545,'Unc. Lookup'!O$2:O$2652,1,FALSE)),0,1)</f>
        <v>0</v>
      </c>
      <c r="E2545">
        <f>COUNTIF(Table5[New ID],Table5[[#This Row],[New ID]])</f>
        <v>1</v>
      </c>
    </row>
    <row r="2546" spans="1:5" x14ac:dyDescent="0.25">
      <c r="A2546" s="156" t="s">
        <v>5799</v>
      </c>
      <c r="B2546" s="66" t="s">
        <v>5000</v>
      </c>
      <c r="C2546" s="155" t="s">
        <v>66</v>
      </c>
      <c r="D2546">
        <f>IF(ISERROR(VLOOKUP(A2546,'Unc. Lookup'!O$2:O$2652,1,FALSE)),0,1)</f>
        <v>1</v>
      </c>
      <c r="E2546">
        <f>COUNTIF(Table5[New ID],Table5[[#This Row],[New ID]])</f>
        <v>1</v>
      </c>
    </row>
    <row r="2547" spans="1:5" x14ac:dyDescent="0.25">
      <c r="A2547" s="156" t="s">
        <v>5800</v>
      </c>
      <c r="B2547" s="66" t="s">
        <v>5001</v>
      </c>
      <c r="C2547" s="155" t="s">
        <v>66</v>
      </c>
      <c r="D2547">
        <f>IF(ISERROR(VLOOKUP(A2547,'Unc. Lookup'!O$2:O$2652,1,FALSE)),0,1)</f>
        <v>0</v>
      </c>
      <c r="E2547">
        <f>COUNTIF(Table5[New ID],Table5[[#This Row],[New ID]])</f>
        <v>1</v>
      </c>
    </row>
    <row r="2548" spans="1:5" x14ac:dyDescent="0.25">
      <c r="A2548" s="156" t="s">
        <v>1339</v>
      </c>
      <c r="B2548" s="66" t="s">
        <v>5002</v>
      </c>
      <c r="C2548" s="155" t="s">
        <v>66</v>
      </c>
      <c r="D2548">
        <f>IF(ISERROR(VLOOKUP(A2548,'Unc. Lookup'!O$2:O$2652,1,FALSE)),0,1)</f>
        <v>1</v>
      </c>
      <c r="E2548">
        <f>COUNTIF(Table5[New ID],Table5[[#This Row],[New ID]])</f>
        <v>1</v>
      </c>
    </row>
    <row r="2549" spans="1:5" x14ac:dyDescent="0.25">
      <c r="A2549" s="156" t="s">
        <v>5801</v>
      </c>
      <c r="B2549" s="66" t="s">
        <v>5003</v>
      </c>
      <c r="C2549" s="155" t="s">
        <v>66</v>
      </c>
      <c r="D2549">
        <f>IF(ISERROR(VLOOKUP(A2549,'Unc. Lookup'!O$2:O$2652,1,FALSE)),0,1)</f>
        <v>0</v>
      </c>
      <c r="E2549">
        <f>COUNTIF(Table5[New ID],Table5[[#This Row],[New ID]])</f>
        <v>1</v>
      </c>
    </row>
    <row r="2550" spans="1:5" x14ac:dyDescent="0.25">
      <c r="A2550" s="156" t="s">
        <v>5802</v>
      </c>
      <c r="B2550" s="66" t="s">
        <v>5004</v>
      </c>
      <c r="C2550" s="155" t="s">
        <v>66</v>
      </c>
      <c r="D2550">
        <f>IF(ISERROR(VLOOKUP(A2550,'Unc. Lookup'!O$2:O$2652,1,FALSE)),0,1)</f>
        <v>0</v>
      </c>
      <c r="E2550">
        <f>COUNTIF(Table5[New ID],Table5[[#This Row],[New ID]])</f>
        <v>1</v>
      </c>
    </row>
    <row r="2551" spans="1:5" x14ac:dyDescent="0.25">
      <c r="A2551" s="156" t="s">
        <v>5803</v>
      </c>
      <c r="B2551" s="66" t="s">
        <v>5005</v>
      </c>
      <c r="C2551" s="155" t="s">
        <v>66</v>
      </c>
      <c r="D2551">
        <f>IF(ISERROR(VLOOKUP(A2551,'Unc. Lookup'!O$2:O$2652,1,FALSE)),0,1)</f>
        <v>0</v>
      </c>
      <c r="E2551">
        <f>COUNTIF(Table5[New ID],Table5[[#This Row],[New ID]])</f>
        <v>1</v>
      </c>
    </row>
    <row r="2552" spans="1:5" x14ac:dyDescent="0.25">
      <c r="A2552" s="156" t="s">
        <v>1343</v>
      </c>
      <c r="B2552" s="66" t="s">
        <v>5006</v>
      </c>
      <c r="C2552" s="155" t="s">
        <v>66</v>
      </c>
      <c r="D2552">
        <f>IF(ISERROR(VLOOKUP(A2552,'Unc. Lookup'!O$2:O$2652,1,FALSE)),0,1)</f>
        <v>1</v>
      </c>
      <c r="E2552">
        <f>COUNTIF(Table5[New ID],Table5[[#This Row],[New ID]])</f>
        <v>1</v>
      </c>
    </row>
    <row r="2553" spans="1:5" x14ac:dyDescent="0.25">
      <c r="A2553" s="156" t="s">
        <v>1344</v>
      </c>
      <c r="B2553" s="66" t="s">
        <v>5007</v>
      </c>
      <c r="C2553" s="155" t="s">
        <v>66</v>
      </c>
      <c r="D2553">
        <f>IF(ISERROR(VLOOKUP(A2553,'Unc. Lookup'!O$2:O$2652,1,FALSE)),0,1)</f>
        <v>1</v>
      </c>
      <c r="E2553">
        <f>COUNTIF(Table5[New ID],Table5[[#This Row],[New ID]])</f>
        <v>1</v>
      </c>
    </row>
    <row r="2554" spans="1:5" x14ac:dyDescent="0.25">
      <c r="A2554" s="156" t="s">
        <v>5804</v>
      </c>
      <c r="B2554" s="66" t="s">
        <v>5008</v>
      </c>
      <c r="C2554" s="155" t="s">
        <v>66</v>
      </c>
      <c r="D2554">
        <f>IF(ISERROR(VLOOKUP(A2554,'Unc. Lookup'!O$2:O$2652,1,FALSE)),0,1)</f>
        <v>0</v>
      </c>
      <c r="E2554">
        <f>COUNTIF(Table5[New ID],Table5[[#This Row],[New ID]])</f>
        <v>1</v>
      </c>
    </row>
    <row r="2555" spans="1:5" x14ac:dyDescent="0.25">
      <c r="A2555" s="156" t="s">
        <v>1346</v>
      </c>
      <c r="B2555" s="66" t="s">
        <v>5009</v>
      </c>
      <c r="C2555" s="155" t="s">
        <v>66</v>
      </c>
      <c r="D2555">
        <f>IF(ISERROR(VLOOKUP(A2555,'Unc. Lookup'!O$2:O$2652,1,FALSE)),0,1)</f>
        <v>1</v>
      </c>
      <c r="E2555">
        <f>COUNTIF(Table5[New ID],Table5[[#This Row],[New ID]])</f>
        <v>1</v>
      </c>
    </row>
    <row r="2556" spans="1:5" x14ac:dyDescent="0.25">
      <c r="A2556" s="156" t="s">
        <v>1347</v>
      </c>
      <c r="B2556" s="66" t="s">
        <v>5010</v>
      </c>
      <c r="C2556" s="155" t="s">
        <v>66</v>
      </c>
      <c r="D2556">
        <f>IF(ISERROR(VLOOKUP(A2556,'Unc. Lookup'!O$2:O$2652,1,FALSE)),0,1)</f>
        <v>1</v>
      </c>
      <c r="E2556">
        <f>COUNTIF(Table5[New ID],Table5[[#This Row],[New ID]])</f>
        <v>1</v>
      </c>
    </row>
    <row r="2557" spans="1:5" x14ac:dyDescent="0.25">
      <c r="A2557" s="156" t="s">
        <v>1348</v>
      </c>
      <c r="B2557" s="66" t="s">
        <v>5011</v>
      </c>
      <c r="C2557" s="155" t="s">
        <v>66</v>
      </c>
      <c r="D2557">
        <f>IF(ISERROR(VLOOKUP(A2557,'Unc. Lookup'!O$2:O$2652,1,FALSE)),0,1)</f>
        <v>1</v>
      </c>
      <c r="E2557">
        <f>COUNTIF(Table5[New ID],Table5[[#This Row],[New ID]])</f>
        <v>1</v>
      </c>
    </row>
    <row r="2558" spans="1:5" x14ac:dyDescent="0.25">
      <c r="A2558" s="156" t="s">
        <v>1349</v>
      </c>
      <c r="B2558" s="66" t="s">
        <v>5012</v>
      </c>
      <c r="C2558" s="155" t="s">
        <v>66</v>
      </c>
      <c r="D2558">
        <f>IF(ISERROR(VLOOKUP(A2558,'Unc. Lookup'!O$2:O$2652,1,FALSE)),0,1)</f>
        <v>1</v>
      </c>
      <c r="E2558">
        <f>COUNTIF(Table5[New ID],Table5[[#This Row],[New ID]])</f>
        <v>1</v>
      </c>
    </row>
    <row r="2559" spans="1:5" x14ac:dyDescent="0.25">
      <c r="A2559" s="156" t="s">
        <v>1350</v>
      </c>
      <c r="B2559" s="66" t="s">
        <v>5013</v>
      </c>
      <c r="C2559" s="155" t="s">
        <v>66</v>
      </c>
      <c r="D2559">
        <f>IF(ISERROR(VLOOKUP(A2559,'Unc. Lookup'!O$2:O$2652,1,FALSE)),0,1)</f>
        <v>1</v>
      </c>
      <c r="E2559">
        <f>COUNTIF(Table5[New ID],Table5[[#This Row],[New ID]])</f>
        <v>1</v>
      </c>
    </row>
    <row r="2560" spans="1:5" x14ac:dyDescent="0.25">
      <c r="A2560" s="156" t="s">
        <v>1351</v>
      </c>
      <c r="B2560" s="66" t="s">
        <v>5014</v>
      </c>
      <c r="C2560" s="155" t="s">
        <v>66</v>
      </c>
      <c r="D2560">
        <f>IF(ISERROR(VLOOKUP(A2560,'Unc. Lookup'!O$2:O$2652,1,FALSE)),0,1)</f>
        <v>1</v>
      </c>
      <c r="E2560">
        <f>COUNTIF(Table5[New ID],Table5[[#This Row],[New ID]])</f>
        <v>1</v>
      </c>
    </row>
    <row r="2561" spans="1:5" x14ac:dyDescent="0.25">
      <c r="A2561" s="156" t="s">
        <v>1352</v>
      </c>
      <c r="B2561" s="66" t="s">
        <v>5015</v>
      </c>
      <c r="C2561" s="155" t="s">
        <v>66</v>
      </c>
      <c r="D2561">
        <f>IF(ISERROR(VLOOKUP(A2561,'Unc. Lookup'!O$2:O$2652,1,FALSE)),0,1)</f>
        <v>1</v>
      </c>
      <c r="E2561">
        <f>COUNTIF(Table5[New ID],Table5[[#This Row],[New ID]])</f>
        <v>1</v>
      </c>
    </row>
    <row r="2562" spans="1:5" x14ac:dyDescent="0.25">
      <c r="A2562" s="156" t="s">
        <v>1353</v>
      </c>
      <c r="B2562" s="66" t="s">
        <v>5016</v>
      </c>
      <c r="C2562" s="155" t="s">
        <v>66</v>
      </c>
      <c r="D2562">
        <f>IF(ISERROR(VLOOKUP(A2562,'Unc. Lookup'!O$2:O$2652,1,FALSE)),0,1)</f>
        <v>1</v>
      </c>
      <c r="E2562">
        <f>COUNTIF(Table5[New ID],Table5[[#This Row],[New ID]])</f>
        <v>1</v>
      </c>
    </row>
    <row r="2563" spans="1:5" x14ac:dyDescent="0.25">
      <c r="A2563" s="156" t="s">
        <v>5805</v>
      </c>
      <c r="B2563" s="66" t="s">
        <v>5017</v>
      </c>
      <c r="C2563" s="155" t="s">
        <v>66</v>
      </c>
      <c r="D2563">
        <f>IF(ISERROR(VLOOKUP(A2563,'Unc. Lookup'!O$2:O$2652,1,FALSE)),0,1)</f>
        <v>0</v>
      </c>
      <c r="E2563">
        <f>COUNTIF(Table5[New ID],Table5[[#This Row],[New ID]])</f>
        <v>1</v>
      </c>
    </row>
    <row r="2564" spans="1:5" x14ac:dyDescent="0.25">
      <c r="A2564" s="156" t="s">
        <v>1259</v>
      </c>
      <c r="B2564" s="66" t="s">
        <v>5018</v>
      </c>
      <c r="C2564" s="155" t="s">
        <v>66</v>
      </c>
      <c r="D2564">
        <f>IF(ISERROR(VLOOKUP(A2564,'Unc. Lookup'!O$2:O$2652,1,FALSE)),0,1)</f>
        <v>1</v>
      </c>
      <c r="E2564">
        <f>COUNTIF(Table5[New ID],Table5[[#This Row],[New ID]])</f>
        <v>1</v>
      </c>
    </row>
    <row r="2565" spans="1:5" x14ac:dyDescent="0.25">
      <c r="A2565" s="156" t="s">
        <v>5806</v>
      </c>
      <c r="B2565" s="66" t="s">
        <v>5019</v>
      </c>
      <c r="C2565" s="155" t="s">
        <v>66</v>
      </c>
      <c r="D2565">
        <f>IF(ISERROR(VLOOKUP(A2565,'Unc. Lookup'!O$2:O$2652,1,FALSE)),0,1)</f>
        <v>0</v>
      </c>
      <c r="E2565">
        <f>COUNTIF(Table5[New ID],Table5[[#This Row],[New ID]])</f>
        <v>1</v>
      </c>
    </row>
    <row r="2566" spans="1:5" x14ac:dyDescent="0.25">
      <c r="A2566" s="156" t="s">
        <v>1261</v>
      </c>
      <c r="B2566" s="66" t="s">
        <v>5020</v>
      </c>
      <c r="C2566" s="155" t="s">
        <v>66</v>
      </c>
      <c r="D2566">
        <f>IF(ISERROR(VLOOKUP(A2566,'Unc. Lookup'!O$2:O$2652,1,FALSE)),0,1)</f>
        <v>1</v>
      </c>
      <c r="E2566">
        <f>COUNTIF(Table5[New ID],Table5[[#This Row],[New ID]])</f>
        <v>1</v>
      </c>
    </row>
    <row r="2567" spans="1:5" x14ac:dyDescent="0.25">
      <c r="A2567" s="156" t="s">
        <v>1262</v>
      </c>
      <c r="B2567" s="66" t="s">
        <v>5021</v>
      </c>
      <c r="C2567" s="155" t="s">
        <v>66</v>
      </c>
      <c r="D2567">
        <f>IF(ISERROR(VLOOKUP(A2567,'Unc. Lookup'!O$2:O$2652,1,FALSE)),0,1)</f>
        <v>1</v>
      </c>
      <c r="E2567">
        <f>COUNTIF(Table5[New ID],Table5[[#This Row],[New ID]])</f>
        <v>1</v>
      </c>
    </row>
    <row r="2568" spans="1:5" x14ac:dyDescent="0.25">
      <c r="A2568" s="156" t="s">
        <v>1246</v>
      </c>
      <c r="B2568" s="66" t="s">
        <v>5022</v>
      </c>
      <c r="C2568" s="155" t="s">
        <v>66</v>
      </c>
      <c r="D2568">
        <f>IF(ISERROR(VLOOKUP(A2568,'Unc. Lookup'!O$2:O$2652,1,FALSE)),0,1)</f>
        <v>1</v>
      </c>
      <c r="E2568">
        <f>COUNTIF(Table5[New ID],Table5[[#This Row],[New ID]])</f>
        <v>1</v>
      </c>
    </row>
    <row r="2569" spans="1:5" x14ac:dyDescent="0.25">
      <c r="A2569" s="156" t="s">
        <v>1247</v>
      </c>
      <c r="B2569" s="66" t="s">
        <v>5023</v>
      </c>
      <c r="C2569" s="155" t="s">
        <v>66</v>
      </c>
      <c r="D2569">
        <f>IF(ISERROR(VLOOKUP(A2569,'Unc. Lookup'!O$2:O$2652,1,FALSE)),0,1)</f>
        <v>1</v>
      </c>
      <c r="E2569">
        <f>COUNTIF(Table5[New ID],Table5[[#This Row],[New ID]])</f>
        <v>1</v>
      </c>
    </row>
    <row r="2570" spans="1:5" x14ac:dyDescent="0.25">
      <c r="A2570" s="156" t="s">
        <v>1248</v>
      </c>
      <c r="B2570" s="66" t="s">
        <v>5024</v>
      </c>
      <c r="C2570" s="155" t="s">
        <v>66</v>
      </c>
      <c r="D2570">
        <f>IF(ISERROR(VLOOKUP(A2570,'Unc. Lookup'!O$2:O$2652,1,FALSE)),0,1)</f>
        <v>1</v>
      </c>
      <c r="E2570">
        <f>COUNTIF(Table5[New ID],Table5[[#This Row],[New ID]])</f>
        <v>1</v>
      </c>
    </row>
    <row r="2571" spans="1:5" x14ac:dyDescent="0.25">
      <c r="A2571" s="156" t="s">
        <v>1249</v>
      </c>
      <c r="B2571" s="66" t="s">
        <v>5025</v>
      </c>
      <c r="C2571" s="155" t="s">
        <v>66</v>
      </c>
      <c r="D2571">
        <f>IF(ISERROR(VLOOKUP(A2571,'Unc. Lookup'!O$2:O$2652,1,FALSE)),0,1)</f>
        <v>1</v>
      </c>
      <c r="E2571">
        <f>COUNTIF(Table5[New ID],Table5[[#This Row],[New ID]])</f>
        <v>1</v>
      </c>
    </row>
    <row r="2572" spans="1:5" x14ac:dyDescent="0.25">
      <c r="A2572" s="156" t="s">
        <v>5807</v>
      </c>
      <c r="B2572" s="66" t="s">
        <v>5026</v>
      </c>
      <c r="C2572" s="155" t="s">
        <v>66</v>
      </c>
      <c r="D2572">
        <f>IF(ISERROR(VLOOKUP(A2572,'Unc. Lookup'!O$2:O$2652,1,FALSE)),0,1)</f>
        <v>0</v>
      </c>
      <c r="E2572">
        <f>COUNTIF(Table5[New ID],Table5[[#This Row],[New ID]])</f>
        <v>1</v>
      </c>
    </row>
    <row r="2573" spans="1:5" x14ac:dyDescent="0.25">
      <c r="A2573" s="156" t="s">
        <v>1251</v>
      </c>
      <c r="B2573" s="66" t="s">
        <v>5027</v>
      </c>
      <c r="C2573" s="155" t="s">
        <v>66</v>
      </c>
      <c r="D2573">
        <f>IF(ISERROR(VLOOKUP(A2573,'Unc. Lookup'!O$2:O$2652,1,FALSE)),0,1)</f>
        <v>1</v>
      </c>
      <c r="E2573">
        <f>COUNTIF(Table5[New ID],Table5[[#This Row],[New ID]])</f>
        <v>1</v>
      </c>
    </row>
    <row r="2574" spans="1:5" x14ac:dyDescent="0.25">
      <c r="A2574" s="156" t="s">
        <v>5808</v>
      </c>
      <c r="B2574" s="66" t="s">
        <v>5028</v>
      </c>
      <c r="C2574" s="155" t="s">
        <v>66</v>
      </c>
      <c r="D2574">
        <f>IF(ISERROR(VLOOKUP(A2574,'Unc. Lookup'!O$2:O$2652,1,FALSE)),0,1)</f>
        <v>0</v>
      </c>
      <c r="E2574">
        <f>COUNTIF(Table5[New ID],Table5[[#This Row],[New ID]])</f>
        <v>1</v>
      </c>
    </row>
    <row r="2575" spans="1:5" x14ac:dyDescent="0.25">
      <c r="A2575" s="156" t="s">
        <v>5809</v>
      </c>
      <c r="B2575" s="66" t="s">
        <v>5029</v>
      </c>
      <c r="C2575" s="155" t="s">
        <v>66</v>
      </c>
      <c r="D2575">
        <f>IF(ISERROR(VLOOKUP(A2575,'Unc. Lookup'!O$2:O$2652,1,FALSE)),0,1)</f>
        <v>0</v>
      </c>
      <c r="E2575">
        <f>COUNTIF(Table5[New ID],Table5[[#This Row],[New ID]])</f>
        <v>1</v>
      </c>
    </row>
    <row r="2576" spans="1:5" x14ac:dyDescent="0.25">
      <c r="A2576" s="156" t="s">
        <v>1254</v>
      </c>
      <c r="B2576" s="66" t="s">
        <v>5030</v>
      </c>
      <c r="C2576" s="155" t="s">
        <v>66</v>
      </c>
      <c r="D2576">
        <f>IF(ISERROR(VLOOKUP(A2576,'Unc. Lookup'!O$2:O$2652,1,FALSE)),0,1)</f>
        <v>1</v>
      </c>
      <c r="E2576">
        <f>COUNTIF(Table5[New ID],Table5[[#This Row],[New ID]])</f>
        <v>1</v>
      </c>
    </row>
    <row r="2577" spans="1:5" x14ac:dyDescent="0.25">
      <c r="A2577" s="156" t="s">
        <v>5855</v>
      </c>
      <c r="B2577" s="66" t="s">
        <v>5031</v>
      </c>
      <c r="C2577" s="155" t="s">
        <v>66</v>
      </c>
      <c r="D2577">
        <f>IF(ISERROR(VLOOKUP(A2577,'Unc. Lookup'!O$2:O$2652,1,FALSE)),0,1)</f>
        <v>0</v>
      </c>
      <c r="E2577">
        <f>COUNTIF(Table5[New ID],Table5[[#This Row],[New ID]])</f>
        <v>1</v>
      </c>
    </row>
    <row r="2578" spans="1:5" x14ac:dyDescent="0.25">
      <c r="A2578" s="156" t="s">
        <v>1256</v>
      </c>
      <c r="B2578" s="66" t="s">
        <v>5033</v>
      </c>
      <c r="C2578" s="155" t="s">
        <v>66</v>
      </c>
      <c r="D2578">
        <f>IF(ISERROR(VLOOKUP(A2578,'Unc. Lookup'!O$2:O$2652,1,FALSE)),0,1)</f>
        <v>1</v>
      </c>
      <c r="E2578">
        <f>COUNTIF(Table5[New ID],Table5[[#This Row],[New ID]])</f>
        <v>1</v>
      </c>
    </row>
    <row r="2579" spans="1:5" x14ac:dyDescent="0.25">
      <c r="A2579" s="156" t="s">
        <v>1257</v>
      </c>
      <c r="B2579" s="66" t="s">
        <v>5034</v>
      </c>
      <c r="C2579" s="155" t="s">
        <v>66</v>
      </c>
      <c r="D2579">
        <f>IF(ISERROR(VLOOKUP(A2579,'Unc. Lookup'!O$2:O$2652,1,FALSE)),0,1)</f>
        <v>1</v>
      </c>
      <c r="E2579">
        <f>COUNTIF(Table5[New ID],Table5[[#This Row],[New ID]])</f>
        <v>1</v>
      </c>
    </row>
    <row r="2580" spans="1:5" x14ac:dyDescent="0.25">
      <c r="A2580" s="156" t="s">
        <v>5810</v>
      </c>
      <c r="B2580" s="66" t="s">
        <v>5035</v>
      </c>
      <c r="C2580" s="155" t="s">
        <v>66</v>
      </c>
      <c r="D2580">
        <f>IF(ISERROR(VLOOKUP(A2580,'Unc. Lookup'!O$2:O$2652,1,FALSE)),0,1)</f>
        <v>1</v>
      </c>
      <c r="E2580">
        <f>COUNTIF(Table5[New ID],Table5[[#This Row],[New ID]])</f>
        <v>1</v>
      </c>
    </row>
    <row r="2581" spans="1:5" x14ac:dyDescent="0.25">
      <c r="A2581" s="156" t="s">
        <v>5811</v>
      </c>
      <c r="B2581" s="66" t="s">
        <v>5036</v>
      </c>
      <c r="C2581" s="155" t="s">
        <v>66</v>
      </c>
      <c r="D2581">
        <f>IF(ISERROR(VLOOKUP(A2581,'Unc. Lookup'!O$2:O$2652,1,FALSE)),0,1)</f>
        <v>1</v>
      </c>
      <c r="E2581">
        <f>COUNTIF(Table5[New ID],Table5[[#This Row],[New ID]])</f>
        <v>1</v>
      </c>
    </row>
    <row r="2582" spans="1:5" x14ac:dyDescent="0.25">
      <c r="A2582" s="156" t="s">
        <v>5812</v>
      </c>
      <c r="B2582" s="66" t="s">
        <v>5037</v>
      </c>
      <c r="C2582" s="155" t="s">
        <v>66</v>
      </c>
      <c r="D2582">
        <f>IF(ISERROR(VLOOKUP(A2582,'Unc. Lookup'!O$2:O$2652,1,FALSE)),0,1)</f>
        <v>0</v>
      </c>
      <c r="E2582">
        <f>COUNTIF(Table5[New ID],Table5[[#This Row],[New ID]])</f>
        <v>1</v>
      </c>
    </row>
    <row r="2583" spans="1:5" x14ac:dyDescent="0.25">
      <c r="A2583" s="156" t="s">
        <v>5813</v>
      </c>
      <c r="B2583" s="66" t="s">
        <v>5038</v>
      </c>
      <c r="C2583" s="155" t="s">
        <v>66</v>
      </c>
      <c r="D2583">
        <f>IF(ISERROR(VLOOKUP(A2583,'Unc. Lookup'!O$2:O$2652,1,FALSE)),0,1)</f>
        <v>1</v>
      </c>
      <c r="E2583">
        <f>COUNTIF(Table5[New ID],Table5[[#This Row],[New ID]])</f>
        <v>1</v>
      </c>
    </row>
    <row r="2584" spans="1:5" x14ac:dyDescent="0.25">
      <c r="A2584" s="156" t="s">
        <v>5814</v>
      </c>
      <c r="B2584" s="66" t="s">
        <v>5039</v>
      </c>
      <c r="C2584" s="155" t="s">
        <v>66</v>
      </c>
      <c r="D2584">
        <f>IF(ISERROR(VLOOKUP(A2584,'Unc. Lookup'!O$2:O$2652,1,FALSE)),0,1)</f>
        <v>1</v>
      </c>
      <c r="E2584">
        <f>COUNTIF(Table5[New ID],Table5[[#This Row],[New ID]])</f>
        <v>1</v>
      </c>
    </row>
    <row r="2585" spans="1:5" x14ac:dyDescent="0.25">
      <c r="A2585" s="156" t="s">
        <v>5815</v>
      </c>
      <c r="B2585" s="66" t="s">
        <v>5040</v>
      </c>
      <c r="C2585" s="155" t="s">
        <v>66</v>
      </c>
      <c r="D2585">
        <f>IF(ISERROR(VLOOKUP(A2585,'Unc. Lookup'!O$2:O$2652,1,FALSE)),0,1)</f>
        <v>0</v>
      </c>
      <c r="E2585">
        <f>COUNTIF(Table5[New ID],Table5[[#This Row],[New ID]])</f>
        <v>1</v>
      </c>
    </row>
    <row r="2586" spans="1:5" x14ac:dyDescent="0.25">
      <c r="A2586" s="156" t="s">
        <v>5816</v>
      </c>
      <c r="B2586" s="66" t="s">
        <v>5041</v>
      </c>
      <c r="C2586" s="155" t="s">
        <v>66</v>
      </c>
      <c r="D2586">
        <f>IF(ISERROR(VLOOKUP(A2586,'Unc. Lookup'!O$2:O$2652,1,FALSE)),0,1)</f>
        <v>0</v>
      </c>
      <c r="E2586">
        <f>COUNTIF(Table5[New ID],Table5[[#This Row],[New ID]])</f>
        <v>1</v>
      </c>
    </row>
    <row r="2587" spans="1:5" x14ac:dyDescent="0.25">
      <c r="A2587" s="156" t="s">
        <v>5817</v>
      </c>
      <c r="B2587" s="66" t="s">
        <v>5042</v>
      </c>
      <c r="C2587" s="155" t="s">
        <v>66</v>
      </c>
      <c r="D2587">
        <f>IF(ISERROR(VLOOKUP(A2587,'Unc. Lookup'!O$2:O$2652,1,FALSE)),0,1)</f>
        <v>1</v>
      </c>
      <c r="E2587">
        <f>COUNTIF(Table5[New ID],Table5[[#This Row],[New ID]])</f>
        <v>1</v>
      </c>
    </row>
    <row r="2588" spans="1:5" x14ac:dyDescent="0.25">
      <c r="A2588" s="156" t="s">
        <v>5818</v>
      </c>
      <c r="B2588" s="66" t="s">
        <v>5043</v>
      </c>
      <c r="C2588" s="155" t="s">
        <v>66</v>
      </c>
      <c r="D2588">
        <f>IF(ISERROR(VLOOKUP(A2588,'Unc. Lookup'!O$2:O$2652,1,FALSE)),0,1)</f>
        <v>1</v>
      </c>
      <c r="E2588">
        <f>COUNTIF(Table5[New ID],Table5[[#This Row],[New ID]])</f>
        <v>1</v>
      </c>
    </row>
    <row r="2589" spans="1:5" x14ac:dyDescent="0.25">
      <c r="A2589" s="156" t="s">
        <v>5819</v>
      </c>
      <c r="B2589" s="66" t="s">
        <v>5044</v>
      </c>
      <c r="C2589" s="155" t="s">
        <v>66</v>
      </c>
      <c r="D2589">
        <f>IF(ISERROR(VLOOKUP(A2589,'Unc. Lookup'!O$2:O$2652,1,FALSE)),0,1)</f>
        <v>1</v>
      </c>
      <c r="E2589">
        <f>COUNTIF(Table5[New ID],Table5[[#This Row],[New ID]])</f>
        <v>1</v>
      </c>
    </row>
    <row r="2590" spans="1:5" x14ac:dyDescent="0.25">
      <c r="A2590" s="156" t="s">
        <v>5820</v>
      </c>
      <c r="B2590" s="66" t="s">
        <v>5045</v>
      </c>
      <c r="C2590" s="155" t="s">
        <v>66</v>
      </c>
      <c r="D2590">
        <f>IF(ISERROR(VLOOKUP(A2590,'Unc. Lookup'!O$2:O$2652,1,FALSE)),0,1)</f>
        <v>1</v>
      </c>
      <c r="E2590">
        <f>COUNTIF(Table5[New ID],Table5[[#This Row],[New ID]])</f>
        <v>1</v>
      </c>
    </row>
    <row r="2591" spans="1:5" x14ac:dyDescent="0.25">
      <c r="A2591" s="156" t="s">
        <v>5821</v>
      </c>
      <c r="B2591" s="66" t="s">
        <v>5046</v>
      </c>
      <c r="C2591" s="155" t="s">
        <v>66</v>
      </c>
      <c r="D2591">
        <f>IF(ISERROR(VLOOKUP(A2591,'Unc. Lookup'!O$2:O$2652,1,FALSE)),0,1)</f>
        <v>0</v>
      </c>
      <c r="E2591">
        <f>COUNTIF(Table5[New ID],Table5[[#This Row],[New ID]])</f>
        <v>1</v>
      </c>
    </row>
    <row r="2592" spans="1:5" x14ac:dyDescent="0.25">
      <c r="A2592" s="156" t="s">
        <v>5822</v>
      </c>
      <c r="B2592" s="66" t="s">
        <v>5047</v>
      </c>
      <c r="C2592" s="155" t="s">
        <v>66</v>
      </c>
      <c r="D2592">
        <f>IF(ISERROR(VLOOKUP(A2592,'Unc. Lookup'!O$2:O$2652,1,FALSE)),0,1)</f>
        <v>1</v>
      </c>
      <c r="E2592">
        <f>COUNTIF(Table5[New ID],Table5[[#This Row],[New ID]])</f>
        <v>1</v>
      </c>
    </row>
    <row r="2593" spans="1:5" x14ac:dyDescent="0.25">
      <c r="A2593" s="156" t="s">
        <v>5823</v>
      </c>
      <c r="B2593" s="66" t="s">
        <v>5048</v>
      </c>
      <c r="C2593" s="155" t="s">
        <v>66</v>
      </c>
      <c r="D2593">
        <f>IF(ISERROR(VLOOKUP(A2593,'Unc. Lookup'!O$2:O$2652,1,FALSE)),0,1)</f>
        <v>1</v>
      </c>
      <c r="E2593">
        <f>COUNTIF(Table5[New ID],Table5[[#This Row],[New ID]])</f>
        <v>1</v>
      </c>
    </row>
    <row r="2594" spans="1:5" x14ac:dyDescent="0.25">
      <c r="A2594" s="156" t="s">
        <v>5824</v>
      </c>
      <c r="B2594" s="66" t="s">
        <v>5049</v>
      </c>
      <c r="C2594" s="155" t="s">
        <v>66</v>
      </c>
      <c r="D2594">
        <f>IF(ISERROR(VLOOKUP(A2594,'Unc. Lookup'!O$2:O$2652,1,FALSE)),0,1)</f>
        <v>0</v>
      </c>
      <c r="E2594">
        <f>COUNTIF(Table5[New ID],Table5[[#This Row],[New ID]])</f>
        <v>1</v>
      </c>
    </row>
    <row r="2595" spans="1:5" x14ac:dyDescent="0.25">
      <c r="A2595" s="156" t="s">
        <v>5825</v>
      </c>
      <c r="B2595" s="66" t="s">
        <v>5050</v>
      </c>
      <c r="C2595" s="155" t="s">
        <v>66</v>
      </c>
      <c r="D2595">
        <f>IF(ISERROR(VLOOKUP(A2595,'Unc. Lookup'!O$2:O$2652,1,FALSE)),0,1)</f>
        <v>0</v>
      </c>
      <c r="E2595">
        <f>COUNTIF(Table5[New ID],Table5[[#This Row],[New ID]])</f>
        <v>1</v>
      </c>
    </row>
    <row r="2596" spans="1:5" x14ac:dyDescent="0.25">
      <c r="A2596" s="156" t="s">
        <v>5826</v>
      </c>
      <c r="B2596" s="66" t="s">
        <v>5051</v>
      </c>
      <c r="C2596" s="155" t="s">
        <v>66</v>
      </c>
      <c r="D2596">
        <f>IF(ISERROR(VLOOKUP(A2596,'Unc. Lookup'!O$2:O$2652,1,FALSE)),0,1)</f>
        <v>1</v>
      </c>
      <c r="E2596">
        <f>COUNTIF(Table5[New ID],Table5[[#This Row],[New ID]])</f>
        <v>1</v>
      </c>
    </row>
    <row r="2597" spans="1:5" x14ac:dyDescent="0.25">
      <c r="A2597" s="156" t="s">
        <v>5827</v>
      </c>
      <c r="B2597" s="66" t="s">
        <v>5052</v>
      </c>
      <c r="C2597" s="155" t="s">
        <v>66</v>
      </c>
      <c r="D2597">
        <f>IF(ISERROR(VLOOKUP(A2597,'Unc. Lookup'!O$2:O$2652,1,FALSE)),0,1)</f>
        <v>1</v>
      </c>
      <c r="E2597">
        <f>COUNTIF(Table5[New ID],Table5[[#This Row],[New ID]])</f>
        <v>1</v>
      </c>
    </row>
    <row r="2598" spans="1:5" x14ac:dyDescent="0.25">
      <c r="A2598" s="156" t="s">
        <v>1230</v>
      </c>
      <c r="B2598" s="66" t="s">
        <v>5053</v>
      </c>
      <c r="C2598" s="155" t="s">
        <v>66</v>
      </c>
      <c r="D2598">
        <f>IF(ISERROR(VLOOKUP(A2598,'Unc. Lookup'!O$2:O$2652,1,FALSE)),0,1)</f>
        <v>1</v>
      </c>
      <c r="E2598">
        <f>COUNTIF(Table5[New ID],Table5[[#This Row],[New ID]])</f>
        <v>1</v>
      </c>
    </row>
    <row r="2599" spans="1:5" x14ac:dyDescent="0.25">
      <c r="A2599" s="156" t="s">
        <v>1234</v>
      </c>
      <c r="B2599" s="66" t="s">
        <v>5054</v>
      </c>
      <c r="C2599" s="155" t="s">
        <v>66</v>
      </c>
      <c r="D2599">
        <f>IF(ISERROR(VLOOKUP(A2599,'Unc. Lookup'!O$2:O$2652,1,FALSE)),0,1)</f>
        <v>1</v>
      </c>
      <c r="E2599">
        <f>COUNTIF(Table5[New ID],Table5[[#This Row],[New ID]])</f>
        <v>1</v>
      </c>
    </row>
    <row r="2600" spans="1:5" x14ac:dyDescent="0.25">
      <c r="A2600" s="156" t="s">
        <v>1240</v>
      </c>
      <c r="B2600" s="66" t="s">
        <v>5055</v>
      </c>
      <c r="C2600" s="155" t="s">
        <v>66</v>
      </c>
      <c r="D2600">
        <f>IF(ISERROR(VLOOKUP(A2600,'Unc. Lookup'!O$2:O$2652,1,FALSE)),0,1)</f>
        <v>1</v>
      </c>
      <c r="E2600">
        <f>COUNTIF(Table5[New ID],Table5[[#This Row],[New ID]])</f>
        <v>1</v>
      </c>
    </row>
    <row r="2601" spans="1:5" x14ac:dyDescent="0.25">
      <c r="A2601" s="156" t="s">
        <v>1244</v>
      </c>
      <c r="B2601" s="66" t="s">
        <v>5056</v>
      </c>
      <c r="C2601" s="155" t="s">
        <v>66</v>
      </c>
      <c r="D2601">
        <f>IF(ISERROR(VLOOKUP(A2601,'Unc. Lookup'!O$2:O$2652,1,FALSE)),0,1)</f>
        <v>1</v>
      </c>
      <c r="E2601">
        <f>COUNTIF(Table5[New ID],Table5[[#This Row],[New ID]])</f>
        <v>1</v>
      </c>
    </row>
    <row r="2602" spans="1:5" x14ac:dyDescent="0.25">
      <c r="A2602" s="156" t="s">
        <v>1231</v>
      </c>
      <c r="B2602" s="66" t="s">
        <v>5057</v>
      </c>
      <c r="C2602" s="155" t="s">
        <v>66</v>
      </c>
      <c r="D2602">
        <f>IF(ISERROR(VLOOKUP(A2602,'Unc. Lookup'!O$2:O$2652,1,FALSE)),0,1)</f>
        <v>1</v>
      </c>
      <c r="E2602">
        <f>COUNTIF(Table5[New ID],Table5[[#This Row],[New ID]])</f>
        <v>1</v>
      </c>
    </row>
    <row r="2603" spans="1:5" x14ac:dyDescent="0.25">
      <c r="A2603" s="156" t="s">
        <v>1235</v>
      </c>
      <c r="B2603" s="66" t="s">
        <v>5058</v>
      </c>
      <c r="C2603" s="155" t="s">
        <v>66</v>
      </c>
      <c r="D2603">
        <f>IF(ISERROR(VLOOKUP(A2603,'Unc. Lookup'!O$2:O$2652,1,FALSE)),0,1)</f>
        <v>1</v>
      </c>
      <c r="E2603">
        <f>COUNTIF(Table5[New ID],Table5[[#This Row],[New ID]])</f>
        <v>1</v>
      </c>
    </row>
    <row r="2604" spans="1:5" x14ac:dyDescent="0.25">
      <c r="A2604" s="156" t="s">
        <v>1241</v>
      </c>
      <c r="B2604" s="66" t="s">
        <v>5059</v>
      </c>
      <c r="C2604" s="155" t="s">
        <v>66</v>
      </c>
      <c r="D2604">
        <f>IF(ISERROR(VLOOKUP(A2604,'Unc. Lookup'!O$2:O$2652,1,FALSE)),0,1)</f>
        <v>1</v>
      </c>
      <c r="E2604">
        <f>COUNTIF(Table5[New ID],Table5[[#This Row],[New ID]])</f>
        <v>1</v>
      </c>
    </row>
    <row r="2605" spans="1:5" x14ac:dyDescent="0.25">
      <c r="A2605" s="156" t="s">
        <v>5828</v>
      </c>
      <c r="B2605" s="66" t="s">
        <v>5060</v>
      </c>
      <c r="C2605" s="155" t="s">
        <v>66</v>
      </c>
      <c r="D2605">
        <f>IF(ISERROR(VLOOKUP(A2605,'Unc. Lookup'!O$2:O$2652,1,FALSE)),0,1)</f>
        <v>0</v>
      </c>
      <c r="E2605">
        <f>COUNTIF(Table5[New ID],Table5[[#This Row],[New ID]])</f>
        <v>1</v>
      </c>
    </row>
    <row r="2606" spans="1:5" x14ac:dyDescent="0.25">
      <c r="A2606" s="156" t="s">
        <v>1232</v>
      </c>
      <c r="B2606" s="66" t="s">
        <v>5061</v>
      </c>
      <c r="C2606" s="155" t="s">
        <v>66</v>
      </c>
      <c r="D2606">
        <f>IF(ISERROR(VLOOKUP(A2606,'Unc. Lookup'!O$2:O$2652,1,FALSE)),0,1)</f>
        <v>1</v>
      </c>
      <c r="E2606">
        <f>COUNTIF(Table5[New ID],Table5[[#This Row],[New ID]])</f>
        <v>1</v>
      </c>
    </row>
    <row r="2607" spans="1:5" x14ac:dyDescent="0.25">
      <c r="A2607" s="156" t="s">
        <v>1236</v>
      </c>
      <c r="B2607" s="66" t="s">
        <v>5062</v>
      </c>
      <c r="C2607" s="155" t="s">
        <v>66</v>
      </c>
      <c r="D2607">
        <f>IF(ISERROR(VLOOKUP(A2607,'Unc. Lookup'!O$2:O$2652,1,FALSE)),0,1)</f>
        <v>1</v>
      </c>
      <c r="E2607">
        <f>COUNTIF(Table5[New ID],Table5[[#This Row],[New ID]])</f>
        <v>1</v>
      </c>
    </row>
    <row r="2608" spans="1:5" x14ac:dyDescent="0.25">
      <c r="A2608" s="156" t="s">
        <v>5829</v>
      </c>
      <c r="B2608" s="66" t="s">
        <v>5063</v>
      </c>
      <c r="C2608" s="155" t="s">
        <v>66</v>
      </c>
      <c r="D2608">
        <f>IF(ISERROR(VLOOKUP(A2608,'Unc. Lookup'!O$2:O$2652,1,FALSE)),0,1)</f>
        <v>0</v>
      </c>
      <c r="E2608">
        <f>COUNTIF(Table5[New ID],Table5[[#This Row],[New ID]])</f>
        <v>1</v>
      </c>
    </row>
    <row r="2609" spans="1:5" x14ac:dyDescent="0.25">
      <c r="A2609" s="156" t="s">
        <v>1242</v>
      </c>
      <c r="B2609" s="66" t="s">
        <v>5064</v>
      </c>
      <c r="C2609" s="155" t="s">
        <v>66</v>
      </c>
      <c r="D2609">
        <f>IF(ISERROR(VLOOKUP(A2609,'Unc. Lookup'!O$2:O$2652,1,FALSE)),0,1)</f>
        <v>1</v>
      </c>
      <c r="E2609">
        <f>COUNTIF(Table5[New ID],Table5[[#This Row],[New ID]])</f>
        <v>1</v>
      </c>
    </row>
    <row r="2610" spans="1:5" x14ac:dyDescent="0.25">
      <c r="A2610" s="156" t="s">
        <v>5830</v>
      </c>
      <c r="B2610" s="66" t="s">
        <v>5065</v>
      </c>
      <c r="C2610" s="155" t="s">
        <v>66</v>
      </c>
      <c r="D2610">
        <f>IF(ISERROR(VLOOKUP(A2610,'Unc. Lookup'!O$2:O$2652,1,FALSE)),0,1)</f>
        <v>0</v>
      </c>
      <c r="E2610">
        <f>COUNTIF(Table5[New ID],Table5[[#This Row],[New ID]])</f>
        <v>1</v>
      </c>
    </row>
    <row r="2611" spans="1:5" x14ac:dyDescent="0.25">
      <c r="A2611" s="156" t="s">
        <v>1237</v>
      </c>
      <c r="B2611" s="66" t="s">
        <v>5066</v>
      </c>
      <c r="C2611" s="155" t="s">
        <v>66</v>
      </c>
      <c r="D2611">
        <f>IF(ISERROR(VLOOKUP(A2611,'Unc. Lookup'!O$2:O$2652,1,FALSE)),0,1)</f>
        <v>1</v>
      </c>
      <c r="E2611">
        <f>COUNTIF(Table5[New ID],Table5[[#This Row],[New ID]])</f>
        <v>1</v>
      </c>
    </row>
    <row r="2612" spans="1:5" x14ac:dyDescent="0.25">
      <c r="A2612" s="156" t="s">
        <v>5831</v>
      </c>
      <c r="B2612" s="66" t="s">
        <v>5067</v>
      </c>
      <c r="C2612" s="155" t="s">
        <v>66</v>
      </c>
      <c r="D2612">
        <f>IF(ISERROR(VLOOKUP(A2612,'Unc. Lookup'!O$2:O$2652,1,FALSE)),0,1)</f>
        <v>0</v>
      </c>
      <c r="E2612">
        <f>COUNTIF(Table5[New ID],Table5[[#This Row],[New ID]])</f>
        <v>1</v>
      </c>
    </row>
    <row r="2613" spans="1:5" x14ac:dyDescent="0.25">
      <c r="A2613" s="156" t="s">
        <v>5832</v>
      </c>
      <c r="B2613" s="66" t="s">
        <v>5068</v>
      </c>
      <c r="C2613" s="155" t="s">
        <v>66</v>
      </c>
      <c r="D2613">
        <f>IF(ISERROR(VLOOKUP(A2613,'Unc. Lookup'!O$2:O$2652,1,FALSE)),0,1)</f>
        <v>0</v>
      </c>
      <c r="E2613">
        <f>COUNTIF(Table5[New ID],Table5[[#This Row],[New ID]])</f>
        <v>1</v>
      </c>
    </row>
    <row r="2614" spans="1:5" x14ac:dyDescent="0.25">
      <c r="A2614" s="156" t="s">
        <v>1218</v>
      </c>
      <c r="B2614" s="66" t="s">
        <v>5069</v>
      </c>
      <c r="C2614" s="155" t="s">
        <v>66</v>
      </c>
      <c r="D2614">
        <f>IF(ISERROR(VLOOKUP(A2614,'Unc. Lookup'!O$2:O$2652,1,FALSE)),0,1)</f>
        <v>1</v>
      </c>
      <c r="E2614">
        <f>COUNTIF(Table5[New ID],Table5[[#This Row],[New ID]])</f>
        <v>1</v>
      </c>
    </row>
    <row r="2615" spans="1:5" x14ac:dyDescent="0.25">
      <c r="A2615" s="156" t="s">
        <v>1222</v>
      </c>
      <c r="B2615" s="66" t="s">
        <v>5070</v>
      </c>
      <c r="C2615" s="155" t="s">
        <v>66</v>
      </c>
      <c r="D2615">
        <f>IF(ISERROR(VLOOKUP(A2615,'Unc. Lookup'!O$2:O$2652,1,FALSE)),0,1)</f>
        <v>1</v>
      </c>
      <c r="E2615">
        <f>COUNTIF(Table5[New ID],Table5[[#This Row],[New ID]])</f>
        <v>1</v>
      </c>
    </row>
    <row r="2616" spans="1:5" x14ac:dyDescent="0.25">
      <c r="A2616" s="156" t="s">
        <v>1228</v>
      </c>
      <c r="B2616" s="66" t="s">
        <v>5071</v>
      </c>
      <c r="C2616" s="155" t="s">
        <v>66</v>
      </c>
      <c r="D2616">
        <f>IF(ISERROR(VLOOKUP(A2616,'Unc. Lookup'!O$2:O$2652,1,FALSE)),0,1)</f>
        <v>1</v>
      </c>
      <c r="E2616">
        <f>COUNTIF(Table5[New ID],Table5[[#This Row],[New ID]])</f>
        <v>1</v>
      </c>
    </row>
    <row r="2617" spans="1:5" x14ac:dyDescent="0.25">
      <c r="A2617" s="156" t="s">
        <v>1219</v>
      </c>
      <c r="B2617" s="66" t="s">
        <v>5072</v>
      </c>
      <c r="C2617" s="155" t="s">
        <v>66</v>
      </c>
      <c r="D2617">
        <f>IF(ISERROR(VLOOKUP(A2617,'Unc. Lookup'!O$2:O$2652,1,FALSE)),0,1)</f>
        <v>1</v>
      </c>
      <c r="E2617">
        <f>COUNTIF(Table5[New ID],Table5[[#This Row],[New ID]])</f>
        <v>1</v>
      </c>
    </row>
    <row r="2618" spans="1:5" x14ac:dyDescent="0.25">
      <c r="A2618" s="156" t="s">
        <v>1223</v>
      </c>
      <c r="B2618" s="66" t="s">
        <v>5073</v>
      </c>
      <c r="C2618" s="155" t="s">
        <v>66</v>
      </c>
      <c r="D2618">
        <f>IF(ISERROR(VLOOKUP(A2618,'Unc. Lookup'!O$2:O$2652,1,FALSE)),0,1)</f>
        <v>1</v>
      </c>
      <c r="E2618">
        <f>COUNTIF(Table5[New ID],Table5[[#This Row],[New ID]])</f>
        <v>1</v>
      </c>
    </row>
    <row r="2619" spans="1:5" x14ac:dyDescent="0.25">
      <c r="A2619" s="156" t="s">
        <v>1229</v>
      </c>
      <c r="B2619" s="66" t="s">
        <v>5074</v>
      </c>
      <c r="C2619" s="155" t="s">
        <v>66</v>
      </c>
      <c r="D2619">
        <f>IF(ISERROR(VLOOKUP(A2619,'Unc. Lookup'!O$2:O$2652,1,FALSE)),0,1)</f>
        <v>1</v>
      </c>
      <c r="E2619">
        <f>COUNTIF(Table5[New ID],Table5[[#This Row],[New ID]])</f>
        <v>1</v>
      </c>
    </row>
    <row r="2620" spans="1:5" x14ac:dyDescent="0.25">
      <c r="A2620" s="156" t="s">
        <v>5833</v>
      </c>
      <c r="B2620" s="66" t="s">
        <v>5075</v>
      </c>
      <c r="C2620" s="155" t="s">
        <v>66</v>
      </c>
      <c r="D2620">
        <f>IF(ISERROR(VLOOKUP(A2620,'Unc. Lookup'!O$2:O$2652,1,FALSE)),0,1)</f>
        <v>0</v>
      </c>
      <c r="E2620">
        <f>COUNTIF(Table5[New ID],Table5[[#This Row],[New ID]])</f>
        <v>1</v>
      </c>
    </row>
    <row r="2621" spans="1:5" x14ac:dyDescent="0.25">
      <c r="A2621" s="156" t="s">
        <v>1224</v>
      </c>
      <c r="B2621" s="66" t="s">
        <v>5076</v>
      </c>
      <c r="C2621" s="155" t="s">
        <v>66</v>
      </c>
      <c r="D2621">
        <f>IF(ISERROR(VLOOKUP(A2621,'Unc. Lookup'!O$2:O$2652,1,FALSE)),0,1)</f>
        <v>1</v>
      </c>
      <c r="E2621">
        <f>COUNTIF(Table5[New ID],Table5[[#This Row],[New ID]])</f>
        <v>1</v>
      </c>
    </row>
    <row r="2622" spans="1:5" x14ac:dyDescent="0.25">
      <c r="A2622" s="156" t="s">
        <v>1226</v>
      </c>
      <c r="B2622" s="66" t="s">
        <v>5077</v>
      </c>
      <c r="C2622" s="155" t="s">
        <v>66</v>
      </c>
      <c r="D2622">
        <f>IF(ISERROR(VLOOKUP(A2622,'Unc. Lookup'!O$2:O$2652,1,FALSE)),0,1)</f>
        <v>1</v>
      </c>
      <c r="E2622">
        <f>COUNTIF(Table5[New ID],Table5[[#This Row],[New ID]])</f>
        <v>1</v>
      </c>
    </row>
    <row r="2623" spans="1:5" x14ac:dyDescent="0.25">
      <c r="A2623" s="156" t="s">
        <v>1221</v>
      </c>
      <c r="B2623" s="66" t="s">
        <v>5078</v>
      </c>
      <c r="C2623" s="155" t="s">
        <v>66</v>
      </c>
      <c r="D2623">
        <f>IF(ISERROR(VLOOKUP(A2623,'Unc. Lookup'!O$2:O$2652,1,FALSE)),0,1)</f>
        <v>1</v>
      </c>
      <c r="E2623">
        <f>COUNTIF(Table5[New ID],Table5[[#This Row],[New ID]])</f>
        <v>1</v>
      </c>
    </row>
    <row r="2624" spans="1:5" x14ac:dyDescent="0.25">
      <c r="A2624" s="156" t="s">
        <v>1225</v>
      </c>
      <c r="B2624" s="66" t="s">
        <v>5079</v>
      </c>
      <c r="C2624" s="155" t="s">
        <v>66</v>
      </c>
      <c r="D2624">
        <f>IF(ISERROR(VLOOKUP(A2624,'Unc. Lookup'!O$2:O$2652,1,FALSE)),0,1)</f>
        <v>1</v>
      </c>
      <c r="E2624">
        <f>COUNTIF(Table5[New ID],Table5[[#This Row],[New ID]])</f>
        <v>1</v>
      </c>
    </row>
    <row r="2625" spans="1:5" x14ac:dyDescent="0.25">
      <c r="A2625" s="156" t="s">
        <v>1227</v>
      </c>
      <c r="B2625" s="66" t="s">
        <v>5080</v>
      </c>
      <c r="C2625" s="155" t="s">
        <v>66</v>
      </c>
      <c r="D2625">
        <f>IF(ISERROR(VLOOKUP(A2625,'Unc. Lookup'!O$2:O$2652,1,FALSE)),0,1)</f>
        <v>1</v>
      </c>
      <c r="E2625">
        <f>COUNTIF(Table5[New ID],Table5[[#This Row],[New ID]])</f>
        <v>1</v>
      </c>
    </row>
    <row r="2626" spans="1:5" x14ac:dyDescent="0.25">
      <c r="A2626" s="156" t="s">
        <v>1206</v>
      </c>
      <c r="B2626" s="66" t="s">
        <v>5081</v>
      </c>
      <c r="C2626" s="155" t="s">
        <v>66</v>
      </c>
      <c r="D2626">
        <f>IF(ISERROR(VLOOKUP(A2626,'Unc. Lookup'!O$2:O$2652,1,FALSE)),0,1)</f>
        <v>1</v>
      </c>
      <c r="E2626">
        <f>COUNTIF(Table5[New ID],Table5[[#This Row],[New ID]])</f>
        <v>1</v>
      </c>
    </row>
    <row r="2627" spans="1:5" x14ac:dyDescent="0.25">
      <c r="A2627" s="156" t="s">
        <v>1210</v>
      </c>
      <c r="B2627" s="66" t="s">
        <v>5082</v>
      </c>
      <c r="C2627" s="155" t="s">
        <v>66</v>
      </c>
      <c r="D2627">
        <f>IF(ISERROR(VLOOKUP(A2627,'Unc. Lookup'!O$2:O$2652,1,FALSE)),0,1)</f>
        <v>1</v>
      </c>
      <c r="E2627">
        <f>COUNTIF(Table5[New ID],Table5[[#This Row],[New ID]])</f>
        <v>1</v>
      </c>
    </row>
    <row r="2628" spans="1:5" x14ac:dyDescent="0.25">
      <c r="A2628" s="156" t="s">
        <v>5834</v>
      </c>
      <c r="B2628" s="66" t="s">
        <v>5083</v>
      </c>
      <c r="C2628" s="155" t="s">
        <v>66</v>
      </c>
      <c r="D2628">
        <f>IF(ISERROR(VLOOKUP(A2628,'Unc. Lookup'!O$2:O$2652,1,FALSE)),0,1)</f>
        <v>0</v>
      </c>
      <c r="E2628">
        <f>COUNTIF(Table5[New ID],Table5[[#This Row],[New ID]])</f>
        <v>1</v>
      </c>
    </row>
    <row r="2629" spans="1:5" x14ac:dyDescent="0.25">
      <c r="A2629" s="156" t="s">
        <v>1207</v>
      </c>
      <c r="B2629" s="66" t="s">
        <v>5084</v>
      </c>
      <c r="C2629" s="155" t="s">
        <v>66</v>
      </c>
      <c r="D2629">
        <f>IF(ISERROR(VLOOKUP(A2629,'Unc. Lookup'!O$2:O$2652,1,FALSE)),0,1)</f>
        <v>1</v>
      </c>
      <c r="E2629">
        <f>COUNTIF(Table5[New ID],Table5[[#This Row],[New ID]])</f>
        <v>1</v>
      </c>
    </row>
    <row r="2630" spans="1:5" x14ac:dyDescent="0.25">
      <c r="A2630" s="156" t="s">
        <v>1211</v>
      </c>
      <c r="B2630" s="66" t="s">
        <v>5085</v>
      </c>
      <c r="C2630" s="155" t="s">
        <v>66</v>
      </c>
      <c r="D2630">
        <f>IF(ISERROR(VLOOKUP(A2630,'Unc. Lookup'!O$2:O$2652,1,FALSE)),0,1)</f>
        <v>1</v>
      </c>
      <c r="E2630">
        <f>COUNTIF(Table5[New ID],Table5[[#This Row],[New ID]])</f>
        <v>1</v>
      </c>
    </row>
    <row r="2631" spans="1:5" x14ac:dyDescent="0.25">
      <c r="A2631" s="156" t="s">
        <v>1217</v>
      </c>
      <c r="B2631" s="66" t="s">
        <v>5086</v>
      </c>
      <c r="C2631" s="155" t="s">
        <v>66</v>
      </c>
      <c r="D2631">
        <f>IF(ISERROR(VLOOKUP(A2631,'Unc. Lookup'!O$2:O$2652,1,FALSE)),0,1)</f>
        <v>1</v>
      </c>
      <c r="E2631">
        <f>COUNTIF(Table5[New ID],Table5[[#This Row],[New ID]])</f>
        <v>1</v>
      </c>
    </row>
    <row r="2632" spans="1:5" x14ac:dyDescent="0.25">
      <c r="A2632" s="156" t="s">
        <v>1208</v>
      </c>
      <c r="B2632" s="66" t="s">
        <v>5087</v>
      </c>
      <c r="C2632" s="155" t="s">
        <v>66</v>
      </c>
      <c r="D2632">
        <f>IF(ISERROR(VLOOKUP(A2632,'Unc. Lookup'!O$2:O$2652,1,FALSE)),0,1)</f>
        <v>1</v>
      </c>
      <c r="E2632">
        <f>COUNTIF(Table5[New ID],Table5[[#This Row],[New ID]])</f>
        <v>1</v>
      </c>
    </row>
    <row r="2633" spans="1:5" x14ac:dyDescent="0.25">
      <c r="A2633" s="156" t="s">
        <v>1212</v>
      </c>
      <c r="B2633" s="66" t="s">
        <v>5088</v>
      </c>
      <c r="C2633" s="155" t="s">
        <v>66</v>
      </c>
      <c r="D2633">
        <f>IF(ISERROR(VLOOKUP(A2633,'Unc. Lookup'!O$2:O$2652,1,FALSE)),0,1)</f>
        <v>1</v>
      </c>
      <c r="E2633">
        <f>COUNTIF(Table5[New ID],Table5[[#This Row],[New ID]])</f>
        <v>1</v>
      </c>
    </row>
    <row r="2634" spans="1:5" x14ac:dyDescent="0.25">
      <c r="A2634" s="156" t="s">
        <v>1214</v>
      </c>
      <c r="B2634" s="66" t="s">
        <v>5089</v>
      </c>
      <c r="C2634" s="155" t="s">
        <v>66</v>
      </c>
      <c r="D2634">
        <f>IF(ISERROR(VLOOKUP(A2634,'Unc. Lookup'!O$2:O$2652,1,FALSE)),0,1)</f>
        <v>1</v>
      </c>
      <c r="E2634">
        <f>COUNTIF(Table5[New ID],Table5[[#This Row],[New ID]])</f>
        <v>1</v>
      </c>
    </row>
    <row r="2635" spans="1:5" x14ac:dyDescent="0.25">
      <c r="A2635" s="156" t="s">
        <v>5835</v>
      </c>
      <c r="B2635" s="66" t="s">
        <v>5090</v>
      </c>
      <c r="C2635" s="155" t="s">
        <v>66</v>
      </c>
      <c r="D2635">
        <f>IF(ISERROR(VLOOKUP(A2635,'Unc. Lookup'!O$2:O$2652,1,FALSE)),0,1)</f>
        <v>0</v>
      </c>
      <c r="E2635">
        <f>COUNTIF(Table5[New ID],Table5[[#This Row],[New ID]])</f>
        <v>1</v>
      </c>
    </row>
    <row r="2636" spans="1:5" x14ac:dyDescent="0.25">
      <c r="A2636" s="156" t="s">
        <v>1213</v>
      </c>
      <c r="B2636" s="66" t="s">
        <v>5091</v>
      </c>
      <c r="C2636" s="155" t="s">
        <v>66</v>
      </c>
      <c r="D2636">
        <f>IF(ISERROR(VLOOKUP(A2636,'Unc. Lookup'!O$2:O$2652,1,FALSE)),0,1)</f>
        <v>1</v>
      </c>
      <c r="E2636">
        <f>COUNTIF(Table5[New ID],Table5[[#This Row],[New ID]])</f>
        <v>1</v>
      </c>
    </row>
    <row r="2637" spans="1:5" x14ac:dyDescent="0.25">
      <c r="A2637" s="156" t="s">
        <v>1215</v>
      </c>
      <c r="B2637" s="66" t="s">
        <v>5092</v>
      </c>
      <c r="C2637" s="155" t="s">
        <v>66</v>
      </c>
      <c r="D2637">
        <f>IF(ISERROR(VLOOKUP(A2637,'Unc. Lookup'!O$2:O$2652,1,FALSE)),0,1)</f>
        <v>1</v>
      </c>
      <c r="E2637">
        <f>COUNTIF(Table5[New ID],Table5[[#This Row],[New ID]])</f>
        <v>1</v>
      </c>
    </row>
    <row r="2638" spans="1:5" x14ac:dyDescent="0.25">
      <c r="A2638" s="156" t="s">
        <v>5836</v>
      </c>
      <c r="B2638" s="66" t="s">
        <v>5093</v>
      </c>
      <c r="C2638" s="155" t="s">
        <v>66</v>
      </c>
      <c r="D2638">
        <f>IF(ISERROR(VLOOKUP(A2638,'Unc. Lookup'!O$2:O$2652,1,FALSE)),0,1)</f>
        <v>0</v>
      </c>
      <c r="E2638">
        <f>COUNTIF(Table5[New ID],Table5[[#This Row],[New ID]])</f>
        <v>1</v>
      </c>
    </row>
    <row r="2639" spans="1:5" x14ac:dyDescent="0.25">
      <c r="A2639" s="156" t="s">
        <v>5837</v>
      </c>
      <c r="B2639" s="66" t="s">
        <v>5094</v>
      </c>
      <c r="C2639" s="155" t="s">
        <v>66</v>
      </c>
      <c r="D2639">
        <f>IF(ISERROR(VLOOKUP(A2639,'Unc. Lookup'!O$2:O$2652,1,FALSE)),0,1)</f>
        <v>0</v>
      </c>
      <c r="E2639">
        <f>COUNTIF(Table5[New ID],Table5[[#This Row],[New ID]])</f>
        <v>1</v>
      </c>
    </row>
    <row r="2640" spans="1:5" x14ac:dyDescent="0.25">
      <c r="A2640" s="156" t="s">
        <v>1201</v>
      </c>
      <c r="B2640" s="66" t="s">
        <v>5095</v>
      </c>
      <c r="C2640" s="155" t="s">
        <v>66</v>
      </c>
      <c r="D2640">
        <f>IF(ISERROR(VLOOKUP(A2640,'Unc. Lookup'!O$2:O$2652,1,FALSE)),0,1)</f>
        <v>1</v>
      </c>
      <c r="E2640">
        <f>COUNTIF(Table5[New ID],Table5[[#This Row],[New ID]])</f>
        <v>1</v>
      </c>
    </row>
    <row r="2641" spans="1:5" x14ac:dyDescent="0.25">
      <c r="A2641" s="156" t="s">
        <v>1205</v>
      </c>
      <c r="B2641" s="66" t="s">
        <v>5096</v>
      </c>
      <c r="C2641" s="155" t="s">
        <v>66</v>
      </c>
      <c r="D2641">
        <f>IF(ISERROR(VLOOKUP(A2641,'Unc. Lookup'!O$2:O$2652,1,FALSE)),0,1)</f>
        <v>1</v>
      </c>
      <c r="E2641">
        <f>COUNTIF(Table5[New ID],Table5[[#This Row],[New ID]])</f>
        <v>1</v>
      </c>
    </row>
    <row r="2642" spans="1:5" x14ac:dyDescent="0.25">
      <c r="A2642" s="156" t="s">
        <v>1198</v>
      </c>
      <c r="B2642" s="66" t="s">
        <v>5097</v>
      </c>
      <c r="C2642" s="155" t="s">
        <v>66</v>
      </c>
      <c r="D2642">
        <f>IF(ISERROR(VLOOKUP(A2642,'Unc. Lookup'!O$2:O$2652,1,FALSE)),0,1)</f>
        <v>1</v>
      </c>
      <c r="E2642">
        <f>COUNTIF(Table5[New ID],Table5[[#This Row],[New ID]])</f>
        <v>1</v>
      </c>
    </row>
    <row r="2643" spans="1:5" x14ac:dyDescent="0.25">
      <c r="A2643" s="156" t="s">
        <v>1202</v>
      </c>
      <c r="B2643" s="66" t="s">
        <v>5098</v>
      </c>
      <c r="C2643" s="155" t="s">
        <v>66</v>
      </c>
      <c r="D2643">
        <f>IF(ISERROR(VLOOKUP(A2643,'Unc. Lookup'!O$2:O$2652,1,FALSE)),0,1)</f>
        <v>1</v>
      </c>
      <c r="E2643">
        <f>COUNTIF(Table5[New ID],Table5[[#This Row],[New ID]])</f>
        <v>1</v>
      </c>
    </row>
    <row r="2644" spans="1:5" x14ac:dyDescent="0.25">
      <c r="A2644" s="156" t="s">
        <v>5838</v>
      </c>
      <c r="B2644" s="66" t="s">
        <v>5099</v>
      </c>
      <c r="C2644" s="155" t="s">
        <v>66</v>
      </c>
      <c r="D2644">
        <f>IF(ISERROR(VLOOKUP(A2644,'Unc. Lookup'!O$2:O$2652,1,FALSE)),0,1)</f>
        <v>0</v>
      </c>
      <c r="E2644">
        <f>COUNTIF(Table5[New ID],Table5[[#This Row],[New ID]])</f>
        <v>1</v>
      </c>
    </row>
    <row r="2645" spans="1:5" x14ac:dyDescent="0.25">
      <c r="A2645" s="156" t="s">
        <v>1203</v>
      </c>
      <c r="B2645" s="66" t="s">
        <v>5100</v>
      </c>
      <c r="C2645" s="155" t="s">
        <v>66</v>
      </c>
      <c r="D2645">
        <f>IF(ISERROR(VLOOKUP(A2645,'Unc. Lookup'!O$2:O$2652,1,FALSE)),0,1)</f>
        <v>1</v>
      </c>
      <c r="E2645">
        <f>COUNTIF(Table5[New ID],Table5[[#This Row],[New ID]])</f>
        <v>1</v>
      </c>
    </row>
    <row r="2646" spans="1:5" x14ac:dyDescent="0.25">
      <c r="A2646" s="156" t="s">
        <v>1192</v>
      </c>
      <c r="B2646" s="66" t="s">
        <v>5101</v>
      </c>
      <c r="C2646" s="155" t="s">
        <v>66</v>
      </c>
      <c r="D2646">
        <f>IF(ISERROR(VLOOKUP(A2646,'Unc. Lookup'!O$2:O$2652,1,FALSE)),0,1)</f>
        <v>1</v>
      </c>
      <c r="E2646">
        <f>COUNTIF(Table5[New ID],Table5[[#This Row],[New ID]])</f>
        <v>1</v>
      </c>
    </row>
    <row r="2647" spans="1:5" x14ac:dyDescent="0.25">
      <c r="A2647" s="156" t="s">
        <v>1196</v>
      </c>
      <c r="B2647" s="66" t="s">
        <v>5102</v>
      </c>
      <c r="C2647" s="155" t="s">
        <v>66</v>
      </c>
      <c r="D2647">
        <f>IF(ISERROR(VLOOKUP(A2647,'Unc. Lookup'!O$2:O$2652,1,FALSE)),0,1)</f>
        <v>1</v>
      </c>
      <c r="E2647">
        <f>COUNTIF(Table5[New ID],Table5[[#This Row],[New ID]])</f>
        <v>1</v>
      </c>
    </row>
    <row r="2648" spans="1:5" x14ac:dyDescent="0.25">
      <c r="A2648" s="156" t="s">
        <v>1193</v>
      </c>
      <c r="B2648" s="66" t="s">
        <v>5103</v>
      </c>
      <c r="C2648" s="155" t="s">
        <v>66</v>
      </c>
      <c r="D2648">
        <f>IF(ISERROR(VLOOKUP(A2648,'Unc. Lookup'!O$2:O$2652,1,FALSE)),0,1)</f>
        <v>1</v>
      </c>
      <c r="E2648">
        <f>COUNTIF(Table5[New ID],Table5[[#This Row],[New ID]])</f>
        <v>1</v>
      </c>
    </row>
    <row r="2649" spans="1:5" x14ac:dyDescent="0.25">
      <c r="A2649" s="156" t="s">
        <v>5839</v>
      </c>
      <c r="B2649" s="66" t="s">
        <v>5104</v>
      </c>
      <c r="C2649" s="155" t="s">
        <v>66</v>
      </c>
      <c r="D2649">
        <f>IF(ISERROR(VLOOKUP(A2649,'Unc. Lookup'!O$2:O$2652,1,FALSE)),0,1)</f>
        <v>0</v>
      </c>
      <c r="E2649">
        <f>COUNTIF(Table5[New ID],Table5[[#This Row],[New ID]])</f>
        <v>1</v>
      </c>
    </row>
    <row r="2650" spans="1:5" x14ac:dyDescent="0.25">
      <c r="A2650" s="156" t="s">
        <v>1190</v>
      </c>
      <c r="B2650" s="66" t="s">
        <v>5105</v>
      </c>
      <c r="C2650" s="155" t="s">
        <v>66</v>
      </c>
      <c r="D2650">
        <f>IF(ISERROR(VLOOKUP(A2650,'Unc. Lookup'!O$2:O$2652,1,FALSE)),0,1)</f>
        <v>1</v>
      </c>
      <c r="E2650">
        <f>COUNTIF(Table5[New ID],Table5[[#This Row],[New ID]])</f>
        <v>1</v>
      </c>
    </row>
    <row r="2651" spans="1:5" x14ac:dyDescent="0.25">
      <c r="A2651" s="156" t="s">
        <v>1194</v>
      </c>
      <c r="B2651" s="66" t="s">
        <v>5106</v>
      </c>
      <c r="C2651" s="155" t="s">
        <v>66</v>
      </c>
      <c r="D2651">
        <f>IF(ISERROR(VLOOKUP(A2651,'Unc. Lookup'!O$2:O$2652,1,FALSE)),0,1)</f>
        <v>1</v>
      </c>
      <c r="E2651">
        <f>COUNTIF(Table5[New ID],Table5[[#This Row],[New ID]])</f>
        <v>1</v>
      </c>
    </row>
    <row r="2652" spans="1:5" x14ac:dyDescent="0.25">
      <c r="A2652" s="156" t="s">
        <v>1191</v>
      </c>
      <c r="B2652" s="66" t="s">
        <v>5107</v>
      </c>
      <c r="C2652" s="155" t="s">
        <v>66</v>
      </c>
      <c r="D2652">
        <f>IF(ISERROR(VLOOKUP(A2652,'Unc. Lookup'!O$2:O$2652,1,FALSE)),0,1)</f>
        <v>1</v>
      </c>
      <c r="E2652">
        <f>COUNTIF(Table5[New ID],Table5[[#This Row],[New ID]])</f>
        <v>1</v>
      </c>
    </row>
    <row r="2653" spans="1:5" x14ac:dyDescent="0.25">
      <c r="A2653" s="156" t="s">
        <v>5840</v>
      </c>
      <c r="B2653" s="66" t="s">
        <v>5108</v>
      </c>
      <c r="C2653" s="155" t="s">
        <v>66</v>
      </c>
      <c r="D2653">
        <f>IF(ISERROR(VLOOKUP(A2653,'Unc. Lookup'!O$2:O$2652,1,FALSE)),0,1)</f>
        <v>0</v>
      </c>
      <c r="E2653">
        <f>COUNTIF(Table5[New ID],Table5[[#This Row],[New ID]])</f>
        <v>1</v>
      </c>
    </row>
    <row r="2654" spans="1:5" x14ac:dyDescent="0.25">
      <c r="A2654" s="156" t="s">
        <v>1182</v>
      </c>
      <c r="B2654" s="66" t="s">
        <v>5109</v>
      </c>
      <c r="C2654" s="155" t="s">
        <v>66</v>
      </c>
      <c r="D2654">
        <f>IF(ISERROR(VLOOKUP(A2654,'Unc. Lookup'!O$2:O$2652,1,FALSE)),0,1)</f>
        <v>1</v>
      </c>
      <c r="E2654">
        <f>COUNTIF(Table5[New ID],Table5[[#This Row],[New ID]])</f>
        <v>1</v>
      </c>
    </row>
    <row r="2655" spans="1:5" x14ac:dyDescent="0.25">
      <c r="A2655" s="156" t="s">
        <v>1186</v>
      </c>
      <c r="B2655" s="66" t="s">
        <v>5110</v>
      </c>
      <c r="C2655" s="155" t="s">
        <v>66</v>
      </c>
      <c r="D2655">
        <f>IF(ISERROR(VLOOKUP(A2655,'Unc. Lookup'!O$2:O$2652,1,FALSE)),0,1)</f>
        <v>1</v>
      </c>
      <c r="E2655">
        <f>COUNTIF(Table5[New ID],Table5[[#This Row],[New ID]])</f>
        <v>1</v>
      </c>
    </row>
    <row r="2656" spans="1:5" x14ac:dyDescent="0.25">
      <c r="A2656" s="156" t="s">
        <v>1183</v>
      </c>
      <c r="B2656" s="66" t="s">
        <v>5111</v>
      </c>
      <c r="C2656" s="155" t="s">
        <v>66</v>
      </c>
      <c r="D2656">
        <f>IF(ISERROR(VLOOKUP(A2656,'Unc. Lookup'!O$2:O$2652,1,FALSE)),0,1)</f>
        <v>1</v>
      </c>
      <c r="E2656">
        <f>COUNTIF(Table5[New ID],Table5[[#This Row],[New ID]])</f>
        <v>1</v>
      </c>
    </row>
    <row r="2657" spans="1:5" x14ac:dyDescent="0.25">
      <c r="A2657" s="156" t="s">
        <v>5841</v>
      </c>
      <c r="B2657" s="66" t="s">
        <v>5112</v>
      </c>
      <c r="C2657" s="155" t="s">
        <v>66</v>
      </c>
      <c r="D2657">
        <f>IF(ISERROR(VLOOKUP(A2657,'Unc. Lookup'!O$2:O$2652,1,FALSE)),0,1)</f>
        <v>0</v>
      </c>
      <c r="E2657">
        <f>COUNTIF(Table5[New ID],Table5[[#This Row],[New ID]])</f>
        <v>1</v>
      </c>
    </row>
    <row r="2658" spans="1:5" x14ac:dyDescent="0.25">
      <c r="A2658" s="156" t="s">
        <v>5842</v>
      </c>
      <c r="B2658" s="66" t="s">
        <v>5113</v>
      </c>
      <c r="C2658" s="155" t="s">
        <v>66</v>
      </c>
      <c r="D2658">
        <f>IF(ISERROR(VLOOKUP(A2658,'Unc. Lookup'!O$2:O$2652,1,FALSE)),0,1)</f>
        <v>0</v>
      </c>
      <c r="E2658">
        <f>COUNTIF(Table5[New ID],Table5[[#This Row],[New ID]])</f>
        <v>1</v>
      </c>
    </row>
    <row r="2659" spans="1:5" x14ac:dyDescent="0.25">
      <c r="A2659" s="156" t="s">
        <v>1188</v>
      </c>
      <c r="B2659" s="66" t="s">
        <v>5114</v>
      </c>
      <c r="C2659" s="155" t="s">
        <v>66</v>
      </c>
      <c r="D2659">
        <f>IF(ISERROR(VLOOKUP(A2659,'Unc. Lookup'!O$2:O$2652,1,FALSE)),0,1)</f>
        <v>1</v>
      </c>
      <c r="E2659">
        <f>COUNTIF(Table5[New ID],Table5[[#This Row],[New ID]])</f>
        <v>1</v>
      </c>
    </row>
    <row r="2660" spans="1:5" x14ac:dyDescent="0.25">
      <c r="A2660" s="156" t="s">
        <v>1185</v>
      </c>
      <c r="B2660" s="66" t="s">
        <v>5115</v>
      </c>
      <c r="C2660" s="155" t="s">
        <v>66</v>
      </c>
      <c r="D2660">
        <f>IF(ISERROR(VLOOKUP(A2660,'Unc. Lookup'!O$2:O$2652,1,FALSE)),0,1)</f>
        <v>1</v>
      </c>
      <c r="E2660">
        <f>COUNTIF(Table5[New ID],Table5[[#This Row],[New ID]])</f>
        <v>1</v>
      </c>
    </row>
    <row r="2661" spans="1:5" x14ac:dyDescent="0.25">
      <c r="A2661" s="156" t="s">
        <v>1189</v>
      </c>
      <c r="B2661" s="66" t="s">
        <v>5116</v>
      </c>
      <c r="C2661" s="155" t="s">
        <v>66</v>
      </c>
      <c r="D2661">
        <f>IF(ISERROR(VLOOKUP(A2661,'Unc. Lookup'!O$2:O$2652,1,FALSE)),0,1)</f>
        <v>1</v>
      </c>
      <c r="E2661">
        <f>COUNTIF(Table5[New ID],Table5[[#This Row],[New ID]])</f>
        <v>1</v>
      </c>
    </row>
  </sheetData>
  <protectedRanges>
    <protectedRange sqref="C3:C2661" name="Range1_3"/>
  </protectedRanges>
  <conditionalFormatting sqref="A3:A2661">
    <cfRule type="duplicateValues" dxfId="28" priority="1"/>
  </conditionalFormatting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R2660"/>
  <sheetViews>
    <sheetView topLeftCell="A2623" workbookViewId="0">
      <selection activeCell="A2" sqref="A2:A2660"/>
    </sheetView>
  </sheetViews>
  <sheetFormatPr defaultRowHeight="15" x14ac:dyDescent="0.25"/>
  <cols>
    <col min="1" max="2" width="16.85546875" customWidth="1"/>
    <col min="3" max="3" width="11.42578125" customWidth="1"/>
    <col min="4" max="4" width="14.5703125" bestFit="1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8" x14ac:dyDescent="0.25">
      <c r="A1" s="81" t="s">
        <v>2656</v>
      </c>
      <c r="B1" s="81" t="s">
        <v>2655</v>
      </c>
      <c r="C1" s="84" t="s">
        <v>55</v>
      </c>
      <c r="D1" s="85" t="s">
        <v>0</v>
      </c>
      <c r="E1" s="85" t="s">
        <v>139</v>
      </c>
      <c r="F1" s="85" t="s">
        <v>140</v>
      </c>
      <c r="G1" s="85" t="s">
        <v>1</v>
      </c>
      <c r="H1" s="85" t="s">
        <v>141</v>
      </c>
      <c r="I1" s="85" t="s">
        <v>142</v>
      </c>
      <c r="J1" s="85" t="s">
        <v>143</v>
      </c>
      <c r="K1" s="85" t="s">
        <v>144</v>
      </c>
      <c r="L1" s="85" t="s">
        <v>145</v>
      </c>
      <c r="M1" s="85" t="s">
        <v>19</v>
      </c>
      <c r="N1" s="85" t="s">
        <v>2</v>
      </c>
      <c r="O1" s="85" t="s">
        <v>146</v>
      </c>
      <c r="P1" s="85" t="s">
        <v>147</v>
      </c>
      <c r="Q1" s="154" t="s">
        <v>6592</v>
      </c>
      <c r="R1" s="154" t="s">
        <v>6591</v>
      </c>
    </row>
    <row r="2" spans="1:18" x14ac:dyDescent="0.25">
      <c r="A2" t="s">
        <v>818</v>
      </c>
      <c r="B2" t="s">
        <v>2657</v>
      </c>
      <c r="C2" s="86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2643</v>
      </c>
      <c r="M2" s="59">
        <v>3.6</v>
      </c>
      <c r="N2" s="59">
        <v>69</v>
      </c>
      <c r="O2" s="59">
        <v>3.4727000000000001</v>
      </c>
      <c r="P2" s="59">
        <v>69.314000000000007</v>
      </c>
      <c r="R2" s="153" t="s">
        <v>2657</v>
      </c>
    </row>
    <row r="3" spans="1:18" x14ac:dyDescent="0.25">
      <c r="A3" t="s">
        <v>5117</v>
      </c>
      <c r="B3" t="s">
        <v>2658</v>
      </c>
      <c r="C3" s="87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2643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  <c r="R3" s="153" t="s">
        <v>2658</v>
      </c>
    </row>
    <row r="4" spans="1:18" x14ac:dyDescent="0.25">
      <c r="A4" t="s">
        <v>820</v>
      </c>
      <c r="B4" t="s">
        <v>2659</v>
      </c>
      <c r="C4" s="86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2643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  <c r="R4" s="153" t="s">
        <v>2659</v>
      </c>
    </row>
    <row r="5" spans="1:18" x14ac:dyDescent="0.25">
      <c r="A5" t="s">
        <v>821</v>
      </c>
      <c r="B5" t="s">
        <v>2660</v>
      </c>
      <c r="C5" s="87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2643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  <c r="R5" s="153" t="s">
        <v>2660</v>
      </c>
    </row>
    <row r="6" spans="1:18" x14ac:dyDescent="0.25">
      <c r="A6" t="s">
        <v>5118</v>
      </c>
      <c r="B6" t="s">
        <v>2661</v>
      </c>
      <c r="C6" s="86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2643</v>
      </c>
      <c r="M6" s="59">
        <v>580.02</v>
      </c>
      <c r="N6" s="59">
        <v>1.8105</v>
      </c>
      <c r="O6" s="59">
        <v>580.01</v>
      </c>
      <c r="P6" s="59">
        <v>1.7849999999999999</v>
      </c>
      <c r="R6" s="153" t="s">
        <v>2661</v>
      </c>
    </row>
    <row r="7" spans="1:18" x14ac:dyDescent="0.25">
      <c r="A7" t="s">
        <v>823</v>
      </c>
      <c r="B7" t="s">
        <v>2662</v>
      </c>
      <c r="C7" s="87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2643</v>
      </c>
      <c r="M7" s="60">
        <v>5800</v>
      </c>
      <c r="N7" s="60">
        <v>0.1888</v>
      </c>
      <c r="O7" s="60">
        <v>5800</v>
      </c>
      <c r="P7" s="60">
        <v>0.17859</v>
      </c>
      <c r="R7" s="153" t="s">
        <v>2662</v>
      </c>
    </row>
    <row r="8" spans="1:18" x14ac:dyDescent="0.25">
      <c r="A8" t="s">
        <v>824</v>
      </c>
      <c r="B8" t="s">
        <v>2663</v>
      </c>
      <c r="C8" s="86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2643</v>
      </c>
      <c r="M8" s="59">
        <v>58</v>
      </c>
      <c r="N8" s="59">
        <v>2.1943E-5</v>
      </c>
      <c r="O8" s="59">
        <v>58</v>
      </c>
      <c r="P8" s="59">
        <v>1.7859E-5</v>
      </c>
      <c r="R8" s="153" t="s">
        <v>2663</v>
      </c>
    </row>
    <row r="9" spans="1:18" x14ac:dyDescent="0.25">
      <c r="A9" t="s">
        <v>825</v>
      </c>
      <c r="B9" t="s">
        <v>2664</v>
      </c>
      <c r="C9" s="87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2643</v>
      </c>
      <c r="M9" s="60">
        <v>580</v>
      </c>
      <c r="N9" s="60">
        <v>3.4191999999999998E-6</v>
      </c>
      <c r="O9" s="60">
        <v>580</v>
      </c>
      <c r="P9" s="60">
        <v>1.7858999999999999E-6</v>
      </c>
      <c r="R9" s="153" t="s">
        <v>2664</v>
      </c>
    </row>
    <row r="10" spans="1:18" x14ac:dyDescent="0.25">
      <c r="A10" t="s">
        <v>826</v>
      </c>
      <c r="B10" t="s">
        <v>2665</v>
      </c>
      <c r="C10" s="86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2643</v>
      </c>
      <c r="M10" s="59">
        <v>5800</v>
      </c>
      <c r="N10" s="59">
        <v>8.3190000000000014E-7</v>
      </c>
      <c r="O10" s="59">
        <v>5800</v>
      </c>
      <c r="P10" s="59">
        <v>1.7859000000000004E-7</v>
      </c>
      <c r="R10" s="153" t="s">
        <v>2665</v>
      </c>
    </row>
    <row r="11" spans="1:18" x14ac:dyDescent="0.25">
      <c r="A11" t="s">
        <v>827</v>
      </c>
      <c r="B11" t="s">
        <v>2666</v>
      </c>
      <c r="C11" s="87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2643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  <c r="R11" s="153" t="s">
        <v>2666</v>
      </c>
    </row>
    <row r="12" spans="1:18" x14ac:dyDescent="0.25">
      <c r="A12" t="s">
        <v>828</v>
      </c>
      <c r="B12" t="s">
        <v>2667</v>
      </c>
      <c r="C12" s="86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2643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  <c r="R12" s="153" t="s">
        <v>2667</v>
      </c>
    </row>
    <row r="13" spans="1:18" x14ac:dyDescent="0.25">
      <c r="A13" t="s">
        <v>829</v>
      </c>
      <c r="B13" t="s">
        <v>2668</v>
      </c>
      <c r="C13" s="87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2643</v>
      </c>
      <c r="M13" s="60">
        <v>47.82</v>
      </c>
      <c r="N13" s="60">
        <v>47.701000000000001</v>
      </c>
      <c r="O13" s="60">
        <v>47.341999999999999</v>
      </c>
      <c r="P13" s="60">
        <v>47.73</v>
      </c>
      <c r="R13" s="153" t="s">
        <v>2668</v>
      </c>
    </row>
    <row r="14" spans="1:18" x14ac:dyDescent="0.25">
      <c r="A14" t="s">
        <v>830</v>
      </c>
      <c r="B14" t="s">
        <v>2669</v>
      </c>
      <c r="C14" s="86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2643</v>
      </c>
      <c r="M14" s="59">
        <v>577.16999999999996</v>
      </c>
      <c r="N14" s="59">
        <v>10.824</v>
      </c>
      <c r="O14" s="59">
        <v>576.99</v>
      </c>
      <c r="P14" s="59">
        <v>10.721</v>
      </c>
      <c r="R14" s="153" t="s">
        <v>2669</v>
      </c>
    </row>
    <row r="15" spans="1:18" x14ac:dyDescent="0.25">
      <c r="A15" t="s">
        <v>831</v>
      </c>
      <c r="B15" t="s">
        <v>2670</v>
      </c>
      <c r="C15" s="87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2643</v>
      </c>
      <c r="M15" s="60">
        <v>5799.8</v>
      </c>
      <c r="N15" s="60">
        <v>1.1473</v>
      </c>
      <c r="O15" s="60">
        <v>5799.7000000000007</v>
      </c>
      <c r="P15" s="60">
        <v>1.1022000000000001</v>
      </c>
      <c r="R15" s="153" t="s">
        <v>2670</v>
      </c>
    </row>
    <row r="16" spans="1:18" x14ac:dyDescent="0.25">
      <c r="A16" t="s">
        <v>832</v>
      </c>
      <c r="B16" t="s">
        <v>2671</v>
      </c>
      <c r="C16" s="86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2643</v>
      </c>
      <c r="M16" s="59">
        <v>58000</v>
      </c>
      <c r="N16" s="59">
        <v>0.12833</v>
      </c>
      <c r="O16" s="59">
        <v>5799.8</v>
      </c>
      <c r="P16" s="59">
        <v>0.11025</v>
      </c>
      <c r="R16" s="153" t="s">
        <v>2671</v>
      </c>
    </row>
    <row r="17" spans="1:18" x14ac:dyDescent="0.25">
      <c r="A17" t="s">
        <v>833</v>
      </c>
      <c r="B17" t="s">
        <v>2672</v>
      </c>
      <c r="C17" s="87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2643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  <c r="R17" s="153" t="s">
        <v>2672</v>
      </c>
    </row>
    <row r="18" spans="1:18" x14ac:dyDescent="0.25">
      <c r="A18" t="s">
        <v>834</v>
      </c>
      <c r="B18" t="s">
        <v>2673</v>
      </c>
      <c r="C18" s="86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2643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  <c r="R18" s="153" t="s">
        <v>2673</v>
      </c>
    </row>
    <row r="19" spans="1:18" x14ac:dyDescent="0.25">
      <c r="A19" t="s">
        <v>835</v>
      </c>
      <c r="B19" t="s">
        <v>2674</v>
      </c>
      <c r="C19" s="87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2643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  <c r="R19" s="153" t="s">
        <v>2674</v>
      </c>
    </row>
    <row r="20" spans="1:18" x14ac:dyDescent="0.25">
      <c r="A20" t="s">
        <v>5119</v>
      </c>
      <c r="B20" t="s">
        <v>2675</v>
      </c>
      <c r="C20" s="86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2643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  <c r="R20" s="153" t="s">
        <v>2675</v>
      </c>
    </row>
    <row r="21" spans="1:18" x14ac:dyDescent="0.25">
      <c r="A21" t="s">
        <v>837</v>
      </c>
      <c r="B21" t="s">
        <v>2676</v>
      </c>
      <c r="C21" s="87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2643</v>
      </c>
      <c r="M21" s="60">
        <v>57.997999999999998</v>
      </c>
      <c r="N21" s="60">
        <v>1.1519E-3</v>
      </c>
      <c r="O21" s="60">
        <v>57.997</v>
      </c>
      <c r="P21" s="60">
        <v>1.1068E-3</v>
      </c>
      <c r="R21" s="153" t="s">
        <v>2676</v>
      </c>
    </row>
    <row r="22" spans="1:18" x14ac:dyDescent="0.25">
      <c r="A22" t="s">
        <v>5120</v>
      </c>
      <c r="B22" t="s">
        <v>2677</v>
      </c>
      <c r="C22" s="86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2643</v>
      </c>
      <c r="M22" s="59">
        <v>580</v>
      </c>
      <c r="N22" s="59">
        <v>1.2878999999999999E-4</v>
      </c>
      <c r="O22" s="59">
        <v>580</v>
      </c>
      <c r="P22" s="59">
        <v>1.1071E-4</v>
      </c>
      <c r="R22" s="153" t="s">
        <v>2677</v>
      </c>
    </row>
    <row r="23" spans="1:18" x14ac:dyDescent="0.25">
      <c r="A23" t="s">
        <v>839</v>
      </c>
      <c r="B23" t="s">
        <v>2678</v>
      </c>
      <c r="C23" s="87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2643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  <c r="R23" s="153" t="s">
        <v>2678</v>
      </c>
    </row>
    <row r="24" spans="1:18" x14ac:dyDescent="0.25">
      <c r="A24" t="s">
        <v>840</v>
      </c>
      <c r="B24" t="s">
        <v>2679</v>
      </c>
      <c r="C24" s="86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2643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  <c r="R24" s="153" t="s">
        <v>2679</v>
      </c>
    </row>
    <row r="25" spans="1:18" x14ac:dyDescent="0.25">
      <c r="A25" t="s">
        <v>5121</v>
      </c>
      <c r="B25" t="s">
        <v>2680</v>
      </c>
      <c r="C25" s="87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2643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  <c r="R25" s="153" t="s">
        <v>2680</v>
      </c>
    </row>
    <row r="26" spans="1:18" x14ac:dyDescent="0.25">
      <c r="A26" t="s">
        <v>5122</v>
      </c>
      <c r="B26" t="s">
        <v>2681</v>
      </c>
      <c r="C26" s="86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2643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  <c r="R26" s="153" t="s">
        <v>2681</v>
      </c>
    </row>
    <row r="27" spans="1:18" x14ac:dyDescent="0.25">
      <c r="A27" t="s">
        <v>843</v>
      </c>
      <c r="B27" t="s">
        <v>2682</v>
      </c>
      <c r="C27" s="87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2643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  <c r="R27" s="153" t="s">
        <v>2682</v>
      </c>
    </row>
    <row r="28" spans="1:18" x14ac:dyDescent="0.25">
      <c r="A28" t="s">
        <v>844</v>
      </c>
      <c r="B28" t="s">
        <v>2683</v>
      </c>
      <c r="C28" s="86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2643</v>
      </c>
      <c r="M28" s="59">
        <v>5800</v>
      </c>
      <c r="N28" s="59">
        <v>1.5118E-4</v>
      </c>
      <c r="O28" s="59">
        <v>5800</v>
      </c>
      <c r="P28" s="59">
        <v>1.3310000000000001E-4</v>
      </c>
      <c r="R28" s="153" t="s">
        <v>2683</v>
      </c>
    </row>
    <row r="29" spans="1:18" x14ac:dyDescent="0.25">
      <c r="A29" t="s">
        <v>5123</v>
      </c>
      <c r="B29" t="s">
        <v>2684</v>
      </c>
      <c r="C29" s="87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2643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  <c r="R29" s="153" t="s">
        <v>2684</v>
      </c>
    </row>
    <row r="30" spans="1:18" x14ac:dyDescent="0.25">
      <c r="A30" t="s">
        <v>846</v>
      </c>
      <c r="B30" t="s">
        <v>2685</v>
      </c>
      <c r="C30" s="86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2643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  <c r="R30" s="153" t="s">
        <v>2685</v>
      </c>
    </row>
    <row r="31" spans="1:18" x14ac:dyDescent="0.25">
      <c r="A31" t="s">
        <v>847</v>
      </c>
      <c r="B31" t="s">
        <v>2686</v>
      </c>
      <c r="C31" s="87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2643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  <c r="R31" s="153" t="s">
        <v>2686</v>
      </c>
    </row>
    <row r="32" spans="1:18" x14ac:dyDescent="0.25">
      <c r="A32" t="s">
        <v>848</v>
      </c>
      <c r="B32" t="s">
        <v>2687</v>
      </c>
      <c r="C32" s="86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2643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  <c r="R32" s="153" t="s">
        <v>2687</v>
      </c>
    </row>
    <row r="33" spans="1:18" x14ac:dyDescent="0.25">
      <c r="A33" t="s">
        <v>849</v>
      </c>
      <c r="B33" t="s">
        <v>2688</v>
      </c>
      <c r="C33" s="87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2643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  <c r="R33" s="153" t="s">
        <v>2688</v>
      </c>
    </row>
    <row r="34" spans="1:18" x14ac:dyDescent="0.25">
      <c r="A34" t="s">
        <v>850</v>
      </c>
      <c r="B34" t="s">
        <v>2689</v>
      </c>
      <c r="C34" s="86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2643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  <c r="R34" s="153" t="s">
        <v>2689</v>
      </c>
    </row>
    <row r="35" spans="1:18" x14ac:dyDescent="0.25">
      <c r="A35" t="s">
        <v>851</v>
      </c>
      <c r="B35" t="s">
        <v>2690</v>
      </c>
      <c r="C35" s="87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2643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  <c r="R35" s="153" t="s">
        <v>2690</v>
      </c>
    </row>
    <row r="36" spans="1:18" x14ac:dyDescent="0.25">
      <c r="A36" t="s">
        <v>5124</v>
      </c>
      <c r="B36" t="s">
        <v>2691</v>
      </c>
      <c r="C36" s="86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2643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  <c r="R36" s="153" t="s">
        <v>2691</v>
      </c>
    </row>
    <row r="37" spans="1:18" x14ac:dyDescent="0.25">
      <c r="A37" t="s">
        <v>853</v>
      </c>
      <c r="B37" t="s">
        <v>2692</v>
      </c>
      <c r="C37" s="87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2643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  <c r="R37" s="153" t="s">
        <v>2692</v>
      </c>
    </row>
    <row r="38" spans="1:18" x14ac:dyDescent="0.25">
      <c r="A38" t="s">
        <v>854</v>
      </c>
      <c r="B38" t="s">
        <v>2693</v>
      </c>
      <c r="C38" s="86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2643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  <c r="R38" s="153" t="s">
        <v>2693</v>
      </c>
    </row>
    <row r="39" spans="1:18" x14ac:dyDescent="0.25">
      <c r="A39" t="s">
        <v>924</v>
      </c>
      <c r="B39" t="s">
        <v>2694</v>
      </c>
      <c r="C39" s="87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2643</v>
      </c>
      <c r="M39" s="60">
        <v>2.4E-2</v>
      </c>
      <c r="N39" s="60">
        <v>180</v>
      </c>
      <c r="O39" s="60">
        <v>2.3106999999999999E-2</v>
      </c>
      <c r="P39" s="60">
        <v>175.06</v>
      </c>
      <c r="R39" s="153" t="s">
        <v>2694</v>
      </c>
    </row>
    <row r="40" spans="1:18" x14ac:dyDescent="0.25">
      <c r="A40" t="s">
        <v>925</v>
      </c>
      <c r="B40" t="s">
        <v>2695</v>
      </c>
      <c r="C40" s="86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2643</v>
      </c>
      <c r="M40" s="59">
        <v>2.4E-2</v>
      </c>
      <c r="N40" s="59">
        <v>173.53</v>
      </c>
      <c r="O40" s="59">
        <v>2.3814000000000002E-2</v>
      </c>
      <c r="P40" s="59">
        <v>173.54</v>
      </c>
      <c r="R40" s="153" t="s">
        <v>2695</v>
      </c>
    </row>
    <row r="41" spans="1:18" x14ac:dyDescent="0.25">
      <c r="A41" t="s">
        <v>5125</v>
      </c>
      <c r="B41" t="s">
        <v>2696</v>
      </c>
      <c r="C41" s="87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2643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  <c r="R41" s="153" t="s">
        <v>2696</v>
      </c>
    </row>
    <row r="42" spans="1:18" x14ac:dyDescent="0.25">
      <c r="A42" t="s">
        <v>927</v>
      </c>
      <c r="B42" t="s">
        <v>2697</v>
      </c>
      <c r="C42" s="86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2643</v>
      </c>
      <c r="M42" s="59">
        <v>0.58048</v>
      </c>
      <c r="N42" s="59">
        <v>15.83</v>
      </c>
      <c r="O42" s="59">
        <v>0.58044999999999991</v>
      </c>
      <c r="P42" s="59">
        <v>15.636999999999999</v>
      </c>
      <c r="R42" s="153" t="s">
        <v>2697</v>
      </c>
    </row>
    <row r="43" spans="1:18" x14ac:dyDescent="0.25">
      <c r="A43" t="s">
        <v>5126</v>
      </c>
      <c r="B43" t="s">
        <v>2698</v>
      </c>
      <c r="C43" s="87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2643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  <c r="R43" s="153" t="s">
        <v>2698</v>
      </c>
    </row>
    <row r="44" spans="1:18" x14ac:dyDescent="0.25">
      <c r="A44" t="s">
        <v>929</v>
      </c>
      <c r="B44" t="s">
        <v>2699</v>
      </c>
      <c r="C44" s="86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2643</v>
      </c>
      <c r="M44" s="59">
        <v>58</v>
      </c>
      <c r="N44" s="59">
        <v>0.18851999999999999</v>
      </c>
      <c r="O44" s="59">
        <v>58</v>
      </c>
      <c r="P44" s="59">
        <v>0.15719</v>
      </c>
      <c r="R44" s="153" t="s">
        <v>2699</v>
      </c>
    </row>
    <row r="45" spans="1:18" x14ac:dyDescent="0.25">
      <c r="A45" t="s">
        <v>930</v>
      </c>
      <c r="B45" t="s">
        <v>2700</v>
      </c>
      <c r="C45" s="87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2643</v>
      </c>
      <c r="M45" s="60">
        <v>580</v>
      </c>
      <c r="N45" s="60">
        <v>2.8251999999999999E-2</v>
      </c>
      <c r="O45" s="60">
        <v>580</v>
      </c>
      <c r="P45" s="60">
        <v>1.5719E-2</v>
      </c>
      <c r="R45" s="153" t="s">
        <v>2700</v>
      </c>
    </row>
    <row r="46" spans="1:18" x14ac:dyDescent="0.25">
      <c r="A46" t="s">
        <v>931</v>
      </c>
      <c r="B46" t="s">
        <v>2701</v>
      </c>
      <c r="C46" s="86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2643</v>
      </c>
      <c r="M46" s="59">
        <v>5.8</v>
      </c>
      <c r="N46" s="59">
        <v>6.5851000000000007E-6</v>
      </c>
      <c r="O46" s="59">
        <v>5.8</v>
      </c>
      <c r="P46" s="59">
        <v>1.5718999999999999E-6</v>
      </c>
      <c r="R46" s="153" t="s">
        <v>2701</v>
      </c>
    </row>
    <row r="47" spans="1:18" x14ac:dyDescent="0.25">
      <c r="A47" t="s">
        <v>932</v>
      </c>
      <c r="B47" t="s">
        <v>2702</v>
      </c>
      <c r="C47" s="87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2643</v>
      </c>
      <c r="M47" s="60">
        <v>58</v>
      </c>
      <c r="N47" s="60">
        <v>2.1625E-6</v>
      </c>
      <c r="O47" s="60">
        <v>58</v>
      </c>
      <c r="P47" s="60">
        <v>1.572E-7</v>
      </c>
      <c r="R47" s="153" t="s">
        <v>2702</v>
      </c>
    </row>
    <row r="48" spans="1:18" x14ac:dyDescent="0.25">
      <c r="A48" t="s">
        <v>5127</v>
      </c>
      <c r="B48" t="s">
        <v>2703</v>
      </c>
      <c r="C48" s="86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2643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  <c r="R48" s="153" t="s">
        <v>2703</v>
      </c>
    </row>
    <row r="49" spans="1:18" x14ac:dyDescent="0.25">
      <c r="A49" t="s">
        <v>934</v>
      </c>
      <c r="B49" t="s">
        <v>2704</v>
      </c>
      <c r="C49" s="87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2643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  <c r="R49" s="153" t="s">
        <v>2704</v>
      </c>
    </row>
    <row r="50" spans="1:18" x14ac:dyDescent="0.25">
      <c r="A50" t="s">
        <v>5128</v>
      </c>
      <c r="B50" t="s">
        <v>2705</v>
      </c>
      <c r="C50" s="86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2643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  <c r="R50" s="153" t="s">
        <v>2705</v>
      </c>
    </row>
    <row r="51" spans="1:18" x14ac:dyDescent="0.25">
      <c r="A51" t="s">
        <v>936</v>
      </c>
      <c r="B51" t="s">
        <v>2706</v>
      </c>
      <c r="C51" s="87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2643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  <c r="R51" s="153" t="s">
        <v>2706</v>
      </c>
    </row>
    <row r="52" spans="1:18" x14ac:dyDescent="0.25">
      <c r="A52" t="s">
        <v>937</v>
      </c>
      <c r="B52" t="s">
        <v>2707</v>
      </c>
      <c r="C52" s="86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2643</v>
      </c>
      <c r="M52" s="59">
        <v>58</v>
      </c>
      <c r="N52" s="59">
        <v>0.98192000000000002</v>
      </c>
      <c r="O52" s="59">
        <v>58</v>
      </c>
      <c r="P52" s="59">
        <v>0.88327999999999995</v>
      </c>
      <c r="R52" s="153" t="s">
        <v>2707</v>
      </c>
    </row>
    <row r="53" spans="1:18" x14ac:dyDescent="0.25">
      <c r="A53" t="s">
        <v>5129</v>
      </c>
      <c r="B53" t="s">
        <v>2708</v>
      </c>
      <c r="C53" s="87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2643</v>
      </c>
      <c r="M53" s="60">
        <v>0.21000000000000002</v>
      </c>
      <c r="N53" s="60">
        <v>150</v>
      </c>
      <c r="O53" s="60">
        <v>0.20100000000000001</v>
      </c>
      <c r="P53" s="60">
        <v>145.79</v>
      </c>
      <c r="R53" s="153" t="s">
        <v>2708</v>
      </c>
    </row>
    <row r="54" spans="1:18" x14ac:dyDescent="0.25">
      <c r="A54" t="s">
        <v>939</v>
      </c>
      <c r="B54" t="s">
        <v>2709</v>
      </c>
      <c r="C54" s="86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2643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  <c r="R54" s="153" t="s">
        <v>2709</v>
      </c>
    </row>
    <row r="55" spans="1:18" x14ac:dyDescent="0.25">
      <c r="A55" t="s">
        <v>5130</v>
      </c>
      <c r="B55" t="s">
        <v>2710</v>
      </c>
      <c r="C55" s="87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2643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  <c r="R55" s="153" t="s">
        <v>2710</v>
      </c>
    </row>
    <row r="56" spans="1:18" x14ac:dyDescent="0.25">
      <c r="A56" t="s">
        <v>941</v>
      </c>
      <c r="B56" t="s">
        <v>2711</v>
      </c>
      <c r="C56" s="86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2643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  <c r="R56" s="153" t="s">
        <v>2711</v>
      </c>
    </row>
    <row r="57" spans="1:18" x14ac:dyDescent="0.25">
      <c r="A57" t="s">
        <v>5131</v>
      </c>
      <c r="B57" t="s">
        <v>2712</v>
      </c>
      <c r="C57" s="87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2643</v>
      </c>
      <c r="M57" s="60">
        <v>580</v>
      </c>
      <c r="N57" s="60">
        <v>0.74076000000000009</v>
      </c>
      <c r="O57" s="60">
        <v>580</v>
      </c>
      <c r="P57" s="60">
        <v>0.71564000000000005</v>
      </c>
      <c r="R57" s="153" t="s">
        <v>2712</v>
      </c>
    </row>
    <row r="58" spans="1:18" x14ac:dyDescent="0.25">
      <c r="A58" t="s">
        <v>943</v>
      </c>
      <c r="B58" t="s">
        <v>2713</v>
      </c>
      <c r="C58" s="86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2643</v>
      </c>
      <c r="M58" s="59">
        <v>3</v>
      </c>
      <c r="N58" s="59">
        <v>120</v>
      </c>
      <c r="O58" s="59">
        <v>2.9413999999999998</v>
      </c>
      <c r="P58" s="59">
        <v>115.33</v>
      </c>
      <c r="R58" s="153" t="s">
        <v>2713</v>
      </c>
    </row>
    <row r="59" spans="1:18" x14ac:dyDescent="0.25">
      <c r="A59" t="s">
        <v>944</v>
      </c>
      <c r="B59" t="s">
        <v>2714</v>
      </c>
      <c r="C59" s="87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2643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  <c r="R59" s="153" t="s">
        <v>2714</v>
      </c>
    </row>
    <row r="60" spans="1:18" x14ac:dyDescent="0.25">
      <c r="A60" t="s">
        <v>5132</v>
      </c>
      <c r="B60" t="s">
        <v>2715</v>
      </c>
      <c r="C60" s="86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2643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  <c r="R60" s="153" t="s">
        <v>2715</v>
      </c>
    </row>
    <row r="61" spans="1:18" x14ac:dyDescent="0.25">
      <c r="A61" t="s">
        <v>5133</v>
      </c>
      <c r="B61" t="s">
        <v>2716</v>
      </c>
      <c r="C61" s="87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2643</v>
      </c>
      <c r="M61" s="60">
        <v>579.89</v>
      </c>
      <c r="N61" s="60">
        <v>4.7609999999999992</v>
      </c>
      <c r="O61" s="60">
        <v>579.88</v>
      </c>
      <c r="P61" s="60">
        <v>4.7410999999999994</v>
      </c>
      <c r="R61" s="153" t="s">
        <v>2716</v>
      </c>
    </row>
    <row r="62" spans="1:18" x14ac:dyDescent="0.25">
      <c r="A62" t="s">
        <v>947</v>
      </c>
      <c r="B62" t="s">
        <v>2717</v>
      </c>
      <c r="C62" s="86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2643</v>
      </c>
      <c r="M62" s="59">
        <v>5800</v>
      </c>
      <c r="N62" s="59">
        <v>0.48270000000000002</v>
      </c>
      <c r="O62" s="59">
        <v>5800</v>
      </c>
      <c r="P62" s="59">
        <v>0.47470999999999997</v>
      </c>
      <c r="R62" s="153" t="s">
        <v>2717</v>
      </c>
    </row>
    <row r="63" spans="1:18" x14ac:dyDescent="0.25">
      <c r="A63" t="s">
        <v>948</v>
      </c>
      <c r="B63" t="s">
        <v>2718</v>
      </c>
      <c r="C63" s="87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2643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  <c r="R63" s="153" t="s">
        <v>2718</v>
      </c>
    </row>
    <row r="64" spans="1:18" x14ac:dyDescent="0.25">
      <c r="A64" t="s">
        <v>949</v>
      </c>
      <c r="B64" t="s">
        <v>2719</v>
      </c>
      <c r="C64" s="86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2643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  <c r="R64" s="153" t="s">
        <v>2719</v>
      </c>
    </row>
    <row r="65" spans="1:18" x14ac:dyDescent="0.25">
      <c r="A65" t="s">
        <v>950</v>
      </c>
      <c r="B65" t="s">
        <v>2720</v>
      </c>
      <c r="C65" s="87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2643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  <c r="R65" s="153" t="s">
        <v>2720</v>
      </c>
    </row>
    <row r="66" spans="1:18" x14ac:dyDescent="0.25">
      <c r="A66" t="s">
        <v>951</v>
      </c>
      <c r="B66" t="s">
        <v>2721</v>
      </c>
      <c r="C66" s="86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2643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  <c r="R66" s="153" t="s">
        <v>2721</v>
      </c>
    </row>
    <row r="67" spans="1:18" x14ac:dyDescent="0.25">
      <c r="A67" t="s">
        <v>952</v>
      </c>
      <c r="B67" t="s">
        <v>2722</v>
      </c>
      <c r="C67" s="87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2643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  <c r="R67" s="153" t="s">
        <v>2722</v>
      </c>
    </row>
    <row r="68" spans="1:18" x14ac:dyDescent="0.25">
      <c r="A68" t="s">
        <v>953</v>
      </c>
      <c r="B68" t="s">
        <v>2723</v>
      </c>
      <c r="C68" s="86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2643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  <c r="R68" s="153" t="s">
        <v>2723</v>
      </c>
    </row>
    <row r="69" spans="1:18" x14ac:dyDescent="0.25">
      <c r="A69" t="s">
        <v>954</v>
      </c>
      <c r="B69" t="s">
        <v>2724</v>
      </c>
      <c r="C69" s="87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2643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  <c r="R69" s="153" t="s">
        <v>2724</v>
      </c>
    </row>
    <row r="70" spans="1:18" x14ac:dyDescent="0.25">
      <c r="A70" t="s">
        <v>955</v>
      </c>
      <c r="B70" t="s">
        <v>2725</v>
      </c>
      <c r="C70" s="86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2643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  <c r="R70" s="153" t="s">
        <v>2725</v>
      </c>
    </row>
    <row r="71" spans="1:18" x14ac:dyDescent="0.25">
      <c r="A71" t="s">
        <v>956</v>
      </c>
      <c r="B71" t="s">
        <v>2726</v>
      </c>
      <c r="C71" s="87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2643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  <c r="R71" s="153" t="s">
        <v>2726</v>
      </c>
    </row>
    <row r="72" spans="1:18" x14ac:dyDescent="0.25">
      <c r="A72" t="s">
        <v>5134</v>
      </c>
      <c r="B72" t="s">
        <v>2727</v>
      </c>
      <c r="C72" s="86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2643</v>
      </c>
      <c r="M72" s="59">
        <v>2.7</v>
      </c>
      <c r="N72" s="59">
        <v>1.1000000000000001</v>
      </c>
      <c r="O72" s="59">
        <v>2.6473</v>
      </c>
      <c r="P72" s="59">
        <v>1.1008</v>
      </c>
      <c r="R72" s="153" t="s">
        <v>2727</v>
      </c>
    </row>
    <row r="73" spans="1:18" x14ac:dyDescent="0.25">
      <c r="A73" t="s">
        <v>958</v>
      </c>
      <c r="B73" t="s">
        <v>2728</v>
      </c>
      <c r="C73" s="87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2643</v>
      </c>
      <c r="M73" s="60">
        <v>2.7</v>
      </c>
      <c r="N73" s="60">
        <v>1.1006</v>
      </c>
      <c r="O73" s="60">
        <v>2.6626000000000003</v>
      </c>
      <c r="P73" s="60">
        <v>1.1004</v>
      </c>
      <c r="R73" s="153" t="s">
        <v>2728</v>
      </c>
    </row>
    <row r="74" spans="1:18" x14ac:dyDescent="0.25">
      <c r="A74" t="s">
        <v>959</v>
      </c>
      <c r="B74" t="s">
        <v>2729</v>
      </c>
      <c r="C74" s="86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2643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  <c r="R74" s="153" t="s">
        <v>2729</v>
      </c>
    </row>
    <row r="75" spans="1:18" x14ac:dyDescent="0.25">
      <c r="A75" t="s">
        <v>960</v>
      </c>
      <c r="B75" t="s">
        <v>2730</v>
      </c>
      <c r="C75" s="87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2643</v>
      </c>
      <c r="M75" s="60">
        <v>55.899000000000001</v>
      </c>
      <c r="N75" s="60">
        <v>0.35962</v>
      </c>
      <c r="O75" s="60">
        <v>55.915999999999997</v>
      </c>
      <c r="P75" s="60">
        <v>0.35746</v>
      </c>
      <c r="R75" s="153" t="s">
        <v>2730</v>
      </c>
    </row>
    <row r="76" spans="1:18" x14ac:dyDescent="0.25">
      <c r="A76" t="s">
        <v>961</v>
      </c>
      <c r="B76" t="s">
        <v>2731</v>
      </c>
      <c r="C76" s="86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2643</v>
      </c>
      <c r="M76" s="59">
        <v>2.7</v>
      </c>
      <c r="N76" s="59">
        <v>1.1000000000000001</v>
      </c>
      <c r="O76" s="59">
        <v>2.6473</v>
      </c>
      <c r="P76" s="59">
        <v>1.1008</v>
      </c>
      <c r="R76" s="153" t="s">
        <v>2731</v>
      </c>
    </row>
    <row r="77" spans="1:18" x14ac:dyDescent="0.25">
      <c r="A77" t="s">
        <v>962</v>
      </c>
      <c r="B77" t="s">
        <v>2732</v>
      </c>
      <c r="C77" s="87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2643</v>
      </c>
      <c r="M77" s="60">
        <v>2.7</v>
      </c>
      <c r="N77" s="60">
        <v>1.1006</v>
      </c>
      <c r="O77" s="60">
        <v>2.6626000000000003</v>
      </c>
      <c r="P77" s="60">
        <v>1.1004</v>
      </c>
      <c r="R77" s="153" t="s">
        <v>2732</v>
      </c>
    </row>
    <row r="78" spans="1:18" x14ac:dyDescent="0.25">
      <c r="A78" t="s">
        <v>5135</v>
      </c>
      <c r="B78" t="s">
        <v>2733</v>
      </c>
      <c r="C78" s="86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2643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  <c r="R78" s="153" t="s">
        <v>2733</v>
      </c>
    </row>
    <row r="79" spans="1:18" x14ac:dyDescent="0.25">
      <c r="A79" t="s">
        <v>964</v>
      </c>
      <c r="B79" t="s">
        <v>2734</v>
      </c>
      <c r="C79" s="87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2643</v>
      </c>
      <c r="M79" s="60">
        <v>55.899000000000001</v>
      </c>
      <c r="N79" s="60">
        <v>0.35962</v>
      </c>
      <c r="O79" s="60">
        <v>55.915999999999997</v>
      </c>
      <c r="P79" s="60">
        <v>0.35746</v>
      </c>
      <c r="R79" s="153" t="s">
        <v>2734</v>
      </c>
    </row>
    <row r="80" spans="1:18" x14ac:dyDescent="0.25">
      <c r="A80" t="s">
        <v>898</v>
      </c>
      <c r="B80" t="s">
        <v>2735</v>
      </c>
      <c r="C80" s="86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2643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  <c r="R80" s="153" t="s">
        <v>2735</v>
      </c>
    </row>
    <row r="81" spans="1:18" x14ac:dyDescent="0.25">
      <c r="A81" t="s">
        <v>899</v>
      </c>
      <c r="B81" t="s">
        <v>2736</v>
      </c>
      <c r="C81" s="87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2643</v>
      </c>
      <c r="M81" s="60">
        <v>0.16836000000000001</v>
      </c>
      <c r="N81" s="60">
        <v>1.9875</v>
      </c>
      <c r="O81" s="60">
        <v>0.16627</v>
      </c>
      <c r="P81" s="60">
        <v>1.9876</v>
      </c>
      <c r="R81" s="153" t="s">
        <v>2736</v>
      </c>
    </row>
    <row r="82" spans="1:18" x14ac:dyDescent="0.25">
      <c r="A82" t="s">
        <v>5136</v>
      </c>
      <c r="B82" t="s">
        <v>2737</v>
      </c>
      <c r="C82" s="86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2643</v>
      </c>
      <c r="M82" s="59">
        <v>4.4750999999999994</v>
      </c>
      <c r="N82" s="59">
        <v>1.6631</v>
      </c>
      <c r="O82" s="59">
        <v>4.4718</v>
      </c>
      <c r="P82" s="59">
        <v>1.6632</v>
      </c>
      <c r="R82" s="153" t="s">
        <v>2737</v>
      </c>
    </row>
    <row r="83" spans="1:18" x14ac:dyDescent="0.25">
      <c r="A83" t="s">
        <v>901</v>
      </c>
      <c r="B83" t="s">
        <v>2738</v>
      </c>
      <c r="C83" s="87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2643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  <c r="R83" s="153" t="s">
        <v>2738</v>
      </c>
    </row>
    <row r="84" spans="1:18" x14ac:dyDescent="0.25">
      <c r="A84" t="s">
        <v>902</v>
      </c>
      <c r="B84" t="s">
        <v>2739</v>
      </c>
      <c r="C84" s="86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2643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  <c r="R84" s="153" t="s">
        <v>2739</v>
      </c>
    </row>
    <row r="85" spans="1:18" x14ac:dyDescent="0.25">
      <c r="A85" t="s">
        <v>903</v>
      </c>
      <c r="B85" t="s">
        <v>2740</v>
      </c>
      <c r="C85" s="87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2643</v>
      </c>
      <c r="M85" s="60">
        <v>1.6</v>
      </c>
      <c r="N85" s="60">
        <v>2</v>
      </c>
      <c r="O85" s="60">
        <v>0.12764</v>
      </c>
      <c r="P85" s="60">
        <v>2.0470999999999999</v>
      </c>
      <c r="R85" s="153" t="s">
        <v>2740</v>
      </c>
    </row>
    <row r="86" spans="1:18" x14ac:dyDescent="0.25">
      <c r="A86" t="s">
        <v>904</v>
      </c>
      <c r="B86" t="s">
        <v>2741</v>
      </c>
      <c r="C86" s="86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2643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  <c r="R86" s="153" t="s">
        <v>2741</v>
      </c>
    </row>
    <row r="87" spans="1:18" x14ac:dyDescent="0.25">
      <c r="A87" t="s">
        <v>905</v>
      </c>
      <c r="B87" t="s">
        <v>2742</v>
      </c>
      <c r="C87" s="87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2643</v>
      </c>
      <c r="M87" s="60">
        <v>49.094000000000001</v>
      </c>
      <c r="N87" s="60">
        <v>1.1796</v>
      </c>
      <c r="O87" s="60">
        <v>49.065999999999995</v>
      </c>
      <c r="P87" s="60">
        <v>1.1772</v>
      </c>
      <c r="R87" s="153" t="s">
        <v>2742</v>
      </c>
    </row>
    <row r="88" spans="1:18" x14ac:dyDescent="0.25">
      <c r="A88" t="s">
        <v>906</v>
      </c>
      <c r="B88" t="s">
        <v>2743</v>
      </c>
      <c r="C88" s="86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2643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  <c r="R88" s="153" t="s">
        <v>2743</v>
      </c>
    </row>
    <row r="89" spans="1:18" x14ac:dyDescent="0.25">
      <c r="A89" t="s">
        <v>907</v>
      </c>
      <c r="B89" t="s">
        <v>2744</v>
      </c>
      <c r="C89" s="87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2643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  <c r="R89" s="153" t="s">
        <v>2744</v>
      </c>
    </row>
    <row r="90" spans="1:18" x14ac:dyDescent="0.25">
      <c r="A90" t="s">
        <v>908</v>
      </c>
      <c r="B90" t="s">
        <v>2745</v>
      </c>
      <c r="C90" s="86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2643</v>
      </c>
      <c r="M90" s="59">
        <v>57736</v>
      </c>
      <c r="N90" s="59">
        <v>1.7851E-3</v>
      </c>
      <c r="O90" s="59">
        <v>57735</v>
      </c>
      <c r="P90" s="59">
        <v>1.4924999999999999E-3</v>
      </c>
      <c r="R90" s="153" t="s">
        <v>2745</v>
      </c>
    </row>
    <row r="91" spans="1:18" x14ac:dyDescent="0.25">
      <c r="A91" t="s">
        <v>909</v>
      </c>
      <c r="B91" t="s">
        <v>2746</v>
      </c>
      <c r="C91" s="87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2643</v>
      </c>
      <c r="M91" s="60">
        <v>4</v>
      </c>
      <c r="N91" s="60">
        <v>2.1</v>
      </c>
      <c r="O91" s="60">
        <v>2.5089999999999999</v>
      </c>
      <c r="P91" s="60">
        <v>2.1122000000000001</v>
      </c>
      <c r="R91" s="153" t="s">
        <v>2746</v>
      </c>
    </row>
    <row r="92" spans="1:18" x14ac:dyDescent="0.25">
      <c r="A92" t="s">
        <v>910</v>
      </c>
      <c r="B92" t="s">
        <v>2747</v>
      </c>
      <c r="C92" s="86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2643</v>
      </c>
      <c r="M92" s="59">
        <v>29.551000000000002</v>
      </c>
      <c r="N92" s="59">
        <v>1.93</v>
      </c>
      <c r="O92" s="59">
        <v>29.511000000000003</v>
      </c>
      <c r="P92" s="59">
        <v>1.9297</v>
      </c>
      <c r="R92" s="153" t="s">
        <v>2747</v>
      </c>
    </row>
    <row r="93" spans="1:18" x14ac:dyDescent="0.25">
      <c r="A93" t="s">
        <v>5137</v>
      </c>
      <c r="B93" t="s">
        <v>2748</v>
      </c>
      <c r="C93" s="87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2643</v>
      </c>
      <c r="M93" s="60">
        <v>565.25</v>
      </c>
      <c r="N93" s="60">
        <v>0.52854000000000001</v>
      </c>
      <c r="O93" s="60">
        <v>565.25</v>
      </c>
      <c r="P93" s="60">
        <v>0.52742999999999995</v>
      </c>
      <c r="R93" s="153" t="s">
        <v>2748</v>
      </c>
    </row>
    <row r="94" spans="1:18" x14ac:dyDescent="0.25">
      <c r="A94" t="s">
        <v>912</v>
      </c>
      <c r="B94" t="s">
        <v>2749</v>
      </c>
      <c r="C94" s="86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2643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  <c r="R94" s="153" t="s">
        <v>2749</v>
      </c>
    </row>
    <row r="95" spans="1:18" x14ac:dyDescent="0.25">
      <c r="A95" t="s">
        <v>5138</v>
      </c>
      <c r="B95" t="s">
        <v>2750</v>
      </c>
      <c r="C95" s="87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2643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  <c r="R95" s="153" t="s">
        <v>2750</v>
      </c>
    </row>
    <row r="96" spans="1:18" x14ac:dyDescent="0.25">
      <c r="A96" t="s">
        <v>914</v>
      </c>
      <c r="B96" t="s">
        <v>2751</v>
      </c>
      <c r="C96" s="86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2643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  <c r="R96" s="153" t="s">
        <v>2751</v>
      </c>
    </row>
    <row r="97" spans="1:18" x14ac:dyDescent="0.25">
      <c r="A97" t="s">
        <v>5139</v>
      </c>
      <c r="B97" t="s">
        <v>2752</v>
      </c>
      <c r="C97" s="87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2643</v>
      </c>
      <c r="M97" s="60">
        <v>14.301</v>
      </c>
      <c r="N97" s="60">
        <v>2.2787999999999999</v>
      </c>
      <c r="O97" s="60">
        <v>14.221</v>
      </c>
      <c r="P97" s="60">
        <v>2.2784</v>
      </c>
      <c r="R97" s="153" t="s">
        <v>2752</v>
      </c>
    </row>
    <row r="98" spans="1:18" x14ac:dyDescent="0.25">
      <c r="A98" t="s">
        <v>916</v>
      </c>
      <c r="B98" t="s">
        <v>2753</v>
      </c>
      <c r="C98" s="86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2643</v>
      </c>
      <c r="M98" s="59">
        <v>497.21</v>
      </c>
      <c r="N98" s="59">
        <v>1.2323999999999999</v>
      </c>
      <c r="O98" s="59">
        <v>497.26</v>
      </c>
      <c r="P98" s="59">
        <v>1.2301</v>
      </c>
      <c r="R98" s="153" t="s">
        <v>2753</v>
      </c>
    </row>
    <row r="99" spans="1:18" x14ac:dyDescent="0.25">
      <c r="A99" t="s">
        <v>917</v>
      </c>
      <c r="B99" t="s">
        <v>2754</v>
      </c>
      <c r="C99" s="87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2643</v>
      </c>
      <c r="M99" s="60">
        <v>5763.1</v>
      </c>
      <c r="N99" s="60">
        <v>0.14824000000000001</v>
      </c>
      <c r="O99" s="60">
        <v>5763.2000000000007</v>
      </c>
      <c r="P99" s="60">
        <v>0.1469</v>
      </c>
      <c r="R99" s="153" t="s">
        <v>2754</v>
      </c>
    </row>
    <row r="100" spans="1:18" x14ac:dyDescent="0.25">
      <c r="A100" t="s">
        <v>918</v>
      </c>
      <c r="B100" t="s">
        <v>2755</v>
      </c>
      <c r="C100" s="86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2643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  <c r="R100" s="153" t="s">
        <v>2755</v>
      </c>
    </row>
    <row r="101" spans="1:18" x14ac:dyDescent="0.25">
      <c r="A101" t="s">
        <v>919</v>
      </c>
      <c r="B101" t="s">
        <v>2756</v>
      </c>
      <c r="C101" s="87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2643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  <c r="R101" s="153" t="s">
        <v>2756</v>
      </c>
    </row>
    <row r="102" spans="1:18" x14ac:dyDescent="0.25">
      <c r="A102" t="s">
        <v>920</v>
      </c>
      <c r="B102" t="s">
        <v>2757</v>
      </c>
      <c r="C102" s="86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2643</v>
      </c>
      <c r="M102" s="59">
        <v>14.301</v>
      </c>
      <c r="N102" s="59">
        <v>2.2787999999999999</v>
      </c>
      <c r="O102" s="59">
        <v>14.221</v>
      </c>
      <c r="P102" s="59">
        <v>2.2784</v>
      </c>
      <c r="R102" s="153" t="s">
        <v>2757</v>
      </c>
    </row>
    <row r="103" spans="1:18" x14ac:dyDescent="0.25">
      <c r="A103" t="s">
        <v>921</v>
      </c>
      <c r="B103" t="s">
        <v>2758</v>
      </c>
      <c r="C103" s="87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2643</v>
      </c>
      <c r="M103" s="60">
        <v>497.21</v>
      </c>
      <c r="N103" s="60">
        <v>1.2323999999999999</v>
      </c>
      <c r="O103" s="60">
        <v>497.26</v>
      </c>
      <c r="P103" s="60">
        <v>1.2301</v>
      </c>
      <c r="R103" s="153" t="s">
        <v>2758</v>
      </c>
    </row>
    <row r="104" spans="1:18" x14ac:dyDescent="0.25">
      <c r="A104" t="s">
        <v>5140</v>
      </c>
      <c r="B104" t="s">
        <v>2759</v>
      </c>
      <c r="C104" s="86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2643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  <c r="R104" s="153" t="s">
        <v>2759</v>
      </c>
    </row>
    <row r="105" spans="1:18" x14ac:dyDescent="0.25">
      <c r="A105" t="s">
        <v>923</v>
      </c>
      <c r="B105" t="s">
        <v>2760</v>
      </c>
      <c r="C105" s="87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2643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  <c r="R105" s="153" t="s">
        <v>2760</v>
      </c>
    </row>
    <row r="106" spans="1:18" x14ac:dyDescent="0.25">
      <c r="A106" t="s">
        <v>876</v>
      </c>
      <c r="B106" t="s">
        <v>2761</v>
      </c>
      <c r="C106" s="86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2643</v>
      </c>
      <c r="M106" s="59">
        <v>3.9</v>
      </c>
      <c r="N106" s="59">
        <v>2.1</v>
      </c>
      <c r="O106" s="59">
        <v>0.23927999999999999</v>
      </c>
      <c r="P106" s="59">
        <v>2.0472999999999999</v>
      </c>
      <c r="R106" s="153" t="s">
        <v>2761</v>
      </c>
    </row>
    <row r="107" spans="1:18" x14ac:dyDescent="0.25">
      <c r="A107" t="s">
        <v>877</v>
      </c>
      <c r="B107" t="s">
        <v>2762</v>
      </c>
      <c r="C107" s="87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2643</v>
      </c>
      <c r="M107" s="60">
        <v>3.9</v>
      </c>
      <c r="N107" s="60">
        <v>2.1</v>
      </c>
      <c r="O107" s="60">
        <v>0.76998</v>
      </c>
      <c r="P107" s="60">
        <v>2.0407000000000002</v>
      </c>
      <c r="R107" s="153" t="s">
        <v>2762</v>
      </c>
    </row>
    <row r="108" spans="1:18" x14ac:dyDescent="0.25">
      <c r="A108" t="s">
        <v>878</v>
      </c>
      <c r="B108" t="s">
        <v>2763</v>
      </c>
      <c r="C108" s="86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2643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  <c r="R108" s="153" t="s">
        <v>2763</v>
      </c>
    </row>
    <row r="109" spans="1:18" x14ac:dyDescent="0.25">
      <c r="A109" t="s">
        <v>879</v>
      </c>
      <c r="B109" t="s">
        <v>2764</v>
      </c>
      <c r="C109" s="87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2643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  <c r="R109" s="153" t="s">
        <v>2764</v>
      </c>
    </row>
    <row r="110" spans="1:18" x14ac:dyDescent="0.25">
      <c r="A110" t="s">
        <v>5141</v>
      </c>
      <c r="B110" t="s">
        <v>2765</v>
      </c>
      <c r="C110" s="86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2643</v>
      </c>
      <c r="M110" s="59">
        <v>5773.1</v>
      </c>
      <c r="N110" s="59">
        <v>2.9468000000000001E-2</v>
      </c>
      <c r="O110" s="59">
        <v>5773.1</v>
      </c>
      <c r="P110" s="59">
        <v>2.912E-2</v>
      </c>
      <c r="R110" s="153" t="s">
        <v>2765</v>
      </c>
    </row>
    <row r="111" spans="1:18" x14ac:dyDescent="0.25">
      <c r="A111" t="s">
        <v>881</v>
      </c>
      <c r="B111" t="s">
        <v>2766</v>
      </c>
      <c r="C111" s="87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2643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  <c r="R111" s="153" t="s">
        <v>2766</v>
      </c>
    </row>
    <row r="112" spans="1:18" x14ac:dyDescent="0.25">
      <c r="A112" t="s">
        <v>882</v>
      </c>
      <c r="B112" t="s">
        <v>2767</v>
      </c>
      <c r="C112" s="86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2643</v>
      </c>
      <c r="M112" s="59">
        <v>19</v>
      </c>
      <c r="N112" s="59">
        <v>2.2000000000000002</v>
      </c>
      <c r="O112" s="59">
        <v>4.5221</v>
      </c>
      <c r="P112" s="59">
        <v>2.1139999999999999</v>
      </c>
      <c r="R112" s="153" t="s">
        <v>2767</v>
      </c>
    </row>
    <row r="113" spans="1:18" x14ac:dyDescent="0.25">
      <c r="A113" t="s">
        <v>5142</v>
      </c>
      <c r="B113" t="s">
        <v>2768</v>
      </c>
      <c r="C113" s="87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2643</v>
      </c>
      <c r="M113" s="60">
        <v>19</v>
      </c>
      <c r="N113" s="60">
        <v>2.2000000000000002</v>
      </c>
      <c r="O113" s="60">
        <v>19.726000000000003</v>
      </c>
      <c r="P113" s="60">
        <v>2.0608</v>
      </c>
      <c r="R113" s="153" t="s">
        <v>2768</v>
      </c>
    </row>
    <row r="114" spans="1:18" x14ac:dyDescent="0.25">
      <c r="A114" t="s">
        <v>884</v>
      </c>
      <c r="B114" t="s">
        <v>2769</v>
      </c>
      <c r="C114" s="86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2643</v>
      </c>
      <c r="M114" s="59">
        <v>535.04</v>
      </c>
      <c r="N114" s="59">
        <v>0.95226</v>
      </c>
      <c r="O114" s="59">
        <v>535.04</v>
      </c>
      <c r="P114" s="59">
        <v>0.95071000000000006</v>
      </c>
      <c r="R114" s="153" t="s">
        <v>2769</v>
      </c>
    </row>
    <row r="115" spans="1:18" x14ac:dyDescent="0.25">
      <c r="A115" t="s">
        <v>885</v>
      </c>
      <c r="B115" t="s">
        <v>2770</v>
      </c>
      <c r="C115" s="87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2643</v>
      </c>
      <c r="M115" s="60">
        <v>5768.4000000000005</v>
      </c>
      <c r="N115" s="60">
        <v>0.11068</v>
      </c>
      <c r="O115" s="60">
        <v>5768.5</v>
      </c>
      <c r="P115" s="60">
        <v>0.10982</v>
      </c>
      <c r="R115" s="153" t="s">
        <v>2770</v>
      </c>
    </row>
    <row r="116" spans="1:18" x14ac:dyDescent="0.25">
      <c r="A116" t="s">
        <v>886</v>
      </c>
      <c r="B116" t="s">
        <v>2771</v>
      </c>
      <c r="C116" s="86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2643</v>
      </c>
      <c r="M116" s="59">
        <v>57735</v>
      </c>
      <c r="N116" s="59">
        <v>1.1346999999999999E-2</v>
      </c>
      <c r="O116" s="59">
        <v>57735</v>
      </c>
      <c r="P116" s="59">
        <v>1.1002E-2</v>
      </c>
      <c r="R116" s="153" t="s">
        <v>2771</v>
      </c>
    </row>
    <row r="117" spans="1:18" x14ac:dyDescent="0.25">
      <c r="A117" t="s">
        <v>5143</v>
      </c>
      <c r="B117" t="s">
        <v>2772</v>
      </c>
      <c r="C117" s="87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2643</v>
      </c>
      <c r="M117" s="60">
        <v>577360</v>
      </c>
      <c r="N117" s="60">
        <v>1.2382000000000001E-3</v>
      </c>
      <c r="O117" s="60">
        <v>577350</v>
      </c>
      <c r="P117" s="60">
        <v>1.1002E-3</v>
      </c>
      <c r="R117" s="153" t="s">
        <v>2772</v>
      </c>
    </row>
    <row r="118" spans="1:18" x14ac:dyDescent="0.25">
      <c r="A118" t="s">
        <v>888</v>
      </c>
      <c r="B118" t="s">
        <v>2773</v>
      </c>
      <c r="C118" s="86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2643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  <c r="R118" s="153" t="s">
        <v>2773</v>
      </c>
    </row>
    <row r="119" spans="1:18" x14ac:dyDescent="0.25">
      <c r="A119" t="s">
        <v>889</v>
      </c>
      <c r="B119" t="s">
        <v>2774</v>
      </c>
      <c r="C119" s="87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2643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  <c r="R119" s="153" t="s">
        <v>2774</v>
      </c>
    </row>
    <row r="120" spans="1:18" x14ac:dyDescent="0.25">
      <c r="A120" t="s">
        <v>890</v>
      </c>
      <c r="B120" t="s">
        <v>2775</v>
      </c>
      <c r="C120" s="86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2643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  <c r="R120" s="153" t="s">
        <v>2775</v>
      </c>
    </row>
    <row r="121" spans="1:18" x14ac:dyDescent="0.25">
      <c r="A121" t="s">
        <v>5144</v>
      </c>
      <c r="B121" t="s">
        <v>2776</v>
      </c>
      <c r="C121" s="87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2643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  <c r="R121" s="153" t="s">
        <v>2776</v>
      </c>
    </row>
    <row r="122" spans="1:18" x14ac:dyDescent="0.25">
      <c r="A122" t="s">
        <v>892</v>
      </c>
      <c r="B122" t="s">
        <v>2777</v>
      </c>
      <c r="C122" s="86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2643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  <c r="R122" s="153" t="s">
        <v>2777</v>
      </c>
    </row>
    <row r="123" spans="1:18" x14ac:dyDescent="0.25">
      <c r="A123" t="s">
        <v>5145</v>
      </c>
      <c r="B123" t="s">
        <v>2778</v>
      </c>
      <c r="C123" s="87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2643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  <c r="R123" s="153" t="s">
        <v>2778</v>
      </c>
    </row>
    <row r="124" spans="1:18" x14ac:dyDescent="0.25">
      <c r="A124" t="s">
        <v>5146</v>
      </c>
      <c r="B124" t="s">
        <v>2779</v>
      </c>
      <c r="C124" s="86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2643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  <c r="R124" s="153" t="s">
        <v>2779</v>
      </c>
    </row>
    <row r="125" spans="1:18" x14ac:dyDescent="0.25">
      <c r="A125" t="s">
        <v>895</v>
      </c>
      <c r="B125" t="s">
        <v>2780</v>
      </c>
      <c r="C125" s="87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2643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  <c r="R125" s="153" t="s">
        <v>2780</v>
      </c>
    </row>
    <row r="126" spans="1:18" x14ac:dyDescent="0.25">
      <c r="A126" t="s">
        <v>896</v>
      </c>
      <c r="B126" t="s">
        <v>2781</v>
      </c>
      <c r="C126" s="86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2643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  <c r="R126" s="153" t="s">
        <v>2781</v>
      </c>
    </row>
    <row r="127" spans="1:18" x14ac:dyDescent="0.25">
      <c r="A127" t="s">
        <v>897</v>
      </c>
      <c r="B127" t="s">
        <v>2782</v>
      </c>
      <c r="C127" s="87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2643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  <c r="R127" s="153" t="s">
        <v>2782</v>
      </c>
    </row>
    <row r="128" spans="1:18" x14ac:dyDescent="0.25">
      <c r="A128" t="s">
        <v>855</v>
      </c>
      <c r="B128" t="s">
        <v>2783</v>
      </c>
      <c r="C128" s="86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2643</v>
      </c>
      <c r="M128" s="59">
        <v>7.7</v>
      </c>
      <c r="N128" s="59">
        <v>2</v>
      </c>
      <c r="O128" s="59">
        <v>0.58265</v>
      </c>
      <c r="P128" s="59">
        <v>2.0474000000000001</v>
      </c>
      <c r="R128" s="153" t="s">
        <v>2783</v>
      </c>
    </row>
    <row r="129" spans="1:18" x14ac:dyDescent="0.25">
      <c r="A129" t="s">
        <v>856</v>
      </c>
      <c r="B129" t="s">
        <v>2784</v>
      </c>
      <c r="C129" s="87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2643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  <c r="R129" s="153" t="s">
        <v>2784</v>
      </c>
    </row>
    <row r="130" spans="1:18" x14ac:dyDescent="0.25">
      <c r="A130" t="s">
        <v>857</v>
      </c>
      <c r="B130" t="s">
        <v>2785</v>
      </c>
      <c r="C130" s="86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2643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  <c r="R130" s="153" t="s">
        <v>2785</v>
      </c>
    </row>
    <row r="131" spans="1:18" x14ac:dyDescent="0.25">
      <c r="A131" t="s">
        <v>5147</v>
      </c>
      <c r="B131" t="s">
        <v>2786</v>
      </c>
      <c r="C131" s="87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2643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  <c r="R131" s="153" t="s">
        <v>2786</v>
      </c>
    </row>
    <row r="132" spans="1:18" x14ac:dyDescent="0.25">
      <c r="A132" t="s">
        <v>5148</v>
      </c>
      <c r="B132" t="s">
        <v>2787</v>
      </c>
      <c r="C132" s="86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2643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  <c r="R132" s="153" t="s">
        <v>2787</v>
      </c>
    </row>
    <row r="133" spans="1:18" x14ac:dyDescent="0.25">
      <c r="A133" t="s">
        <v>860</v>
      </c>
      <c r="B133" t="s">
        <v>2788</v>
      </c>
      <c r="C133" s="87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2643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  <c r="R133" s="153" t="s">
        <v>2788</v>
      </c>
    </row>
    <row r="134" spans="1:18" x14ac:dyDescent="0.25">
      <c r="A134" t="s">
        <v>861</v>
      </c>
      <c r="B134" t="s">
        <v>2789</v>
      </c>
      <c r="C134" s="86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2643</v>
      </c>
      <c r="M134" s="59">
        <v>19</v>
      </c>
      <c r="N134" s="59">
        <v>2.2000000000000002</v>
      </c>
      <c r="O134" s="59">
        <v>-17.053000000000001</v>
      </c>
      <c r="P134" s="59">
        <v>2.1654</v>
      </c>
      <c r="R134" s="153" t="s">
        <v>2789</v>
      </c>
    </row>
    <row r="135" spans="1:18" x14ac:dyDescent="0.25">
      <c r="A135" t="s">
        <v>862</v>
      </c>
      <c r="B135" t="s">
        <v>2790</v>
      </c>
      <c r="C135" s="87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2643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  <c r="R135" s="153" t="s">
        <v>2790</v>
      </c>
    </row>
    <row r="136" spans="1:18" x14ac:dyDescent="0.25">
      <c r="A136" t="s">
        <v>863</v>
      </c>
      <c r="B136" t="s">
        <v>2791</v>
      </c>
      <c r="C136" s="86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2643</v>
      </c>
      <c r="M136" s="59">
        <v>409.49</v>
      </c>
      <c r="N136" s="59">
        <v>1.6356999999999999</v>
      </c>
      <c r="O136" s="59">
        <v>409.01</v>
      </c>
      <c r="P136" s="59">
        <v>1.6349</v>
      </c>
      <c r="R136" s="153" t="s">
        <v>2791</v>
      </c>
    </row>
    <row r="137" spans="1:18" x14ac:dyDescent="0.25">
      <c r="A137" t="s">
        <v>5149</v>
      </c>
      <c r="B137" t="s">
        <v>2792</v>
      </c>
      <c r="C137" s="87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2643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  <c r="R137" s="153" t="s">
        <v>2792</v>
      </c>
    </row>
    <row r="138" spans="1:18" x14ac:dyDescent="0.25">
      <c r="A138" t="s">
        <v>865</v>
      </c>
      <c r="B138" t="s">
        <v>2793</v>
      </c>
      <c r="C138" s="86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2643</v>
      </c>
      <c r="M138" s="59">
        <v>57732</v>
      </c>
      <c r="N138" s="59">
        <v>2.8329E-2</v>
      </c>
      <c r="O138" s="59">
        <v>57732</v>
      </c>
      <c r="P138" s="59">
        <v>2.7782999999999999E-2</v>
      </c>
      <c r="R138" s="153" t="s">
        <v>2793</v>
      </c>
    </row>
    <row r="139" spans="1:18" x14ac:dyDescent="0.25">
      <c r="A139" t="s">
        <v>866</v>
      </c>
      <c r="B139" t="s">
        <v>2794</v>
      </c>
      <c r="C139" s="87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2643</v>
      </c>
      <c r="M139" s="60">
        <v>32</v>
      </c>
      <c r="N139" s="60">
        <v>2.2999999999999998</v>
      </c>
      <c r="O139" s="60">
        <v>22.486999999999998</v>
      </c>
      <c r="P139" s="60">
        <v>2.3089</v>
      </c>
      <c r="R139" s="153" t="s">
        <v>2794</v>
      </c>
    </row>
    <row r="140" spans="1:18" x14ac:dyDescent="0.25">
      <c r="A140" t="s">
        <v>867</v>
      </c>
      <c r="B140" t="s">
        <v>2795</v>
      </c>
      <c r="C140" s="86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2643</v>
      </c>
      <c r="M140" s="59">
        <v>32</v>
      </c>
      <c r="N140" s="59">
        <v>2.3014000000000001</v>
      </c>
      <c r="O140" s="59">
        <v>24.491</v>
      </c>
      <c r="P140" s="59">
        <v>2.3075999999999999</v>
      </c>
      <c r="R140" s="153" t="s">
        <v>2795</v>
      </c>
    </row>
    <row r="141" spans="1:18" x14ac:dyDescent="0.25">
      <c r="A141" t="s">
        <v>868</v>
      </c>
      <c r="B141" t="s">
        <v>2796</v>
      </c>
      <c r="C141" s="87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2643</v>
      </c>
      <c r="M141" s="60">
        <v>209.6</v>
      </c>
      <c r="N141" s="60">
        <v>2.1949000000000001</v>
      </c>
      <c r="O141" s="60">
        <v>208.5</v>
      </c>
      <c r="P141" s="60">
        <v>2.1945000000000001</v>
      </c>
      <c r="R141" s="153" t="s">
        <v>2796</v>
      </c>
    </row>
    <row r="142" spans="1:18" x14ac:dyDescent="0.25">
      <c r="A142" t="s">
        <v>869</v>
      </c>
      <c r="B142" t="s">
        <v>2797</v>
      </c>
      <c r="C142" s="86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2643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  <c r="R142" s="153" t="s">
        <v>2797</v>
      </c>
    </row>
    <row r="143" spans="1:18" x14ac:dyDescent="0.25">
      <c r="A143" t="s">
        <v>870</v>
      </c>
      <c r="B143" t="s">
        <v>2798</v>
      </c>
      <c r="C143" s="87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2643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  <c r="R143" s="153" t="s">
        <v>2798</v>
      </c>
    </row>
    <row r="144" spans="1:18" x14ac:dyDescent="0.25">
      <c r="A144" t="s">
        <v>871</v>
      </c>
      <c r="B144" t="s">
        <v>2799</v>
      </c>
      <c r="C144" s="86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2643</v>
      </c>
      <c r="M144" s="59">
        <v>32</v>
      </c>
      <c r="N144" s="59">
        <v>2.2999999999999998</v>
      </c>
      <c r="O144" s="59">
        <v>22.486999999999998</v>
      </c>
      <c r="P144" s="59">
        <v>2.3089</v>
      </c>
      <c r="R144" s="153" t="s">
        <v>2799</v>
      </c>
    </row>
    <row r="145" spans="1:18" x14ac:dyDescent="0.25">
      <c r="A145" t="s">
        <v>872</v>
      </c>
      <c r="B145" t="s">
        <v>2800</v>
      </c>
      <c r="C145" s="87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2643</v>
      </c>
      <c r="M145" s="60">
        <v>32</v>
      </c>
      <c r="N145" s="60">
        <v>2.3014000000000001</v>
      </c>
      <c r="O145" s="60">
        <v>24.491</v>
      </c>
      <c r="P145" s="60">
        <v>2.3075999999999999</v>
      </c>
      <c r="R145" s="153" t="s">
        <v>2800</v>
      </c>
    </row>
    <row r="146" spans="1:18" x14ac:dyDescent="0.25">
      <c r="A146" t="s">
        <v>873</v>
      </c>
      <c r="B146" t="s">
        <v>2801</v>
      </c>
      <c r="C146" s="86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2643</v>
      </c>
      <c r="M146" s="59">
        <v>209.6</v>
      </c>
      <c r="N146" s="59">
        <v>2.1949000000000001</v>
      </c>
      <c r="O146" s="59">
        <v>208.5</v>
      </c>
      <c r="P146" s="59">
        <v>2.1945000000000001</v>
      </c>
      <c r="R146" s="153" t="s">
        <v>2801</v>
      </c>
    </row>
    <row r="147" spans="1:18" x14ac:dyDescent="0.25">
      <c r="A147" t="s">
        <v>874</v>
      </c>
      <c r="B147" t="s">
        <v>2802</v>
      </c>
      <c r="C147" s="87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2643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  <c r="R147" s="153" t="s">
        <v>2802</v>
      </c>
    </row>
    <row r="148" spans="1:18" x14ac:dyDescent="0.25">
      <c r="A148" t="s">
        <v>5150</v>
      </c>
      <c r="B148" t="s">
        <v>2803</v>
      </c>
      <c r="C148" s="86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2643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  <c r="R148" s="153" t="s">
        <v>2803</v>
      </c>
    </row>
    <row r="149" spans="1:18" x14ac:dyDescent="0.25">
      <c r="A149" t="s">
        <v>6457</v>
      </c>
      <c r="B149" t="s">
        <v>2804</v>
      </c>
      <c r="C149" s="87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2805</v>
      </c>
      <c r="I149" s="60" t="s">
        <v>46</v>
      </c>
      <c r="J149" s="60">
        <v>0</v>
      </c>
      <c r="K149" s="60">
        <v>0</v>
      </c>
      <c r="L149" s="60" t="s">
        <v>2643</v>
      </c>
      <c r="M149" s="60">
        <v>12</v>
      </c>
      <c r="N149" s="60">
        <v>140</v>
      </c>
      <c r="O149" s="60">
        <v>11.576000000000001</v>
      </c>
      <c r="P149" s="60">
        <v>138.30000000000001</v>
      </c>
      <c r="R149" s="153" t="s">
        <v>2804</v>
      </c>
    </row>
    <row r="150" spans="1:18" x14ac:dyDescent="0.25">
      <c r="A150" t="s">
        <v>6461</v>
      </c>
      <c r="B150" t="s">
        <v>2806</v>
      </c>
      <c r="C150" s="86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2805</v>
      </c>
      <c r="I150" s="59" t="s">
        <v>46</v>
      </c>
      <c r="J150" s="59">
        <v>0</v>
      </c>
      <c r="K150" s="59">
        <v>0</v>
      </c>
      <c r="L150" s="59" t="s">
        <v>2643</v>
      </c>
      <c r="M150" s="59">
        <v>12.939</v>
      </c>
      <c r="N150" s="59">
        <v>125.81</v>
      </c>
      <c r="O150" s="59">
        <v>12.934999999999999</v>
      </c>
      <c r="P150" s="59">
        <v>125.25</v>
      </c>
      <c r="R150" s="153" t="s">
        <v>2806</v>
      </c>
    </row>
    <row r="151" spans="1:18" x14ac:dyDescent="0.25">
      <c r="A151" t="s">
        <v>6467</v>
      </c>
      <c r="B151" t="s">
        <v>2807</v>
      </c>
      <c r="C151" s="87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2805</v>
      </c>
      <c r="I151" s="60" t="s">
        <v>46</v>
      </c>
      <c r="J151" s="60">
        <v>0</v>
      </c>
      <c r="K151" s="60">
        <v>0</v>
      </c>
      <c r="L151" s="60" t="s">
        <v>2643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  <c r="R151" s="153" t="s">
        <v>2807</v>
      </c>
    </row>
    <row r="152" spans="1:18" x14ac:dyDescent="0.25">
      <c r="A152" t="s">
        <v>6475</v>
      </c>
      <c r="B152" t="s">
        <v>2808</v>
      </c>
      <c r="C152" s="86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2805</v>
      </c>
      <c r="I152" s="59" t="s">
        <v>46</v>
      </c>
      <c r="J152" s="59">
        <v>0</v>
      </c>
      <c r="K152" s="59">
        <v>0</v>
      </c>
      <c r="L152" s="59" t="s">
        <v>2643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  <c r="R152" s="153" t="s">
        <v>2808</v>
      </c>
    </row>
    <row r="153" spans="1:18" x14ac:dyDescent="0.25">
      <c r="A153" t="s">
        <v>6485</v>
      </c>
      <c r="B153" t="s">
        <v>2809</v>
      </c>
      <c r="C153" s="87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2805</v>
      </c>
      <c r="I153" s="60" t="s">
        <v>46</v>
      </c>
      <c r="J153" s="60">
        <v>0</v>
      </c>
      <c r="K153" s="60">
        <v>0</v>
      </c>
      <c r="L153" s="60" t="s">
        <v>2643</v>
      </c>
      <c r="M153" s="60">
        <v>5800</v>
      </c>
      <c r="N153" s="60">
        <v>0.38767000000000001</v>
      </c>
      <c r="O153" s="60">
        <v>5800</v>
      </c>
      <c r="P153" s="60">
        <v>0.29433999999999999</v>
      </c>
      <c r="R153" s="153" t="s">
        <v>2809</v>
      </c>
    </row>
    <row r="154" spans="1:18" x14ac:dyDescent="0.25">
      <c r="A154" t="s">
        <v>6494</v>
      </c>
      <c r="B154" t="s">
        <v>2810</v>
      </c>
      <c r="C154" s="86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2805</v>
      </c>
      <c r="I154" s="59" t="s">
        <v>46</v>
      </c>
      <c r="J154" s="59">
        <v>0</v>
      </c>
      <c r="K154" s="59">
        <v>0</v>
      </c>
      <c r="L154" s="59" t="s">
        <v>2643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  <c r="R154" s="153" t="s">
        <v>2810</v>
      </c>
    </row>
    <row r="155" spans="1:18" x14ac:dyDescent="0.25">
      <c r="A155" t="s">
        <v>6503</v>
      </c>
      <c r="B155" t="s">
        <v>2811</v>
      </c>
      <c r="C155" s="87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2805</v>
      </c>
      <c r="I155" s="60" t="s">
        <v>46</v>
      </c>
      <c r="J155" s="60">
        <v>0</v>
      </c>
      <c r="K155" s="60">
        <v>0</v>
      </c>
      <c r="L155" s="60" t="s">
        <v>2643</v>
      </c>
      <c r="M155" s="60">
        <v>580000</v>
      </c>
      <c r="N155" s="60">
        <v>1.7876E-2</v>
      </c>
      <c r="O155" s="60">
        <v>580000</v>
      </c>
      <c r="P155" s="60">
        <v>2.9434000000000001E-3</v>
      </c>
      <c r="R155" s="153" t="s">
        <v>2811</v>
      </c>
    </row>
    <row r="156" spans="1:18" x14ac:dyDescent="0.25">
      <c r="A156" t="s">
        <v>6512</v>
      </c>
      <c r="B156" t="s">
        <v>2812</v>
      </c>
      <c r="C156" s="86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2805</v>
      </c>
      <c r="I156" s="59" t="s">
        <v>46</v>
      </c>
      <c r="J156" s="59">
        <v>0</v>
      </c>
      <c r="K156" s="59">
        <v>0</v>
      </c>
      <c r="L156" s="59" t="s">
        <v>2643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  <c r="R156" s="153" t="s">
        <v>2812</v>
      </c>
    </row>
    <row r="157" spans="1:18" x14ac:dyDescent="0.25">
      <c r="A157" t="s">
        <v>6521</v>
      </c>
      <c r="B157" t="s">
        <v>2813</v>
      </c>
      <c r="C157" s="87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2805</v>
      </c>
      <c r="I157" s="60" t="s">
        <v>46</v>
      </c>
      <c r="J157" s="60">
        <v>0</v>
      </c>
      <c r="K157" s="60">
        <v>0</v>
      </c>
      <c r="L157" s="60" t="s">
        <v>2643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  <c r="R157" s="153" t="s">
        <v>2813</v>
      </c>
    </row>
    <row r="158" spans="1:18" x14ac:dyDescent="0.25">
      <c r="A158" t="s">
        <v>6528</v>
      </c>
      <c r="B158" t="s">
        <v>2814</v>
      </c>
      <c r="C158" s="86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2805</v>
      </c>
      <c r="I158" s="59" t="s">
        <v>46</v>
      </c>
      <c r="J158" s="59">
        <v>0</v>
      </c>
      <c r="K158" s="59">
        <v>0</v>
      </c>
      <c r="L158" s="59" t="s">
        <v>2643</v>
      </c>
      <c r="M158" s="59">
        <v>580000000</v>
      </c>
      <c r="N158" s="59">
        <v>9.5148999999999993E-4</v>
      </c>
      <c r="O158" s="59">
        <v>580000000</v>
      </c>
      <c r="P158" s="59">
        <v>0</v>
      </c>
      <c r="R158" s="153" t="s">
        <v>2814</v>
      </c>
    </row>
    <row r="159" spans="1:18" x14ac:dyDescent="0.25">
      <c r="A159" t="s">
        <v>6533</v>
      </c>
      <c r="B159" t="s">
        <v>2815</v>
      </c>
      <c r="C159" s="87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2805</v>
      </c>
      <c r="I159" s="60" t="s">
        <v>46</v>
      </c>
      <c r="J159" s="60">
        <v>0</v>
      </c>
      <c r="K159" s="60">
        <v>0</v>
      </c>
      <c r="L159" s="60" t="s">
        <v>2643</v>
      </c>
      <c r="M159" s="60">
        <v>5800000000</v>
      </c>
      <c r="N159" s="60">
        <v>0</v>
      </c>
      <c r="O159" s="60">
        <v>5800000000</v>
      </c>
      <c r="P159" s="60">
        <v>0</v>
      </c>
      <c r="R159" s="153" t="s">
        <v>2815</v>
      </c>
    </row>
    <row r="160" spans="1:18" x14ac:dyDescent="0.25">
      <c r="A160" t="s">
        <v>6458</v>
      </c>
      <c r="B160" t="s">
        <v>2816</v>
      </c>
      <c r="C160" s="86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2805</v>
      </c>
      <c r="I160" s="59" t="s">
        <v>46</v>
      </c>
      <c r="J160" s="59">
        <v>0</v>
      </c>
      <c r="K160" s="59">
        <v>0</v>
      </c>
      <c r="L160" s="59" t="s">
        <v>2643</v>
      </c>
      <c r="M160" s="59">
        <v>18</v>
      </c>
      <c r="N160" s="59">
        <v>140</v>
      </c>
      <c r="O160" s="59">
        <v>17.338999999999999</v>
      </c>
      <c r="P160" s="59">
        <v>138.85</v>
      </c>
      <c r="R160" s="153" t="s">
        <v>2816</v>
      </c>
    </row>
    <row r="161" spans="1:18" x14ac:dyDescent="0.25">
      <c r="A161" t="s">
        <v>6462</v>
      </c>
      <c r="B161" t="s">
        <v>2817</v>
      </c>
      <c r="C161" s="87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2805</v>
      </c>
      <c r="I161" s="60" t="s">
        <v>46</v>
      </c>
      <c r="J161" s="60">
        <v>0</v>
      </c>
      <c r="K161" s="60">
        <v>0</v>
      </c>
      <c r="L161" s="60" t="s">
        <v>2643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  <c r="R161" s="153" t="s">
        <v>2817</v>
      </c>
    </row>
    <row r="162" spans="1:18" x14ac:dyDescent="0.25">
      <c r="A162" t="s">
        <v>6468</v>
      </c>
      <c r="B162" t="s">
        <v>2818</v>
      </c>
      <c r="C162" s="86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2805</v>
      </c>
      <c r="I162" s="59" t="s">
        <v>46</v>
      </c>
      <c r="J162" s="59">
        <v>0</v>
      </c>
      <c r="K162" s="59">
        <v>0</v>
      </c>
      <c r="L162" s="59" t="s">
        <v>2643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  <c r="R162" s="153" t="s">
        <v>2818</v>
      </c>
    </row>
    <row r="163" spans="1:18" x14ac:dyDescent="0.25">
      <c r="A163" t="s">
        <v>6476</v>
      </c>
      <c r="B163" t="s">
        <v>2819</v>
      </c>
      <c r="C163" s="87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2805</v>
      </c>
      <c r="I163" s="60" t="s">
        <v>46</v>
      </c>
      <c r="J163" s="60">
        <v>0</v>
      </c>
      <c r="K163" s="60">
        <v>0</v>
      </c>
      <c r="L163" s="60" t="s">
        <v>2643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  <c r="R163" s="153" t="s">
        <v>2819</v>
      </c>
    </row>
    <row r="164" spans="1:18" x14ac:dyDescent="0.25">
      <c r="A164" t="s">
        <v>6459</v>
      </c>
      <c r="B164" t="s">
        <v>2820</v>
      </c>
      <c r="C164" s="86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2805</v>
      </c>
      <c r="I164" s="59" t="s">
        <v>46</v>
      </c>
      <c r="J164" s="59">
        <v>0</v>
      </c>
      <c r="K164" s="59">
        <v>0</v>
      </c>
      <c r="L164" s="59" t="s">
        <v>2643</v>
      </c>
      <c r="M164" s="59">
        <v>18</v>
      </c>
      <c r="N164" s="59">
        <v>100</v>
      </c>
      <c r="O164" s="59">
        <v>17.341999999999999</v>
      </c>
      <c r="P164" s="59">
        <v>104.06</v>
      </c>
      <c r="R164" s="153" t="s">
        <v>2820</v>
      </c>
    </row>
    <row r="165" spans="1:18" x14ac:dyDescent="0.25">
      <c r="A165" t="s">
        <v>6463</v>
      </c>
      <c r="B165" t="s">
        <v>2821</v>
      </c>
      <c r="C165" s="87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2805</v>
      </c>
      <c r="I165" s="60" t="s">
        <v>46</v>
      </c>
      <c r="J165" s="60">
        <v>0</v>
      </c>
      <c r="K165" s="60">
        <v>0</v>
      </c>
      <c r="L165" s="60" t="s">
        <v>2643</v>
      </c>
      <c r="M165" s="60">
        <v>18.224</v>
      </c>
      <c r="N165" s="60">
        <v>101.51</v>
      </c>
      <c r="O165" s="60">
        <v>18.221</v>
      </c>
      <c r="P165" s="60">
        <v>101.28</v>
      </c>
      <c r="R165" s="153" t="s">
        <v>2821</v>
      </c>
    </row>
    <row r="166" spans="1:18" x14ac:dyDescent="0.25">
      <c r="A166" t="s">
        <v>6469</v>
      </c>
      <c r="B166" t="s">
        <v>2822</v>
      </c>
      <c r="C166" s="86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2805</v>
      </c>
      <c r="I166" s="59" t="s">
        <v>46</v>
      </c>
      <c r="J166" s="59">
        <v>0</v>
      </c>
      <c r="K166" s="59">
        <v>0</v>
      </c>
      <c r="L166" s="59" t="s">
        <v>2643</v>
      </c>
      <c r="M166" s="59">
        <v>60.259</v>
      </c>
      <c r="N166" s="59">
        <v>41.283999999999999</v>
      </c>
      <c r="O166" s="59">
        <v>60.259</v>
      </c>
      <c r="P166" s="59">
        <v>40.82</v>
      </c>
      <c r="R166" s="153" t="s">
        <v>2822</v>
      </c>
    </row>
    <row r="167" spans="1:18" x14ac:dyDescent="0.25">
      <c r="A167" t="s">
        <v>6477</v>
      </c>
      <c r="B167" t="s">
        <v>2823</v>
      </c>
      <c r="C167" s="87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2805</v>
      </c>
      <c r="I167" s="60" t="s">
        <v>46</v>
      </c>
      <c r="J167" s="60">
        <v>0</v>
      </c>
      <c r="K167" s="60">
        <v>0</v>
      </c>
      <c r="L167" s="60" t="s">
        <v>2643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  <c r="R167" s="153" t="s">
        <v>2823</v>
      </c>
    </row>
    <row r="168" spans="1:18" x14ac:dyDescent="0.25">
      <c r="A168" t="s">
        <v>6460</v>
      </c>
      <c r="B168" t="s">
        <v>2824</v>
      </c>
      <c r="C168" s="86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2805</v>
      </c>
      <c r="I168" s="59" t="s">
        <v>46</v>
      </c>
      <c r="J168" s="59">
        <v>0</v>
      </c>
      <c r="K168" s="59">
        <v>0</v>
      </c>
      <c r="L168" s="59" t="s">
        <v>2643</v>
      </c>
      <c r="M168" s="59">
        <v>25</v>
      </c>
      <c r="N168" s="59">
        <v>300</v>
      </c>
      <c r="O168" s="59">
        <v>24.812000000000001</v>
      </c>
      <c r="P168" s="59">
        <v>296.87</v>
      </c>
      <c r="R168" s="153" t="s">
        <v>2824</v>
      </c>
    </row>
    <row r="169" spans="1:18" x14ac:dyDescent="0.25">
      <c r="A169" t="s">
        <v>6464</v>
      </c>
      <c r="B169" t="s">
        <v>2825</v>
      </c>
      <c r="C169" s="87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2805</v>
      </c>
      <c r="I169" s="60" t="s">
        <v>46</v>
      </c>
      <c r="J169" s="60">
        <v>0</v>
      </c>
      <c r="K169" s="60">
        <v>0</v>
      </c>
      <c r="L169" s="60" t="s">
        <v>2643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  <c r="R169" s="153" t="s">
        <v>2825</v>
      </c>
    </row>
    <row r="170" spans="1:18" x14ac:dyDescent="0.25">
      <c r="A170" t="s">
        <v>6470</v>
      </c>
      <c r="B170" t="s">
        <v>2826</v>
      </c>
      <c r="C170" s="86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2805</v>
      </c>
      <c r="I170" s="59" t="s">
        <v>46</v>
      </c>
      <c r="J170" s="59">
        <v>0</v>
      </c>
      <c r="K170" s="59">
        <v>0</v>
      </c>
      <c r="L170" s="59" t="s">
        <v>2643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  <c r="R170" s="153" t="s">
        <v>2826</v>
      </c>
    </row>
    <row r="171" spans="1:18" x14ac:dyDescent="0.25">
      <c r="A171" t="s">
        <v>6478</v>
      </c>
      <c r="B171" t="s">
        <v>2827</v>
      </c>
      <c r="C171" s="87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2805</v>
      </c>
      <c r="I171" s="60" t="s">
        <v>46</v>
      </c>
      <c r="J171" s="60">
        <v>0</v>
      </c>
      <c r="K171" s="60">
        <v>0</v>
      </c>
      <c r="L171" s="60" t="s">
        <v>2643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  <c r="R171" s="153" t="s">
        <v>2827</v>
      </c>
    </row>
    <row r="172" spans="1:18" x14ac:dyDescent="0.25">
      <c r="A172" t="s">
        <v>6465</v>
      </c>
      <c r="B172" t="s">
        <v>2828</v>
      </c>
      <c r="C172" s="86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2805</v>
      </c>
      <c r="I172" s="59" t="s">
        <v>46</v>
      </c>
      <c r="J172" s="59">
        <v>0</v>
      </c>
      <c r="K172" s="59">
        <v>0</v>
      </c>
      <c r="L172" s="59" t="s">
        <v>2643</v>
      </c>
      <c r="M172" s="59">
        <v>28</v>
      </c>
      <c r="N172" s="59">
        <v>100</v>
      </c>
      <c r="O172" s="59">
        <v>23.818000000000001</v>
      </c>
      <c r="P172" s="59">
        <v>103.66</v>
      </c>
      <c r="R172" s="153" t="s">
        <v>2828</v>
      </c>
    </row>
    <row r="173" spans="1:18" x14ac:dyDescent="0.25">
      <c r="A173" t="s">
        <v>6471</v>
      </c>
      <c r="B173" t="s">
        <v>2829</v>
      </c>
      <c r="C173" s="87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2805</v>
      </c>
      <c r="I173" s="60" t="s">
        <v>46</v>
      </c>
      <c r="J173" s="60">
        <v>0</v>
      </c>
      <c r="K173" s="60">
        <v>0</v>
      </c>
      <c r="L173" s="60" t="s">
        <v>2643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  <c r="R173" s="153" t="s">
        <v>2829</v>
      </c>
    </row>
    <row r="174" spans="1:18" x14ac:dyDescent="0.25">
      <c r="A174" t="s">
        <v>6479</v>
      </c>
      <c r="B174" t="s">
        <v>2830</v>
      </c>
      <c r="C174" s="86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2805</v>
      </c>
      <c r="I174" s="59" t="s">
        <v>46</v>
      </c>
      <c r="J174" s="59">
        <v>0</v>
      </c>
      <c r="K174" s="59">
        <v>0</v>
      </c>
      <c r="L174" s="59" t="s">
        <v>2643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  <c r="R174" s="153" t="s">
        <v>2830</v>
      </c>
    </row>
    <row r="175" spans="1:18" x14ac:dyDescent="0.25">
      <c r="A175" t="s">
        <v>6486</v>
      </c>
      <c r="B175" t="s">
        <v>2831</v>
      </c>
      <c r="C175" s="87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2805</v>
      </c>
      <c r="I175" s="60" t="s">
        <v>46</v>
      </c>
      <c r="J175" s="60">
        <v>0</v>
      </c>
      <c r="K175" s="60">
        <v>0</v>
      </c>
      <c r="L175" s="60" t="s">
        <v>2643</v>
      </c>
      <c r="M175" s="60">
        <v>5799.7000000000007</v>
      </c>
      <c r="N175" s="60">
        <v>1.8248</v>
      </c>
      <c r="O175" s="60">
        <v>5799.7000000000007</v>
      </c>
      <c r="P175" s="60">
        <v>1.75</v>
      </c>
      <c r="R175" s="153" t="s">
        <v>2831</v>
      </c>
    </row>
    <row r="176" spans="1:18" x14ac:dyDescent="0.25">
      <c r="A176" t="s">
        <v>6466</v>
      </c>
      <c r="B176" t="s">
        <v>2832</v>
      </c>
      <c r="C176" s="86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2805</v>
      </c>
      <c r="I176" s="59" t="s">
        <v>47</v>
      </c>
      <c r="J176" s="59">
        <v>0</v>
      </c>
      <c r="K176" s="59">
        <v>0</v>
      </c>
      <c r="L176" s="59" t="s">
        <v>2643</v>
      </c>
      <c r="M176" s="59">
        <v>0.25</v>
      </c>
      <c r="N176" s="59">
        <v>0.1</v>
      </c>
      <c r="O176" s="59">
        <v>0.23096</v>
      </c>
      <c r="P176" s="59">
        <v>0.10410999999999999</v>
      </c>
      <c r="R176" s="153" t="s">
        <v>2832</v>
      </c>
    </row>
    <row r="177" spans="1:18" x14ac:dyDescent="0.25">
      <c r="A177" t="s">
        <v>6472</v>
      </c>
      <c r="B177" t="s">
        <v>2833</v>
      </c>
      <c r="C177" s="87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2805</v>
      </c>
      <c r="I177" s="60" t="s">
        <v>47</v>
      </c>
      <c r="J177" s="60">
        <v>0</v>
      </c>
      <c r="K177" s="60">
        <v>0</v>
      </c>
      <c r="L177" s="60" t="s">
        <v>2643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  <c r="R177" s="153" t="s">
        <v>2833</v>
      </c>
    </row>
    <row r="178" spans="1:18" x14ac:dyDescent="0.25">
      <c r="A178" t="s">
        <v>6480</v>
      </c>
      <c r="B178" t="s">
        <v>2834</v>
      </c>
      <c r="C178" s="86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2805</v>
      </c>
      <c r="I178" s="59" t="s">
        <v>47</v>
      </c>
      <c r="J178" s="59">
        <v>0</v>
      </c>
      <c r="K178" s="59">
        <v>0</v>
      </c>
      <c r="L178" s="59" t="s">
        <v>2643</v>
      </c>
      <c r="M178" s="59">
        <v>0.60486999999999991</v>
      </c>
      <c r="N178" s="59">
        <v>6.4429E-2</v>
      </c>
      <c r="O178" s="59">
        <v>0.60441</v>
      </c>
      <c r="P178" s="59">
        <v>6.4221E-2</v>
      </c>
      <c r="R178" s="153" t="s">
        <v>2834</v>
      </c>
    </row>
    <row r="179" spans="1:18" x14ac:dyDescent="0.25">
      <c r="A179" t="s">
        <v>6487</v>
      </c>
      <c r="B179" t="s">
        <v>2835</v>
      </c>
      <c r="C179" s="87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2805</v>
      </c>
      <c r="I179" s="60" t="s">
        <v>47</v>
      </c>
      <c r="J179" s="60">
        <v>0</v>
      </c>
      <c r="K179" s="60">
        <v>0</v>
      </c>
      <c r="L179" s="60" t="s">
        <v>2643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  <c r="R179" s="153" t="s">
        <v>2835</v>
      </c>
    </row>
    <row r="180" spans="1:18" x14ac:dyDescent="0.25">
      <c r="A180" t="s">
        <v>6473</v>
      </c>
      <c r="B180" t="s">
        <v>2836</v>
      </c>
      <c r="C180" s="86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2805</v>
      </c>
      <c r="I180" s="59" t="s">
        <v>47</v>
      </c>
      <c r="J180" s="59">
        <v>0</v>
      </c>
      <c r="K180" s="59">
        <v>0</v>
      </c>
      <c r="L180" s="59" t="s">
        <v>2643</v>
      </c>
      <c r="M180" s="59">
        <v>0.17</v>
      </c>
      <c r="N180" s="59">
        <v>0.1</v>
      </c>
      <c r="O180" s="59">
        <v>0.12474</v>
      </c>
      <c r="P180" s="59">
        <v>0.10353</v>
      </c>
      <c r="R180" s="153" t="s">
        <v>2836</v>
      </c>
    </row>
    <row r="181" spans="1:18" x14ac:dyDescent="0.25">
      <c r="A181" t="s">
        <v>6481</v>
      </c>
      <c r="B181" t="s">
        <v>2837</v>
      </c>
      <c r="C181" s="87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2805</v>
      </c>
      <c r="I181" s="60" t="s">
        <v>47</v>
      </c>
      <c r="J181" s="60">
        <v>0</v>
      </c>
      <c r="K181" s="60">
        <v>0</v>
      </c>
      <c r="L181" s="60" t="s">
        <v>2643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  <c r="R181" s="153" t="s">
        <v>2837</v>
      </c>
    </row>
    <row r="182" spans="1:18" x14ac:dyDescent="0.25">
      <c r="A182" t="s">
        <v>6488</v>
      </c>
      <c r="B182" t="s">
        <v>2838</v>
      </c>
      <c r="C182" s="86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2805</v>
      </c>
      <c r="I182" s="59" t="s">
        <v>47</v>
      </c>
      <c r="J182" s="59">
        <v>0</v>
      </c>
      <c r="K182" s="59">
        <v>0</v>
      </c>
      <c r="L182" s="59" t="s">
        <v>2643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  <c r="R182" s="153" t="s">
        <v>2838</v>
      </c>
    </row>
    <row r="183" spans="1:18" x14ac:dyDescent="0.25">
      <c r="A183" t="s">
        <v>6495</v>
      </c>
      <c r="B183" t="s">
        <v>2839</v>
      </c>
      <c r="C183" s="87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2805</v>
      </c>
      <c r="I183" s="60" t="s">
        <v>47</v>
      </c>
      <c r="J183" s="60">
        <v>0</v>
      </c>
      <c r="K183" s="60">
        <v>0</v>
      </c>
      <c r="L183" s="60" t="s">
        <v>2643</v>
      </c>
      <c r="M183" s="60">
        <v>57.997</v>
      </c>
      <c r="N183" s="60">
        <v>1.6098E-3</v>
      </c>
      <c r="O183" s="60">
        <v>57.997</v>
      </c>
      <c r="P183" s="60">
        <v>1.5437999999999999E-3</v>
      </c>
      <c r="R183" s="153" t="s">
        <v>2839</v>
      </c>
    </row>
    <row r="184" spans="1:18" x14ac:dyDescent="0.25">
      <c r="A184" t="s">
        <v>6474</v>
      </c>
      <c r="B184" t="s">
        <v>2840</v>
      </c>
      <c r="C184" s="86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2805</v>
      </c>
      <c r="I184" s="59" t="s">
        <v>47</v>
      </c>
      <c r="J184" s="59">
        <v>0</v>
      </c>
      <c r="K184" s="59">
        <v>0</v>
      </c>
      <c r="L184" s="59" t="s">
        <v>2643</v>
      </c>
      <c r="M184" s="59">
        <v>1.3</v>
      </c>
      <c r="N184" s="59">
        <v>0.1</v>
      </c>
      <c r="O184" s="59">
        <v>1.1560999999999999</v>
      </c>
      <c r="P184" s="59">
        <v>0.10412</v>
      </c>
      <c r="R184" s="153" t="s">
        <v>2840</v>
      </c>
    </row>
    <row r="185" spans="1:18" x14ac:dyDescent="0.25">
      <c r="A185" t="s">
        <v>6482</v>
      </c>
      <c r="B185" t="s">
        <v>2841</v>
      </c>
      <c r="C185" s="87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2805</v>
      </c>
      <c r="I185" s="60" t="s">
        <v>47</v>
      </c>
      <c r="J185" s="60">
        <v>0</v>
      </c>
      <c r="K185" s="60">
        <v>0</v>
      </c>
      <c r="L185" s="60" t="s">
        <v>2643</v>
      </c>
      <c r="M185" s="60">
        <v>1.3</v>
      </c>
      <c r="N185" s="60">
        <v>0.10253</v>
      </c>
      <c r="O185" s="60">
        <v>1.2442</v>
      </c>
      <c r="P185" s="60">
        <v>0.10252</v>
      </c>
      <c r="R185" s="153" t="s">
        <v>2841</v>
      </c>
    </row>
    <row r="186" spans="1:18" x14ac:dyDescent="0.25">
      <c r="A186" t="s">
        <v>6489</v>
      </c>
      <c r="B186" t="s">
        <v>2842</v>
      </c>
      <c r="C186" s="86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2805</v>
      </c>
      <c r="I186" s="59" t="s">
        <v>47</v>
      </c>
      <c r="J186" s="59">
        <v>0</v>
      </c>
      <c r="K186" s="59">
        <v>0</v>
      </c>
      <c r="L186" s="59" t="s">
        <v>2643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  <c r="R186" s="153" t="s">
        <v>2842</v>
      </c>
    </row>
    <row r="187" spans="1:18" x14ac:dyDescent="0.25">
      <c r="A187" t="s">
        <v>6496</v>
      </c>
      <c r="B187" t="s">
        <v>2843</v>
      </c>
      <c r="C187" s="87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2805</v>
      </c>
      <c r="I187" s="60" t="s">
        <v>47</v>
      </c>
      <c r="J187" s="60">
        <v>0</v>
      </c>
      <c r="K187" s="60">
        <v>0</v>
      </c>
      <c r="L187" s="60" t="s">
        <v>2643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  <c r="R187" s="153" t="s">
        <v>2843</v>
      </c>
    </row>
    <row r="188" spans="1:18" x14ac:dyDescent="0.25">
      <c r="A188" t="s">
        <v>6483</v>
      </c>
      <c r="B188" t="s">
        <v>2844</v>
      </c>
      <c r="C188" s="86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2805</v>
      </c>
      <c r="I188" s="59" t="s">
        <v>47</v>
      </c>
      <c r="J188" s="59">
        <v>0</v>
      </c>
      <c r="K188" s="59">
        <v>0</v>
      </c>
      <c r="L188" s="59" t="s">
        <v>2643</v>
      </c>
      <c r="M188" s="59">
        <v>1.3</v>
      </c>
      <c r="N188" s="59">
        <v>0.13</v>
      </c>
      <c r="O188" s="59">
        <v>1.2346999999999999</v>
      </c>
      <c r="P188" s="59">
        <v>0.12665000000000001</v>
      </c>
      <c r="R188" s="153" t="s">
        <v>2844</v>
      </c>
    </row>
    <row r="189" spans="1:18" x14ac:dyDescent="0.25">
      <c r="A189" t="s">
        <v>6490</v>
      </c>
      <c r="B189" t="s">
        <v>2845</v>
      </c>
      <c r="C189" s="87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2805</v>
      </c>
      <c r="I189" s="60" t="s">
        <v>47</v>
      </c>
      <c r="J189" s="60">
        <v>0</v>
      </c>
      <c r="K189" s="60">
        <v>0</v>
      </c>
      <c r="L189" s="60" t="s">
        <v>2643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  <c r="R189" s="153" t="s">
        <v>2845</v>
      </c>
    </row>
    <row r="190" spans="1:18" x14ac:dyDescent="0.25">
      <c r="A190" t="s">
        <v>6497</v>
      </c>
      <c r="B190" t="s">
        <v>2846</v>
      </c>
      <c r="C190" s="86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2805</v>
      </c>
      <c r="I190" s="59" t="s">
        <v>47</v>
      </c>
      <c r="J190" s="59">
        <v>0</v>
      </c>
      <c r="K190" s="59">
        <v>0</v>
      </c>
      <c r="L190" s="59" t="s">
        <v>2643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  <c r="R190" s="153" t="s">
        <v>2846</v>
      </c>
    </row>
    <row r="191" spans="1:18" x14ac:dyDescent="0.25">
      <c r="A191" t="s">
        <v>6504</v>
      </c>
      <c r="B191" t="s">
        <v>2847</v>
      </c>
      <c r="C191" s="87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2805</v>
      </c>
      <c r="I191" s="60" t="s">
        <v>47</v>
      </c>
      <c r="J191" s="60">
        <v>0</v>
      </c>
      <c r="K191" s="60">
        <v>0</v>
      </c>
      <c r="L191" s="60" t="s">
        <v>2643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  <c r="R191" s="153" t="s">
        <v>2847</v>
      </c>
    </row>
    <row r="192" spans="1:18" x14ac:dyDescent="0.25">
      <c r="A192" t="s">
        <v>6484</v>
      </c>
      <c r="B192" t="s">
        <v>2848</v>
      </c>
      <c r="C192" s="86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2805</v>
      </c>
      <c r="I192" s="59" t="s">
        <v>47</v>
      </c>
      <c r="J192" s="59">
        <v>0</v>
      </c>
      <c r="K192" s="59">
        <v>0</v>
      </c>
      <c r="L192" s="59" t="s">
        <v>2643</v>
      </c>
      <c r="M192" s="59">
        <v>12</v>
      </c>
      <c r="N192" s="59">
        <v>0.14000000000000001</v>
      </c>
      <c r="O192" s="59">
        <v>11.565</v>
      </c>
      <c r="P192" s="59">
        <v>0.13930000000000001</v>
      </c>
      <c r="R192" s="153" t="s">
        <v>2848</v>
      </c>
    </row>
    <row r="193" spans="1:18" x14ac:dyDescent="0.25">
      <c r="A193" t="s">
        <v>6491</v>
      </c>
      <c r="B193" t="s">
        <v>2849</v>
      </c>
      <c r="C193" s="87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2805</v>
      </c>
      <c r="I193" s="60" t="s">
        <v>47</v>
      </c>
      <c r="J193" s="60">
        <v>0</v>
      </c>
      <c r="K193" s="60">
        <v>0</v>
      </c>
      <c r="L193" s="60" t="s">
        <v>2643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  <c r="R193" s="153" t="s">
        <v>2849</v>
      </c>
    </row>
    <row r="194" spans="1:18" x14ac:dyDescent="0.25">
      <c r="A194" t="s">
        <v>6498</v>
      </c>
      <c r="B194" t="s">
        <v>2850</v>
      </c>
      <c r="C194" s="86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2805</v>
      </c>
      <c r="I194" s="59" t="s">
        <v>47</v>
      </c>
      <c r="J194" s="59">
        <v>0</v>
      </c>
      <c r="K194" s="59">
        <v>0</v>
      </c>
      <c r="L194" s="59" t="s">
        <v>2643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  <c r="R194" s="153" t="s">
        <v>2850</v>
      </c>
    </row>
    <row r="195" spans="1:18" x14ac:dyDescent="0.25">
      <c r="A195" t="s">
        <v>6505</v>
      </c>
      <c r="B195" t="s">
        <v>2851</v>
      </c>
      <c r="C195" s="87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2805</v>
      </c>
      <c r="I195" s="60" t="s">
        <v>47</v>
      </c>
      <c r="J195" s="60">
        <v>0</v>
      </c>
      <c r="K195" s="60">
        <v>0</v>
      </c>
      <c r="L195" s="60" t="s">
        <v>2643</v>
      </c>
      <c r="M195" s="60">
        <v>579.51</v>
      </c>
      <c r="N195" s="60">
        <v>1.0142E-2</v>
      </c>
      <c r="O195" s="60">
        <v>579.51</v>
      </c>
      <c r="P195" s="60">
        <v>1.0090999999999999E-2</v>
      </c>
      <c r="R195" s="153" t="s">
        <v>2851</v>
      </c>
    </row>
    <row r="196" spans="1:18" x14ac:dyDescent="0.25">
      <c r="A196" t="s">
        <v>6492</v>
      </c>
      <c r="B196" t="s">
        <v>2852</v>
      </c>
      <c r="C196" s="86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2805</v>
      </c>
      <c r="I196" s="59" t="s">
        <v>47</v>
      </c>
      <c r="J196" s="59">
        <v>0</v>
      </c>
      <c r="K196" s="59">
        <v>0</v>
      </c>
      <c r="L196" s="59" t="s">
        <v>2643</v>
      </c>
      <c r="M196" s="59">
        <v>16</v>
      </c>
      <c r="N196" s="59">
        <v>0.17</v>
      </c>
      <c r="O196" s="59">
        <v>12.340999999999999</v>
      </c>
      <c r="P196" s="59">
        <v>0.17274</v>
      </c>
      <c r="R196" s="153" t="s">
        <v>2852</v>
      </c>
    </row>
    <row r="197" spans="1:18" x14ac:dyDescent="0.25">
      <c r="A197" t="s">
        <v>6499</v>
      </c>
      <c r="B197" t="s">
        <v>2853</v>
      </c>
      <c r="C197" s="87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2805</v>
      </c>
      <c r="I197" s="60" t="s">
        <v>47</v>
      </c>
      <c r="J197" s="60">
        <v>0</v>
      </c>
      <c r="K197" s="60">
        <v>0</v>
      </c>
      <c r="L197" s="60" t="s">
        <v>2643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  <c r="R197" s="153" t="s">
        <v>2853</v>
      </c>
    </row>
    <row r="198" spans="1:18" x14ac:dyDescent="0.25">
      <c r="A198" t="s">
        <v>6506</v>
      </c>
      <c r="B198" t="s">
        <v>2854</v>
      </c>
      <c r="C198" s="86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2805</v>
      </c>
      <c r="I198" s="59" t="s">
        <v>47</v>
      </c>
      <c r="J198" s="59">
        <v>0</v>
      </c>
      <c r="K198" s="59">
        <v>0</v>
      </c>
      <c r="L198" s="59" t="s">
        <v>2643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  <c r="R198" s="153" t="s">
        <v>2854</v>
      </c>
    </row>
    <row r="199" spans="1:18" x14ac:dyDescent="0.25">
      <c r="A199" t="s">
        <v>6513</v>
      </c>
      <c r="B199" t="s">
        <v>2855</v>
      </c>
      <c r="C199" s="87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2805</v>
      </c>
      <c r="I199" s="60" t="s">
        <v>47</v>
      </c>
      <c r="J199" s="60">
        <v>0</v>
      </c>
      <c r="K199" s="60">
        <v>0</v>
      </c>
      <c r="L199" s="60" t="s">
        <v>2643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  <c r="R199" s="153" t="s">
        <v>2855</v>
      </c>
    </row>
    <row r="200" spans="1:18" x14ac:dyDescent="0.25">
      <c r="A200" t="s">
        <v>6493</v>
      </c>
      <c r="B200" t="s">
        <v>2856</v>
      </c>
      <c r="C200" s="86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2805</v>
      </c>
      <c r="I200" s="59" t="s">
        <v>48</v>
      </c>
      <c r="J200" s="59">
        <v>0</v>
      </c>
      <c r="K200" s="59">
        <v>0</v>
      </c>
      <c r="L200" s="59" t="s">
        <v>2643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  <c r="R200" s="153" t="s">
        <v>2856</v>
      </c>
    </row>
    <row r="201" spans="1:18" x14ac:dyDescent="0.25">
      <c r="A201" t="s">
        <v>6500</v>
      </c>
      <c r="B201" t="s">
        <v>2857</v>
      </c>
      <c r="C201" s="87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2805</v>
      </c>
      <c r="I201" s="60" t="s">
        <v>48</v>
      </c>
      <c r="J201" s="60">
        <v>0</v>
      </c>
      <c r="K201" s="60">
        <v>0</v>
      </c>
      <c r="L201" s="60" t="s">
        <v>2643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  <c r="R201" s="153" t="s">
        <v>2857</v>
      </c>
    </row>
    <row r="202" spans="1:18" x14ac:dyDescent="0.25">
      <c r="A202" t="s">
        <v>6507</v>
      </c>
      <c r="B202" t="s">
        <v>2858</v>
      </c>
      <c r="C202" s="86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2805</v>
      </c>
      <c r="I202" s="59" t="s">
        <v>48</v>
      </c>
      <c r="J202" s="59">
        <v>0</v>
      </c>
      <c r="K202" s="59">
        <v>0</v>
      </c>
      <c r="L202" s="59" t="s">
        <v>2643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  <c r="R202" s="153" t="s">
        <v>2858</v>
      </c>
    </row>
    <row r="203" spans="1:18" x14ac:dyDescent="0.25">
      <c r="A203" t="s">
        <v>6514</v>
      </c>
      <c r="B203" t="s">
        <v>2859</v>
      </c>
      <c r="C203" s="87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2805</v>
      </c>
      <c r="I203" s="60" t="s">
        <v>48</v>
      </c>
      <c r="J203" s="60">
        <v>0</v>
      </c>
      <c r="K203" s="60">
        <v>0</v>
      </c>
      <c r="L203" s="60" t="s">
        <v>2643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  <c r="R203" s="153" t="s">
        <v>2859</v>
      </c>
    </row>
    <row r="204" spans="1:18" x14ac:dyDescent="0.25">
      <c r="A204" t="s">
        <v>6501</v>
      </c>
      <c r="B204" t="s">
        <v>2860</v>
      </c>
      <c r="C204" s="86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2805</v>
      </c>
      <c r="I204" s="59" t="s">
        <v>48</v>
      </c>
      <c r="J204" s="59">
        <v>0</v>
      </c>
      <c r="K204" s="59">
        <v>0</v>
      </c>
      <c r="L204" s="59" t="s">
        <v>2643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  <c r="R204" s="153" t="s">
        <v>2860</v>
      </c>
    </row>
    <row r="205" spans="1:18" x14ac:dyDescent="0.25">
      <c r="A205" t="s">
        <v>6508</v>
      </c>
      <c r="B205" t="s">
        <v>2861</v>
      </c>
      <c r="C205" s="87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2805</v>
      </c>
      <c r="I205" s="60" t="s">
        <v>48</v>
      </c>
      <c r="J205" s="60">
        <v>0</v>
      </c>
      <c r="K205" s="60">
        <v>0</v>
      </c>
      <c r="L205" s="60" t="s">
        <v>2643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  <c r="R205" s="153" t="s">
        <v>2861</v>
      </c>
    </row>
    <row r="206" spans="1:18" x14ac:dyDescent="0.25">
      <c r="A206" t="s">
        <v>6515</v>
      </c>
      <c r="B206" t="s">
        <v>2862</v>
      </c>
      <c r="C206" s="86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2805</v>
      </c>
      <c r="I206" s="59" t="s">
        <v>48</v>
      </c>
      <c r="J206" s="59">
        <v>0</v>
      </c>
      <c r="K206" s="59">
        <v>0</v>
      </c>
      <c r="L206" s="59" t="s">
        <v>2643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  <c r="R206" s="153" t="s">
        <v>2862</v>
      </c>
    </row>
    <row r="207" spans="1:18" x14ac:dyDescent="0.25">
      <c r="A207" t="s">
        <v>6522</v>
      </c>
      <c r="B207" t="s">
        <v>2863</v>
      </c>
      <c r="C207" s="87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2805</v>
      </c>
      <c r="I207" s="60" t="s">
        <v>48</v>
      </c>
      <c r="J207" s="60">
        <v>0</v>
      </c>
      <c r="K207" s="60">
        <v>0</v>
      </c>
      <c r="L207" s="60" t="s">
        <v>2643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  <c r="R207" s="153" t="s">
        <v>2863</v>
      </c>
    </row>
    <row r="208" spans="1:18" x14ac:dyDescent="0.25">
      <c r="A208" t="s">
        <v>6502</v>
      </c>
      <c r="B208" t="s">
        <v>2864</v>
      </c>
      <c r="C208" s="86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2805</v>
      </c>
      <c r="I208" s="59" t="s">
        <v>48</v>
      </c>
      <c r="J208" s="59">
        <v>0</v>
      </c>
      <c r="K208" s="59">
        <v>0</v>
      </c>
      <c r="L208" s="59" t="s">
        <v>2643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  <c r="R208" s="153" t="s">
        <v>2864</v>
      </c>
    </row>
    <row r="209" spans="1:18" x14ac:dyDescent="0.25">
      <c r="A209" t="s">
        <v>6509</v>
      </c>
      <c r="B209" t="s">
        <v>2865</v>
      </c>
      <c r="C209" s="87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2805</v>
      </c>
      <c r="I209" s="60" t="s">
        <v>48</v>
      </c>
      <c r="J209" s="60">
        <v>0</v>
      </c>
      <c r="K209" s="60">
        <v>0</v>
      </c>
      <c r="L209" s="60" t="s">
        <v>2643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  <c r="R209" s="153" t="s">
        <v>2865</v>
      </c>
    </row>
    <row r="210" spans="1:18" x14ac:dyDescent="0.25">
      <c r="A210" t="s">
        <v>6516</v>
      </c>
      <c r="B210" t="s">
        <v>2866</v>
      </c>
      <c r="C210" s="86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2805</v>
      </c>
      <c r="I210" s="59" t="s">
        <v>48</v>
      </c>
      <c r="J210" s="59">
        <v>0</v>
      </c>
      <c r="K210" s="59">
        <v>0</v>
      </c>
      <c r="L210" s="59" t="s">
        <v>2643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  <c r="R210" s="153" t="s">
        <v>2866</v>
      </c>
    </row>
    <row r="211" spans="1:18" x14ac:dyDescent="0.25">
      <c r="A211" t="s">
        <v>6523</v>
      </c>
      <c r="B211" t="s">
        <v>2867</v>
      </c>
      <c r="C211" s="87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2805</v>
      </c>
      <c r="I211" s="60" t="s">
        <v>48</v>
      </c>
      <c r="J211" s="60">
        <v>0</v>
      </c>
      <c r="K211" s="60">
        <v>0</v>
      </c>
      <c r="L211" s="60" t="s">
        <v>2643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  <c r="R211" s="153" t="s">
        <v>2867</v>
      </c>
    </row>
    <row r="212" spans="1:18" x14ac:dyDescent="0.25">
      <c r="A212" t="s">
        <v>6510</v>
      </c>
      <c r="B212" t="s">
        <v>2868</v>
      </c>
      <c r="C212" s="86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2805</v>
      </c>
      <c r="I212" s="59" t="s">
        <v>48</v>
      </c>
      <c r="J212" s="59">
        <v>0</v>
      </c>
      <c r="K212" s="59">
        <v>0</v>
      </c>
      <c r="L212" s="59" t="s">
        <v>2643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  <c r="R212" s="153" t="s">
        <v>2868</v>
      </c>
    </row>
    <row r="213" spans="1:18" x14ac:dyDescent="0.25">
      <c r="A213" t="s">
        <v>6517</v>
      </c>
      <c r="B213" t="s">
        <v>2869</v>
      </c>
      <c r="C213" s="87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2805</v>
      </c>
      <c r="I213" s="60" t="s">
        <v>48</v>
      </c>
      <c r="J213" s="60">
        <v>0</v>
      </c>
      <c r="K213" s="60">
        <v>0</v>
      </c>
      <c r="L213" s="60" t="s">
        <v>2643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  <c r="R213" s="153" t="s">
        <v>2869</v>
      </c>
    </row>
    <row r="214" spans="1:18" x14ac:dyDescent="0.25">
      <c r="A214" t="s">
        <v>6524</v>
      </c>
      <c r="B214" t="s">
        <v>2870</v>
      </c>
      <c r="C214" s="86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2805</v>
      </c>
      <c r="I214" s="59" t="s">
        <v>48</v>
      </c>
      <c r="J214" s="59">
        <v>0</v>
      </c>
      <c r="K214" s="59">
        <v>0</v>
      </c>
      <c r="L214" s="59" t="s">
        <v>2643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  <c r="R214" s="153" t="s">
        <v>2870</v>
      </c>
    </row>
    <row r="215" spans="1:18" x14ac:dyDescent="0.25">
      <c r="A215" t="s">
        <v>6529</v>
      </c>
      <c r="B215" t="s">
        <v>2871</v>
      </c>
      <c r="C215" s="87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2805</v>
      </c>
      <c r="I215" s="60" t="s">
        <v>48</v>
      </c>
      <c r="J215" s="60">
        <v>0</v>
      </c>
      <c r="K215" s="60">
        <v>0</v>
      </c>
      <c r="L215" s="60" t="s">
        <v>2643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  <c r="R215" s="153" t="s">
        <v>2871</v>
      </c>
    </row>
    <row r="216" spans="1:18" x14ac:dyDescent="0.25">
      <c r="A216" t="s">
        <v>6511</v>
      </c>
      <c r="B216" t="s">
        <v>2872</v>
      </c>
      <c r="C216" s="86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2805</v>
      </c>
      <c r="I216" s="59" t="s">
        <v>48</v>
      </c>
      <c r="J216" s="59">
        <v>0</v>
      </c>
      <c r="K216" s="59">
        <v>0</v>
      </c>
      <c r="L216" s="59" t="s">
        <v>2643</v>
      </c>
      <c r="M216" s="59">
        <v>120</v>
      </c>
      <c r="N216" s="59">
        <v>5.7999999999999996E-3</v>
      </c>
      <c r="O216" s="59">
        <v>115.47</v>
      </c>
      <c r="P216" s="59">
        <v>5.7735E-3</v>
      </c>
      <c r="R216" s="153" t="s">
        <v>2872</v>
      </c>
    </row>
    <row r="217" spans="1:18" x14ac:dyDescent="0.25">
      <c r="A217" t="s">
        <v>6518</v>
      </c>
      <c r="B217" t="s">
        <v>2873</v>
      </c>
      <c r="C217" s="87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2805</v>
      </c>
      <c r="I217" s="60" t="s">
        <v>48</v>
      </c>
      <c r="J217" s="60">
        <v>0</v>
      </c>
      <c r="K217" s="60">
        <v>0</v>
      </c>
      <c r="L217" s="60" t="s">
        <v>2643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  <c r="R217" s="153" t="s">
        <v>2873</v>
      </c>
    </row>
    <row r="218" spans="1:18" x14ac:dyDescent="0.25">
      <c r="A218" t="s">
        <v>6525</v>
      </c>
      <c r="B218" t="s">
        <v>2874</v>
      </c>
      <c r="C218" s="86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2805</v>
      </c>
      <c r="I218" s="59" t="s">
        <v>48</v>
      </c>
      <c r="J218" s="59">
        <v>0</v>
      </c>
      <c r="K218" s="59">
        <v>0</v>
      </c>
      <c r="L218" s="59" t="s">
        <v>2643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  <c r="R218" s="153" t="s">
        <v>2874</v>
      </c>
    </row>
    <row r="219" spans="1:18" x14ac:dyDescent="0.25">
      <c r="A219" t="s">
        <v>6530</v>
      </c>
      <c r="B219" t="s">
        <v>2875</v>
      </c>
      <c r="C219" s="87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2805</v>
      </c>
      <c r="I219" s="60" t="s">
        <v>48</v>
      </c>
      <c r="J219" s="60">
        <v>0</v>
      </c>
      <c r="K219" s="60">
        <v>0</v>
      </c>
      <c r="L219" s="60" t="s">
        <v>2643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  <c r="R219" s="153" t="s">
        <v>2875</v>
      </c>
    </row>
    <row r="220" spans="1:18" x14ac:dyDescent="0.25">
      <c r="A220" t="s">
        <v>6519</v>
      </c>
      <c r="B220" t="s">
        <v>2876</v>
      </c>
      <c r="C220" s="86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2805</v>
      </c>
      <c r="I220" s="59" t="s">
        <v>48</v>
      </c>
      <c r="J220" s="59">
        <v>0</v>
      </c>
      <c r="K220" s="59">
        <v>0</v>
      </c>
      <c r="L220" s="59" t="s">
        <v>2643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  <c r="R220" s="153" t="s">
        <v>2876</v>
      </c>
    </row>
    <row r="221" spans="1:18" x14ac:dyDescent="0.25">
      <c r="A221" t="s">
        <v>6526</v>
      </c>
      <c r="B221" t="s">
        <v>2877</v>
      </c>
      <c r="C221" s="87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2805</v>
      </c>
      <c r="I221" s="60" t="s">
        <v>48</v>
      </c>
      <c r="J221" s="60">
        <v>0</v>
      </c>
      <c r="K221" s="60">
        <v>0</v>
      </c>
      <c r="L221" s="60" t="s">
        <v>2643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  <c r="R221" s="153" t="s">
        <v>2877</v>
      </c>
    </row>
    <row r="222" spans="1:18" x14ac:dyDescent="0.25">
      <c r="A222" t="s">
        <v>6531</v>
      </c>
      <c r="B222" t="s">
        <v>2878</v>
      </c>
      <c r="C222" s="86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2805</v>
      </c>
      <c r="I222" s="59" t="s">
        <v>48</v>
      </c>
      <c r="J222" s="59">
        <v>0</v>
      </c>
      <c r="K222" s="59">
        <v>0</v>
      </c>
      <c r="L222" s="59" t="s">
        <v>2643</v>
      </c>
      <c r="M222" s="59">
        <v>930</v>
      </c>
      <c r="N222" s="59">
        <v>1.7297E-2</v>
      </c>
      <c r="O222" s="59">
        <v>611.79</v>
      </c>
      <c r="P222" s="59">
        <v>1.7297E-2</v>
      </c>
      <c r="R222" s="153" t="s">
        <v>2878</v>
      </c>
    </row>
    <row r="223" spans="1:18" x14ac:dyDescent="0.25">
      <c r="A223" t="s">
        <v>6534</v>
      </c>
      <c r="B223" t="s">
        <v>2879</v>
      </c>
      <c r="C223" s="87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2805</v>
      </c>
      <c r="I223" s="60" t="s">
        <v>48</v>
      </c>
      <c r="J223" s="60">
        <v>0</v>
      </c>
      <c r="K223" s="60">
        <v>0</v>
      </c>
      <c r="L223" s="60" t="s">
        <v>2643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  <c r="R223" s="153" t="s">
        <v>2879</v>
      </c>
    </row>
    <row r="224" spans="1:18" x14ac:dyDescent="0.25">
      <c r="A224" t="s">
        <v>6520</v>
      </c>
      <c r="B224" t="s">
        <v>2880</v>
      </c>
      <c r="C224" s="86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2805</v>
      </c>
      <c r="I224" s="59" t="s">
        <v>48</v>
      </c>
      <c r="J224" s="59">
        <v>0</v>
      </c>
      <c r="K224" s="59">
        <v>0</v>
      </c>
      <c r="L224" s="59" t="s">
        <v>2643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  <c r="R224" s="153" t="s">
        <v>2880</v>
      </c>
    </row>
    <row r="225" spans="1:18" x14ac:dyDescent="0.25">
      <c r="A225" t="s">
        <v>6527</v>
      </c>
      <c r="B225" t="s">
        <v>2881</v>
      </c>
      <c r="C225" s="87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2805</v>
      </c>
      <c r="I225" s="60" t="s">
        <v>48</v>
      </c>
      <c r="J225" s="60">
        <v>0</v>
      </c>
      <c r="K225" s="60">
        <v>0</v>
      </c>
      <c r="L225" s="60" t="s">
        <v>2643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  <c r="R225" s="153" t="s">
        <v>2881</v>
      </c>
    </row>
    <row r="226" spans="1:18" x14ac:dyDescent="0.25">
      <c r="A226" t="s">
        <v>6532</v>
      </c>
      <c r="B226" t="s">
        <v>2882</v>
      </c>
      <c r="C226" s="86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2805</v>
      </c>
      <c r="I226" s="59" t="s">
        <v>48</v>
      </c>
      <c r="J226" s="59">
        <v>0</v>
      </c>
      <c r="K226" s="59">
        <v>0</v>
      </c>
      <c r="L226" s="59" t="s">
        <v>2643</v>
      </c>
      <c r="M226" s="59">
        <v>930</v>
      </c>
      <c r="N226" s="59">
        <v>1.7297E-2</v>
      </c>
      <c r="O226" s="59">
        <v>611.79</v>
      </c>
      <c r="P226" s="59">
        <v>1.7297E-2</v>
      </c>
      <c r="R226" s="153" t="s">
        <v>2882</v>
      </c>
    </row>
    <row r="227" spans="1:18" x14ac:dyDescent="0.25">
      <c r="A227" t="s">
        <v>6535</v>
      </c>
      <c r="B227" t="s">
        <v>2883</v>
      </c>
      <c r="C227" s="87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2805</v>
      </c>
      <c r="I227" s="60" t="s">
        <v>48</v>
      </c>
      <c r="J227" s="60">
        <v>0</v>
      </c>
      <c r="K227" s="60">
        <v>0</v>
      </c>
      <c r="L227" s="60" t="s">
        <v>2643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  <c r="R227" s="153" t="s">
        <v>2883</v>
      </c>
    </row>
    <row r="228" spans="1:18" x14ac:dyDescent="0.25">
      <c r="A228" t="s">
        <v>1814</v>
      </c>
      <c r="B228" t="s">
        <v>2884</v>
      </c>
      <c r="C228" s="86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10</v>
      </c>
      <c r="M228" s="59">
        <v>25</v>
      </c>
      <c r="N228" s="59">
        <v>1700</v>
      </c>
      <c r="O228" s="59">
        <v>23.181000000000001</v>
      </c>
      <c r="P228" s="59">
        <v>1732</v>
      </c>
      <c r="R228" s="153" t="s">
        <v>2884</v>
      </c>
    </row>
    <row r="229" spans="1:18" x14ac:dyDescent="0.25">
      <c r="A229" t="s">
        <v>1822</v>
      </c>
      <c r="B229" t="s">
        <v>2885</v>
      </c>
      <c r="C229" s="87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10</v>
      </c>
      <c r="M229" s="60">
        <v>25</v>
      </c>
      <c r="N229" s="60">
        <v>1718.2</v>
      </c>
      <c r="O229" s="60">
        <v>23.854000000000003</v>
      </c>
      <c r="P229" s="60">
        <v>1717.9</v>
      </c>
      <c r="R229" s="153" t="s">
        <v>2885</v>
      </c>
    </row>
    <row r="230" spans="1:18" x14ac:dyDescent="0.25">
      <c r="A230" t="s">
        <v>1826</v>
      </c>
      <c r="B230" t="s">
        <v>2886</v>
      </c>
      <c r="C230" s="86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10</v>
      </c>
      <c r="M230" s="59">
        <v>62.01</v>
      </c>
      <c r="N230" s="59">
        <v>1125.5</v>
      </c>
      <c r="O230" s="59">
        <v>61.998999999999995</v>
      </c>
      <c r="P230" s="59">
        <v>1123.8</v>
      </c>
      <c r="R230" s="153" t="s">
        <v>2886</v>
      </c>
    </row>
    <row r="231" spans="1:18" x14ac:dyDescent="0.25">
      <c r="A231" t="s">
        <v>1837</v>
      </c>
      <c r="B231" t="s">
        <v>2887</v>
      </c>
      <c r="C231" s="87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10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  <c r="R231" s="153" t="s">
        <v>2887</v>
      </c>
    </row>
    <row r="232" spans="1:18" x14ac:dyDescent="0.25">
      <c r="A232" t="s">
        <v>1842</v>
      </c>
      <c r="B232" t="s">
        <v>2888</v>
      </c>
      <c r="C232" s="86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10</v>
      </c>
      <c r="M232" s="59">
        <v>5800</v>
      </c>
      <c r="N232" s="59">
        <v>16.202000000000002</v>
      </c>
      <c r="O232" s="59">
        <v>5800</v>
      </c>
      <c r="P232" s="59">
        <v>15.713999999999999</v>
      </c>
      <c r="R232" s="153" t="s">
        <v>2888</v>
      </c>
    </row>
    <row r="233" spans="1:18" x14ac:dyDescent="0.25">
      <c r="A233" t="s">
        <v>1843</v>
      </c>
      <c r="B233" t="s">
        <v>2889</v>
      </c>
      <c r="C233" s="87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10</v>
      </c>
      <c r="M233" s="60">
        <v>58000</v>
      </c>
      <c r="N233" s="60">
        <v>1.7665</v>
      </c>
      <c r="O233" s="60">
        <v>58000</v>
      </c>
      <c r="P233" s="60">
        <v>1.5714999999999999</v>
      </c>
      <c r="R233" s="153" t="s">
        <v>2889</v>
      </c>
    </row>
    <row r="234" spans="1:18" x14ac:dyDescent="0.25">
      <c r="A234" t="s">
        <v>1854</v>
      </c>
      <c r="B234" t="s">
        <v>2890</v>
      </c>
      <c r="C234" s="86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10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  <c r="R234" s="153" t="s">
        <v>2890</v>
      </c>
    </row>
    <row r="235" spans="1:18" x14ac:dyDescent="0.25">
      <c r="A235" t="s">
        <v>1859</v>
      </c>
      <c r="B235" t="s">
        <v>2891</v>
      </c>
      <c r="C235" s="87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10</v>
      </c>
      <c r="M235" s="60">
        <v>5800000</v>
      </c>
      <c r="N235" s="60">
        <v>4.6912000000000002E-2</v>
      </c>
      <c r="O235" s="60">
        <v>5800000</v>
      </c>
      <c r="P235" s="60">
        <v>1.5715E-2</v>
      </c>
      <c r="R235" s="153" t="s">
        <v>2891</v>
      </c>
    </row>
    <row r="236" spans="1:18" x14ac:dyDescent="0.25">
      <c r="A236" t="s">
        <v>1817</v>
      </c>
      <c r="B236" t="s">
        <v>2892</v>
      </c>
      <c r="C236" s="86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10</v>
      </c>
      <c r="M236" s="59">
        <v>24</v>
      </c>
      <c r="N236" s="59">
        <v>1200</v>
      </c>
      <c r="O236" s="59">
        <v>23.184999999999999</v>
      </c>
      <c r="P236" s="59">
        <v>1155.4000000000001</v>
      </c>
      <c r="R236" s="153" t="s">
        <v>2892</v>
      </c>
    </row>
    <row r="237" spans="1:18" x14ac:dyDescent="0.25">
      <c r="A237" t="s">
        <v>5843</v>
      </c>
      <c r="B237" t="s">
        <v>2893</v>
      </c>
      <c r="C237" s="87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10</v>
      </c>
      <c r="M237" s="60">
        <v>24</v>
      </c>
      <c r="N237" s="60">
        <v>1143.3999999999999</v>
      </c>
      <c r="O237" s="60">
        <v>23.87</v>
      </c>
      <c r="P237" s="60">
        <v>1142.8</v>
      </c>
      <c r="R237" s="153" t="s">
        <v>2893</v>
      </c>
    </row>
    <row r="238" spans="1:18" x14ac:dyDescent="0.25">
      <c r="A238" t="s">
        <v>1825</v>
      </c>
      <c r="B238" t="s">
        <v>2894</v>
      </c>
      <c r="C238" s="86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10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  <c r="R238" s="153" t="s">
        <v>2894</v>
      </c>
    </row>
    <row r="239" spans="1:18" x14ac:dyDescent="0.25">
      <c r="A239" t="s">
        <v>1831</v>
      </c>
      <c r="B239" t="s">
        <v>2895</v>
      </c>
      <c r="C239" s="87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10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  <c r="R239" s="153" t="s">
        <v>2895</v>
      </c>
    </row>
    <row r="240" spans="1:18" x14ac:dyDescent="0.25">
      <c r="A240" t="s">
        <v>5850</v>
      </c>
      <c r="B240" t="s">
        <v>2896</v>
      </c>
      <c r="C240" s="86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10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  <c r="R240" s="153" t="s">
        <v>2896</v>
      </c>
    </row>
    <row r="241" spans="1:18" x14ac:dyDescent="0.25">
      <c r="A241" t="s">
        <v>1844</v>
      </c>
      <c r="B241" t="s">
        <v>2897</v>
      </c>
      <c r="C241" s="87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10</v>
      </c>
      <c r="M241" s="60">
        <v>58000</v>
      </c>
      <c r="N241" s="60">
        <v>1.0481</v>
      </c>
      <c r="O241" s="60">
        <v>58000</v>
      </c>
      <c r="P241" s="60">
        <v>0.85309999999999997</v>
      </c>
      <c r="R241" s="153" t="s">
        <v>2897</v>
      </c>
    </row>
    <row r="242" spans="1:18" x14ac:dyDescent="0.25">
      <c r="A242" t="s">
        <v>1850</v>
      </c>
      <c r="B242" t="s">
        <v>2898</v>
      </c>
      <c r="C242" s="86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10</v>
      </c>
      <c r="M242" s="59">
        <v>580000</v>
      </c>
      <c r="N242" s="59">
        <v>0.1633</v>
      </c>
      <c r="O242" s="59">
        <v>580000</v>
      </c>
      <c r="P242" s="59">
        <v>8.5309999999999997E-2</v>
      </c>
      <c r="R242" s="153" t="s">
        <v>2898</v>
      </c>
    </row>
    <row r="243" spans="1:18" x14ac:dyDescent="0.25">
      <c r="A243" t="s">
        <v>1856</v>
      </c>
      <c r="B243" t="s">
        <v>2899</v>
      </c>
      <c r="C243" s="87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10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  <c r="R243" s="153" t="s">
        <v>2899</v>
      </c>
    </row>
    <row r="244" spans="1:18" x14ac:dyDescent="0.25">
      <c r="A244" t="s">
        <v>5174</v>
      </c>
      <c r="B244" t="s">
        <v>2900</v>
      </c>
      <c r="C244" s="86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  <c r="R244" s="153" t="s">
        <v>2900</v>
      </c>
    </row>
    <row r="245" spans="1:18" x14ac:dyDescent="0.25">
      <c r="A245" t="s">
        <v>1819</v>
      </c>
      <c r="B245" t="s">
        <v>2901</v>
      </c>
      <c r="C245" s="87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  <c r="R245" s="153" t="s">
        <v>2901</v>
      </c>
    </row>
    <row r="246" spans="1:18" x14ac:dyDescent="0.25">
      <c r="A246" t="s">
        <v>1828</v>
      </c>
      <c r="B246" t="s">
        <v>2902</v>
      </c>
      <c r="C246" s="86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  <c r="R246" s="153" t="s">
        <v>2902</v>
      </c>
    </row>
    <row r="247" spans="1:18" x14ac:dyDescent="0.25">
      <c r="A247" t="s">
        <v>1836</v>
      </c>
      <c r="B247" t="s">
        <v>2903</v>
      </c>
      <c r="C247" s="87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  <c r="R247" s="153" t="s">
        <v>2903</v>
      </c>
    </row>
    <row r="248" spans="1:18" x14ac:dyDescent="0.25">
      <c r="A248" t="s">
        <v>1839</v>
      </c>
      <c r="B248" t="s">
        <v>2904</v>
      </c>
      <c r="C248" s="86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  <c r="R248" s="153" t="s">
        <v>2904</v>
      </c>
    </row>
    <row r="249" spans="1:18" x14ac:dyDescent="0.25">
      <c r="A249" t="s">
        <v>1845</v>
      </c>
      <c r="B249" t="s">
        <v>2905</v>
      </c>
      <c r="C249" s="87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  <c r="R249" s="153" t="s">
        <v>2905</v>
      </c>
    </row>
    <row r="250" spans="1:18" x14ac:dyDescent="0.25">
      <c r="A250" t="s">
        <v>1853</v>
      </c>
      <c r="B250" t="s">
        <v>2906</v>
      </c>
      <c r="C250" s="86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  <c r="R250" s="153" t="s">
        <v>2906</v>
      </c>
    </row>
    <row r="251" spans="1:18" x14ac:dyDescent="0.25">
      <c r="A251" t="s">
        <v>1855</v>
      </c>
      <c r="B251" t="s">
        <v>2907</v>
      </c>
      <c r="C251" s="87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  <c r="R251" s="153" t="s">
        <v>2907</v>
      </c>
    </row>
    <row r="252" spans="1:18" x14ac:dyDescent="0.25">
      <c r="A252" t="s">
        <v>1816</v>
      </c>
      <c r="B252" t="s">
        <v>2908</v>
      </c>
      <c r="C252" s="86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  <c r="R252" s="153" t="s">
        <v>2908</v>
      </c>
    </row>
    <row r="253" spans="1:18" x14ac:dyDescent="0.25">
      <c r="A253" t="s">
        <v>1821</v>
      </c>
      <c r="B253" t="s">
        <v>2909</v>
      </c>
      <c r="C253" s="87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  <c r="R253" s="153" t="s">
        <v>2909</v>
      </c>
    </row>
    <row r="254" spans="1:18" x14ac:dyDescent="0.25">
      <c r="A254" t="s">
        <v>1829</v>
      </c>
      <c r="B254" t="s">
        <v>2910</v>
      </c>
      <c r="C254" s="86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  <c r="R254" s="153" t="s">
        <v>2910</v>
      </c>
    </row>
    <row r="255" spans="1:18" x14ac:dyDescent="0.25">
      <c r="A255" t="s">
        <v>1832</v>
      </c>
      <c r="B255" t="s">
        <v>2911</v>
      </c>
      <c r="C255" s="87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  <c r="R255" s="153" t="s">
        <v>2911</v>
      </c>
    </row>
    <row r="256" spans="1:18" x14ac:dyDescent="0.25">
      <c r="A256" t="s">
        <v>1840</v>
      </c>
      <c r="B256" t="s">
        <v>2912</v>
      </c>
      <c r="C256" s="86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  <c r="R256" s="153" t="s">
        <v>2912</v>
      </c>
    </row>
    <row r="257" spans="1:18" x14ac:dyDescent="0.25">
      <c r="A257" t="s">
        <v>1849</v>
      </c>
      <c r="B257" t="s">
        <v>2913</v>
      </c>
      <c r="C257" s="87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  <c r="R257" s="153" t="s">
        <v>2913</v>
      </c>
    </row>
    <row r="258" spans="1:18" x14ac:dyDescent="0.25">
      <c r="A258" t="s">
        <v>1852</v>
      </c>
      <c r="B258" t="s">
        <v>2914</v>
      </c>
      <c r="C258" s="86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  <c r="R258" s="153" t="s">
        <v>2914</v>
      </c>
    </row>
    <row r="259" spans="1:18" x14ac:dyDescent="0.25">
      <c r="A259" t="s">
        <v>1858</v>
      </c>
      <c r="B259" t="s">
        <v>2915</v>
      </c>
      <c r="C259" s="87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  <c r="R259" s="153" t="s">
        <v>2915</v>
      </c>
    </row>
    <row r="260" spans="1:18" x14ac:dyDescent="0.25">
      <c r="A260" t="s">
        <v>5175</v>
      </c>
      <c r="B260" t="s">
        <v>2916</v>
      </c>
      <c r="C260" s="86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  <c r="R260" s="153" t="s">
        <v>2916</v>
      </c>
    </row>
    <row r="261" spans="1:18" x14ac:dyDescent="0.25">
      <c r="A261" t="s">
        <v>1818</v>
      </c>
      <c r="B261" t="s">
        <v>2917</v>
      </c>
      <c r="C261" s="87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  <c r="R261" s="153" t="s">
        <v>2917</v>
      </c>
    </row>
    <row r="262" spans="1:18" x14ac:dyDescent="0.25">
      <c r="A262" t="s">
        <v>1824</v>
      </c>
      <c r="B262" t="s">
        <v>2918</v>
      </c>
      <c r="C262" s="86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  <c r="R262" s="153" t="s">
        <v>2918</v>
      </c>
    </row>
    <row r="263" spans="1:18" x14ac:dyDescent="0.25">
      <c r="A263" t="s">
        <v>1833</v>
      </c>
      <c r="B263" t="s">
        <v>2919</v>
      </c>
      <c r="C263" s="87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  <c r="R263" s="153" t="s">
        <v>2919</v>
      </c>
    </row>
    <row r="264" spans="1:18" x14ac:dyDescent="0.25">
      <c r="A264" t="s">
        <v>1841</v>
      </c>
      <c r="B264" t="s">
        <v>2920</v>
      </c>
      <c r="C264" s="86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  <c r="R264" s="153" t="s">
        <v>2920</v>
      </c>
    </row>
    <row r="265" spans="1:18" x14ac:dyDescent="0.25">
      <c r="A265" t="s">
        <v>1846</v>
      </c>
      <c r="B265" t="s">
        <v>2921</v>
      </c>
      <c r="C265" s="87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  <c r="R265" s="153" t="s">
        <v>2921</v>
      </c>
    </row>
    <row r="266" spans="1:18" x14ac:dyDescent="0.25">
      <c r="A266" t="s">
        <v>5176</v>
      </c>
      <c r="B266" t="s">
        <v>2922</v>
      </c>
      <c r="C266" s="86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  <c r="R266" s="153" t="s">
        <v>2922</v>
      </c>
    </row>
    <row r="267" spans="1:18" x14ac:dyDescent="0.25">
      <c r="A267" t="s">
        <v>1857</v>
      </c>
      <c r="B267" t="s">
        <v>2923</v>
      </c>
      <c r="C267" s="87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  <c r="R267" s="153" t="s">
        <v>2923</v>
      </c>
    </row>
    <row r="268" spans="1:18" x14ac:dyDescent="0.25">
      <c r="A268" t="s">
        <v>1815</v>
      </c>
      <c r="B268" t="s">
        <v>2924</v>
      </c>
      <c r="C268" s="86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  <c r="R268" s="153" t="s">
        <v>2924</v>
      </c>
    </row>
    <row r="269" spans="1:18" x14ac:dyDescent="0.25">
      <c r="A269" t="s">
        <v>1823</v>
      </c>
      <c r="B269" t="s">
        <v>2925</v>
      </c>
      <c r="C269" s="87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  <c r="R269" s="153" t="s">
        <v>2925</v>
      </c>
    </row>
    <row r="270" spans="1:18" x14ac:dyDescent="0.25">
      <c r="A270" t="s">
        <v>1827</v>
      </c>
      <c r="B270" t="s">
        <v>2926</v>
      </c>
      <c r="C270" s="86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  <c r="R270" s="153" t="s">
        <v>2926</v>
      </c>
    </row>
    <row r="271" spans="1:18" x14ac:dyDescent="0.25">
      <c r="A271" t="s">
        <v>1834</v>
      </c>
      <c r="B271" t="s">
        <v>2927</v>
      </c>
      <c r="C271" s="87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  <c r="R271" s="153" t="s">
        <v>2927</v>
      </c>
    </row>
    <row r="272" spans="1:18" x14ac:dyDescent="0.25">
      <c r="A272" t="s">
        <v>5177</v>
      </c>
      <c r="B272" t="s">
        <v>2928</v>
      </c>
      <c r="C272" s="86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  <c r="R272" s="153" t="s">
        <v>2928</v>
      </c>
    </row>
    <row r="273" spans="1:18" x14ac:dyDescent="0.25">
      <c r="A273" t="s">
        <v>1847</v>
      </c>
      <c r="B273" t="s">
        <v>2929</v>
      </c>
      <c r="C273" s="87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  <c r="R273" s="153" t="s">
        <v>2929</v>
      </c>
    </row>
    <row r="274" spans="1:18" x14ac:dyDescent="0.25">
      <c r="A274" t="s">
        <v>1851</v>
      </c>
      <c r="B274" t="s">
        <v>2930</v>
      </c>
      <c r="C274" s="86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  <c r="R274" s="153" t="s">
        <v>2930</v>
      </c>
    </row>
    <row r="275" spans="1:18" x14ac:dyDescent="0.25">
      <c r="A275" t="s">
        <v>5178</v>
      </c>
      <c r="B275" t="s">
        <v>2931</v>
      </c>
      <c r="C275" s="87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  <c r="R275" s="153" t="s">
        <v>2931</v>
      </c>
    </row>
    <row r="276" spans="1:18" x14ac:dyDescent="0.25">
      <c r="A276" t="s">
        <v>1820</v>
      </c>
      <c r="B276" t="s">
        <v>2932</v>
      </c>
      <c r="C276" s="86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  <c r="R276" s="153" t="s">
        <v>2932</v>
      </c>
    </row>
    <row r="277" spans="1:18" x14ac:dyDescent="0.25">
      <c r="A277" t="s">
        <v>1830</v>
      </c>
      <c r="B277" t="s">
        <v>2933</v>
      </c>
      <c r="C277" s="87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  <c r="R277" s="153" t="s">
        <v>2933</v>
      </c>
    </row>
    <row r="278" spans="1:18" x14ac:dyDescent="0.25">
      <c r="A278" t="s">
        <v>1835</v>
      </c>
      <c r="B278" t="s">
        <v>2934</v>
      </c>
      <c r="C278" s="86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  <c r="R278" s="153" t="s">
        <v>2934</v>
      </c>
    </row>
    <row r="279" spans="1:18" x14ac:dyDescent="0.25">
      <c r="A279" t="s">
        <v>1838</v>
      </c>
      <c r="B279" t="s">
        <v>2935</v>
      </c>
      <c r="C279" s="87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  <c r="R279" s="153" t="s">
        <v>2935</v>
      </c>
    </row>
    <row r="280" spans="1:18" x14ac:dyDescent="0.25">
      <c r="A280" t="s">
        <v>1848</v>
      </c>
      <c r="B280" t="s">
        <v>2936</v>
      </c>
      <c r="C280" s="86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  <c r="R280" s="153" t="s">
        <v>2936</v>
      </c>
    </row>
    <row r="281" spans="1:18" x14ac:dyDescent="0.25">
      <c r="A281" t="s">
        <v>5179</v>
      </c>
      <c r="B281" t="s">
        <v>2937</v>
      </c>
      <c r="C281" s="87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  <c r="R281" s="153" t="s">
        <v>2937</v>
      </c>
    </row>
    <row r="282" spans="1:18" x14ac:dyDescent="0.25">
      <c r="A282" t="s">
        <v>1860</v>
      </c>
      <c r="B282" t="s">
        <v>2938</v>
      </c>
      <c r="C282" s="86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  <c r="R282" s="153" t="s">
        <v>2938</v>
      </c>
    </row>
    <row r="283" spans="1:18" x14ac:dyDescent="0.25">
      <c r="A283" t="s">
        <v>1861</v>
      </c>
      <c r="B283" t="s">
        <v>2939</v>
      </c>
      <c r="C283" s="87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10</v>
      </c>
      <c r="M283" s="60">
        <v>33</v>
      </c>
      <c r="N283" s="60">
        <v>550</v>
      </c>
      <c r="O283" s="60">
        <v>23.236000000000001</v>
      </c>
      <c r="P283" s="60">
        <v>577.94999999999993</v>
      </c>
      <c r="R283" s="153" t="s">
        <v>2939</v>
      </c>
    </row>
    <row r="284" spans="1:18" x14ac:dyDescent="0.25">
      <c r="A284" t="s">
        <v>1870</v>
      </c>
      <c r="B284" t="s">
        <v>2940</v>
      </c>
      <c r="C284" s="86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10</v>
      </c>
      <c r="M284" s="59">
        <v>33</v>
      </c>
      <c r="N284" s="59">
        <v>550.17999999999995</v>
      </c>
      <c r="O284" s="59">
        <v>23.663</v>
      </c>
      <c r="P284" s="59">
        <v>576.89</v>
      </c>
      <c r="R284" s="153" t="s">
        <v>2940</v>
      </c>
    </row>
    <row r="285" spans="1:18" x14ac:dyDescent="0.25">
      <c r="A285" t="s">
        <v>1874</v>
      </c>
      <c r="B285" t="s">
        <v>2941</v>
      </c>
      <c r="C285" s="87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10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  <c r="R285" s="153" t="s">
        <v>2941</v>
      </c>
    </row>
    <row r="286" spans="1:18" x14ac:dyDescent="0.25">
      <c r="A286" t="s">
        <v>1879</v>
      </c>
      <c r="B286" t="s">
        <v>2942</v>
      </c>
      <c r="C286" s="86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10</v>
      </c>
      <c r="M286" s="59">
        <v>577.51</v>
      </c>
      <c r="N286" s="59">
        <v>123.44</v>
      </c>
      <c r="O286" s="59">
        <v>577.47</v>
      </c>
      <c r="P286" s="59">
        <v>123.45</v>
      </c>
      <c r="R286" s="153" t="s">
        <v>2942</v>
      </c>
    </row>
    <row r="287" spans="1:18" x14ac:dyDescent="0.25">
      <c r="A287" t="s">
        <v>1885</v>
      </c>
      <c r="B287" t="s">
        <v>2943</v>
      </c>
      <c r="C287" s="87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10</v>
      </c>
      <c r="M287" s="60">
        <v>5799.8</v>
      </c>
      <c r="N287" s="60">
        <v>12.763</v>
      </c>
      <c r="O287" s="60">
        <v>577.47</v>
      </c>
      <c r="P287" s="60">
        <v>12.763</v>
      </c>
      <c r="R287" s="153" t="s">
        <v>2943</v>
      </c>
    </row>
    <row r="288" spans="1:18" x14ac:dyDescent="0.25">
      <c r="A288" t="s">
        <v>1862</v>
      </c>
      <c r="B288" t="s">
        <v>2944</v>
      </c>
      <c r="C288" s="86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10</v>
      </c>
      <c r="M288" s="59">
        <v>24</v>
      </c>
      <c r="N288" s="59">
        <v>350</v>
      </c>
      <c r="O288" s="59">
        <v>23.254000000000001</v>
      </c>
      <c r="P288" s="59">
        <v>347.52</v>
      </c>
      <c r="R288" s="153" t="s">
        <v>2944</v>
      </c>
    </row>
    <row r="289" spans="1:18" x14ac:dyDescent="0.25">
      <c r="A289" t="s">
        <v>5852</v>
      </c>
      <c r="B289" t="s">
        <v>2945</v>
      </c>
      <c r="C289" s="87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10</v>
      </c>
      <c r="M289" s="60">
        <v>24</v>
      </c>
      <c r="N289" s="60">
        <v>346.2</v>
      </c>
      <c r="O289" s="60">
        <v>23.771000000000001</v>
      </c>
      <c r="P289" s="60">
        <v>346.32</v>
      </c>
      <c r="R289" s="153" t="s">
        <v>2945</v>
      </c>
    </row>
    <row r="290" spans="1:18" x14ac:dyDescent="0.25">
      <c r="A290" t="s">
        <v>1876</v>
      </c>
      <c r="B290" t="s">
        <v>2946</v>
      </c>
      <c r="C290" s="86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10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  <c r="R290" s="153" t="s">
        <v>2946</v>
      </c>
    </row>
    <row r="291" spans="1:18" x14ac:dyDescent="0.25">
      <c r="A291" t="s">
        <v>1881</v>
      </c>
      <c r="B291" t="s">
        <v>2947</v>
      </c>
      <c r="C291" s="87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10</v>
      </c>
      <c r="M291" s="60">
        <v>579.4</v>
      </c>
      <c r="N291" s="60">
        <v>50.965000000000003</v>
      </c>
      <c r="O291" s="60">
        <v>579.36</v>
      </c>
      <c r="P291" s="60">
        <v>50.969000000000001</v>
      </c>
      <c r="R291" s="153" t="s">
        <v>2947</v>
      </c>
    </row>
    <row r="292" spans="1:18" x14ac:dyDescent="0.25">
      <c r="A292" t="s">
        <v>1889</v>
      </c>
      <c r="B292" t="s">
        <v>2948</v>
      </c>
      <c r="C292" s="86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10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  <c r="R292" s="153" t="s">
        <v>2948</v>
      </c>
    </row>
    <row r="293" spans="1:18" x14ac:dyDescent="0.25">
      <c r="A293" t="s">
        <v>1863</v>
      </c>
      <c r="B293" t="s">
        <v>2949</v>
      </c>
      <c r="C293" s="87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  <c r="R293" s="153" t="s">
        <v>2949</v>
      </c>
    </row>
    <row r="294" spans="1:18" x14ac:dyDescent="0.25">
      <c r="A294" t="s">
        <v>1873</v>
      </c>
      <c r="B294" t="s">
        <v>2950</v>
      </c>
      <c r="C294" s="86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  <c r="R294" s="153" t="s">
        <v>2950</v>
      </c>
    </row>
    <row r="295" spans="1:18" x14ac:dyDescent="0.25">
      <c r="A295" t="s">
        <v>5180</v>
      </c>
      <c r="B295" t="s">
        <v>2951</v>
      </c>
      <c r="C295" s="87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  <c r="R295" s="153" t="s">
        <v>2951</v>
      </c>
    </row>
    <row r="296" spans="1:18" x14ac:dyDescent="0.25">
      <c r="A296" t="s">
        <v>5181</v>
      </c>
      <c r="B296" t="s">
        <v>2952</v>
      </c>
      <c r="C296" s="86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  <c r="R296" s="153" t="s">
        <v>2952</v>
      </c>
    </row>
    <row r="297" spans="1:18" x14ac:dyDescent="0.25">
      <c r="A297" t="s">
        <v>5182</v>
      </c>
      <c r="B297" t="s">
        <v>2953</v>
      </c>
      <c r="C297" s="87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  <c r="R297" s="153" t="s">
        <v>2953</v>
      </c>
    </row>
    <row r="298" spans="1:18" x14ac:dyDescent="0.25">
      <c r="A298" t="s">
        <v>1865</v>
      </c>
      <c r="B298" t="s">
        <v>2954</v>
      </c>
      <c r="C298" s="86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  <c r="R298" s="153" t="s">
        <v>2954</v>
      </c>
    </row>
    <row r="299" spans="1:18" x14ac:dyDescent="0.25">
      <c r="A299" t="s">
        <v>1872</v>
      </c>
      <c r="B299" t="s">
        <v>2955</v>
      </c>
      <c r="C299" s="87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  <c r="R299" s="153" t="s">
        <v>2955</v>
      </c>
    </row>
    <row r="300" spans="1:18" x14ac:dyDescent="0.25">
      <c r="A300" t="s">
        <v>1878</v>
      </c>
      <c r="B300" t="s">
        <v>2956</v>
      </c>
      <c r="C300" s="86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  <c r="R300" s="153" t="s">
        <v>2956</v>
      </c>
    </row>
    <row r="301" spans="1:18" x14ac:dyDescent="0.25">
      <c r="A301" t="s">
        <v>1884</v>
      </c>
      <c r="B301" t="s">
        <v>2957</v>
      </c>
      <c r="C301" s="87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  <c r="R301" s="153" t="s">
        <v>2957</v>
      </c>
    </row>
    <row r="302" spans="1:18" x14ac:dyDescent="0.25">
      <c r="A302" t="s">
        <v>1887</v>
      </c>
      <c r="B302" t="s">
        <v>2958</v>
      </c>
      <c r="C302" s="86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  <c r="R302" s="153" t="s">
        <v>2958</v>
      </c>
    </row>
    <row r="303" spans="1:18" x14ac:dyDescent="0.25">
      <c r="A303" t="s">
        <v>1864</v>
      </c>
      <c r="B303" t="s">
        <v>2959</v>
      </c>
      <c r="C303" s="87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  <c r="R303" s="153" t="s">
        <v>2959</v>
      </c>
    </row>
    <row r="304" spans="1:18" x14ac:dyDescent="0.25">
      <c r="A304" t="s">
        <v>1871</v>
      </c>
      <c r="B304" t="s">
        <v>2960</v>
      </c>
      <c r="C304" s="86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  <c r="R304" s="153" t="s">
        <v>2960</v>
      </c>
    </row>
    <row r="305" spans="1:18" x14ac:dyDescent="0.25">
      <c r="A305" t="s">
        <v>5183</v>
      </c>
      <c r="B305" t="s">
        <v>2961</v>
      </c>
      <c r="C305" s="87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  <c r="R305" s="153" t="s">
        <v>2961</v>
      </c>
    </row>
    <row r="306" spans="1:18" x14ac:dyDescent="0.25">
      <c r="A306" t="s">
        <v>1882</v>
      </c>
      <c r="B306" t="s">
        <v>2962</v>
      </c>
      <c r="C306" s="86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  <c r="R306" s="153" t="s">
        <v>2962</v>
      </c>
    </row>
    <row r="307" spans="1:18" x14ac:dyDescent="0.25">
      <c r="A307" t="s">
        <v>1888</v>
      </c>
      <c r="B307" t="s">
        <v>2963</v>
      </c>
      <c r="C307" s="87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  <c r="R307" s="153" t="s">
        <v>2963</v>
      </c>
    </row>
    <row r="308" spans="1:18" x14ac:dyDescent="0.25">
      <c r="A308" t="s">
        <v>1866</v>
      </c>
      <c r="B308" t="s">
        <v>2964</v>
      </c>
      <c r="C308" s="86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  <c r="R308" s="153" t="s">
        <v>2964</v>
      </c>
    </row>
    <row r="309" spans="1:18" x14ac:dyDescent="0.25">
      <c r="A309" t="s">
        <v>1869</v>
      </c>
      <c r="B309" t="s">
        <v>2965</v>
      </c>
      <c r="C309" s="87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  <c r="R309" s="153" t="s">
        <v>2965</v>
      </c>
    </row>
    <row r="310" spans="1:18" x14ac:dyDescent="0.25">
      <c r="A310" t="s">
        <v>1877</v>
      </c>
      <c r="B310" t="s">
        <v>2966</v>
      </c>
      <c r="C310" s="86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  <c r="R310" s="153" t="s">
        <v>2966</v>
      </c>
    </row>
    <row r="311" spans="1:18" x14ac:dyDescent="0.25">
      <c r="A311" t="s">
        <v>1883</v>
      </c>
      <c r="B311" t="s">
        <v>2967</v>
      </c>
      <c r="C311" s="87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  <c r="R311" s="153" t="s">
        <v>2967</v>
      </c>
    </row>
    <row r="312" spans="1:18" x14ac:dyDescent="0.25">
      <c r="A312" t="s">
        <v>1886</v>
      </c>
      <c r="B312" t="s">
        <v>2968</v>
      </c>
      <c r="C312" s="86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  <c r="R312" s="153" t="s">
        <v>2968</v>
      </c>
    </row>
    <row r="313" spans="1:18" x14ac:dyDescent="0.25">
      <c r="A313" t="s">
        <v>1867</v>
      </c>
      <c r="B313" t="s">
        <v>2969</v>
      </c>
      <c r="C313" s="87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  <c r="R313" s="153" t="s">
        <v>2969</v>
      </c>
    </row>
    <row r="314" spans="1:18" x14ac:dyDescent="0.25">
      <c r="A314" t="s">
        <v>1868</v>
      </c>
      <c r="B314" t="s">
        <v>2970</v>
      </c>
      <c r="C314" s="86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  <c r="R314" s="153" t="s">
        <v>2970</v>
      </c>
    </row>
    <row r="315" spans="1:18" x14ac:dyDescent="0.25">
      <c r="A315" t="s">
        <v>1875</v>
      </c>
      <c r="B315" t="s">
        <v>2971</v>
      </c>
      <c r="C315" s="87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  <c r="R315" s="153" t="s">
        <v>2971</v>
      </c>
    </row>
    <row r="316" spans="1:18" x14ac:dyDescent="0.25">
      <c r="A316" t="s">
        <v>1880</v>
      </c>
      <c r="B316" t="s">
        <v>2972</v>
      </c>
      <c r="C316" s="86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  <c r="R316" s="153" t="s">
        <v>2972</v>
      </c>
    </row>
    <row r="317" spans="1:18" x14ac:dyDescent="0.25">
      <c r="A317" t="s">
        <v>5184</v>
      </c>
      <c r="B317" t="s">
        <v>2973</v>
      </c>
      <c r="C317" s="87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  <c r="R317" s="153" t="s">
        <v>2973</v>
      </c>
    </row>
    <row r="318" spans="1:18" x14ac:dyDescent="0.25">
      <c r="A318" t="s">
        <v>1892</v>
      </c>
      <c r="B318" t="s">
        <v>2974</v>
      </c>
      <c r="C318" s="86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10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  <c r="R318" s="153" t="s">
        <v>2974</v>
      </c>
    </row>
    <row r="319" spans="1:18" x14ac:dyDescent="0.25">
      <c r="A319" t="s">
        <v>1897</v>
      </c>
      <c r="B319" t="s">
        <v>2975</v>
      </c>
      <c r="C319" s="87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10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  <c r="R319" s="153" t="s">
        <v>2975</v>
      </c>
    </row>
    <row r="320" spans="1:18" x14ac:dyDescent="0.25">
      <c r="A320" t="s">
        <v>1901</v>
      </c>
      <c r="B320" t="s">
        <v>2976</v>
      </c>
      <c r="C320" s="86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10</v>
      </c>
      <c r="M320" s="59">
        <v>0.48274</v>
      </c>
      <c r="N320" s="59">
        <v>0.46448</v>
      </c>
      <c r="O320" s="59">
        <v>0.4824</v>
      </c>
      <c r="P320" s="59">
        <v>0.46450000000000002</v>
      </c>
      <c r="R320" s="153" t="s">
        <v>2976</v>
      </c>
    </row>
    <row r="321" spans="1:18" x14ac:dyDescent="0.25">
      <c r="A321" t="s">
        <v>1907</v>
      </c>
      <c r="B321" t="s">
        <v>2977</v>
      </c>
      <c r="C321" s="87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10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  <c r="R321" s="153" t="s">
        <v>2977</v>
      </c>
    </row>
    <row r="322" spans="1:18" x14ac:dyDescent="0.25">
      <c r="A322" t="s">
        <v>1911</v>
      </c>
      <c r="B322" t="s">
        <v>2978</v>
      </c>
      <c r="C322" s="86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10</v>
      </c>
      <c r="M322" s="59">
        <v>57.997</v>
      </c>
      <c r="N322" s="59">
        <v>1.0643E-2</v>
      </c>
      <c r="O322" s="59">
        <v>57.997</v>
      </c>
      <c r="P322" s="59">
        <v>1.0612E-2</v>
      </c>
      <c r="R322" s="153" t="s">
        <v>2978</v>
      </c>
    </row>
    <row r="323" spans="1:18" x14ac:dyDescent="0.25">
      <c r="A323" t="s">
        <v>1890</v>
      </c>
      <c r="B323" t="s">
        <v>2979</v>
      </c>
      <c r="C323" s="87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10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  <c r="R323" s="153" t="s">
        <v>2979</v>
      </c>
    </row>
    <row r="324" spans="1:18" x14ac:dyDescent="0.25">
      <c r="A324" t="s">
        <v>5853</v>
      </c>
      <c r="B324" t="s">
        <v>2980</v>
      </c>
      <c r="C324" s="86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10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  <c r="R324" s="153" t="s">
        <v>2980</v>
      </c>
    </row>
    <row r="325" spans="1:18" x14ac:dyDescent="0.25">
      <c r="A325" t="s">
        <v>1900</v>
      </c>
      <c r="B325" t="s">
        <v>2981</v>
      </c>
      <c r="C325" s="87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10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  <c r="R325" s="153" t="s">
        <v>2981</v>
      </c>
    </row>
    <row r="326" spans="1:18" x14ac:dyDescent="0.25">
      <c r="A326" t="s">
        <v>1908</v>
      </c>
      <c r="B326" t="s">
        <v>2982</v>
      </c>
      <c r="C326" s="86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10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  <c r="R326" s="153" t="s">
        <v>2982</v>
      </c>
    </row>
    <row r="327" spans="1:18" x14ac:dyDescent="0.25">
      <c r="A327" t="s">
        <v>5846</v>
      </c>
      <c r="B327" t="s">
        <v>2983</v>
      </c>
      <c r="C327" s="87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10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  <c r="R327" s="153" t="s">
        <v>2983</v>
      </c>
    </row>
    <row r="328" spans="1:18" x14ac:dyDescent="0.25">
      <c r="A328" t="s">
        <v>1891</v>
      </c>
      <c r="B328" t="s">
        <v>2984</v>
      </c>
      <c r="C328" s="86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  <c r="R328" s="153" t="s">
        <v>2984</v>
      </c>
    </row>
    <row r="329" spans="1:18" x14ac:dyDescent="0.25">
      <c r="A329" t="s">
        <v>1896</v>
      </c>
      <c r="B329" t="s">
        <v>2985</v>
      </c>
      <c r="C329" s="87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  <c r="R329" s="153" t="s">
        <v>2985</v>
      </c>
    </row>
    <row r="330" spans="1:18" x14ac:dyDescent="0.25">
      <c r="A330" t="s">
        <v>1904</v>
      </c>
      <c r="B330" t="s">
        <v>2986</v>
      </c>
      <c r="C330" s="86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  <c r="R330" s="153" t="s">
        <v>2986</v>
      </c>
    </row>
    <row r="331" spans="1:18" x14ac:dyDescent="0.25">
      <c r="A331" t="s">
        <v>1909</v>
      </c>
      <c r="B331" t="s">
        <v>2987</v>
      </c>
      <c r="C331" s="87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  <c r="R331" s="153" t="s">
        <v>2987</v>
      </c>
    </row>
    <row r="332" spans="1:18" x14ac:dyDescent="0.25">
      <c r="A332" t="s">
        <v>1914</v>
      </c>
      <c r="B332" t="s">
        <v>2988</v>
      </c>
      <c r="C332" s="86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  <c r="R332" s="153" t="s">
        <v>2988</v>
      </c>
    </row>
    <row r="333" spans="1:18" x14ac:dyDescent="0.25">
      <c r="A333" t="s">
        <v>5185</v>
      </c>
      <c r="B333" t="s">
        <v>2989</v>
      </c>
      <c r="C333" s="87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  <c r="R333" s="153" t="s">
        <v>2989</v>
      </c>
    </row>
    <row r="334" spans="1:18" x14ac:dyDescent="0.25">
      <c r="A334" t="s">
        <v>1895</v>
      </c>
      <c r="B334" t="s">
        <v>2990</v>
      </c>
      <c r="C334" s="86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  <c r="R334" s="153" t="s">
        <v>2990</v>
      </c>
    </row>
    <row r="335" spans="1:18" x14ac:dyDescent="0.25">
      <c r="A335" t="s">
        <v>1899</v>
      </c>
      <c r="B335" t="s">
        <v>2991</v>
      </c>
      <c r="C335" s="87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  <c r="R335" s="153" t="s">
        <v>2991</v>
      </c>
    </row>
    <row r="336" spans="1:18" x14ac:dyDescent="0.25">
      <c r="A336" t="s">
        <v>1905</v>
      </c>
      <c r="B336" t="s">
        <v>2992</v>
      </c>
      <c r="C336" s="86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  <c r="R336" s="153" t="s">
        <v>2992</v>
      </c>
    </row>
    <row r="337" spans="1:18" x14ac:dyDescent="0.25">
      <c r="A337" t="s">
        <v>5186</v>
      </c>
      <c r="B337" t="s">
        <v>2993</v>
      </c>
      <c r="C337" s="87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  <c r="R337" s="153" t="s">
        <v>2993</v>
      </c>
    </row>
    <row r="338" spans="1:18" x14ac:dyDescent="0.25">
      <c r="A338" t="s">
        <v>5187</v>
      </c>
      <c r="B338" t="s">
        <v>2994</v>
      </c>
      <c r="C338" s="86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  <c r="R338" s="153" t="s">
        <v>2994</v>
      </c>
    </row>
    <row r="339" spans="1:18" x14ac:dyDescent="0.25">
      <c r="A339" t="s">
        <v>1898</v>
      </c>
      <c r="B339" t="s">
        <v>2995</v>
      </c>
      <c r="C339" s="87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  <c r="R339" s="153" t="s">
        <v>2995</v>
      </c>
    </row>
    <row r="340" spans="1:18" x14ac:dyDescent="0.25">
      <c r="A340" t="s">
        <v>1902</v>
      </c>
      <c r="B340" t="s">
        <v>2996</v>
      </c>
      <c r="C340" s="86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  <c r="R340" s="153" t="s">
        <v>2996</v>
      </c>
    </row>
    <row r="341" spans="1:18" x14ac:dyDescent="0.25">
      <c r="A341" t="s">
        <v>5188</v>
      </c>
      <c r="B341" t="s">
        <v>2997</v>
      </c>
      <c r="C341" s="87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  <c r="R341" s="153" t="s">
        <v>2997</v>
      </c>
    </row>
    <row r="342" spans="1:18" x14ac:dyDescent="0.25">
      <c r="A342" t="s">
        <v>1912</v>
      </c>
      <c r="B342" t="s">
        <v>2998</v>
      </c>
      <c r="C342" s="86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  <c r="R342" s="153" t="s">
        <v>2998</v>
      </c>
    </row>
    <row r="343" spans="1:18" x14ac:dyDescent="0.25">
      <c r="A343" t="s">
        <v>1894</v>
      </c>
      <c r="B343" t="s">
        <v>2999</v>
      </c>
      <c r="C343" s="87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  <c r="R343" s="153" t="s">
        <v>2999</v>
      </c>
    </row>
    <row r="344" spans="1:18" x14ac:dyDescent="0.25">
      <c r="A344" t="s">
        <v>5189</v>
      </c>
      <c r="B344" t="s">
        <v>3000</v>
      </c>
      <c r="C344" s="86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  <c r="R344" s="153" t="s">
        <v>3000</v>
      </c>
    </row>
    <row r="345" spans="1:18" x14ac:dyDescent="0.25">
      <c r="A345" t="s">
        <v>1903</v>
      </c>
      <c r="B345" t="s">
        <v>3001</v>
      </c>
      <c r="C345" s="87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  <c r="R345" s="153" t="s">
        <v>3001</v>
      </c>
    </row>
    <row r="346" spans="1:18" x14ac:dyDescent="0.25">
      <c r="A346" t="s">
        <v>1906</v>
      </c>
      <c r="B346" t="s">
        <v>3002</v>
      </c>
      <c r="C346" s="86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  <c r="R346" s="153" t="s">
        <v>3002</v>
      </c>
    </row>
    <row r="347" spans="1:18" x14ac:dyDescent="0.25">
      <c r="A347" t="s">
        <v>1913</v>
      </c>
      <c r="B347" t="s">
        <v>3003</v>
      </c>
      <c r="C347" s="87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  <c r="R347" s="153" t="s">
        <v>3003</v>
      </c>
    </row>
    <row r="348" spans="1:18" x14ac:dyDescent="0.25">
      <c r="A348" t="s">
        <v>1893</v>
      </c>
      <c r="B348" t="s">
        <v>3004</v>
      </c>
      <c r="C348" s="86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  <c r="R348" s="153" t="s">
        <v>3004</v>
      </c>
    </row>
    <row r="349" spans="1:18" x14ac:dyDescent="0.25">
      <c r="A349" t="s">
        <v>5190</v>
      </c>
      <c r="B349" t="s">
        <v>3005</v>
      </c>
      <c r="C349" s="87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  <c r="R349" s="153" t="s">
        <v>3005</v>
      </c>
    </row>
    <row r="350" spans="1:18" x14ac:dyDescent="0.25">
      <c r="A350" t="s">
        <v>5191</v>
      </c>
      <c r="B350" t="s">
        <v>3006</v>
      </c>
      <c r="C350" s="86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  <c r="R350" s="153" t="s">
        <v>3006</v>
      </c>
    </row>
    <row r="351" spans="1:18" x14ac:dyDescent="0.25">
      <c r="A351" t="s">
        <v>5192</v>
      </c>
      <c r="B351" t="s">
        <v>3007</v>
      </c>
      <c r="C351" s="87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  <c r="R351" s="153" t="s">
        <v>3007</v>
      </c>
    </row>
    <row r="352" spans="1:18" x14ac:dyDescent="0.25">
      <c r="A352" t="s">
        <v>1910</v>
      </c>
      <c r="B352" t="s">
        <v>3008</v>
      </c>
      <c r="C352" s="86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  <c r="R352" s="153" t="s">
        <v>3008</v>
      </c>
    </row>
    <row r="353" spans="1:18" x14ac:dyDescent="0.25">
      <c r="A353" t="s">
        <v>5847</v>
      </c>
      <c r="B353" t="s">
        <v>3009</v>
      </c>
      <c r="C353" s="87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10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  <c r="R353" s="153" t="s">
        <v>3009</v>
      </c>
    </row>
    <row r="354" spans="1:18" x14ac:dyDescent="0.25">
      <c r="A354" t="s">
        <v>1924</v>
      </c>
      <c r="B354" t="s">
        <v>3010</v>
      </c>
      <c r="C354" s="86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10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  <c r="R354" s="153" t="s">
        <v>3010</v>
      </c>
    </row>
    <row r="355" spans="1:18" x14ac:dyDescent="0.25">
      <c r="A355" t="s">
        <v>1929</v>
      </c>
      <c r="B355" t="s">
        <v>3011</v>
      </c>
      <c r="C355" s="87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10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  <c r="R355" s="153" t="s">
        <v>3011</v>
      </c>
    </row>
    <row r="356" spans="1:18" x14ac:dyDescent="0.25">
      <c r="A356" t="s">
        <v>1931</v>
      </c>
      <c r="B356" t="s">
        <v>3012</v>
      </c>
      <c r="C356" s="86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10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  <c r="R356" s="153" t="s">
        <v>3012</v>
      </c>
    </row>
    <row r="357" spans="1:18" x14ac:dyDescent="0.25">
      <c r="A357" t="s">
        <v>5851</v>
      </c>
      <c r="B357" t="s">
        <v>3013</v>
      </c>
      <c r="C357" s="87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10</v>
      </c>
      <c r="M357" s="60">
        <v>579.97</v>
      </c>
      <c r="N357" s="60">
        <v>1.1401E-2</v>
      </c>
      <c r="O357" s="60">
        <v>579.97</v>
      </c>
      <c r="P357" s="60">
        <v>1.1382E-2</v>
      </c>
      <c r="R357" s="153" t="s">
        <v>3013</v>
      </c>
    </row>
    <row r="358" spans="1:18" x14ac:dyDescent="0.25">
      <c r="A358" t="s">
        <v>1918</v>
      </c>
      <c r="B358" t="s">
        <v>3014</v>
      </c>
      <c r="C358" s="86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10</v>
      </c>
      <c r="M358" s="59">
        <v>0.7</v>
      </c>
      <c r="N358" s="59">
        <v>0.35</v>
      </c>
      <c r="O358" s="59">
        <v>0.69218000000000002</v>
      </c>
      <c r="P358" s="59">
        <v>0.34794999999999998</v>
      </c>
      <c r="R358" s="153" t="s">
        <v>3014</v>
      </c>
    </row>
    <row r="359" spans="1:18" x14ac:dyDescent="0.25">
      <c r="A359" t="s">
        <v>1922</v>
      </c>
      <c r="B359" t="s">
        <v>3015</v>
      </c>
      <c r="C359" s="87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10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  <c r="R359" s="153" t="s">
        <v>3015</v>
      </c>
    </row>
    <row r="360" spans="1:18" x14ac:dyDescent="0.25">
      <c r="A360" t="s">
        <v>1926</v>
      </c>
      <c r="B360" t="s">
        <v>3016</v>
      </c>
      <c r="C360" s="86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10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  <c r="R360" s="153" t="s">
        <v>3016</v>
      </c>
    </row>
    <row r="361" spans="1:18" x14ac:dyDescent="0.25">
      <c r="A361" t="s">
        <v>1934</v>
      </c>
      <c r="B361" t="s">
        <v>3017</v>
      </c>
      <c r="C361" s="87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10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  <c r="R361" s="153" t="s">
        <v>3017</v>
      </c>
    </row>
    <row r="362" spans="1:18" x14ac:dyDescent="0.25">
      <c r="A362" t="s">
        <v>1935</v>
      </c>
      <c r="B362" t="s">
        <v>3018</v>
      </c>
      <c r="C362" s="86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10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  <c r="R362" s="153" t="s">
        <v>3018</v>
      </c>
    </row>
    <row r="363" spans="1:18" x14ac:dyDescent="0.25">
      <c r="A363" t="s">
        <v>5193</v>
      </c>
      <c r="B363" t="s">
        <v>3019</v>
      </c>
      <c r="C363" s="87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  <c r="R363" s="153" t="s">
        <v>3019</v>
      </c>
    </row>
    <row r="364" spans="1:18" x14ac:dyDescent="0.25">
      <c r="A364" t="s">
        <v>5194</v>
      </c>
      <c r="B364" t="s">
        <v>3020</v>
      </c>
      <c r="C364" s="86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  <c r="R364" s="153" t="s">
        <v>3020</v>
      </c>
    </row>
    <row r="365" spans="1:18" x14ac:dyDescent="0.25">
      <c r="A365" t="s">
        <v>5195</v>
      </c>
      <c r="B365" t="s">
        <v>3021</v>
      </c>
      <c r="C365" s="87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  <c r="R365" s="153" t="s">
        <v>3021</v>
      </c>
    </row>
    <row r="366" spans="1:18" x14ac:dyDescent="0.25">
      <c r="A366" t="s">
        <v>5196</v>
      </c>
      <c r="B366" t="s">
        <v>3022</v>
      </c>
      <c r="C366" s="86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  <c r="R366" s="153" t="s">
        <v>3022</v>
      </c>
    </row>
    <row r="367" spans="1:18" x14ac:dyDescent="0.25">
      <c r="A367" t="s">
        <v>1938</v>
      </c>
      <c r="B367" t="s">
        <v>3023</v>
      </c>
      <c r="C367" s="87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  <c r="R367" s="153" t="s">
        <v>3023</v>
      </c>
    </row>
    <row r="368" spans="1:18" x14ac:dyDescent="0.25">
      <c r="A368" t="s">
        <v>1916</v>
      </c>
      <c r="B368" t="s">
        <v>3024</v>
      </c>
      <c r="C368" s="86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  <c r="R368" s="153" t="s">
        <v>3024</v>
      </c>
    </row>
    <row r="369" spans="1:18" x14ac:dyDescent="0.25">
      <c r="A369" t="s">
        <v>1921</v>
      </c>
      <c r="B369" t="s">
        <v>3025</v>
      </c>
      <c r="C369" s="87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  <c r="R369" s="153" t="s">
        <v>3025</v>
      </c>
    </row>
    <row r="370" spans="1:18" x14ac:dyDescent="0.25">
      <c r="A370" t="s">
        <v>5197</v>
      </c>
      <c r="B370" t="s">
        <v>3026</v>
      </c>
      <c r="C370" s="86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  <c r="R370" s="153" t="s">
        <v>3026</v>
      </c>
    </row>
    <row r="371" spans="1:18" x14ac:dyDescent="0.25">
      <c r="A371" t="s">
        <v>1932</v>
      </c>
      <c r="B371" t="s">
        <v>3027</v>
      </c>
      <c r="C371" s="87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  <c r="R371" s="153" t="s">
        <v>3027</v>
      </c>
    </row>
    <row r="372" spans="1:18" x14ac:dyDescent="0.25">
      <c r="A372" t="s">
        <v>1939</v>
      </c>
      <c r="B372" t="s">
        <v>3028</v>
      </c>
      <c r="C372" s="86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  <c r="R372" s="153" t="s">
        <v>3028</v>
      </c>
    </row>
    <row r="373" spans="1:18" x14ac:dyDescent="0.25">
      <c r="A373" t="s">
        <v>1915</v>
      </c>
      <c r="B373" t="s">
        <v>3029</v>
      </c>
      <c r="C373" s="87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  <c r="R373" s="153" t="s">
        <v>3029</v>
      </c>
    </row>
    <row r="374" spans="1:18" x14ac:dyDescent="0.25">
      <c r="A374" t="s">
        <v>1923</v>
      </c>
      <c r="B374" t="s">
        <v>3030</v>
      </c>
      <c r="C374" s="86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  <c r="R374" s="153" t="s">
        <v>3030</v>
      </c>
    </row>
    <row r="375" spans="1:18" x14ac:dyDescent="0.25">
      <c r="A375" t="s">
        <v>1927</v>
      </c>
      <c r="B375" t="s">
        <v>3031</v>
      </c>
      <c r="C375" s="87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  <c r="R375" s="153" t="s">
        <v>3031</v>
      </c>
    </row>
    <row r="376" spans="1:18" x14ac:dyDescent="0.25">
      <c r="A376" t="s">
        <v>1930</v>
      </c>
      <c r="B376" t="s">
        <v>3032</v>
      </c>
      <c r="C376" s="86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  <c r="R376" s="153" t="s">
        <v>3032</v>
      </c>
    </row>
    <row r="377" spans="1:18" x14ac:dyDescent="0.25">
      <c r="A377" t="s">
        <v>5198</v>
      </c>
      <c r="B377" t="s">
        <v>3033</v>
      </c>
      <c r="C377" s="87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  <c r="R377" s="153" t="s">
        <v>3033</v>
      </c>
    </row>
    <row r="378" spans="1:18" x14ac:dyDescent="0.25">
      <c r="A378" t="s">
        <v>1917</v>
      </c>
      <c r="B378" t="s">
        <v>3034</v>
      </c>
      <c r="C378" s="86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  <c r="R378" s="153" t="s">
        <v>3034</v>
      </c>
    </row>
    <row r="379" spans="1:18" x14ac:dyDescent="0.25">
      <c r="A379" t="s">
        <v>1919</v>
      </c>
      <c r="B379" t="s">
        <v>3035</v>
      </c>
      <c r="C379" s="87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  <c r="R379" s="153" t="s">
        <v>3035</v>
      </c>
    </row>
    <row r="380" spans="1:18" x14ac:dyDescent="0.25">
      <c r="A380" t="s">
        <v>1928</v>
      </c>
      <c r="B380" t="s">
        <v>3036</v>
      </c>
      <c r="C380" s="86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  <c r="R380" s="153" t="s">
        <v>3036</v>
      </c>
    </row>
    <row r="381" spans="1:18" x14ac:dyDescent="0.25">
      <c r="A381" t="s">
        <v>1933</v>
      </c>
      <c r="B381" t="s">
        <v>3037</v>
      </c>
      <c r="C381" s="87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  <c r="R381" s="153" t="s">
        <v>3037</v>
      </c>
    </row>
    <row r="382" spans="1:18" x14ac:dyDescent="0.25">
      <c r="A382" t="s">
        <v>1936</v>
      </c>
      <c r="B382" t="s">
        <v>3038</v>
      </c>
      <c r="C382" s="86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  <c r="R382" s="153" t="s">
        <v>3038</v>
      </c>
    </row>
    <row r="383" spans="1:18" x14ac:dyDescent="0.25">
      <c r="A383" t="s">
        <v>5199</v>
      </c>
      <c r="B383" t="s">
        <v>3039</v>
      </c>
      <c r="C383" s="87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  <c r="R383" s="153" t="s">
        <v>3039</v>
      </c>
    </row>
    <row r="384" spans="1:18" x14ac:dyDescent="0.25">
      <c r="A384" t="s">
        <v>1920</v>
      </c>
      <c r="B384" t="s">
        <v>3040</v>
      </c>
      <c r="C384" s="86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  <c r="R384" s="153" t="s">
        <v>3040</v>
      </c>
    </row>
    <row r="385" spans="1:18" x14ac:dyDescent="0.25">
      <c r="A385" t="s">
        <v>1925</v>
      </c>
      <c r="B385" t="s">
        <v>3041</v>
      </c>
      <c r="C385" s="87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  <c r="R385" s="153" t="s">
        <v>3041</v>
      </c>
    </row>
    <row r="386" spans="1:18" x14ac:dyDescent="0.25">
      <c r="A386" t="s">
        <v>5200</v>
      </c>
      <c r="B386" t="s">
        <v>3042</v>
      </c>
      <c r="C386" s="86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  <c r="R386" s="153" t="s">
        <v>3042</v>
      </c>
    </row>
    <row r="387" spans="1:18" x14ac:dyDescent="0.25">
      <c r="A387" t="s">
        <v>1937</v>
      </c>
      <c r="B387" t="s">
        <v>3043</v>
      </c>
      <c r="C387" s="87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  <c r="R387" s="153" t="s">
        <v>3043</v>
      </c>
    </row>
    <row r="388" spans="1:18" x14ac:dyDescent="0.25">
      <c r="A388" t="s">
        <v>1943</v>
      </c>
      <c r="B388" t="s">
        <v>3044</v>
      </c>
      <c r="C388" s="86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10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  <c r="R388" s="153" t="s">
        <v>3044</v>
      </c>
    </row>
    <row r="389" spans="1:18" x14ac:dyDescent="0.25">
      <c r="A389" t="s">
        <v>1948</v>
      </c>
      <c r="B389" t="s">
        <v>3045</v>
      </c>
      <c r="C389" s="87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10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  <c r="R389" s="153" t="s">
        <v>3045</v>
      </c>
    </row>
    <row r="390" spans="1:18" x14ac:dyDescent="0.25">
      <c r="A390" t="s">
        <v>1952</v>
      </c>
      <c r="B390" t="s">
        <v>3046</v>
      </c>
      <c r="C390" s="86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10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  <c r="R390" s="153" t="s">
        <v>3046</v>
      </c>
    </row>
    <row r="391" spans="1:18" x14ac:dyDescent="0.25">
      <c r="A391" t="s">
        <v>1956</v>
      </c>
      <c r="B391" t="s">
        <v>3047</v>
      </c>
      <c r="C391" s="87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10</v>
      </c>
      <c r="M391" s="60">
        <v>576.98</v>
      </c>
      <c r="N391" s="60">
        <v>0.10542</v>
      </c>
      <c r="O391" s="60">
        <v>576.96</v>
      </c>
      <c r="P391" s="60">
        <v>0.10532999999999999</v>
      </c>
      <c r="R391" s="153" t="s">
        <v>3047</v>
      </c>
    </row>
    <row r="392" spans="1:18" x14ac:dyDescent="0.25">
      <c r="A392" t="s">
        <v>1961</v>
      </c>
      <c r="B392" t="s">
        <v>3048</v>
      </c>
      <c r="C392" s="86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10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  <c r="R392" s="153" t="s">
        <v>3048</v>
      </c>
    </row>
    <row r="393" spans="1:18" x14ac:dyDescent="0.25">
      <c r="A393" t="s">
        <v>1940</v>
      </c>
      <c r="B393" t="s">
        <v>3049</v>
      </c>
      <c r="C393" s="87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10</v>
      </c>
      <c r="M393" s="60">
        <v>12</v>
      </c>
      <c r="N393" s="60">
        <v>0.92</v>
      </c>
      <c r="O393" s="60">
        <v>10.393000000000001</v>
      </c>
      <c r="P393" s="60">
        <v>0.92459000000000002</v>
      </c>
      <c r="R393" s="153" t="s">
        <v>3049</v>
      </c>
    </row>
    <row r="394" spans="1:18" x14ac:dyDescent="0.25">
      <c r="A394" t="s">
        <v>1947</v>
      </c>
      <c r="B394" t="s">
        <v>3050</v>
      </c>
      <c r="C394" s="86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10</v>
      </c>
      <c r="M394" s="59">
        <v>12</v>
      </c>
      <c r="N394" s="59">
        <v>0.92330999999999996</v>
      </c>
      <c r="O394" s="59">
        <v>10.834</v>
      </c>
      <c r="P394" s="59">
        <v>0.9234</v>
      </c>
      <c r="R394" s="153" t="s">
        <v>3050</v>
      </c>
    </row>
    <row r="395" spans="1:18" x14ac:dyDescent="0.25">
      <c r="A395" t="s">
        <v>5854</v>
      </c>
      <c r="B395" t="s">
        <v>3051</v>
      </c>
      <c r="C395" s="87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10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  <c r="R395" s="153" t="s">
        <v>3051</v>
      </c>
    </row>
    <row r="396" spans="1:18" x14ac:dyDescent="0.25">
      <c r="A396" t="s">
        <v>1953</v>
      </c>
      <c r="B396" t="s">
        <v>3052</v>
      </c>
      <c r="C396" s="86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10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  <c r="R396" s="153" t="s">
        <v>3052</v>
      </c>
    </row>
    <row r="397" spans="1:18" x14ac:dyDescent="0.25">
      <c r="A397" t="s">
        <v>5849</v>
      </c>
      <c r="B397" t="s">
        <v>3053</v>
      </c>
      <c r="C397" s="87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10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  <c r="R397" s="153" t="s">
        <v>3053</v>
      </c>
    </row>
    <row r="398" spans="1:18" x14ac:dyDescent="0.25">
      <c r="A398" t="s">
        <v>1942</v>
      </c>
      <c r="B398" t="s">
        <v>3054</v>
      </c>
      <c r="C398" s="86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  <c r="R398" s="153" t="s">
        <v>3054</v>
      </c>
    </row>
    <row r="399" spans="1:18" x14ac:dyDescent="0.25">
      <c r="A399" t="s">
        <v>1949</v>
      </c>
      <c r="B399" t="s">
        <v>3055</v>
      </c>
      <c r="C399" s="87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  <c r="R399" s="153" t="s">
        <v>3055</v>
      </c>
    </row>
    <row r="400" spans="1:18" x14ac:dyDescent="0.25">
      <c r="A400" t="s">
        <v>1951</v>
      </c>
      <c r="B400" t="s">
        <v>3056</v>
      </c>
      <c r="C400" s="86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  <c r="R400" s="153" t="s">
        <v>3056</v>
      </c>
    </row>
    <row r="401" spans="1:18" x14ac:dyDescent="0.25">
      <c r="A401" t="s">
        <v>1955</v>
      </c>
      <c r="B401" t="s">
        <v>3057</v>
      </c>
      <c r="C401" s="87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  <c r="R401" s="153" t="s">
        <v>3057</v>
      </c>
    </row>
    <row r="402" spans="1:18" x14ac:dyDescent="0.25">
      <c r="A402" t="s">
        <v>1963</v>
      </c>
      <c r="B402" t="s">
        <v>3058</v>
      </c>
      <c r="C402" s="86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  <c r="R402" s="153" t="s">
        <v>3058</v>
      </c>
    </row>
    <row r="403" spans="1:18" x14ac:dyDescent="0.25">
      <c r="A403" t="s">
        <v>1945</v>
      </c>
      <c r="B403" t="s">
        <v>3059</v>
      </c>
      <c r="C403" s="87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  <c r="R403" s="153" t="s">
        <v>3059</v>
      </c>
    </row>
    <row r="404" spans="1:18" x14ac:dyDescent="0.25">
      <c r="A404" t="s">
        <v>5201</v>
      </c>
      <c r="B404" t="s">
        <v>3060</v>
      </c>
      <c r="C404" s="86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  <c r="R404" s="153" t="s">
        <v>3060</v>
      </c>
    </row>
    <row r="405" spans="1:18" x14ac:dyDescent="0.25">
      <c r="A405" t="s">
        <v>5202</v>
      </c>
      <c r="B405" t="s">
        <v>3061</v>
      </c>
      <c r="C405" s="87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  <c r="R405" s="153" t="s">
        <v>3061</v>
      </c>
    </row>
    <row r="406" spans="1:18" x14ac:dyDescent="0.25">
      <c r="A406" t="s">
        <v>1957</v>
      </c>
      <c r="B406" t="s">
        <v>3062</v>
      </c>
      <c r="C406" s="86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  <c r="R406" s="153" t="s">
        <v>3062</v>
      </c>
    </row>
    <row r="407" spans="1:18" x14ac:dyDescent="0.25">
      <c r="A407" t="s">
        <v>1960</v>
      </c>
      <c r="B407" t="s">
        <v>3063</v>
      </c>
      <c r="C407" s="87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  <c r="R407" s="153" t="s">
        <v>3063</v>
      </c>
    </row>
    <row r="408" spans="1:18" x14ac:dyDescent="0.25">
      <c r="A408" t="s">
        <v>1944</v>
      </c>
      <c r="B408" t="s">
        <v>3064</v>
      </c>
      <c r="C408" s="86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  <c r="R408" s="153" t="s">
        <v>3064</v>
      </c>
    </row>
    <row r="409" spans="1:18" x14ac:dyDescent="0.25">
      <c r="A409" t="s">
        <v>1950</v>
      </c>
      <c r="B409" t="s">
        <v>3065</v>
      </c>
      <c r="C409" s="87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  <c r="R409" s="153" t="s">
        <v>3065</v>
      </c>
    </row>
    <row r="410" spans="1:18" x14ac:dyDescent="0.25">
      <c r="A410" t="s">
        <v>5203</v>
      </c>
      <c r="B410" t="s">
        <v>3066</v>
      </c>
      <c r="C410" s="86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  <c r="R410" s="153" t="s">
        <v>3066</v>
      </c>
    </row>
    <row r="411" spans="1:18" x14ac:dyDescent="0.25">
      <c r="A411" t="s">
        <v>1954</v>
      </c>
      <c r="B411" t="s">
        <v>3067</v>
      </c>
      <c r="C411" s="87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  <c r="R411" s="153" t="s">
        <v>3067</v>
      </c>
    </row>
    <row r="412" spans="1:18" x14ac:dyDescent="0.25">
      <c r="A412" t="s">
        <v>1962</v>
      </c>
      <c r="B412" t="s">
        <v>3068</v>
      </c>
      <c r="C412" s="86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  <c r="R412" s="153" t="s">
        <v>3068</v>
      </c>
    </row>
    <row r="413" spans="1:18" x14ac:dyDescent="0.25">
      <c r="A413" t="s">
        <v>1941</v>
      </c>
      <c r="B413" t="s">
        <v>3069</v>
      </c>
      <c r="C413" s="87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  <c r="R413" s="153" t="s">
        <v>3069</v>
      </c>
    </row>
    <row r="414" spans="1:18" x14ac:dyDescent="0.25">
      <c r="A414" t="s">
        <v>1946</v>
      </c>
      <c r="B414" t="s">
        <v>3070</v>
      </c>
      <c r="C414" s="86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  <c r="R414" s="153" t="s">
        <v>3070</v>
      </c>
    </row>
    <row r="415" spans="1:18" x14ac:dyDescent="0.25">
      <c r="A415" t="s">
        <v>5204</v>
      </c>
      <c r="B415" t="s">
        <v>3071</v>
      </c>
      <c r="C415" s="87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  <c r="R415" s="153" t="s">
        <v>3071</v>
      </c>
    </row>
    <row r="416" spans="1:18" x14ac:dyDescent="0.25">
      <c r="A416" t="s">
        <v>1958</v>
      </c>
      <c r="B416" t="s">
        <v>3072</v>
      </c>
      <c r="C416" s="86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  <c r="R416" s="153" t="s">
        <v>3072</v>
      </c>
    </row>
    <row r="417" spans="1:18" x14ac:dyDescent="0.25">
      <c r="A417" t="s">
        <v>1959</v>
      </c>
      <c r="B417" t="s">
        <v>3073</v>
      </c>
      <c r="C417" s="87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  <c r="R417" s="153" t="s">
        <v>3073</v>
      </c>
    </row>
    <row r="418" spans="1:18" x14ac:dyDescent="0.25">
      <c r="A418" t="s">
        <v>5848</v>
      </c>
      <c r="B418" t="s">
        <v>3074</v>
      </c>
      <c r="C418" s="86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10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  <c r="R418" s="153" t="s">
        <v>3074</v>
      </c>
    </row>
    <row r="419" spans="1:18" x14ac:dyDescent="0.25">
      <c r="A419" t="s">
        <v>1968</v>
      </c>
      <c r="B419" t="s">
        <v>3075</v>
      </c>
      <c r="C419" s="87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10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  <c r="R419" s="153" t="s">
        <v>3075</v>
      </c>
    </row>
    <row r="420" spans="1:18" x14ac:dyDescent="0.25">
      <c r="A420" t="s">
        <v>5845</v>
      </c>
      <c r="B420" t="s">
        <v>3076</v>
      </c>
      <c r="C420" s="86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10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  <c r="R420" s="153" t="s">
        <v>3076</v>
      </c>
    </row>
    <row r="421" spans="1:18" x14ac:dyDescent="0.25">
      <c r="A421" t="s">
        <v>1975</v>
      </c>
      <c r="B421" t="s">
        <v>3077</v>
      </c>
      <c r="C421" s="87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10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  <c r="R421" s="153" t="s">
        <v>3077</v>
      </c>
    </row>
    <row r="422" spans="1:18" x14ac:dyDescent="0.25">
      <c r="A422" t="s">
        <v>5844</v>
      </c>
      <c r="B422" t="s">
        <v>3078</v>
      </c>
      <c r="C422" s="86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10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  <c r="R422" s="153" t="s">
        <v>3078</v>
      </c>
    </row>
    <row r="423" spans="1:18" x14ac:dyDescent="0.25">
      <c r="A423" t="s">
        <v>1965</v>
      </c>
      <c r="B423" t="s">
        <v>3079</v>
      </c>
      <c r="C423" s="87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  <c r="R423" s="153" t="s">
        <v>3079</v>
      </c>
    </row>
    <row r="424" spans="1:18" x14ac:dyDescent="0.25">
      <c r="A424" t="s">
        <v>5205</v>
      </c>
      <c r="B424" t="s">
        <v>3080</v>
      </c>
      <c r="C424" s="86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  <c r="R424" s="153" t="s">
        <v>3080</v>
      </c>
    </row>
    <row r="425" spans="1:18" x14ac:dyDescent="0.25">
      <c r="A425" t="s">
        <v>1971</v>
      </c>
      <c r="B425" t="s">
        <v>3081</v>
      </c>
      <c r="C425" s="87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  <c r="R425" s="153" t="s">
        <v>3081</v>
      </c>
    </row>
    <row r="426" spans="1:18" x14ac:dyDescent="0.25">
      <c r="A426" t="s">
        <v>1974</v>
      </c>
      <c r="B426" t="s">
        <v>3082</v>
      </c>
      <c r="C426" s="86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  <c r="R426" s="153" t="s">
        <v>3082</v>
      </c>
    </row>
    <row r="427" spans="1:18" x14ac:dyDescent="0.25">
      <c r="A427" t="s">
        <v>1978</v>
      </c>
      <c r="B427" t="s">
        <v>3083</v>
      </c>
      <c r="C427" s="87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  <c r="R427" s="153" t="s">
        <v>3083</v>
      </c>
    </row>
    <row r="428" spans="1:18" x14ac:dyDescent="0.25">
      <c r="A428" t="s">
        <v>1964</v>
      </c>
      <c r="B428" t="s">
        <v>3084</v>
      </c>
      <c r="C428" s="86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  <c r="R428" s="153" t="s">
        <v>3084</v>
      </c>
    </row>
    <row r="429" spans="1:18" x14ac:dyDescent="0.25">
      <c r="A429" t="s">
        <v>1969</v>
      </c>
      <c r="B429" t="s">
        <v>3085</v>
      </c>
      <c r="C429" s="87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  <c r="R429" s="153" t="s">
        <v>3085</v>
      </c>
    </row>
    <row r="430" spans="1:18" x14ac:dyDescent="0.25">
      <c r="A430" t="s">
        <v>5206</v>
      </c>
      <c r="B430" t="s">
        <v>3086</v>
      </c>
      <c r="C430" s="86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  <c r="R430" s="153" t="s">
        <v>3086</v>
      </c>
    </row>
    <row r="431" spans="1:18" x14ac:dyDescent="0.25">
      <c r="A431" t="s">
        <v>1973</v>
      </c>
      <c r="B431" t="s">
        <v>3087</v>
      </c>
      <c r="C431" s="87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  <c r="R431" s="153" t="s">
        <v>3087</v>
      </c>
    </row>
    <row r="432" spans="1:18" x14ac:dyDescent="0.25">
      <c r="A432" t="s">
        <v>1976</v>
      </c>
      <c r="B432" t="s">
        <v>3088</v>
      </c>
      <c r="C432" s="86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  <c r="R432" s="153" t="s">
        <v>3088</v>
      </c>
    </row>
    <row r="433" spans="1:18" x14ac:dyDescent="0.25">
      <c r="A433" t="s">
        <v>1966</v>
      </c>
      <c r="B433" t="s">
        <v>3089</v>
      </c>
      <c r="C433" s="87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  <c r="R433" s="153" t="s">
        <v>3089</v>
      </c>
    </row>
    <row r="434" spans="1:18" x14ac:dyDescent="0.25">
      <c r="A434" t="s">
        <v>1967</v>
      </c>
      <c r="B434" t="s">
        <v>3090</v>
      </c>
      <c r="C434" s="86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  <c r="R434" s="153" t="s">
        <v>3090</v>
      </c>
    </row>
    <row r="435" spans="1:18" x14ac:dyDescent="0.25">
      <c r="A435" t="s">
        <v>1970</v>
      </c>
      <c r="B435" t="s">
        <v>3091</v>
      </c>
      <c r="C435" s="87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  <c r="R435" s="153" t="s">
        <v>3091</v>
      </c>
    </row>
    <row r="436" spans="1:18" x14ac:dyDescent="0.25">
      <c r="A436" t="s">
        <v>1972</v>
      </c>
      <c r="B436" t="s">
        <v>3092</v>
      </c>
      <c r="C436" s="86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  <c r="R436" s="153" t="s">
        <v>3092</v>
      </c>
    </row>
    <row r="437" spans="1:18" x14ac:dyDescent="0.25">
      <c r="A437" t="s">
        <v>1977</v>
      </c>
      <c r="B437" t="s">
        <v>3093</v>
      </c>
      <c r="C437" s="87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  <c r="R437" s="153" t="s">
        <v>3093</v>
      </c>
    </row>
    <row r="438" spans="1:18" x14ac:dyDescent="0.25">
      <c r="A438" t="s">
        <v>631</v>
      </c>
      <c r="B438" t="s">
        <v>3094</v>
      </c>
      <c r="C438" s="86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2643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  <c r="R438" s="153" t="s">
        <v>3094</v>
      </c>
    </row>
    <row r="439" spans="1:18" x14ac:dyDescent="0.25">
      <c r="A439" t="s">
        <v>632</v>
      </c>
      <c r="B439" t="s">
        <v>3095</v>
      </c>
      <c r="C439" s="87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2643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  <c r="R439" s="153" t="s">
        <v>3095</v>
      </c>
    </row>
    <row r="440" spans="1:18" x14ac:dyDescent="0.25">
      <c r="A440" t="s">
        <v>5207</v>
      </c>
      <c r="B440" t="s">
        <v>3096</v>
      </c>
      <c r="C440" s="86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2643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  <c r="R440" s="153" t="s">
        <v>3096</v>
      </c>
    </row>
    <row r="441" spans="1:18" x14ac:dyDescent="0.25">
      <c r="A441" t="s">
        <v>634</v>
      </c>
      <c r="B441" t="s">
        <v>3097</v>
      </c>
      <c r="C441" s="87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2643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  <c r="R441" s="153" t="s">
        <v>3097</v>
      </c>
    </row>
    <row r="442" spans="1:18" x14ac:dyDescent="0.25">
      <c r="A442" t="s">
        <v>635</v>
      </c>
      <c r="B442" t="s">
        <v>3098</v>
      </c>
      <c r="C442" s="86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2643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  <c r="R442" s="153" t="s">
        <v>3098</v>
      </c>
    </row>
    <row r="443" spans="1:18" x14ac:dyDescent="0.25">
      <c r="A443" t="s">
        <v>636</v>
      </c>
      <c r="B443" t="s">
        <v>3099</v>
      </c>
      <c r="C443" s="87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2643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  <c r="R443" s="153" t="s">
        <v>3099</v>
      </c>
    </row>
    <row r="444" spans="1:18" x14ac:dyDescent="0.25">
      <c r="A444" t="s">
        <v>5208</v>
      </c>
      <c r="B444" t="s">
        <v>3100</v>
      </c>
      <c r="C444" s="86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2643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  <c r="R444" s="153" t="s">
        <v>3100</v>
      </c>
    </row>
    <row r="445" spans="1:18" x14ac:dyDescent="0.25">
      <c r="A445" t="s">
        <v>5209</v>
      </c>
      <c r="B445" t="s">
        <v>3101</v>
      </c>
      <c r="C445" s="87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2643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  <c r="R445" s="153" t="s">
        <v>3101</v>
      </c>
    </row>
    <row r="446" spans="1:18" x14ac:dyDescent="0.25">
      <c r="A446" t="s">
        <v>5210</v>
      </c>
      <c r="B446" t="s">
        <v>3102</v>
      </c>
      <c r="C446" s="86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2643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  <c r="R446" s="153" t="s">
        <v>3102</v>
      </c>
    </row>
    <row r="447" spans="1:18" ht="15.75" thickBot="1" x14ac:dyDescent="0.3">
      <c r="A447" t="s">
        <v>640</v>
      </c>
      <c r="B447" t="s">
        <v>3103</v>
      </c>
      <c r="C447" s="87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2643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  <c r="R447" s="153" t="s">
        <v>3103</v>
      </c>
    </row>
    <row r="448" spans="1:18" ht="15.75" thickBot="1" x14ac:dyDescent="0.3">
      <c r="A448" t="s">
        <v>641</v>
      </c>
      <c r="B448" t="s">
        <v>3104</v>
      </c>
      <c r="C448" s="86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2643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  <c r="R448" s="153" t="s">
        <v>3104</v>
      </c>
    </row>
    <row r="449" spans="1:18" ht="16.5" thickTop="1" thickBot="1" x14ac:dyDescent="0.3">
      <c r="A449" t="s">
        <v>2248</v>
      </c>
      <c r="B449" t="s">
        <v>3105</v>
      </c>
      <c r="C449" s="87" t="s">
        <v>52</v>
      </c>
      <c r="D449" s="88" t="s">
        <v>45</v>
      </c>
      <c r="E449" s="88">
        <v>3.3E-3</v>
      </c>
      <c r="F449" s="88">
        <v>3.3000999999999996E-2</v>
      </c>
      <c r="G449" s="88">
        <v>1E-4</v>
      </c>
      <c r="H449" s="88" t="s">
        <v>13</v>
      </c>
      <c r="I449" s="89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  <c r="R449" s="153" t="s">
        <v>3105</v>
      </c>
    </row>
    <row r="450" spans="1:18" ht="16.5" thickTop="1" thickBot="1" x14ac:dyDescent="0.3">
      <c r="A450" t="s">
        <v>2248</v>
      </c>
      <c r="B450" t="s">
        <v>3105</v>
      </c>
      <c r="C450" s="86" t="s">
        <v>52</v>
      </c>
      <c r="D450" s="88" t="s">
        <v>45</v>
      </c>
      <c r="E450" s="88">
        <v>3.3E-3</v>
      </c>
      <c r="F450" s="88">
        <v>3.3000999999999996E-2</v>
      </c>
      <c r="G450" s="88">
        <v>1E-4</v>
      </c>
      <c r="H450" s="88" t="s">
        <v>13</v>
      </c>
      <c r="I450" s="90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  <c r="R450" s="153" t="s">
        <v>3105</v>
      </c>
    </row>
    <row r="451" spans="1:18" ht="15.75" thickTop="1" x14ac:dyDescent="0.25">
      <c r="A451" t="s">
        <v>5211</v>
      </c>
      <c r="B451" t="s">
        <v>3106</v>
      </c>
      <c r="C451" s="87" t="s">
        <v>52</v>
      </c>
      <c r="D451" s="91" t="s">
        <v>17</v>
      </c>
      <c r="E451" s="91">
        <v>1.2</v>
      </c>
      <c r="F451" s="91">
        <v>12.000999999999999</v>
      </c>
      <c r="G451" s="91">
        <v>1E-3</v>
      </c>
      <c r="H451" s="91" t="s">
        <v>10</v>
      </c>
      <c r="I451" s="60" t="s">
        <v>9</v>
      </c>
      <c r="J451" s="60">
        <v>0</v>
      </c>
      <c r="K451" s="60">
        <v>0</v>
      </c>
      <c r="L451" s="60" t="s">
        <v>2643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  <c r="R451" s="153" t="s">
        <v>3106</v>
      </c>
    </row>
    <row r="452" spans="1:18" x14ac:dyDescent="0.25">
      <c r="A452" t="s">
        <v>644</v>
      </c>
      <c r="B452" t="s">
        <v>3107</v>
      </c>
      <c r="C452" s="86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2643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  <c r="R452" s="153" t="s">
        <v>3107</v>
      </c>
    </row>
    <row r="453" spans="1:18" x14ac:dyDescent="0.25">
      <c r="A453" t="s">
        <v>645</v>
      </c>
      <c r="B453" t="s">
        <v>3108</v>
      </c>
      <c r="C453" s="87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2643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  <c r="R453" s="153" t="s">
        <v>3108</v>
      </c>
    </row>
    <row r="454" spans="1:18" x14ac:dyDescent="0.25">
      <c r="A454" t="s">
        <v>646</v>
      </c>
      <c r="B454" t="s">
        <v>3109</v>
      </c>
      <c r="C454" s="86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2643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  <c r="R454" s="153" t="s">
        <v>3109</v>
      </c>
    </row>
    <row r="455" spans="1:18" x14ac:dyDescent="0.25">
      <c r="A455" t="s">
        <v>647</v>
      </c>
      <c r="B455" t="s">
        <v>3110</v>
      </c>
      <c r="C455" s="87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2643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  <c r="R455" s="153" t="s">
        <v>3110</v>
      </c>
    </row>
    <row r="456" spans="1:18" x14ac:dyDescent="0.25">
      <c r="A456" t="s">
        <v>648</v>
      </c>
      <c r="B456" t="s">
        <v>3111</v>
      </c>
      <c r="C456" s="86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2643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  <c r="R456" s="153" t="s">
        <v>3111</v>
      </c>
    </row>
    <row r="457" spans="1:18" x14ac:dyDescent="0.25">
      <c r="A457" t="s">
        <v>5212</v>
      </c>
      <c r="B457" t="s">
        <v>3112</v>
      </c>
      <c r="C457" s="87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2643</v>
      </c>
      <c r="M457" s="60">
        <v>60</v>
      </c>
      <c r="N457" s="60">
        <v>1.6E-2</v>
      </c>
      <c r="O457" s="60">
        <v>18.158999999999999</v>
      </c>
      <c r="P457" s="60">
        <v>2.8434999999999998E-2</v>
      </c>
      <c r="R457" s="153" t="s">
        <v>3112</v>
      </c>
    </row>
    <row r="458" spans="1:18" x14ac:dyDescent="0.25">
      <c r="A458" t="s">
        <v>650</v>
      </c>
      <c r="B458" t="s">
        <v>3113</v>
      </c>
      <c r="C458" s="86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2643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  <c r="R458" s="153" t="s">
        <v>3113</v>
      </c>
    </row>
    <row r="459" spans="1:18" x14ac:dyDescent="0.25">
      <c r="A459" t="s">
        <v>651</v>
      </c>
      <c r="B459" t="s">
        <v>3114</v>
      </c>
      <c r="C459" s="87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2643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  <c r="R459" s="153" t="s">
        <v>3114</v>
      </c>
    </row>
    <row r="460" spans="1:18" x14ac:dyDescent="0.25">
      <c r="A460" t="s">
        <v>652</v>
      </c>
      <c r="B460" t="s">
        <v>3115</v>
      </c>
      <c r="C460" s="86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2643</v>
      </c>
      <c r="M460" s="59">
        <v>5773.8</v>
      </c>
      <c r="N460" s="59">
        <v>1.0097000000000001E-3</v>
      </c>
      <c r="O460" s="59">
        <v>5773.6</v>
      </c>
      <c r="P460" s="59">
        <v>1.8186E-4</v>
      </c>
      <c r="R460" s="153" t="s">
        <v>3115</v>
      </c>
    </row>
    <row r="461" spans="1:18" x14ac:dyDescent="0.25">
      <c r="A461" t="s">
        <v>653</v>
      </c>
      <c r="B461" t="s">
        <v>3116</v>
      </c>
      <c r="C461" s="87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2643</v>
      </c>
      <c r="M461" s="60">
        <v>0.43</v>
      </c>
      <c r="N461" s="60">
        <v>0.13</v>
      </c>
      <c r="O461" s="60">
        <v>-0.35824</v>
      </c>
      <c r="P461" s="60">
        <v>0.36325999999999997</v>
      </c>
      <c r="R461" s="153" t="s">
        <v>3116</v>
      </c>
    </row>
    <row r="462" spans="1:18" x14ac:dyDescent="0.25">
      <c r="A462" t="s">
        <v>654</v>
      </c>
      <c r="B462" t="s">
        <v>3117</v>
      </c>
      <c r="C462" s="86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2643</v>
      </c>
      <c r="M462" s="59">
        <v>0.43</v>
      </c>
      <c r="N462" s="59">
        <v>0.14137</v>
      </c>
      <c r="O462" s="59">
        <v>0.42565999999999998</v>
      </c>
      <c r="P462" s="59">
        <v>0.12836</v>
      </c>
      <c r="R462" s="153" t="s">
        <v>3117</v>
      </c>
    </row>
    <row r="463" spans="1:18" x14ac:dyDescent="0.25">
      <c r="A463" t="s">
        <v>655</v>
      </c>
      <c r="B463" t="s">
        <v>3118</v>
      </c>
      <c r="C463" s="87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2643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  <c r="R463" s="153" t="s">
        <v>3118</v>
      </c>
    </row>
    <row r="464" spans="1:18" x14ac:dyDescent="0.25">
      <c r="A464" t="s">
        <v>656</v>
      </c>
      <c r="B464" t="s">
        <v>3119</v>
      </c>
      <c r="C464" s="86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2643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  <c r="R464" s="153" t="s">
        <v>3119</v>
      </c>
    </row>
    <row r="465" spans="1:18" x14ac:dyDescent="0.25">
      <c r="A465" t="s">
        <v>657</v>
      </c>
      <c r="B465" t="s">
        <v>3120</v>
      </c>
      <c r="C465" s="87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2643</v>
      </c>
      <c r="M465" s="60">
        <v>0.43</v>
      </c>
      <c r="N465" s="60">
        <v>0.13</v>
      </c>
      <c r="O465" s="60">
        <v>-0.35824</v>
      </c>
      <c r="P465" s="60">
        <v>0.36325999999999997</v>
      </c>
      <c r="R465" s="153" t="s">
        <v>3120</v>
      </c>
    </row>
    <row r="466" spans="1:18" x14ac:dyDescent="0.25">
      <c r="A466" t="s">
        <v>658</v>
      </c>
      <c r="B466" t="s">
        <v>3121</v>
      </c>
      <c r="C466" s="86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2643</v>
      </c>
      <c r="M466" s="59">
        <v>0.43</v>
      </c>
      <c r="N466" s="59">
        <v>0.14137</v>
      </c>
      <c r="O466" s="59">
        <v>0.42565999999999998</v>
      </c>
      <c r="P466" s="59">
        <v>0.12836</v>
      </c>
      <c r="R466" s="153" t="s">
        <v>3121</v>
      </c>
    </row>
    <row r="467" spans="1:18" x14ac:dyDescent="0.25">
      <c r="A467" t="s">
        <v>659</v>
      </c>
      <c r="B467" t="s">
        <v>3122</v>
      </c>
      <c r="C467" s="87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2643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  <c r="R467" s="153" t="s">
        <v>3122</v>
      </c>
    </row>
    <row r="468" spans="1:18" x14ac:dyDescent="0.25">
      <c r="A468" t="s">
        <v>660</v>
      </c>
      <c r="B468" t="s">
        <v>3123</v>
      </c>
      <c r="C468" s="86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2643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  <c r="R468" s="153" t="s">
        <v>3123</v>
      </c>
    </row>
    <row r="469" spans="1:18" x14ac:dyDescent="0.25">
      <c r="A469" t="s">
        <v>2157</v>
      </c>
      <c r="B469" t="s">
        <v>3124</v>
      </c>
      <c r="C469" s="87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  <c r="R469" s="153" t="s">
        <v>3124</v>
      </c>
    </row>
    <row r="470" spans="1:18" x14ac:dyDescent="0.25">
      <c r="A470" t="s">
        <v>2160</v>
      </c>
      <c r="B470" t="s">
        <v>3125</v>
      </c>
      <c r="C470" s="86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  <c r="R470" s="153" t="s">
        <v>3125</v>
      </c>
    </row>
    <row r="471" spans="1:18" x14ac:dyDescent="0.25">
      <c r="A471" t="s">
        <v>2164</v>
      </c>
      <c r="B471" t="s">
        <v>3126</v>
      </c>
      <c r="C471" s="87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  <c r="R471" s="153" t="s">
        <v>3126</v>
      </c>
    </row>
    <row r="472" spans="1:18" x14ac:dyDescent="0.25">
      <c r="A472" t="s">
        <v>2170</v>
      </c>
      <c r="B472" t="s">
        <v>3127</v>
      </c>
      <c r="C472" s="86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  <c r="R472" s="153" t="s">
        <v>3127</v>
      </c>
    </row>
    <row r="473" spans="1:18" x14ac:dyDescent="0.25">
      <c r="A473" t="s">
        <v>2174</v>
      </c>
      <c r="B473" t="s">
        <v>3128</v>
      </c>
      <c r="C473" s="87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  <c r="R473" s="153" t="s">
        <v>3128</v>
      </c>
    </row>
    <row r="474" spans="1:18" x14ac:dyDescent="0.25">
      <c r="A474" t="s">
        <v>2182</v>
      </c>
      <c r="B474" t="s">
        <v>3129</v>
      </c>
      <c r="C474" s="86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  <c r="R474" s="153" t="s">
        <v>3129</v>
      </c>
    </row>
    <row r="475" spans="1:18" x14ac:dyDescent="0.25">
      <c r="A475" t="s">
        <v>2185</v>
      </c>
      <c r="B475" t="s">
        <v>3130</v>
      </c>
      <c r="C475" s="87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  <c r="R475" s="153" t="s">
        <v>3130</v>
      </c>
    </row>
    <row r="476" spans="1:18" x14ac:dyDescent="0.25">
      <c r="A476" t="s">
        <v>2188</v>
      </c>
      <c r="B476" t="s">
        <v>3131</v>
      </c>
      <c r="C476" s="86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  <c r="R476" s="153" t="s">
        <v>3131</v>
      </c>
    </row>
    <row r="477" spans="1:18" x14ac:dyDescent="0.25">
      <c r="A477" t="s">
        <v>2195</v>
      </c>
      <c r="B477" t="s">
        <v>3132</v>
      </c>
      <c r="C477" s="87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  <c r="R477" s="153" t="s">
        <v>3132</v>
      </c>
    </row>
    <row r="478" spans="1:18" x14ac:dyDescent="0.25">
      <c r="A478" t="s">
        <v>5213</v>
      </c>
      <c r="B478" t="s">
        <v>3133</v>
      </c>
      <c r="C478" s="86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  <c r="R478" s="153" t="s">
        <v>3133</v>
      </c>
    </row>
    <row r="479" spans="1:18" x14ac:dyDescent="0.25">
      <c r="A479" t="s">
        <v>2154</v>
      </c>
      <c r="B479" t="s">
        <v>3134</v>
      </c>
      <c r="C479" s="87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  <c r="R479" s="153" t="s">
        <v>3134</v>
      </c>
    </row>
    <row r="480" spans="1:18" x14ac:dyDescent="0.25">
      <c r="A480" t="s">
        <v>2158</v>
      </c>
      <c r="B480" t="s">
        <v>3135</v>
      </c>
      <c r="C480" s="86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  <c r="R480" s="153" t="s">
        <v>3135</v>
      </c>
    </row>
    <row r="481" spans="1:18" x14ac:dyDescent="0.25">
      <c r="A481" t="s">
        <v>5214</v>
      </c>
      <c r="B481" t="s">
        <v>3136</v>
      </c>
      <c r="C481" s="87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  <c r="R481" s="153" t="s">
        <v>3136</v>
      </c>
    </row>
    <row r="482" spans="1:18" x14ac:dyDescent="0.25">
      <c r="A482" t="s">
        <v>5215</v>
      </c>
      <c r="B482" t="s">
        <v>3137</v>
      </c>
      <c r="C482" s="86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  <c r="R482" s="153" t="s">
        <v>3137</v>
      </c>
    </row>
    <row r="483" spans="1:18" x14ac:dyDescent="0.25">
      <c r="A483" t="s">
        <v>2173</v>
      </c>
      <c r="B483" t="s">
        <v>3138</v>
      </c>
      <c r="C483" s="87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  <c r="R483" s="153" t="s">
        <v>3138</v>
      </c>
    </row>
    <row r="484" spans="1:18" x14ac:dyDescent="0.25">
      <c r="A484" t="s">
        <v>2183</v>
      </c>
      <c r="B484" t="s">
        <v>3139</v>
      </c>
      <c r="C484" s="86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  <c r="R484" s="153" t="s">
        <v>3139</v>
      </c>
    </row>
    <row r="485" spans="1:18" x14ac:dyDescent="0.25">
      <c r="A485" t="s">
        <v>2186</v>
      </c>
      <c r="B485" t="s">
        <v>3140</v>
      </c>
      <c r="C485" s="87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  <c r="R485" s="153" t="s">
        <v>3140</v>
      </c>
    </row>
    <row r="486" spans="1:18" x14ac:dyDescent="0.25">
      <c r="A486" t="s">
        <v>2193</v>
      </c>
      <c r="B486" t="s">
        <v>3141</v>
      </c>
      <c r="C486" s="86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  <c r="R486" s="153" t="s">
        <v>3141</v>
      </c>
    </row>
    <row r="487" spans="1:18" x14ac:dyDescent="0.25">
      <c r="A487" t="s">
        <v>5216</v>
      </c>
      <c r="B487" t="s">
        <v>3142</v>
      </c>
      <c r="C487" s="87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  <c r="R487" s="153" t="s">
        <v>3142</v>
      </c>
    </row>
    <row r="488" spans="1:18" x14ac:dyDescent="0.25">
      <c r="A488" t="s">
        <v>2203</v>
      </c>
      <c r="B488" t="s">
        <v>3143</v>
      </c>
      <c r="C488" s="86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  <c r="R488" s="153" t="s">
        <v>3143</v>
      </c>
    </row>
    <row r="489" spans="1:18" x14ac:dyDescent="0.25">
      <c r="A489" t="s">
        <v>5217</v>
      </c>
      <c r="B489" t="s">
        <v>3144</v>
      </c>
      <c r="C489" s="87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  <c r="R489" s="153" t="s">
        <v>3144</v>
      </c>
    </row>
    <row r="490" spans="1:18" x14ac:dyDescent="0.25">
      <c r="A490" t="s">
        <v>2163</v>
      </c>
      <c r="B490" t="s">
        <v>3145</v>
      </c>
      <c r="C490" s="86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  <c r="R490" s="153" t="s">
        <v>3145</v>
      </c>
    </row>
    <row r="491" spans="1:18" x14ac:dyDescent="0.25">
      <c r="A491" t="s">
        <v>2166</v>
      </c>
      <c r="B491" t="s">
        <v>3146</v>
      </c>
      <c r="C491" s="87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  <c r="R491" s="153" t="s">
        <v>3146</v>
      </c>
    </row>
    <row r="492" spans="1:18" x14ac:dyDescent="0.25">
      <c r="A492" t="s">
        <v>2171</v>
      </c>
      <c r="B492" t="s">
        <v>3147</v>
      </c>
      <c r="C492" s="86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  <c r="R492" s="153" t="s">
        <v>3147</v>
      </c>
    </row>
    <row r="493" spans="1:18" x14ac:dyDescent="0.25">
      <c r="A493" t="s">
        <v>2175</v>
      </c>
      <c r="B493" t="s">
        <v>3148</v>
      </c>
      <c r="C493" s="87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  <c r="R493" s="153" t="s">
        <v>3148</v>
      </c>
    </row>
    <row r="494" spans="1:18" x14ac:dyDescent="0.25">
      <c r="A494" t="s">
        <v>5218</v>
      </c>
      <c r="B494" t="s">
        <v>3149</v>
      </c>
      <c r="C494" s="86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  <c r="R494" s="153" t="s">
        <v>3149</v>
      </c>
    </row>
    <row r="495" spans="1:18" x14ac:dyDescent="0.25">
      <c r="A495" t="s">
        <v>5219</v>
      </c>
      <c r="B495" t="s">
        <v>3150</v>
      </c>
      <c r="C495" s="87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  <c r="R495" s="153" t="s">
        <v>3150</v>
      </c>
    </row>
    <row r="496" spans="1:18" x14ac:dyDescent="0.25">
      <c r="A496" t="s">
        <v>2192</v>
      </c>
      <c r="B496" t="s">
        <v>3151</v>
      </c>
      <c r="C496" s="86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  <c r="R496" s="153" t="s">
        <v>3151</v>
      </c>
    </row>
    <row r="497" spans="1:18" x14ac:dyDescent="0.25">
      <c r="A497" t="s">
        <v>2199</v>
      </c>
      <c r="B497" t="s">
        <v>3152</v>
      </c>
      <c r="C497" s="87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  <c r="R497" s="153" t="s">
        <v>3152</v>
      </c>
    </row>
    <row r="498" spans="1:18" x14ac:dyDescent="0.25">
      <c r="A498" t="s">
        <v>2200</v>
      </c>
      <c r="B498" t="s">
        <v>3153</v>
      </c>
      <c r="C498" s="86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  <c r="R498" s="153" t="s">
        <v>3153</v>
      </c>
    </row>
    <row r="499" spans="1:18" x14ac:dyDescent="0.25">
      <c r="A499" t="s">
        <v>2153</v>
      </c>
      <c r="B499" t="s">
        <v>3154</v>
      </c>
      <c r="C499" s="87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  <c r="R499" s="153" t="s">
        <v>3154</v>
      </c>
    </row>
    <row r="500" spans="1:18" x14ac:dyDescent="0.25">
      <c r="A500" t="s">
        <v>2159</v>
      </c>
      <c r="B500" t="s">
        <v>3155</v>
      </c>
      <c r="C500" s="86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  <c r="R500" s="153" t="s">
        <v>3155</v>
      </c>
    </row>
    <row r="501" spans="1:18" x14ac:dyDescent="0.25">
      <c r="A501" t="s">
        <v>5220</v>
      </c>
      <c r="B501" t="s">
        <v>3156</v>
      </c>
      <c r="C501" s="87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  <c r="R501" s="153" t="s">
        <v>3156</v>
      </c>
    </row>
    <row r="502" spans="1:18" x14ac:dyDescent="0.25">
      <c r="A502" t="s">
        <v>2172</v>
      </c>
      <c r="B502" t="s">
        <v>3157</v>
      </c>
      <c r="C502" s="86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  <c r="R502" s="153" t="s">
        <v>3157</v>
      </c>
    </row>
    <row r="503" spans="1:18" x14ac:dyDescent="0.25">
      <c r="A503" t="s">
        <v>2176</v>
      </c>
      <c r="B503" t="s">
        <v>3158</v>
      </c>
      <c r="C503" s="87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  <c r="R503" s="153" t="s">
        <v>3158</v>
      </c>
    </row>
    <row r="504" spans="1:18" x14ac:dyDescent="0.25">
      <c r="A504" t="s">
        <v>5221</v>
      </c>
      <c r="B504" t="s">
        <v>3159</v>
      </c>
      <c r="C504" s="86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  <c r="R504" s="153" t="s">
        <v>3159</v>
      </c>
    </row>
    <row r="505" spans="1:18" x14ac:dyDescent="0.25">
      <c r="A505" t="s">
        <v>5222</v>
      </c>
      <c r="B505" t="s">
        <v>3160</v>
      </c>
      <c r="C505" s="87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  <c r="R505" s="153" t="s">
        <v>3160</v>
      </c>
    </row>
    <row r="506" spans="1:18" x14ac:dyDescent="0.25">
      <c r="A506" t="s">
        <v>5223</v>
      </c>
      <c r="B506" t="s">
        <v>3161</v>
      </c>
      <c r="C506" s="86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  <c r="R506" s="153" t="s">
        <v>3161</v>
      </c>
    </row>
    <row r="507" spans="1:18" x14ac:dyDescent="0.25">
      <c r="A507" t="s">
        <v>2196</v>
      </c>
      <c r="B507" t="s">
        <v>3162</v>
      </c>
      <c r="C507" s="87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  <c r="R507" s="153" t="s">
        <v>3162</v>
      </c>
    </row>
    <row r="508" spans="1:18" x14ac:dyDescent="0.25">
      <c r="A508" t="s">
        <v>2201</v>
      </c>
      <c r="B508" t="s">
        <v>3163</v>
      </c>
      <c r="C508" s="86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  <c r="R508" s="153" t="s">
        <v>3163</v>
      </c>
    </row>
    <row r="509" spans="1:18" x14ac:dyDescent="0.25">
      <c r="A509" t="s">
        <v>2155</v>
      </c>
      <c r="B509" t="s">
        <v>3164</v>
      </c>
      <c r="C509" s="87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  <c r="R509" s="153" t="s">
        <v>3164</v>
      </c>
    </row>
    <row r="510" spans="1:18" x14ac:dyDescent="0.25">
      <c r="A510" t="s">
        <v>2162</v>
      </c>
      <c r="B510" t="s">
        <v>3165</v>
      </c>
      <c r="C510" s="86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  <c r="R510" s="153" t="s">
        <v>3165</v>
      </c>
    </row>
    <row r="511" spans="1:18" x14ac:dyDescent="0.25">
      <c r="A511" t="s">
        <v>2165</v>
      </c>
      <c r="B511" t="s">
        <v>3166</v>
      </c>
      <c r="C511" s="87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  <c r="R511" s="153" t="s">
        <v>3166</v>
      </c>
    </row>
    <row r="512" spans="1:18" x14ac:dyDescent="0.25">
      <c r="A512" t="s">
        <v>2169</v>
      </c>
      <c r="B512" t="s">
        <v>3167</v>
      </c>
      <c r="C512" s="86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  <c r="R512" s="153" t="s">
        <v>3167</v>
      </c>
    </row>
    <row r="513" spans="1:18" x14ac:dyDescent="0.25">
      <c r="A513" t="s">
        <v>2177</v>
      </c>
      <c r="B513" t="s">
        <v>3168</v>
      </c>
      <c r="C513" s="87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  <c r="R513" s="153" t="s">
        <v>3168</v>
      </c>
    </row>
    <row r="514" spans="1:18" x14ac:dyDescent="0.25">
      <c r="A514" t="s">
        <v>2180</v>
      </c>
      <c r="B514" t="s">
        <v>3169</v>
      </c>
      <c r="C514" s="86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  <c r="R514" s="153" t="s">
        <v>3169</v>
      </c>
    </row>
    <row r="515" spans="1:18" x14ac:dyDescent="0.25">
      <c r="A515" t="s">
        <v>2184</v>
      </c>
      <c r="B515" t="s">
        <v>3170</v>
      </c>
      <c r="C515" s="87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  <c r="R515" s="153" t="s">
        <v>3170</v>
      </c>
    </row>
    <row r="516" spans="1:18" x14ac:dyDescent="0.25">
      <c r="A516" t="s">
        <v>2190</v>
      </c>
      <c r="B516" t="s">
        <v>3171</v>
      </c>
      <c r="C516" s="86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  <c r="R516" s="153" t="s">
        <v>3171</v>
      </c>
    </row>
    <row r="517" spans="1:18" x14ac:dyDescent="0.25">
      <c r="A517" t="s">
        <v>2198</v>
      </c>
      <c r="B517" t="s">
        <v>3172</v>
      </c>
      <c r="C517" s="87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  <c r="R517" s="153" t="s">
        <v>3172</v>
      </c>
    </row>
    <row r="518" spans="1:18" x14ac:dyDescent="0.25">
      <c r="A518" t="s">
        <v>5224</v>
      </c>
      <c r="B518" t="s">
        <v>3173</v>
      </c>
      <c r="C518" s="86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  <c r="R518" s="153" t="s">
        <v>3173</v>
      </c>
    </row>
    <row r="519" spans="1:18" x14ac:dyDescent="0.25">
      <c r="A519" t="s">
        <v>5225</v>
      </c>
      <c r="B519" t="s">
        <v>3174</v>
      </c>
      <c r="C519" s="87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  <c r="R519" s="153" t="s">
        <v>3174</v>
      </c>
    </row>
    <row r="520" spans="1:18" x14ac:dyDescent="0.25">
      <c r="A520" t="s">
        <v>2161</v>
      </c>
      <c r="B520" t="s">
        <v>3175</v>
      </c>
      <c r="C520" s="86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  <c r="R520" s="153" t="s">
        <v>3175</v>
      </c>
    </row>
    <row r="521" spans="1:18" x14ac:dyDescent="0.25">
      <c r="A521" t="s">
        <v>5226</v>
      </c>
      <c r="B521" t="s">
        <v>3176</v>
      </c>
      <c r="C521" s="87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  <c r="R521" s="153" t="s">
        <v>3176</v>
      </c>
    </row>
    <row r="522" spans="1:18" x14ac:dyDescent="0.25">
      <c r="A522" t="s">
        <v>2168</v>
      </c>
      <c r="B522" t="s">
        <v>3177</v>
      </c>
      <c r="C522" s="86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  <c r="R522" s="153" t="s">
        <v>3177</v>
      </c>
    </row>
    <row r="523" spans="1:18" x14ac:dyDescent="0.25">
      <c r="A523" t="s">
        <v>2178</v>
      </c>
      <c r="B523" t="s">
        <v>3178</v>
      </c>
      <c r="C523" s="87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  <c r="R523" s="153" t="s">
        <v>3178</v>
      </c>
    </row>
    <row r="524" spans="1:18" x14ac:dyDescent="0.25">
      <c r="A524" t="s">
        <v>2181</v>
      </c>
      <c r="B524" t="s">
        <v>3179</v>
      </c>
      <c r="C524" s="86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  <c r="R524" s="153" t="s">
        <v>3179</v>
      </c>
    </row>
    <row r="525" spans="1:18" x14ac:dyDescent="0.25">
      <c r="A525" t="s">
        <v>5227</v>
      </c>
      <c r="B525" t="s">
        <v>3180</v>
      </c>
      <c r="C525" s="87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  <c r="R525" s="153" t="s">
        <v>3180</v>
      </c>
    </row>
    <row r="526" spans="1:18" x14ac:dyDescent="0.25">
      <c r="A526" t="s">
        <v>2189</v>
      </c>
      <c r="B526" t="s">
        <v>3181</v>
      </c>
      <c r="C526" s="86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  <c r="R526" s="153" t="s">
        <v>3181</v>
      </c>
    </row>
    <row r="527" spans="1:18" x14ac:dyDescent="0.25">
      <c r="A527" t="s">
        <v>2194</v>
      </c>
      <c r="B527" t="s">
        <v>3182</v>
      </c>
      <c r="C527" s="87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  <c r="R527" s="153" t="s">
        <v>3182</v>
      </c>
    </row>
    <row r="528" spans="1:18" x14ac:dyDescent="0.25">
      <c r="A528" t="s">
        <v>2202</v>
      </c>
      <c r="B528" t="s">
        <v>3183</v>
      </c>
      <c r="C528" s="86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  <c r="R528" s="153" t="s">
        <v>3183</v>
      </c>
    </row>
    <row r="529" spans="1:18" x14ac:dyDescent="0.25">
      <c r="A529" t="s">
        <v>2156</v>
      </c>
      <c r="B529" t="s">
        <v>3184</v>
      </c>
      <c r="C529" s="87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  <c r="R529" s="153" t="s">
        <v>3184</v>
      </c>
    </row>
    <row r="530" spans="1:18" x14ac:dyDescent="0.25">
      <c r="A530" t="s">
        <v>5228</v>
      </c>
      <c r="B530" t="s">
        <v>3185</v>
      </c>
      <c r="C530" s="86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  <c r="R530" s="153" t="s">
        <v>3185</v>
      </c>
    </row>
    <row r="531" spans="1:18" x14ac:dyDescent="0.25">
      <c r="A531" t="s">
        <v>2167</v>
      </c>
      <c r="B531" t="s">
        <v>3186</v>
      </c>
      <c r="C531" s="87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  <c r="R531" s="153" t="s">
        <v>3186</v>
      </c>
    </row>
    <row r="532" spans="1:18" x14ac:dyDescent="0.25">
      <c r="A532" t="s">
        <v>5229</v>
      </c>
      <c r="B532" t="s">
        <v>3187</v>
      </c>
      <c r="C532" s="86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  <c r="R532" s="153" t="s">
        <v>3187</v>
      </c>
    </row>
    <row r="533" spans="1:18" x14ac:dyDescent="0.25">
      <c r="A533" t="s">
        <v>5230</v>
      </c>
      <c r="B533" t="s">
        <v>3188</v>
      </c>
      <c r="C533" s="87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  <c r="R533" s="153" t="s">
        <v>3188</v>
      </c>
    </row>
    <row r="534" spans="1:18" x14ac:dyDescent="0.25">
      <c r="A534" t="s">
        <v>2179</v>
      </c>
      <c r="B534" t="s">
        <v>3189</v>
      </c>
      <c r="C534" s="86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  <c r="R534" s="153" t="s">
        <v>3189</v>
      </c>
    </row>
    <row r="535" spans="1:18" x14ac:dyDescent="0.25">
      <c r="A535" t="s">
        <v>2187</v>
      </c>
      <c r="B535" t="s">
        <v>3190</v>
      </c>
      <c r="C535" s="87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  <c r="R535" s="153" t="s">
        <v>3190</v>
      </c>
    </row>
    <row r="536" spans="1:18" x14ac:dyDescent="0.25">
      <c r="A536" t="s">
        <v>2191</v>
      </c>
      <c r="B536" t="s">
        <v>3191</v>
      </c>
      <c r="C536" s="86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  <c r="R536" s="153" t="s">
        <v>3191</v>
      </c>
    </row>
    <row r="537" spans="1:18" x14ac:dyDescent="0.25">
      <c r="A537" t="s">
        <v>2197</v>
      </c>
      <c r="B537" t="s">
        <v>3192</v>
      </c>
      <c r="C537" s="87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  <c r="R537" s="153" t="s">
        <v>3192</v>
      </c>
    </row>
    <row r="538" spans="1:18" x14ac:dyDescent="0.25">
      <c r="A538" t="s">
        <v>5231</v>
      </c>
      <c r="B538" t="s">
        <v>3193</v>
      </c>
      <c r="C538" s="86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  <c r="R538" s="153" t="s">
        <v>3193</v>
      </c>
    </row>
    <row r="539" spans="1:18" x14ac:dyDescent="0.25">
      <c r="A539" t="s">
        <v>5232</v>
      </c>
      <c r="B539" t="s">
        <v>3194</v>
      </c>
      <c r="C539" s="87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  <c r="R539" s="153" t="s">
        <v>3194</v>
      </c>
    </row>
    <row r="540" spans="1:18" x14ac:dyDescent="0.25">
      <c r="A540" t="s">
        <v>2211</v>
      </c>
      <c r="B540" t="s">
        <v>3195</v>
      </c>
      <c r="C540" s="86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  <c r="R540" s="153" t="s">
        <v>3195</v>
      </c>
    </row>
    <row r="541" spans="1:18" x14ac:dyDescent="0.25">
      <c r="A541" t="s">
        <v>5233</v>
      </c>
      <c r="B541" t="s">
        <v>3196</v>
      </c>
      <c r="C541" s="87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  <c r="R541" s="153" t="s">
        <v>3196</v>
      </c>
    </row>
    <row r="542" spans="1:18" x14ac:dyDescent="0.25">
      <c r="A542" t="s">
        <v>2221</v>
      </c>
      <c r="B542" t="s">
        <v>3197</v>
      </c>
      <c r="C542" s="86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  <c r="R542" s="153" t="s">
        <v>3197</v>
      </c>
    </row>
    <row r="543" spans="1:18" x14ac:dyDescent="0.25">
      <c r="A543" t="s">
        <v>2228</v>
      </c>
      <c r="B543" t="s">
        <v>3198</v>
      </c>
      <c r="C543" s="87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  <c r="R543" s="153" t="s">
        <v>3198</v>
      </c>
    </row>
    <row r="544" spans="1:18" x14ac:dyDescent="0.25">
      <c r="A544" t="s">
        <v>2206</v>
      </c>
      <c r="B544" t="s">
        <v>3199</v>
      </c>
      <c r="C544" s="86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  <c r="R544" s="153" t="s">
        <v>3199</v>
      </c>
    </row>
    <row r="545" spans="1:18" x14ac:dyDescent="0.25">
      <c r="A545" t="s">
        <v>2213</v>
      </c>
      <c r="B545" t="s">
        <v>3200</v>
      </c>
      <c r="C545" s="87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  <c r="R545" s="153" t="s">
        <v>3200</v>
      </c>
    </row>
    <row r="546" spans="1:18" x14ac:dyDescent="0.25">
      <c r="A546" t="s">
        <v>2216</v>
      </c>
      <c r="B546" t="s">
        <v>3201</v>
      </c>
      <c r="C546" s="86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  <c r="R546" s="153" t="s">
        <v>3201</v>
      </c>
    </row>
    <row r="547" spans="1:18" x14ac:dyDescent="0.25">
      <c r="A547" t="s">
        <v>2222</v>
      </c>
      <c r="B547" t="s">
        <v>3202</v>
      </c>
      <c r="C547" s="87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  <c r="R547" s="153" t="s">
        <v>3202</v>
      </c>
    </row>
    <row r="548" spans="1:18" x14ac:dyDescent="0.25">
      <c r="A548" t="s">
        <v>2226</v>
      </c>
      <c r="B548" t="s">
        <v>3203</v>
      </c>
      <c r="C548" s="86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  <c r="R548" s="153" t="s">
        <v>3203</v>
      </c>
    </row>
    <row r="549" spans="1:18" x14ac:dyDescent="0.25">
      <c r="A549" t="s">
        <v>5234</v>
      </c>
      <c r="B549" t="s">
        <v>3204</v>
      </c>
      <c r="C549" s="87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  <c r="R549" s="153" t="s">
        <v>3204</v>
      </c>
    </row>
    <row r="550" spans="1:18" x14ac:dyDescent="0.25">
      <c r="A550" t="s">
        <v>2210</v>
      </c>
      <c r="B550" t="s">
        <v>3205</v>
      </c>
      <c r="C550" s="86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  <c r="R550" s="153" t="s">
        <v>3205</v>
      </c>
    </row>
    <row r="551" spans="1:18" x14ac:dyDescent="0.25">
      <c r="A551" t="s">
        <v>2214</v>
      </c>
      <c r="B551" t="s">
        <v>3206</v>
      </c>
      <c r="C551" s="87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  <c r="R551" s="153" t="s">
        <v>3206</v>
      </c>
    </row>
    <row r="552" spans="1:18" x14ac:dyDescent="0.25">
      <c r="A552" t="s">
        <v>2220</v>
      </c>
      <c r="B552" t="s">
        <v>3207</v>
      </c>
      <c r="C552" s="86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  <c r="R552" s="153" t="s">
        <v>3207</v>
      </c>
    </row>
    <row r="553" spans="1:18" x14ac:dyDescent="0.25">
      <c r="A553" t="s">
        <v>2225</v>
      </c>
      <c r="B553" t="s">
        <v>3208</v>
      </c>
      <c r="C553" s="87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  <c r="R553" s="153" t="s">
        <v>3208</v>
      </c>
    </row>
    <row r="554" spans="1:18" x14ac:dyDescent="0.25">
      <c r="A554" t="s">
        <v>5235</v>
      </c>
      <c r="B554" t="s">
        <v>3209</v>
      </c>
      <c r="C554" s="86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  <c r="R554" s="153" t="s">
        <v>3209</v>
      </c>
    </row>
    <row r="555" spans="1:18" x14ac:dyDescent="0.25">
      <c r="A555" t="s">
        <v>2212</v>
      </c>
      <c r="B555" t="s">
        <v>3210</v>
      </c>
      <c r="C555" s="87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  <c r="R555" s="153" t="s">
        <v>3210</v>
      </c>
    </row>
    <row r="556" spans="1:18" x14ac:dyDescent="0.25">
      <c r="A556" t="s">
        <v>2219</v>
      </c>
      <c r="B556" t="s">
        <v>3211</v>
      </c>
      <c r="C556" s="86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  <c r="R556" s="153" t="s">
        <v>3211</v>
      </c>
    </row>
    <row r="557" spans="1:18" x14ac:dyDescent="0.25">
      <c r="A557" t="s">
        <v>5236</v>
      </c>
      <c r="B557" t="s">
        <v>3212</v>
      </c>
      <c r="C557" s="87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  <c r="R557" s="153" t="s">
        <v>3212</v>
      </c>
    </row>
    <row r="558" spans="1:18" x14ac:dyDescent="0.25">
      <c r="A558" t="s">
        <v>2227</v>
      </c>
      <c r="B558" t="s">
        <v>3213</v>
      </c>
      <c r="C558" s="86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  <c r="R558" s="153" t="s">
        <v>3213</v>
      </c>
    </row>
    <row r="559" spans="1:18" x14ac:dyDescent="0.25">
      <c r="A559" t="s">
        <v>2204</v>
      </c>
      <c r="B559" t="s">
        <v>3214</v>
      </c>
      <c r="C559" s="87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  <c r="R559" s="153" t="s">
        <v>3214</v>
      </c>
    </row>
    <row r="560" spans="1:18" x14ac:dyDescent="0.25">
      <c r="A560" t="s">
        <v>2209</v>
      </c>
      <c r="B560" t="s">
        <v>3215</v>
      </c>
      <c r="C560" s="86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  <c r="R560" s="153" t="s">
        <v>3215</v>
      </c>
    </row>
    <row r="561" spans="1:18" x14ac:dyDescent="0.25">
      <c r="A561" t="s">
        <v>2218</v>
      </c>
      <c r="B561" t="s">
        <v>3216</v>
      </c>
      <c r="C561" s="87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  <c r="R561" s="153" t="s">
        <v>3216</v>
      </c>
    </row>
    <row r="562" spans="1:18" x14ac:dyDescent="0.25">
      <c r="A562" t="s">
        <v>5237</v>
      </c>
      <c r="B562" t="s">
        <v>3217</v>
      </c>
      <c r="C562" s="86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  <c r="R562" s="153" t="s">
        <v>3217</v>
      </c>
    </row>
    <row r="563" spans="1:18" x14ac:dyDescent="0.25">
      <c r="A563" t="s">
        <v>2224</v>
      </c>
      <c r="B563" t="s">
        <v>3218</v>
      </c>
      <c r="C563" s="87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  <c r="R563" s="153" t="s">
        <v>3218</v>
      </c>
    </row>
    <row r="564" spans="1:18" x14ac:dyDescent="0.25">
      <c r="A564" t="s">
        <v>2207</v>
      </c>
      <c r="B564" t="s">
        <v>3219</v>
      </c>
      <c r="C564" s="86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  <c r="R564" s="153" t="s">
        <v>3219</v>
      </c>
    </row>
    <row r="565" spans="1:18" x14ac:dyDescent="0.25">
      <c r="A565" t="s">
        <v>2208</v>
      </c>
      <c r="B565" t="s">
        <v>3220</v>
      </c>
      <c r="C565" s="87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  <c r="R565" s="153" t="s">
        <v>3220</v>
      </c>
    </row>
    <row r="566" spans="1:18" x14ac:dyDescent="0.25">
      <c r="A566" t="s">
        <v>2215</v>
      </c>
      <c r="B566" t="s">
        <v>3221</v>
      </c>
      <c r="C566" s="86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  <c r="R566" s="153" t="s">
        <v>3221</v>
      </c>
    </row>
    <row r="567" spans="1:18" x14ac:dyDescent="0.25">
      <c r="A567" t="s">
        <v>2223</v>
      </c>
      <c r="B567" t="s">
        <v>3222</v>
      </c>
      <c r="C567" s="87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  <c r="R567" s="153" t="s">
        <v>3222</v>
      </c>
    </row>
    <row r="568" spans="1:18" x14ac:dyDescent="0.25">
      <c r="A568" t="s">
        <v>5238</v>
      </c>
      <c r="B568" t="s">
        <v>3223</v>
      </c>
      <c r="C568" s="86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  <c r="R568" s="153" t="s">
        <v>3223</v>
      </c>
    </row>
    <row r="569" spans="1:18" x14ac:dyDescent="0.25">
      <c r="A569" t="s">
        <v>2205</v>
      </c>
      <c r="B569" t="s">
        <v>3224</v>
      </c>
      <c r="C569" s="87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  <c r="R569" s="153" t="s">
        <v>3224</v>
      </c>
    </row>
    <row r="570" spans="1:18" x14ac:dyDescent="0.25">
      <c r="A570" t="s">
        <v>5239</v>
      </c>
      <c r="B570" t="s">
        <v>3225</v>
      </c>
      <c r="C570" s="86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  <c r="R570" s="153" t="s">
        <v>3225</v>
      </c>
    </row>
    <row r="571" spans="1:18" x14ac:dyDescent="0.25">
      <c r="A571" t="s">
        <v>2217</v>
      </c>
      <c r="B571" t="s">
        <v>3226</v>
      </c>
      <c r="C571" s="87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  <c r="R571" s="153" t="s">
        <v>3226</v>
      </c>
    </row>
    <row r="572" spans="1:18" x14ac:dyDescent="0.25">
      <c r="A572" t="s">
        <v>5240</v>
      </c>
      <c r="B572" t="s">
        <v>3227</v>
      </c>
      <c r="C572" s="86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  <c r="R572" s="153" t="s">
        <v>3227</v>
      </c>
    </row>
    <row r="573" spans="1:18" x14ac:dyDescent="0.25">
      <c r="A573" t="s">
        <v>5241</v>
      </c>
      <c r="B573" t="s">
        <v>3228</v>
      </c>
      <c r="C573" s="87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  <c r="R573" s="153" t="s">
        <v>3228</v>
      </c>
    </row>
    <row r="574" spans="1:18" x14ac:dyDescent="0.25">
      <c r="A574" t="s">
        <v>2230</v>
      </c>
      <c r="B574" t="s">
        <v>3229</v>
      </c>
      <c r="C574" s="86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  <c r="R574" s="153" t="s">
        <v>3229</v>
      </c>
    </row>
    <row r="575" spans="1:18" x14ac:dyDescent="0.25">
      <c r="A575" t="s">
        <v>2235</v>
      </c>
      <c r="B575" t="s">
        <v>3230</v>
      </c>
      <c r="C575" s="87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  <c r="R575" s="153" t="s">
        <v>3230</v>
      </c>
    </row>
    <row r="576" spans="1:18" x14ac:dyDescent="0.25">
      <c r="A576" t="s">
        <v>2239</v>
      </c>
      <c r="B576" t="s">
        <v>3231</v>
      </c>
      <c r="C576" s="86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  <c r="R576" s="153" t="s">
        <v>3231</v>
      </c>
    </row>
    <row r="577" spans="1:18" x14ac:dyDescent="0.25">
      <c r="A577" t="s">
        <v>2243</v>
      </c>
      <c r="B577" t="s">
        <v>3232</v>
      </c>
      <c r="C577" s="87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  <c r="R577" s="153" t="s">
        <v>3232</v>
      </c>
    </row>
    <row r="578" spans="1:18" x14ac:dyDescent="0.25">
      <c r="A578" t="s">
        <v>5242</v>
      </c>
      <c r="B578" t="s">
        <v>3233</v>
      </c>
      <c r="C578" s="86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  <c r="R578" s="153" t="s">
        <v>3233</v>
      </c>
    </row>
    <row r="579" spans="1:18" x14ac:dyDescent="0.25">
      <c r="A579" t="s">
        <v>5243</v>
      </c>
      <c r="B579" t="s">
        <v>3234</v>
      </c>
      <c r="C579" s="87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  <c r="R579" s="153" t="s">
        <v>3234</v>
      </c>
    </row>
    <row r="580" spans="1:18" x14ac:dyDescent="0.25">
      <c r="A580" t="s">
        <v>2236</v>
      </c>
      <c r="B580" t="s">
        <v>3235</v>
      </c>
      <c r="C580" s="86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  <c r="R580" s="153" t="s">
        <v>3235</v>
      </c>
    </row>
    <row r="581" spans="1:18" x14ac:dyDescent="0.25">
      <c r="A581" t="s">
        <v>5244</v>
      </c>
      <c r="B581" t="s">
        <v>3236</v>
      </c>
      <c r="C581" s="87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  <c r="R581" s="153" t="s">
        <v>3236</v>
      </c>
    </row>
    <row r="582" spans="1:18" x14ac:dyDescent="0.25">
      <c r="A582" t="s">
        <v>2244</v>
      </c>
      <c r="B582" t="s">
        <v>3237</v>
      </c>
      <c r="C582" s="86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  <c r="R582" s="153" t="s">
        <v>3237</v>
      </c>
    </row>
    <row r="583" spans="1:18" x14ac:dyDescent="0.25">
      <c r="A583" t="s">
        <v>5245</v>
      </c>
      <c r="B583" t="s">
        <v>3238</v>
      </c>
      <c r="C583" s="87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  <c r="R583" s="153" t="s">
        <v>3238</v>
      </c>
    </row>
    <row r="584" spans="1:18" x14ac:dyDescent="0.25">
      <c r="A584" t="s">
        <v>2231</v>
      </c>
      <c r="B584" t="s">
        <v>3239</v>
      </c>
      <c r="C584" s="86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  <c r="R584" s="153" t="s">
        <v>3239</v>
      </c>
    </row>
    <row r="585" spans="1:18" x14ac:dyDescent="0.25">
      <c r="A585" t="s">
        <v>2234</v>
      </c>
      <c r="B585" t="s">
        <v>3240</v>
      </c>
      <c r="C585" s="87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  <c r="R585" s="153" t="s">
        <v>3240</v>
      </c>
    </row>
    <row r="586" spans="1:18" x14ac:dyDescent="0.25">
      <c r="A586" t="s">
        <v>5246</v>
      </c>
      <c r="B586" t="s">
        <v>3241</v>
      </c>
      <c r="C586" s="86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  <c r="R586" s="153" t="s">
        <v>3241</v>
      </c>
    </row>
    <row r="587" spans="1:18" x14ac:dyDescent="0.25">
      <c r="A587" t="s">
        <v>2245</v>
      </c>
      <c r="B587" t="s">
        <v>3242</v>
      </c>
      <c r="C587" s="87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  <c r="R587" s="153" t="s">
        <v>3242</v>
      </c>
    </row>
    <row r="588" spans="1:18" x14ac:dyDescent="0.25">
      <c r="A588" t="s">
        <v>2249</v>
      </c>
      <c r="B588" t="s">
        <v>3243</v>
      </c>
      <c r="C588" s="86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  <c r="R588" s="153" t="s">
        <v>3243</v>
      </c>
    </row>
    <row r="589" spans="1:18" x14ac:dyDescent="0.25">
      <c r="A589" t="s">
        <v>2232</v>
      </c>
      <c r="B589" t="s">
        <v>3244</v>
      </c>
      <c r="C589" s="87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  <c r="R589" s="153" t="s">
        <v>3244</v>
      </c>
    </row>
    <row r="590" spans="1:18" x14ac:dyDescent="0.25">
      <c r="A590" t="s">
        <v>5247</v>
      </c>
      <c r="B590" t="s">
        <v>3245</v>
      </c>
      <c r="C590" s="86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  <c r="R590" s="153" t="s">
        <v>3245</v>
      </c>
    </row>
    <row r="591" spans="1:18" x14ac:dyDescent="0.25">
      <c r="A591" t="s">
        <v>2241</v>
      </c>
      <c r="B591" t="s">
        <v>3246</v>
      </c>
      <c r="C591" s="87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  <c r="R591" s="153" t="s">
        <v>3246</v>
      </c>
    </row>
    <row r="592" spans="1:18" x14ac:dyDescent="0.25">
      <c r="A592" t="s">
        <v>5248</v>
      </c>
      <c r="B592" t="s">
        <v>3247</v>
      </c>
      <c r="C592" s="86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  <c r="R592" s="153" t="s">
        <v>3247</v>
      </c>
    </row>
    <row r="593" spans="1:18" x14ac:dyDescent="0.25">
      <c r="A593" t="s">
        <v>2246</v>
      </c>
      <c r="B593" t="s">
        <v>3248</v>
      </c>
      <c r="C593" s="87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  <c r="R593" s="153" t="s">
        <v>3248</v>
      </c>
    </row>
    <row r="594" spans="1:18" x14ac:dyDescent="0.25">
      <c r="A594" t="s">
        <v>2233</v>
      </c>
      <c r="B594" t="s">
        <v>3249</v>
      </c>
      <c r="C594" s="86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  <c r="R594" s="153" t="s">
        <v>3249</v>
      </c>
    </row>
    <row r="595" spans="1:18" x14ac:dyDescent="0.25">
      <c r="A595" t="s">
        <v>5249</v>
      </c>
      <c r="B595" t="s">
        <v>3250</v>
      </c>
      <c r="C595" s="87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  <c r="R595" s="153" t="s">
        <v>3250</v>
      </c>
    </row>
    <row r="596" spans="1:18" x14ac:dyDescent="0.25">
      <c r="A596" t="s">
        <v>2240</v>
      </c>
      <c r="B596" t="s">
        <v>3251</v>
      </c>
      <c r="C596" s="86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  <c r="R596" s="153" t="s">
        <v>3251</v>
      </c>
    </row>
    <row r="597" spans="1:18" x14ac:dyDescent="0.25">
      <c r="A597" t="s">
        <v>5250</v>
      </c>
      <c r="B597" t="s">
        <v>3252</v>
      </c>
      <c r="C597" s="87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  <c r="R597" s="153" t="s">
        <v>3252</v>
      </c>
    </row>
    <row r="598" spans="1:18" x14ac:dyDescent="0.25">
      <c r="A598" t="s">
        <v>2250</v>
      </c>
      <c r="B598" t="s">
        <v>3253</v>
      </c>
      <c r="C598" s="86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  <c r="R598" s="153" t="s">
        <v>3253</v>
      </c>
    </row>
    <row r="599" spans="1:18" ht="15.75" thickBot="1" x14ac:dyDescent="0.3">
      <c r="A599" t="s">
        <v>2229</v>
      </c>
      <c r="B599" t="s">
        <v>3254</v>
      </c>
      <c r="C599" s="87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  <c r="R599" s="153" t="s">
        <v>3254</v>
      </c>
    </row>
    <row r="600" spans="1:18" ht="15.75" thickBot="1" x14ac:dyDescent="0.3">
      <c r="A600" t="s">
        <v>2237</v>
      </c>
      <c r="B600" t="s">
        <v>3255</v>
      </c>
      <c r="C600" s="86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  <c r="R600" s="153" t="s">
        <v>3255</v>
      </c>
    </row>
    <row r="601" spans="1:18" ht="15.75" thickBot="1" x14ac:dyDescent="0.3">
      <c r="A601" t="s">
        <v>2238</v>
      </c>
      <c r="B601" t="s">
        <v>3256</v>
      </c>
      <c r="C601" s="87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  <c r="R601" s="153" t="s">
        <v>3256</v>
      </c>
    </row>
    <row r="602" spans="1:18" ht="15.75" thickBot="1" x14ac:dyDescent="0.3">
      <c r="A602" t="s">
        <v>2242</v>
      </c>
      <c r="B602" t="s">
        <v>3257</v>
      </c>
      <c r="C602" s="86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  <c r="R602" s="153" t="s">
        <v>3257</v>
      </c>
    </row>
    <row r="603" spans="1:18" ht="15.75" thickBot="1" x14ac:dyDescent="0.3">
      <c r="A603" t="s">
        <v>2247</v>
      </c>
      <c r="B603" t="s">
        <v>3258</v>
      </c>
      <c r="C603" s="87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  <c r="R603" s="153" t="s">
        <v>3258</v>
      </c>
    </row>
    <row r="604" spans="1:18" ht="16.5" thickTop="1" thickBot="1" x14ac:dyDescent="0.3">
      <c r="A604" t="s">
        <v>2248</v>
      </c>
      <c r="B604" t="s">
        <v>3105</v>
      </c>
      <c r="C604" s="86" t="s">
        <v>52</v>
      </c>
      <c r="D604" s="88" t="s">
        <v>45</v>
      </c>
      <c r="E604" s="88">
        <v>3.3E-3</v>
      </c>
      <c r="F604" s="88">
        <v>3.3000999999999996E-2</v>
      </c>
      <c r="G604" s="88">
        <v>1E-4</v>
      </c>
      <c r="H604" s="88" t="s">
        <v>13</v>
      </c>
      <c r="I604" s="90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  <c r="R604" s="153" t="s">
        <v>3105</v>
      </c>
    </row>
    <row r="605" spans="1:18" ht="16.5" thickTop="1" thickBot="1" x14ac:dyDescent="0.3">
      <c r="A605" t="s">
        <v>2248</v>
      </c>
      <c r="B605" t="s">
        <v>3105</v>
      </c>
      <c r="C605" s="87" t="s">
        <v>52</v>
      </c>
      <c r="D605" s="88" t="s">
        <v>45</v>
      </c>
      <c r="E605" s="88">
        <v>3.3E-3</v>
      </c>
      <c r="F605" s="88">
        <v>3.3000999999999996E-2</v>
      </c>
      <c r="G605" s="88">
        <v>1E-4</v>
      </c>
      <c r="H605" s="88" t="s">
        <v>13</v>
      </c>
      <c r="I605" s="89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  <c r="R605" s="153" t="s">
        <v>3105</v>
      </c>
    </row>
    <row r="606" spans="1:18" ht="16.5" thickTop="1" thickBot="1" x14ac:dyDescent="0.3">
      <c r="A606" t="s">
        <v>2248</v>
      </c>
      <c r="B606" t="s">
        <v>3105</v>
      </c>
      <c r="C606" s="86" t="s">
        <v>52</v>
      </c>
      <c r="D606" s="88" t="s">
        <v>45</v>
      </c>
      <c r="E606" s="88">
        <v>3.3E-3</v>
      </c>
      <c r="F606" s="88">
        <v>3.3000999999999996E-2</v>
      </c>
      <c r="G606" s="88">
        <v>1E-4</v>
      </c>
      <c r="H606" s="88" t="s">
        <v>13</v>
      </c>
      <c r="I606" s="90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  <c r="R606" s="153" t="s">
        <v>3105</v>
      </c>
    </row>
    <row r="607" spans="1:18" ht="16.5" thickTop="1" thickBot="1" x14ac:dyDescent="0.3">
      <c r="A607" t="s">
        <v>5251</v>
      </c>
      <c r="B607" t="s">
        <v>3259</v>
      </c>
      <c r="C607" s="87" t="s">
        <v>53</v>
      </c>
      <c r="D607" s="88" t="s">
        <v>8</v>
      </c>
      <c r="E607" s="88">
        <v>0.1</v>
      </c>
      <c r="F607" s="88">
        <v>1</v>
      </c>
      <c r="G607" s="88">
        <v>9.9999999999999995E-7</v>
      </c>
      <c r="H607" s="88" t="s">
        <v>6</v>
      </c>
      <c r="I607" s="89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  <c r="R607" s="153" t="s">
        <v>3259</v>
      </c>
    </row>
    <row r="608" spans="1:18" ht="16.5" thickTop="1" thickBot="1" x14ac:dyDescent="0.3">
      <c r="A608" t="s">
        <v>5251</v>
      </c>
      <c r="B608" t="s">
        <v>3259</v>
      </c>
      <c r="C608" s="86" t="s">
        <v>53</v>
      </c>
      <c r="D608" s="88" t="s">
        <v>8</v>
      </c>
      <c r="E608" s="88">
        <v>0.1</v>
      </c>
      <c r="F608" s="88">
        <v>1</v>
      </c>
      <c r="G608" s="88">
        <v>9.9999999999999995E-7</v>
      </c>
      <c r="H608" s="88" t="s">
        <v>6</v>
      </c>
      <c r="I608" s="90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  <c r="R608" s="153" t="s">
        <v>3259</v>
      </c>
    </row>
    <row r="609" spans="1:18" ht="15.75" thickTop="1" x14ac:dyDescent="0.25">
      <c r="A609" t="s">
        <v>2257</v>
      </c>
      <c r="B609" t="s">
        <v>3260</v>
      </c>
      <c r="C609" s="87" t="s">
        <v>52</v>
      </c>
      <c r="D609" s="91" t="s">
        <v>45</v>
      </c>
      <c r="E609" s="91">
        <v>3.3000000000000002E-2</v>
      </c>
      <c r="F609" s="91">
        <v>0.33000999999999997</v>
      </c>
      <c r="G609" s="91">
        <v>9.9999999999999995E-7</v>
      </c>
      <c r="H609" s="91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  <c r="R609" s="153" t="s">
        <v>3260</v>
      </c>
    </row>
    <row r="610" spans="1:18" x14ac:dyDescent="0.25">
      <c r="A610" t="s">
        <v>2261</v>
      </c>
      <c r="B610" t="s">
        <v>3261</v>
      </c>
      <c r="C610" s="86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  <c r="R610" s="153" t="s">
        <v>3261</v>
      </c>
    </row>
    <row r="611" spans="1:18" x14ac:dyDescent="0.25">
      <c r="A611" t="s">
        <v>2267</v>
      </c>
      <c r="B611" t="s">
        <v>3262</v>
      </c>
      <c r="C611" s="87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  <c r="R611" s="153" t="s">
        <v>3262</v>
      </c>
    </row>
    <row r="612" spans="1:18" x14ac:dyDescent="0.25">
      <c r="A612" t="s">
        <v>2268</v>
      </c>
      <c r="B612" t="s">
        <v>3263</v>
      </c>
      <c r="C612" s="86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  <c r="R612" s="153" t="s">
        <v>3263</v>
      </c>
    </row>
    <row r="613" spans="1:18" x14ac:dyDescent="0.25">
      <c r="A613" t="s">
        <v>2277</v>
      </c>
      <c r="B613" t="s">
        <v>3264</v>
      </c>
      <c r="C613" s="87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  <c r="R613" s="153" t="s">
        <v>3264</v>
      </c>
    </row>
    <row r="614" spans="1:18" x14ac:dyDescent="0.25">
      <c r="A614" t="s">
        <v>2255</v>
      </c>
      <c r="B614" t="s">
        <v>3265</v>
      </c>
      <c r="C614" s="86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  <c r="R614" s="153" t="s">
        <v>3265</v>
      </c>
    </row>
    <row r="615" spans="1:18" x14ac:dyDescent="0.25">
      <c r="A615" t="s">
        <v>2258</v>
      </c>
      <c r="B615" t="s">
        <v>3266</v>
      </c>
      <c r="C615" s="87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  <c r="R615" s="153" t="s">
        <v>3266</v>
      </c>
    </row>
    <row r="616" spans="1:18" x14ac:dyDescent="0.25">
      <c r="A616" t="s">
        <v>5252</v>
      </c>
      <c r="B616" t="s">
        <v>3267</v>
      </c>
      <c r="C616" s="86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  <c r="R616" s="153" t="s">
        <v>3267</v>
      </c>
    </row>
    <row r="617" spans="1:18" x14ac:dyDescent="0.25">
      <c r="A617" t="s">
        <v>2273</v>
      </c>
      <c r="B617" t="s">
        <v>3268</v>
      </c>
      <c r="C617" s="87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  <c r="R617" s="153" t="s">
        <v>3268</v>
      </c>
    </row>
    <row r="618" spans="1:18" x14ac:dyDescent="0.25">
      <c r="A618" t="s">
        <v>2278</v>
      </c>
      <c r="B618" t="s">
        <v>3269</v>
      </c>
      <c r="C618" s="86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  <c r="R618" s="153" t="s">
        <v>3269</v>
      </c>
    </row>
    <row r="619" spans="1:18" x14ac:dyDescent="0.25">
      <c r="A619" t="s">
        <v>2251</v>
      </c>
      <c r="B619" t="s">
        <v>3270</v>
      </c>
      <c r="C619" s="87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  <c r="R619" s="153" t="s">
        <v>3270</v>
      </c>
    </row>
    <row r="620" spans="1:18" x14ac:dyDescent="0.25">
      <c r="A620" t="s">
        <v>5253</v>
      </c>
      <c r="B620" t="s">
        <v>3271</v>
      </c>
      <c r="C620" s="86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  <c r="R620" s="153" t="s">
        <v>3271</v>
      </c>
    </row>
    <row r="621" spans="1:18" x14ac:dyDescent="0.25">
      <c r="A621" t="s">
        <v>2263</v>
      </c>
      <c r="B621" t="s">
        <v>3272</v>
      </c>
      <c r="C621" s="87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  <c r="R621" s="153" t="s">
        <v>3272</v>
      </c>
    </row>
    <row r="622" spans="1:18" x14ac:dyDescent="0.25">
      <c r="A622" t="s">
        <v>2272</v>
      </c>
      <c r="B622" t="s">
        <v>3273</v>
      </c>
      <c r="C622" s="86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  <c r="R622" s="153" t="s">
        <v>3273</v>
      </c>
    </row>
    <row r="623" spans="1:18" x14ac:dyDescent="0.25">
      <c r="A623" t="s">
        <v>2276</v>
      </c>
      <c r="B623" t="s">
        <v>3274</v>
      </c>
      <c r="C623" s="87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  <c r="R623" s="153" t="s">
        <v>3274</v>
      </c>
    </row>
    <row r="624" spans="1:18" x14ac:dyDescent="0.25">
      <c r="A624" t="s">
        <v>2256</v>
      </c>
      <c r="B624" t="s">
        <v>3275</v>
      </c>
      <c r="C624" s="86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  <c r="R624" s="153" t="s">
        <v>3275</v>
      </c>
    </row>
    <row r="625" spans="1:18" x14ac:dyDescent="0.25">
      <c r="A625" t="s">
        <v>2259</v>
      </c>
      <c r="B625" t="s">
        <v>3276</v>
      </c>
      <c r="C625" s="87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  <c r="R625" s="153" t="s">
        <v>3276</v>
      </c>
    </row>
    <row r="626" spans="1:18" x14ac:dyDescent="0.25">
      <c r="A626" t="s">
        <v>2265</v>
      </c>
      <c r="B626" t="s">
        <v>3277</v>
      </c>
      <c r="C626" s="86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  <c r="R626" s="153" t="s">
        <v>3277</v>
      </c>
    </row>
    <row r="627" spans="1:18" x14ac:dyDescent="0.25">
      <c r="A627" t="s">
        <v>5254</v>
      </c>
      <c r="B627" t="s">
        <v>3278</v>
      </c>
      <c r="C627" s="87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  <c r="R627" s="153" t="s">
        <v>3278</v>
      </c>
    </row>
    <row r="628" spans="1:18" x14ac:dyDescent="0.25">
      <c r="A628" t="s">
        <v>2279</v>
      </c>
      <c r="B628" t="s">
        <v>3279</v>
      </c>
      <c r="C628" s="86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  <c r="R628" s="153" t="s">
        <v>3279</v>
      </c>
    </row>
    <row r="629" spans="1:18" x14ac:dyDescent="0.25">
      <c r="A629" t="s">
        <v>2253</v>
      </c>
      <c r="B629" t="s">
        <v>3280</v>
      </c>
      <c r="C629" s="87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  <c r="R629" s="153" t="s">
        <v>3280</v>
      </c>
    </row>
    <row r="630" spans="1:18" x14ac:dyDescent="0.25">
      <c r="A630" t="s">
        <v>5255</v>
      </c>
      <c r="B630" t="s">
        <v>3281</v>
      </c>
      <c r="C630" s="86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  <c r="R630" s="153" t="s">
        <v>3281</v>
      </c>
    </row>
    <row r="631" spans="1:18" x14ac:dyDescent="0.25">
      <c r="A631" t="s">
        <v>2266</v>
      </c>
      <c r="B631" t="s">
        <v>3282</v>
      </c>
      <c r="C631" s="87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  <c r="R631" s="153" t="s">
        <v>3282</v>
      </c>
    </row>
    <row r="632" spans="1:18" x14ac:dyDescent="0.25">
      <c r="A632" t="s">
        <v>2271</v>
      </c>
      <c r="B632" t="s">
        <v>3283</v>
      </c>
      <c r="C632" s="86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  <c r="R632" s="153" t="s">
        <v>3283</v>
      </c>
    </row>
    <row r="633" spans="1:18" x14ac:dyDescent="0.25">
      <c r="A633" t="s">
        <v>2275</v>
      </c>
      <c r="B633" t="s">
        <v>3284</v>
      </c>
      <c r="C633" s="87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  <c r="R633" s="153" t="s">
        <v>3284</v>
      </c>
    </row>
    <row r="634" spans="1:18" x14ac:dyDescent="0.25">
      <c r="A634" t="s">
        <v>2254</v>
      </c>
      <c r="B634" t="s">
        <v>3285</v>
      </c>
      <c r="C634" s="86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  <c r="R634" s="153" t="s">
        <v>3285</v>
      </c>
    </row>
    <row r="635" spans="1:18" x14ac:dyDescent="0.25">
      <c r="A635" t="s">
        <v>2260</v>
      </c>
      <c r="B635" t="s">
        <v>3286</v>
      </c>
      <c r="C635" s="87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  <c r="R635" s="153" t="s">
        <v>3286</v>
      </c>
    </row>
    <row r="636" spans="1:18" x14ac:dyDescent="0.25">
      <c r="A636" t="s">
        <v>2264</v>
      </c>
      <c r="B636" t="s">
        <v>3287</v>
      </c>
      <c r="C636" s="86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  <c r="R636" s="153" t="s">
        <v>3287</v>
      </c>
    </row>
    <row r="637" spans="1:18" x14ac:dyDescent="0.25">
      <c r="A637" t="s">
        <v>2269</v>
      </c>
      <c r="B637" t="s">
        <v>3288</v>
      </c>
      <c r="C637" s="87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  <c r="R637" s="153" t="s">
        <v>3288</v>
      </c>
    </row>
    <row r="638" spans="1:18" x14ac:dyDescent="0.25">
      <c r="A638" t="s">
        <v>5256</v>
      </c>
      <c r="B638" t="s">
        <v>3289</v>
      </c>
      <c r="C638" s="86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  <c r="R638" s="153" t="s">
        <v>3289</v>
      </c>
    </row>
    <row r="639" spans="1:18" x14ac:dyDescent="0.25">
      <c r="A639" t="s">
        <v>2252</v>
      </c>
      <c r="B639" t="s">
        <v>3290</v>
      </c>
      <c r="C639" s="87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  <c r="R639" s="153" t="s">
        <v>3290</v>
      </c>
    </row>
    <row r="640" spans="1:18" x14ac:dyDescent="0.25">
      <c r="A640" t="s">
        <v>2262</v>
      </c>
      <c r="B640" t="s">
        <v>3291</v>
      </c>
      <c r="C640" s="86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  <c r="R640" s="153" t="s">
        <v>3291</v>
      </c>
    </row>
    <row r="641" spans="1:18" x14ac:dyDescent="0.25">
      <c r="A641" t="s">
        <v>5257</v>
      </c>
      <c r="B641" t="s">
        <v>3292</v>
      </c>
      <c r="C641" s="87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  <c r="R641" s="153" t="s">
        <v>3292</v>
      </c>
    </row>
    <row r="642" spans="1:18" x14ac:dyDescent="0.25">
      <c r="A642" t="s">
        <v>2270</v>
      </c>
      <c r="B642" t="s">
        <v>3293</v>
      </c>
      <c r="C642" s="86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  <c r="R642" s="153" t="s">
        <v>3293</v>
      </c>
    </row>
    <row r="643" spans="1:18" x14ac:dyDescent="0.25">
      <c r="A643" t="s">
        <v>2274</v>
      </c>
      <c r="B643" t="s">
        <v>3294</v>
      </c>
      <c r="C643" s="87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  <c r="R643" s="153" t="s">
        <v>3294</v>
      </c>
    </row>
    <row r="644" spans="1:18" x14ac:dyDescent="0.25">
      <c r="A644" t="s">
        <v>2280</v>
      </c>
      <c r="B644" t="s">
        <v>3295</v>
      </c>
      <c r="C644" s="86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  <c r="R644" s="153" t="s">
        <v>3295</v>
      </c>
    </row>
    <row r="645" spans="1:18" x14ac:dyDescent="0.25">
      <c r="A645" t="s">
        <v>2286</v>
      </c>
      <c r="B645" t="s">
        <v>3296</v>
      </c>
      <c r="C645" s="87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  <c r="R645" s="153" t="s">
        <v>3296</v>
      </c>
    </row>
    <row r="646" spans="1:18" x14ac:dyDescent="0.25">
      <c r="A646" t="s">
        <v>2288</v>
      </c>
      <c r="B646" t="s">
        <v>3297</v>
      </c>
      <c r="C646" s="86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  <c r="R646" s="153" t="s">
        <v>3297</v>
      </c>
    </row>
    <row r="647" spans="1:18" x14ac:dyDescent="0.25">
      <c r="A647" t="s">
        <v>5258</v>
      </c>
      <c r="B647" t="s">
        <v>3298</v>
      </c>
      <c r="C647" s="87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  <c r="R647" s="153" t="s">
        <v>3298</v>
      </c>
    </row>
    <row r="648" spans="1:18" x14ac:dyDescent="0.25">
      <c r="A648" t="s">
        <v>5259</v>
      </c>
      <c r="B648" t="s">
        <v>3299</v>
      </c>
      <c r="C648" s="86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  <c r="R648" s="153" t="s">
        <v>3299</v>
      </c>
    </row>
    <row r="649" spans="1:18" x14ac:dyDescent="0.25">
      <c r="A649" t="s">
        <v>2282</v>
      </c>
      <c r="B649" t="s">
        <v>3300</v>
      </c>
      <c r="C649" s="87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  <c r="R649" s="153" t="s">
        <v>3300</v>
      </c>
    </row>
    <row r="650" spans="1:18" x14ac:dyDescent="0.25">
      <c r="A650" t="s">
        <v>5260</v>
      </c>
      <c r="B650" t="s">
        <v>3301</v>
      </c>
      <c r="C650" s="86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  <c r="R650" s="153" t="s">
        <v>3301</v>
      </c>
    </row>
    <row r="651" spans="1:18" x14ac:dyDescent="0.25">
      <c r="A651" t="s">
        <v>2289</v>
      </c>
      <c r="B651" t="s">
        <v>3302</v>
      </c>
      <c r="C651" s="87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  <c r="R651" s="153" t="s">
        <v>3302</v>
      </c>
    </row>
    <row r="652" spans="1:18" x14ac:dyDescent="0.25">
      <c r="A652" t="s">
        <v>2294</v>
      </c>
      <c r="B652" t="s">
        <v>3303</v>
      </c>
      <c r="C652" s="86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  <c r="R652" s="153" t="s">
        <v>3303</v>
      </c>
    </row>
    <row r="653" spans="1:18" x14ac:dyDescent="0.25">
      <c r="A653" t="s">
        <v>2296</v>
      </c>
      <c r="B653" t="s">
        <v>3304</v>
      </c>
      <c r="C653" s="87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  <c r="R653" s="153" t="s">
        <v>3304</v>
      </c>
    </row>
    <row r="654" spans="1:18" x14ac:dyDescent="0.25">
      <c r="A654" t="s">
        <v>2281</v>
      </c>
      <c r="B654" t="s">
        <v>3305</v>
      </c>
      <c r="C654" s="86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  <c r="R654" s="153" t="s">
        <v>3305</v>
      </c>
    </row>
    <row r="655" spans="1:18" x14ac:dyDescent="0.25">
      <c r="A655" t="s">
        <v>2285</v>
      </c>
      <c r="B655" t="s">
        <v>3306</v>
      </c>
      <c r="C655" s="87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  <c r="R655" s="153" t="s">
        <v>3306</v>
      </c>
    </row>
    <row r="656" spans="1:18" x14ac:dyDescent="0.25">
      <c r="A656" t="s">
        <v>2290</v>
      </c>
      <c r="B656" t="s">
        <v>3307</v>
      </c>
      <c r="C656" s="86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  <c r="R656" s="153" t="s">
        <v>3307</v>
      </c>
    </row>
    <row r="657" spans="1:18" x14ac:dyDescent="0.25">
      <c r="A657" t="s">
        <v>2291</v>
      </c>
      <c r="B657" t="s">
        <v>3308</v>
      </c>
      <c r="C657" s="87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  <c r="R657" s="153" t="s">
        <v>3308</v>
      </c>
    </row>
    <row r="658" spans="1:18" x14ac:dyDescent="0.25">
      <c r="A658" t="s">
        <v>2295</v>
      </c>
      <c r="B658" t="s">
        <v>3309</v>
      </c>
      <c r="C658" s="86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  <c r="R658" s="153" t="s">
        <v>3309</v>
      </c>
    </row>
    <row r="659" spans="1:18" x14ac:dyDescent="0.25">
      <c r="A659" t="s">
        <v>5261</v>
      </c>
      <c r="B659" t="s">
        <v>3310</v>
      </c>
      <c r="C659" s="87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  <c r="R659" s="153" t="s">
        <v>3310</v>
      </c>
    </row>
    <row r="660" spans="1:18" x14ac:dyDescent="0.25">
      <c r="A660" t="s">
        <v>2284</v>
      </c>
      <c r="B660" t="s">
        <v>3311</v>
      </c>
      <c r="C660" s="86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  <c r="R660" s="153" t="s">
        <v>3311</v>
      </c>
    </row>
    <row r="661" spans="1:18" x14ac:dyDescent="0.25">
      <c r="A661" t="s">
        <v>2287</v>
      </c>
      <c r="B661" t="s">
        <v>3312</v>
      </c>
      <c r="C661" s="87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  <c r="R661" s="153" t="s">
        <v>3312</v>
      </c>
    </row>
    <row r="662" spans="1:18" x14ac:dyDescent="0.25">
      <c r="A662" t="s">
        <v>2292</v>
      </c>
      <c r="B662" t="s">
        <v>3313</v>
      </c>
      <c r="C662" s="86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  <c r="R662" s="153" t="s">
        <v>3313</v>
      </c>
    </row>
    <row r="663" spans="1:18" x14ac:dyDescent="0.25">
      <c r="A663" t="s">
        <v>5262</v>
      </c>
      <c r="B663" t="s">
        <v>3314</v>
      </c>
      <c r="C663" s="87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  <c r="R663" s="153" t="s">
        <v>3314</v>
      </c>
    </row>
    <row r="664" spans="1:18" x14ac:dyDescent="0.25">
      <c r="A664" t="s">
        <v>2283</v>
      </c>
      <c r="B664" t="s">
        <v>3315</v>
      </c>
      <c r="C664" s="86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  <c r="R664" s="153" t="s">
        <v>3315</v>
      </c>
    </row>
    <row r="665" spans="1:18" x14ac:dyDescent="0.25">
      <c r="A665" t="s">
        <v>5263</v>
      </c>
      <c r="B665" t="s">
        <v>3316</v>
      </c>
      <c r="C665" s="87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  <c r="R665" s="153" t="s">
        <v>3316</v>
      </c>
    </row>
    <row r="666" spans="1:18" x14ac:dyDescent="0.25">
      <c r="A666" t="s">
        <v>5264</v>
      </c>
      <c r="B666" t="s">
        <v>3317</v>
      </c>
      <c r="C666" s="86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  <c r="R666" s="153" t="s">
        <v>3317</v>
      </c>
    </row>
    <row r="667" spans="1:18" x14ac:dyDescent="0.25">
      <c r="A667" t="s">
        <v>2293</v>
      </c>
      <c r="B667" t="s">
        <v>3318</v>
      </c>
      <c r="C667" s="87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  <c r="R667" s="153" t="s">
        <v>3318</v>
      </c>
    </row>
    <row r="668" spans="1:18" x14ac:dyDescent="0.25">
      <c r="A668" t="s">
        <v>2297</v>
      </c>
      <c r="B668" t="s">
        <v>3319</v>
      </c>
      <c r="C668" s="86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  <c r="R668" s="153" t="s">
        <v>3319</v>
      </c>
    </row>
    <row r="669" spans="1:18" x14ac:dyDescent="0.25">
      <c r="A669" t="s">
        <v>2301</v>
      </c>
      <c r="B669" t="s">
        <v>3320</v>
      </c>
      <c r="C669" s="87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  <c r="R669" s="153" t="s">
        <v>3320</v>
      </c>
    </row>
    <row r="670" spans="1:18" x14ac:dyDescent="0.25">
      <c r="A670" t="s">
        <v>2305</v>
      </c>
      <c r="B670" t="s">
        <v>3321</v>
      </c>
      <c r="C670" s="86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  <c r="R670" s="153" t="s">
        <v>3321</v>
      </c>
    </row>
    <row r="671" spans="1:18" x14ac:dyDescent="0.25">
      <c r="A671" t="s">
        <v>5265</v>
      </c>
      <c r="B671" t="s">
        <v>3322</v>
      </c>
      <c r="C671" s="87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  <c r="R671" s="153" t="s">
        <v>3322</v>
      </c>
    </row>
    <row r="672" spans="1:18" x14ac:dyDescent="0.25">
      <c r="A672" t="s">
        <v>2311</v>
      </c>
      <c r="B672" t="s">
        <v>3323</v>
      </c>
      <c r="C672" s="86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  <c r="R672" s="153" t="s">
        <v>3323</v>
      </c>
    </row>
    <row r="673" spans="1:18" x14ac:dyDescent="0.25">
      <c r="A673" t="s">
        <v>5266</v>
      </c>
      <c r="B673" t="s">
        <v>3324</v>
      </c>
      <c r="C673" s="87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  <c r="R673" s="153" t="s">
        <v>3324</v>
      </c>
    </row>
    <row r="674" spans="1:18" x14ac:dyDescent="0.25">
      <c r="A674" t="s">
        <v>2298</v>
      </c>
      <c r="B674" t="s">
        <v>3325</v>
      </c>
      <c r="C674" s="86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  <c r="R674" s="153" t="s">
        <v>3325</v>
      </c>
    </row>
    <row r="675" spans="1:18" x14ac:dyDescent="0.25">
      <c r="A675" t="s">
        <v>5267</v>
      </c>
      <c r="B675" t="s">
        <v>3326</v>
      </c>
      <c r="C675" s="87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  <c r="R675" s="153" t="s">
        <v>3326</v>
      </c>
    </row>
    <row r="676" spans="1:18" x14ac:dyDescent="0.25">
      <c r="A676" t="s">
        <v>2306</v>
      </c>
      <c r="B676" t="s">
        <v>3327</v>
      </c>
      <c r="C676" s="86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  <c r="R676" s="153" t="s">
        <v>3327</v>
      </c>
    </row>
    <row r="677" spans="1:18" x14ac:dyDescent="0.25">
      <c r="A677" t="s">
        <v>2310</v>
      </c>
      <c r="B677" t="s">
        <v>3328</v>
      </c>
      <c r="C677" s="87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  <c r="R677" s="153" t="s">
        <v>3328</v>
      </c>
    </row>
    <row r="678" spans="1:18" x14ac:dyDescent="0.25">
      <c r="A678" t="s">
        <v>5268</v>
      </c>
      <c r="B678" t="s">
        <v>3329</v>
      </c>
      <c r="C678" s="86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  <c r="R678" s="153" t="s">
        <v>3329</v>
      </c>
    </row>
    <row r="679" spans="1:18" x14ac:dyDescent="0.25">
      <c r="A679" t="s">
        <v>5269</v>
      </c>
      <c r="B679" t="s">
        <v>3330</v>
      </c>
      <c r="C679" s="87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  <c r="R679" s="153" t="s">
        <v>3330</v>
      </c>
    </row>
    <row r="680" spans="1:18" x14ac:dyDescent="0.25">
      <c r="A680" t="s">
        <v>2304</v>
      </c>
      <c r="B680" t="s">
        <v>3331</v>
      </c>
      <c r="C680" s="86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  <c r="R680" s="153" t="s">
        <v>3331</v>
      </c>
    </row>
    <row r="681" spans="1:18" x14ac:dyDescent="0.25">
      <c r="A681" t="s">
        <v>5270</v>
      </c>
      <c r="B681" t="s">
        <v>3332</v>
      </c>
      <c r="C681" s="87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  <c r="R681" s="153" t="s">
        <v>3332</v>
      </c>
    </row>
    <row r="682" spans="1:18" x14ac:dyDescent="0.25">
      <c r="A682" t="s">
        <v>2312</v>
      </c>
      <c r="B682" t="s">
        <v>3333</v>
      </c>
      <c r="C682" s="86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  <c r="R682" s="153" t="s">
        <v>3333</v>
      </c>
    </row>
    <row r="683" spans="1:18" x14ac:dyDescent="0.25">
      <c r="A683" t="s">
        <v>2315</v>
      </c>
      <c r="B683" t="s">
        <v>3334</v>
      </c>
      <c r="C683" s="87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  <c r="R683" s="153" t="s">
        <v>3334</v>
      </c>
    </row>
    <row r="684" spans="1:18" x14ac:dyDescent="0.25">
      <c r="A684" t="s">
        <v>2299</v>
      </c>
      <c r="B684" t="s">
        <v>3335</v>
      </c>
      <c r="C684" s="86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  <c r="R684" s="153" t="s">
        <v>3335</v>
      </c>
    </row>
    <row r="685" spans="1:18" x14ac:dyDescent="0.25">
      <c r="A685" t="s">
        <v>2303</v>
      </c>
      <c r="B685" t="s">
        <v>3336</v>
      </c>
      <c r="C685" s="87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  <c r="R685" s="153" t="s">
        <v>3336</v>
      </c>
    </row>
    <row r="686" spans="1:18" x14ac:dyDescent="0.25">
      <c r="A686" t="s">
        <v>2308</v>
      </c>
      <c r="B686" t="s">
        <v>3337</v>
      </c>
      <c r="C686" s="86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  <c r="R686" s="153" t="s">
        <v>3337</v>
      </c>
    </row>
    <row r="687" spans="1:18" x14ac:dyDescent="0.25">
      <c r="A687" t="s">
        <v>2313</v>
      </c>
      <c r="B687" t="s">
        <v>3338</v>
      </c>
      <c r="C687" s="87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  <c r="R687" s="153" t="s">
        <v>3338</v>
      </c>
    </row>
    <row r="688" spans="1:18" x14ac:dyDescent="0.25">
      <c r="A688" t="s">
        <v>2316</v>
      </c>
      <c r="B688" t="s">
        <v>3339</v>
      </c>
      <c r="C688" s="86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  <c r="R688" s="153" t="s">
        <v>3339</v>
      </c>
    </row>
    <row r="689" spans="1:18" x14ac:dyDescent="0.25">
      <c r="A689" t="s">
        <v>2300</v>
      </c>
      <c r="B689" t="s">
        <v>3340</v>
      </c>
      <c r="C689" s="87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  <c r="R689" s="153" t="s">
        <v>3340</v>
      </c>
    </row>
    <row r="690" spans="1:18" x14ac:dyDescent="0.25">
      <c r="A690" t="s">
        <v>2302</v>
      </c>
      <c r="B690" t="s">
        <v>3341</v>
      </c>
      <c r="C690" s="86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  <c r="R690" s="153" t="s">
        <v>3341</v>
      </c>
    </row>
    <row r="691" spans="1:18" x14ac:dyDescent="0.25">
      <c r="A691" t="s">
        <v>2307</v>
      </c>
      <c r="B691" t="s">
        <v>3342</v>
      </c>
      <c r="C691" s="87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  <c r="R691" s="153" t="s">
        <v>3342</v>
      </c>
    </row>
    <row r="692" spans="1:18" x14ac:dyDescent="0.25">
      <c r="A692" t="s">
        <v>2309</v>
      </c>
      <c r="B692" t="s">
        <v>3343</v>
      </c>
      <c r="C692" s="86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  <c r="R692" s="153" t="s">
        <v>3343</v>
      </c>
    </row>
    <row r="693" spans="1:18" x14ac:dyDescent="0.25">
      <c r="A693" t="s">
        <v>2314</v>
      </c>
      <c r="B693" t="s">
        <v>3344</v>
      </c>
      <c r="C693" s="87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  <c r="R693" s="153" t="s">
        <v>3344</v>
      </c>
    </row>
    <row r="694" spans="1:18" x14ac:dyDescent="0.25">
      <c r="A694" t="s">
        <v>5271</v>
      </c>
      <c r="B694" t="s">
        <v>3345</v>
      </c>
      <c r="C694" s="86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  <c r="R694" s="153" t="s">
        <v>3345</v>
      </c>
    </row>
    <row r="695" spans="1:18" x14ac:dyDescent="0.25">
      <c r="A695" t="s">
        <v>2320</v>
      </c>
      <c r="B695" t="s">
        <v>3346</v>
      </c>
      <c r="C695" s="87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  <c r="R695" s="153" t="s">
        <v>3346</v>
      </c>
    </row>
    <row r="696" spans="1:18" x14ac:dyDescent="0.25">
      <c r="A696" t="s">
        <v>5272</v>
      </c>
      <c r="B696" t="s">
        <v>3347</v>
      </c>
      <c r="C696" s="86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  <c r="R696" s="153" t="s">
        <v>3347</v>
      </c>
    </row>
    <row r="697" spans="1:18" x14ac:dyDescent="0.25">
      <c r="A697" t="s">
        <v>5273</v>
      </c>
      <c r="B697" t="s">
        <v>3348</v>
      </c>
      <c r="C697" s="87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  <c r="R697" s="153" t="s">
        <v>3348</v>
      </c>
    </row>
    <row r="698" spans="1:18" x14ac:dyDescent="0.25">
      <c r="A698" t="s">
        <v>2327</v>
      </c>
      <c r="B698" t="s">
        <v>3349</v>
      </c>
      <c r="C698" s="86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  <c r="R698" s="153" t="s">
        <v>3349</v>
      </c>
    </row>
    <row r="699" spans="1:18" x14ac:dyDescent="0.25">
      <c r="A699" t="s">
        <v>5274</v>
      </c>
      <c r="B699" t="s">
        <v>3350</v>
      </c>
      <c r="C699" s="87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  <c r="R699" s="153" t="s">
        <v>3350</v>
      </c>
    </row>
    <row r="700" spans="1:18" x14ac:dyDescent="0.25">
      <c r="A700" t="s">
        <v>5275</v>
      </c>
      <c r="B700" t="s">
        <v>3351</v>
      </c>
      <c r="C700" s="86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  <c r="R700" s="153" t="s">
        <v>3351</v>
      </c>
    </row>
    <row r="701" spans="1:18" x14ac:dyDescent="0.25">
      <c r="A701" t="s">
        <v>2323</v>
      </c>
      <c r="B701" t="s">
        <v>3352</v>
      </c>
      <c r="C701" s="87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  <c r="R701" s="153" t="s">
        <v>3352</v>
      </c>
    </row>
    <row r="702" spans="1:18" x14ac:dyDescent="0.25">
      <c r="A702" t="s">
        <v>2324</v>
      </c>
      <c r="B702" t="s">
        <v>3353</v>
      </c>
      <c r="C702" s="86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  <c r="R702" s="153" t="s">
        <v>3353</v>
      </c>
    </row>
    <row r="703" spans="1:18" x14ac:dyDescent="0.25">
      <c r="A703" t="s">
        <v>2329</v>
      </c>
      <c r="B703" t="s">
        <v>3354</v>
      </c>
      <c r="C703" s="87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  <c r="R703" s="153" t="s">
        <v>3354</v>
      </c>
    </row>
    <row r="704" spans="1:18" x14ac:dyDescent="0.25">
      <c r="A704" t="s">
        <v>2318</v>
      </c>
      <c r="B704" t="s">
        <v>3355</v>
      </c>
      <c r="C704" s="86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  <c r="R704" s="153" t="s">
        <v>3355</v>
      </c>
    </row>
    <row r="705" spans="1:18" x14ac:dyDescent="0.25">
      <c r="A705" t="s">
        <v>2321</v>
      </c>
      <c r="B705" t="s">
        <v>3356</v>
      </c>
      <c r="C705" s="87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  <c r="R705" s="153" t="s">
        <v>3356</v>
      </c>
    </row>
    <row r="706" spans="1:18" x14ac:dyDescent="0.25">
      <c r="A706" t="s">
        <v>2322</v>
      </c>
      <c r="B706" t="s">
        <v>3357</v>
      </c>
      <c r="C706" s="86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  <c r="R706" s="153" t="s">
        <v>3357</v>
      </c>
    </row>
    <row r="707" spans="1:18" x14ac:dyDescent="0.25">
      <c r="A707" t="s">
        <v>2325</v>
      </c>
      <c r="B707" t="s">
        <v>3358</v>
      </c>
      <c r="C707" s="87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  <c r="R707" s="153" t="s">
        <v>3358</v>
      </c>
    </row>
    <row r="708" spans="1:18" x14ac:dyDescent="0.25">
      <c r="A708" t="s">
        <v>2330</v>
      </c>
      <c r="B708" t="s">
        <v>3359</v>
      </c>
      <c r="C708" s="86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  <c r="R708" s="153" t="s">
        <v>3359</v>
      </c>
    </row>
    <row r="709" spans="1:18" x14ac:dyDescent="0.25">
      <c r="A709" t="s">
        <v>2317</v>
      </c>
      <c r="B709" t="s">
        <v>3360</v>
      </c>
      <c r="C709" s="87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  <c r="R709" s="153" t="s">
        <v>3360</v>
      </c>
    </row>
    <row r="710" spans="1:18" x14ac:dyDescent="0.25">
      <c r="A710" t="s">
        <v>2319</v>
      </c>
      <c r="B710" t="s">
        <v>3361</v>
      </c>
      <c r="C710" s="86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  <c r="R710" s="153" t="s">
        <v>3361</v>
      </c>
    </row>
    <row r="711" spans="1:18" x14ac:dyDescent="0.25">
      <c r="A711" t="s">
        <v>5276</v>
      </c>
      <c r="B711" t="s">
        <v>3362</v>
      </c>
      <c r="C711" s="87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  <c r="R711" s="153" t="s">
        <v>3362</v>
      </c>
    </row>
    <row r="712" spans="1:18" x14ac:dyDescent="0.25">
      <c r="A712" t="s">
        <v>2326</v>
      </c>
      <c r="B712" t="s">
        <v>3363</v>
      </c>
      <c r="C712" s="86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  <c r="R712" s="153" t="s">
        <v>3363</v>
      </c>
    </row>
    <row r="713" spans="1:18" x14ac:dyDescent="0.25">
      <c r="A713" t="s">
        <v>2328</v>
      </c>
      <c r="B713" t="s">
        <v>3364</v>
      </c>
      <c r="C713" s="87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  <c r="R713" s="153" t="s">
        <v>3364</v>
      </c>
    </row>
    <row r="714" spans="1:18" x14ac:dyDescent="0.25">
      <c r="A714" t="s">
        <v>2331</v>
      </c>
      <c r="B714" t="s">
        <v>3365</v>
      </c>
      <c r="C714" s="86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  <c r="R714" s="153" t="s">
        <v>3365</v>
      </c>
    </row>
    <row r="715" spans="1:18" x14ac:dyDescent="0.25">
      <c r="A715" t="s">
        <v>2336</v>
      </c>
      <c r="B715" t="s">
        <v>3366</v>
      </c>
      <c r="C715" s="87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  <c r="R715" s="153" t="s">
        <v>3366</v>
      </c>
    </row>
    <row r="716" spans="1:18" x14ac:dyDescent="0.25">
      <c r="A716" t="s">
        <v>5277</v>
      </c>
      <c r="B716" t="s">
        <v>3367</v>
      </c>
      <c r="C716" s="86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  <c r="R716" s="153" t="s">
        <v>3367</v>
      </c>
    </row>
    <row r="717" spans="1:18" x14ac:dyDescent="0.25">
      <c r="A717" t="s">
        <v>2342</v>
      </c>
      <c r="B717" t="s">
        <v>3368</v>
      </c>
      <c r="C717" s="87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  <c r="R717" s="153" t="s">
        <v>3368</v>
      </c>
    </row>
    <row r="718" spans="1:18" x14ac:dyDescent="0.25">
      <c r="A718" t="s">
        <v>2346</v>
      </c>
      <c r="B718" t="s">
        <v>3369</v>
      </c>
      <c r="C718" s="86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  <c r="R718" s="153" t="s">
        <v>3369</v>
      </c>
    </row>
    <row r="719" spans="1:18" x14ac:dyDescent="0.25">
      <c r="A719" t="s">
        <v>2333</v>
      </c>
      <c r="B719" t="s">
        <v>3370</v>
      </c>
      <c r="C719" s="87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  <c r="R719" s="153" t="s">
        <v>3370</v>
      </c>
    </row>
    <row r="720" spans="1:18" x14ac:dyDescent="0.25">
      <c r="A720" t="s">
        <v>2337</v>
      </c>
      <c r="B720" t="s">
        <v>3371</v>
      </c>
      <c r="C720" s="86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  <c r="R720" s="153" t="s">
        <v>3371</v>
      </c>
    </row>
    <row r="721" spans="1:18" x14ac:dyDescent="0.25">
      <c r="A721" t="s">
        <v>2340</v>
      </c>
      <c r="B721" t="s">
        <v>3372</v>
      </c>
      <c r="C721" s="87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  <c r="R721" s="153" t="s">
        <v>3372</v>
      </c>
    </row>
    <row r="722" spans="1:18" x14ac:dyDescent="0.25">
      <c r="A722" t="s">
        <v>2344</v>
      </c>
      <c r="B722" t="s">
        <v>3373</v>
      </c>
      <c r="C722" s="86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  <c r="R722" s="153" t="s">
        <v>3373</v>
      </c>
    </row>
    <row r="723" spans="1:18" x14ac:dyDescent="0.25">
      <c r="A723" t="s">
        <v>5278</v>
      </c>
      <c r="B723" t="s">
        <v>3374</v>
      </c>
      <c r="C723" s="87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  <c r="R723" s="153" t="s">
        <v>3374</v>
      </c>
    </row>
    <row r="724" spans="1:18" x14ac:dyDescent="0.25">
      <c r="A724" t="s">
        <v>2332</v>
      </c>
      <c r="B724" t="s">
        <v>3375</v>
      </c>
      <c r="C724" s="86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  <c r="R724" s="153" t="s">
        <v>3375</v>
      </c>
    </row>
    <row r="725" spans="1:18" x14ac:dyDescent="0.25">
      <c r="A725" t="s">
        <v>2335</v>
      </c>
      <c r="B725" t="s">
        <v>3376</v>
      </c>
      <c r="C725" s="87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  <c r="R725" s="153" t="s">
        <v>3376</v>
      </c>
    </row>
    <row r="726" spans="1:18" x14ac:dyDescent="0.25">
      <c r="A726" t="s">
        <v>2341</v>
      </c>
      <c r="B726" t="s">
        <v>3377</v>
      </c>
      <c r="C726" s="86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  <c r="R726" s="153" t="s">
        <v>3377</v>
      </c>
    </row>
    <row r="727" spans="1:18" x14ac:dyDescent="0.25">
      <c r="A727" t="s">
        <v>5279</v>
      </c>
      <c r="B727" t="s">
        <v>3378</v>
      </c>
      <c r="C727" s="87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  <c r="R727" s="153" t="s">
        <v>3378</v>
      </c>
    </row>
    <row r="728" spans="1:18" x14ac:dyDescent="0.25">
      <c r="A728" t="s">
        <v>2345</v>
      </c>
      <c r="B728" t="s">
        <v>3379</v>
      </c>
      <c r="C728" s="86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  <c r="R728" s="153" t="s">
        <v>3379</v>
      </c>
    </row>
    <row r="729" spans="1:18" x14ac:dyDescent="0.25">
      <c r="A729" t="s">
        <v>2334</v>
      </c>
      <c r="B729" t="s">
        <v>3380</v>
      </c>
      <c r="C729" s="87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  <c r="R729" s="153" t="s">
        <v>3380</v>
      </c>
    </row>
    <row r="730" spans="1:18" x14ac:dyDescent="0.25">
      <c r="A730" t="s">
        <v>2338</v>
      </c>
      <c r="B730" t="s">
        <v>3381</v>
      </c>
      <c r="C730" s="86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  <c r="R730" s="153" t="s">
        <v>3381</v>
      </c>
    </row>
    <row r="731" spans="1:18" x14ac:dyDescent="0.25">
      <c r="A731" t="s">
        <v>2339</v>
      </c>
      <c r="B731" t="s">
        <v>3382</v>
      </c>
      <c r="C731" s="87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  <c r="R731" s="153" t="s">
        <v>3382</v>
      </c>
    </row>
    <row r="732" spans="1:18" x14ac:dyDescent="0.25">
      <c r="A732" t="s">
        <v>2343</v>
      </c>
      <c r="B732" t="s">
        <v>3383</v>
      </c>
      <c r="C732" s="86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  <c r="R732" s="153" t="s">
        <v>3383</v>
      </c>
    </row>
    <row r="733" spans="1:18" x14ac:dyDescent="0.25">
      <c r="A733" t="s">
        <v>2347</v>
      </c>
      <c r="B733" t="s">
        <v>3384</v>
      </c>
      <c r="C733" s="87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  <c r="R733" s="153" t="s">
        <v>3384</v>
      </c>
    </row>
    <row r="734" spans="1:18" x14ac:dyDescent="0.25">
      <c r="A734" t="s">
        <v>2079</v>
      </c>
      <c r="B734" t="s">
        <v>3385</v>
      </c>
      <c r="C734" s="86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  <c r="R734" s="153" t="s">
        <v>3385</v>
      </c>
    </row>
    <row r="735" spans="1:18" x14ac:dyDescent="0.25">
      <c r="A735" t="s">
        <v>2083</v>
      </c>
      <c r="B735" t="s">
        <v>3386</v>
      </c>
      <c r="C735" s="87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  <c r="R735" s="153" t="s">
        <v>3386</v>
      </c>
    </row>
    <row r="736" spans="1:18" x14ac:dyDescent="0.25">
      <c r="A736" t="s">
        <v>5280</v>
      </c>
      <c r="B736" t="s">
        <v>3387</v>
      </c>
      <c r="C736" s="86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  <c r="R736" s="153" t="s">
        <v>3387</v>
      </c>
    </row>
    <row r="737" spans="1:18" x14ac:dyDescent="0.25">
      <c r="A737" t="s">
        <v>2090</v>
      </c>
      <c r="B737" t="s">
        <v>3388</v>
      </c>
      <c r="C737" s="87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  <c r="R737" s="153" t="s">
        <v>3388</v>
      </c>
    </row>
    <row r="738" spans="1:18" x14ac:dyDescent="0.25">
      <c r="A738" t="s">
        <v>2095</v>
      </c>
      <c r="B738" t="s">
        <v>3389</v>
      </c>
      <c r="C738" s="86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  <c r="R738" s="153" t="s">
        <v>3389</v>
      </c>
    </row>
    <row r="739" spans="1:18" x14ac:dyDescent="0.25">
      <c r="A739" t="s">
        <v>2098</v>
      </c>
      <c r="B739" t="s">
        <v>3390</v>
      </c>
      <c r="C739" s="87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  <c r="R739" s="153" t="s">
        <v>3390</v>
      </c>
    </row>
    <row r="740" spans="1:18" x14ac:dyDescent="0.25">
      <c r="A740" t="s">
        <v>2081</v>
      </c>
      <c r="B740" t="s">
        <v>3391</v>
      </c>
      <c r="C740" s="86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  <c r="R740" s="153" t="s">
        <v>3391</v>
      </c>
    </row>
    <row r="741" spans="1:18" x14ac:dyDescent="0.25">
      <c r="A741" t="s">
        <v>2086</v>
      </c>
      <c r="B741" t="s">
        <v>3392</v>
      </c>
      <c r="C741" s="87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  <c r="R741" s="153" t="s">
        <v>3392</v>
      </c>
    </row>
    <row r="742" spans="1:18" x14ac:dyDescent="0.25">
      <c r="A742" t="s">
        <v>2091</v>
      </c>
      <c r="B742" t="s">
        <v>3393</v>
      </c>
      <c r="C742" s="86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  <c r="R742" s="153" t="s">
        <v>3393</v>
      </c>
    </row>
    <row r="743" spans="1:18" x14ac:dyDescent="0.25">
      <c r="A743" t="s">
        <v>2093</v>
      </c>
      <c r="B743" t="s">
        <v>3394</v>
      </c>
      <c r="C743" s="87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  <c r="R743" s="153" t="s">
        <v>3394</v>
      </c>
    </row>
    <row r="744" spans="1:18" x14ac:dyDescent="0.25">
      <c r="A744" t="s">
        <v>2099</v>
      </c>
      <c r="B744" t="s">
        <v>3395</v>
      </c>
      <c r="C744" s="86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  <c r="R744" s="153" t="s">
        <v>3395</v>
      </c>
    </row>
    <row r="745" spans="1:18" x14ac:dyDescent="0.25">
      <c r="A745" t="s">
        <v>2082</v>
      </c>
      <c r="B745" t="s">
        <v>3396</v>
      </c>
      <c r="C745" s="87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  <c r="R745" s="153" t="s">
        <v>3396</v>
      </c>
    </row>
    <row r="746" spans="1:18" x14ac:dyDescent="0.25">
      <c r="A746" t="s">
        <v>2085</v>
      </c>
      <c r="B746" t="s">
        <v>3397</v>
      </c>
      <c r="C746" s="86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  <c r="R746" s="153" t="s">
        <v>3397</v>
      </c>
    </row>
    <row r="747" spans="1:18" x14ac:dyDescent="0.25">
      <c r="A747" t="s">
        <v>5281</v>
      </c>
      <c r="B747" t="s">
        <v>3398</v>
      </c>
      <c r="C747" s="87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  <c r="R747" s="153" t="s">
        <v>3398</v>
      </c>
    </row>
    <row r="748" spans="1:18" x14ac:dyDescent="0.25">
      <c r="A748" t="s">
        <v>2094</v>
      </c>
      <c r="B748" t="s">
        <v>3399</v>
      </c>
      <c r="C748" s="86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  <c r="R748" s="153" t="s">
        <v>3399</v>
      </c>
    </row>
    <row r="749" spans="1:18" x14ac:dyDescent="0.25">
      <c r="A749" t="s">
        <v>5282</v>
      </c>
      <c r="B749" t="s">
        <v>3400</v>
      </c>
      <c r="C749" s="87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  <c r="R749" s="153" t="s">
        <v>3400</v>
      </c>
    </row>
    <row r="750" spans="1:18" x14ac:dyDescent="0.25">
      <c r="A750" t="s">
        <v>2080</v>
      </c>
      <c r="B750" t="s">
        <v>3401</v>
      </c>
      <c r="C750" s="86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  <c r="R750" s="153" t="s">
        <v>3401</v>
      </c>
    </row>
    <row r="751" spans="1:18" x14ac:dyDescent="0.25">
      <c r="A751" t="s">
        <v>2087</v>
      </c>
      <c r="B751" t="s">
        <v>3402</v>
      </c>
      <c r="C751" s="87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  <c r="R751" s="153" t="s">
        <v>3402</v>
      </c>
    </row>
    <row r="752" spans="1:18" x14ac:dyDescent="0.25">
      <c r="A752" t="s">
        <v>2089</v>
      </c>
      <c r="B752" t="s">
        <v>3403</v>
      </c>
      <c r="C752" s="86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  <c r="R752" s="153" t="s">
        <v>3403</v>
      </c>
    </row>
    <row r="753" spans="1:18" x14ac:dyDescent="0.25">
      <c r="A753" t="s">
        <v>2092</v>
      </c>
      <c r="B753" t="s">
        <v>3404</v>
      </c>
      <c r="C753" s="87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  <c r="R753" s="153" t="s">
        <v>3404</v>
      </c>
    </row>
    <row r="754" spans="1:18" x14ac:dyDescent="0.25">
      <c r="A754" t="s">
        <v>2097</v>
      </c>
      <c r="B754" t="s">
        <v>3405</v>
      </c>
      <c r="C754" s="86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  <c r="R754" s="153" t="s">
        <v>3405</v>
      </c>
    </row>
    <row r="755" spans="1:18" x14ac:dyDescent="0.25">
      <c r="A755" t="s">
        <v>2084</v>
      </c>
      <c r="B755" t="s">
        <v>3406</v>
      </c>
      <c r="C755" s="87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  <c r="R755" s="153" t="s">
        <v>3406</v>
      </c>
    </row>
    <row r="756" spans="1:18" x14ac:dyDescent="0.25">
      <c r="A756" t="s">
        <v>5283</v>
      </c>
      <c r="B756" t="s">
        <v>3407</v>
      </c>
      <c r="C756" s="86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  <c r="R756" s="153" t="s">
        <v>3407</v>
      </c>
    </row>
    <row r="757" spans="1:18" x14ac:dyDescent="0.25">
      <c r="A757" t="s">
        <v>2088</v>
      </c>
      <c r="B757" t="s">
        <v>3408</v>
      </c>
      <c r="C757" s="87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  <c r="R757" s="153" t="s">
        <v>3408</v>
      </c>
    </row>
    <row r="758" spans="1:18" x14ac:dyDescent="0.25">
      <c r="A758" t="s">
        <v>2096</v>
      </c>
      <c r="B758" t="s">
        <v>3409</v>
      </c>
      <c r="C758" s="86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  <c r="R758" s="153" t="s">
        <v>3409</v>
      </c>
    </row>
    <row r="759" spans="1:18" x14ac:dyDescent="0.25">
      <c r="A759" t="s">
        <v>2100</v>
      </c>
      <c r="B759" t="s">
        <v>3410</v>
      </c>
      <c r="C759" s="87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  <c r="R759" s="153" t="s">
        <v>3410</v>
      </c>
    </row>
    <row r="760" spans="1:18" x14ac:dyDescent="0.25">
      <c r="A760" t="s">
        <v>5284</v>
      </c>
      <c r="B760" t="s">
        <v>3411</v>
      </c>
      <c r="C760" s="86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  <c r="R760" s="153" t="s">
        <v>3411</v>
      </c>
    </row>
    <row r="761" spans="1:18" x14ac:dyDescent="0.25">
      <c r="A761" t="s">
        <v>2109</v>
      </c>
      <c r="B761" t="s">
        <v>3412</v>
      </c>
      <c r="C761" s="87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  <c r="R761" s="153" t="s">
        <v>3412</v>
      </c>
    </row>
    <row r="762" spans="1:18" x14ac:dyDescent="0.25">
      <c r="A762" t="s">
        <v>2112</v>
      </c>
      <c r="B762" t="s">
        <v>3413</v>
      </c>
      <c r="C762" s="86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  <c r="R762" s="153" t="s">
        <v>3413</v>
      </c>
    </row>
    <row r="763" spans="1:18" x14ac:dyDescent="0.25">
      <c r="A763" t="s">
        <v>2114</v>
      </c>
      <c r="B763" t="s">
        <v>3414</v>
      </c>
      <c r="C763" s="87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  <c r="R763" s="153" t="s">
        <v>3414</v>
      </c>
    </row>
    <row r="764" spans="1:18" x14ac:dyDescent="0.25">
      <c r="A764" t="s">
        <v>5285</v>
      </c>
      <c r="B764" t="s">
        <v>3415</v>
      </c>
      <c r="C764" s="86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  <c r="R764" s="153" t="s">
        <v>3415</v>
      </c>
    </row>
    <row r="765" spans="1:18" x14ac:dyDescent="0.25">
      <c r="A765" t="s">
        <v>2104</v>
      </c>
      <c r="B765" t="s">
        <v>3416</v>
      </c>
      <c r="C765" s="87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  <c r="R765" s="153" t="s">
        <v>3416</v>
      </c>
    </row>
    <row r="766" spans="1:18" x14ac:dyDescent="0.25">
      <c r="A766" t="s">
        <v>2108</v>
      </c>
      <c r="B766" t="s">
        <v>3417</v>
      </c>
      <c r="C766" s="86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  <c r="R766" s="153" t="s">
        <v>3417</v>
      </c>
    </row>
    <row r="767" spans="1:18" x14ac:dyDescent="0.25">
      <c r="A767" t="s">
        <v>2110</v>
      </c>
      <c r="B767" t="s">
        <v>3418</v>
      </c>
      <c r="C767" s="87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  <c r="R767" s="153" t="s">
        <v>3418</v>
      </c>
    </row>
    <row r="768" spans="1:18" x14ac:dyDescent="0.25">
      <c r="A768" t="s">
        <v>5286</v>
      </c>
      <c r="B768" t="s">
        <v>3419</v>
      </c>
      <c r="C768" s="86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  <c r="R768" s="153" t="s">
        <v>3419</v>
      </c>
    </row>
    <row r="769" spans="1:18" x14ac:dyDescent="0.25">
      <c r="A769" t="s">
        <v>2118</v>
      </c>
      <c r="B769" t="s">
        <v>3420</v>
      </c>
      <c r="C769" s="87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  <c r="R769" s="153" t="s">
        <v>3420</v>
      </c>
    </row>
    <row r="770" spans="1:18" x14ac:dyDescent="0.25">
      <c r="A770" t="s">
        <v>2101</v>
      </c>
      <c r="B770" t="s">
        <v>3421</v>
      </c>
      <c r="C770" s="86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  <c r="R770" s="153" t="s">
        <v>3421</v>
      </c>
    </row>
    <row r="771" spans="1:18" x14ac:dyDescent="0.25">
      <c r="A771" t="s">
        <v>2107</v>
      </c>
      <c r="B771" t="s">
        <v>3422</v>
      </c>
      <c r="C771" s="87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  <c r="R771" s="153" t="s">
        <v>3422</v>
      </c>
    </row>
    <row r="772" spans="1:18" x14ac:dyDescent="0.25">
      <c r="A772" t="s">
        <v>5287</v>
      </c>
      <c r="B772" t="s">
        <v>3423</v>
      </c>
      <c r="C772" s="86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  <c r="R772" s="153" t="s">
        <v>3423</v>
      </c>
    </row>
    <row r="773" spans="1:18" x14ac:dyDescent="0.25">
      <c r="A773" t="s">
        <v>2116</v>
      </c>
      <c r="B773" t="s">
        <v>3424</v>
      </c>
      <c r="C773" s="87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  <c r="R773" s="153" t="s">
        <v>3424</v>
      </c>
    </row>
    <row r="774" spans="1:18" x14ac:dyDescent="0.25">
      <c r="A774" t="s">
        <v>2119</v>
      </c>
      <c r="B774" t="s">
        <v>3425</v>
      </c>
      <c r="C774" s="86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  <c r="R774" s="153" t="s">
        <v>3425</v>
      </c>
    </row>
    <row r="775" spans="1:18" x14ac:dyDescent="0.25">
      <c r="A775" t="s">
        <v>2103</v>
      </c>
      <c r="B775" t="s">
        <v>3426</v>
      </c>
      <c r="C775" s="87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  <c r="R775" s="153" t="s">
        <v>3426</v>
      </c>
    </row>
    <row r="776" spans="1:18" x14ac:dyDescent="0.25">
      <c r="A776" t="s">
        <v>2106</v>
      </c>
      <c r="B776" t="s">
        <v>3427</v>
      </c>
      <c r="C776" s="86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  <c r="R776" s="153" t="s">
        <v>3427</v>
      </c>
    </row>
    <row r="777" spans="1:18" x14ac:dyDescent="0.25">
      <c r="A777" t="s">
        <v>2111</v>
      </c>
      <c r="B777" t="s">
        <v>3428</v>
      </c>
      <c r="C777" s="87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  <c r="R777" s="153" t="s">
        <v>3428</v>
      </c>
    </row>
    <row r="778" spans="1:18" x14ac:dyDescent="0.25">
      <c r="A778" t="s">
        <v>2113</v>
      </c>
      <c r="B778" t="s">
        <v>3429</v>
      </c>
      <c r="C778" s="86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  <c r="R778" s="153" t="s">
        <v>3429</v>
      </c>
    </row>
    <row r="779" spans="1:18" x14ac:dyDescent="0.25">
      <c r="A779" t="s">
        <v>2117</v>
      </c>
      <c r="B779" t="s">
        <v>3430</v>
      </c>
      <c r="C779" s="87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  <c r="R779" s="153" t="s">
        <v>3430</v>
      </c>
    </row>
    <row r="780" spans="1:18" x14ac:dyDescent="0.25">
      <c r="A780" t="s">
        <v>2102</v>
      </c>
      <c r="B780" t="s">
        <v>3431</v>
      </c>
      <c r="C780" s="86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  <c r="R780" s="153" t="s">
        <v>3431</v>
      </c>
    </row>
    <row r="781" spans="1:18" x14ac:dyDescent="0.25">
      <c r="A781" t="s">
        <v>2105</v>
      </c>
      <c r="B781" t="s">
        <v>3432</v>
      </c>
      <c r="C781" s="87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  <c r="R781" s="153" t="s">
        <v>3432</v>
      </c>
    </row>
    <row r="782" spans="1:18" x14ac:dyDescent="0.25">
      <c r="A782" t="s">
        <v>5288</v>
      </c>
      <c r="B782" t="s">
        <v>3433</v>
      </c>
      <c r="C782" s="86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  <c r="R782" s="153" t="s">
        <v>3433</v>
      </c>
    </row>
    <row r="783" spans="1:18" x14ac:dyDescent="0.25">
      <c r="A783" t="s">
        <v>2115</v>
      </c>
      <c r="B783" t="s">
        <v>3434</v>
      </c>
      <c r="C783" s="87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  <c r="R783" s="153" t="s">
        <v>3434</v>
      </c>
    </row>
    <row r="784" spans="1:18" x14ac:dyDescent="0.25">
      <c r="A784" t="s">
        <v>5289</v>
      </c>
      <c r="B784" t="s">
        <v>3435</v>
      </c>
      <c r="C784" s="86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  <c r="R784" s="153" t="s">
        <v>3435</v>
      </c>
    </row>
    <row r="785" spans="1:18" x14ac:dyDescent="0.25">
      <c r="A785" t="s">
        <v>2121</v>
      </c>
      <c r="B785" t="s">
        <v>3436</v>
      </c>
      <c r="C785" s="87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  <c r="R785" s="153" t="s">
        <v>3436</v>
      </c>
    </row>
    <row r="786" spans="1:18" x14ac:dyDescent="0.25">
      <c r="A786" t="s">
        <v>2125</v>
      </c>
      <c r="B786" t="s">
        <v>3437</v>
      </c>
      <c r="C786" s="86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  <c r="R786" s="153" t="s">
        <v>3437</v>
      </c>
    </row>
    <row r="787" spans="1:18" x14ac:dyDescent="0.25">
      <c r="A787" t="s">
        <v>2128</v>
      </c>
      <c r="B787" t="s">
        <v>3438</v>
      </c>
      <c r="C787" s="87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  <c r="R787" s="153" t="s">
        <v>3438</v>
      </c>
    </row>
    <row r="788" spans="1:18" x14ac:dyDescent="0.25">
      <c r="A788" t="s">
        <v>2132</v>
      </c>
      <c r="B788" t="s">
        <v>3439</v>
      </c>
      <c r="C788" s="86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  <c r="R788" s="153" t="s">
        <v>3439</v>
      </c>
    </row>
    <row r="789" spans="1:18" x14ac:dyDescent="0.25">
      <c r="A789" t="s">
        <v>2135</v>
      </c>
      <c r="B789" t="s">
        <v>3440</v>
      </c>
      <c r="C789" s="87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  <c r="R789" s="153" t="s">
        <v>3440</v>
      </c>
    </row>
    <row r="790" spans="1:18" x14ac:dyDescent="0.25">
      <c r="A790" t="s">
        <v>2122</v>
      </c>
      <c r="B790" t="s">
        <v>3441</v>
      </c>
      <c r="C790" s="86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  <c r="R790" s="153" t="s">
        <v>3441</v>
      </c>
    </row>
    <row r="791" spans="1:18" x14ac:dyDescent="0.25">
      <c r="A791" t="s">
        <v>2124</v>
      </c>
      <c r="B791" t="s">
        <v>3442</v>
      </c>
      <c r="C791" s="87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  <c r="R791" s="153" t="s">
        <v>3442</v>
      </c>
    </row>
    <row r="792" spans="1:18" x14ac:dyDescent="0.25">
      <c r="A792" t="s">
        <v>2131</v>
      </c>
      <c r="B792" t="s">
        <v>3443</v>
      </c>
      <c r="C792" s="86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  <c r="R792" s="153" t="s">
        <v>3443</v>
      </c>
    </row>
    <row r="793" spans="1:18" x14ac:dyDescent="0.25">
      <c r="A793" t="s">
        <v>5290</v>
      </c>
      <c r="B793" t="s">
        <v>3444</v>
      </c>
      <c r="C793" s="87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  <c r="R793" s="153" t="s">
        <v>3444</v>
      </c>
    </row>
    <row r="794" spans="1:18" x14ac:dyDescent="0.25">
      <c r="A794" t="s">
        <v>2136</v>
      </c>
      <c r="B794" t="s">
        <v>3445</v>
      </c>
      <c r="C794" s="86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  <c r="R794" s="153" t="s">
        <v>3445</v>
      </c>
    </row>
    <row r="795" spans="1:18" x14ac:dyDescent="0.25">
      <c r="A795" t="s">
        <v>2120</v>
      </c>
      <c r="B795" t="s">
        <v>3446</v>
      </c>
      <c r="C795" s="87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  <c r="R795" s="153" t="s">
        <v>3446</v>
      </c>
    </row>
    <row r="796" spans="1:18" x14ac:dyDescent="0.25">
      <c r="A796" t="s">
        <v>2126</v>
      </c>
      <c r="B796" t="s">
        <v>3447</v>
      </c>
      <c r="C796" s="86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  <c r="R796" s="153" t="s">
        <v>3447</v>
      </c>
    </row>
    <row r="797" spans="1:18" x14ac:dyDescent="0.25">
      <c r="A797" t="s">
        <v>2129</v>
      </c>
      <c r="B797" t="s">
        <v>3448</v>
      </c>
      <c r="C797" s="87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  <c r="R797" s="153" t="s">
        <v>3448</v>
      </c>
    </row>
    <row r="798" spans="1:18" x14ac:dyDescent="0.25">
      <c r="A798" t="s">
        <v>2134</v>
      </c>
      <c r="B798" t="s">
        <v>3449</v>
      </c>
      <c r="C798" s="86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  <c r="R798" s="153" t="s">
        <v>3449</v>
      </c>
    </row>
    <row r="799" spans="1:18" x14ac:dyDescent="0.25">
      <c r="A799" t="s">
        <v>5291</v>
      </c>
      <c r="B799" t="s">
        <v>3450</v>
      </c>
      <c r="C799" s="87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  <c r="R799" s="153" t="s">
        <v>3450</v>
      </c>
    </row>
    <row r="800" spans="1:18" x14ac:dyDescent="0.25">
      <c r="A800" t="s">
        <v>2123</v>
      </c>
      <c r="B800" t="s">
        <v>3451</v>
      </c>
      <c r="C800" s="86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  <c r="R800" s="153" t="s">
        <v>3451</v>
      </c>
    </row>
    <row r="801" spans="1:18" x14ac:dyDescent="0.25">
      <c r="A801" t="s">
        <v>2127</v>
      </c>
      <c r="B801" t="s">
        <v>3452</v>
      </c>
      <c r="C801" s="87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  <c r="R801" s="153" t="s">
        <v>3452</v>
      </c>
    </row>
    <row r="802" spans="1:18" x14ac:dyDescent="0.25">
      <c r="A802" t="s">
        <v>2130</v>
      </c>
      <c r="B802" t="s">
        <v>3453</v>
      </c>
      <c r="C802" s="86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  <c r="R802" s="153" t="s">
        <v>3453</v>
      </c>
    </row>
    <row r="803" spans="1:18" x14ac:dyDescent="0.25">
      <c r="A803" t="s">
        <v>2133</v>
      </c>
      <c r="B803" t="s">
        <v>3454</v>
      </c>
      <c r="C803" s="87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  <c r="R803" s="153" t="s">
        <v>3454</v>
      </c>
    </row>
    <row r="804" spans="1:18" x14ac:dyDescent="0.25">
      <c r="A804" t="s">
        <v>5292</v>
      </c>
      <c r="B804" t="s">
        <v>3455</v>
      </c>
      <c r="C804" s="86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  <c r="R804" s="153" t="s">
        <v>3455</v>
      </c>
    </row>
    <row r="805" spans="1:18" x14ac:dyDescent="0.25">
      <c r="A805" t="s">
        <v>2138</v>
      </c>
      <c r="B805" t="s">
        <v>3456</v>
      </c>
      <c r="C805" s="87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  <c r="R805" s="153" t="s">
        <v>3456</v>
      </c>
    </row>
    <row r="806" spans="1:18" x14ac:dyDescent="0.25">
      <c r="A806" t="s">
        <v>2140</v>
      </c>
      <c r="B806" t="s">
        <v>3457</v>
      </c>
      <c r="C806" s="86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  <c r="R806" s="153" t="s">
        <v>3457</v>
      </c>
    </row>
    <row r="807" spans="1:18" x14ac:dyDescent="0.25">
      <c r="A807" t="s">
        <v>2142</v>
      </c>
      <c r="B807" t="s">
        <v>3458</v>
      </c>
      <c r="C807" s="87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  <c r="R807" s="153" t="s">
        <v>3458</v>
      </c>
    </row>
    <row r="808" spans="1:18" x14ac:dyDescent="0.25">
      <c r="A808" t="s">
        <v>2148</v>
      </c>
      <c r="B808" t="s">
        <v>3459</v>
      </c>
      <c r="C808" s="86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  <c r="R808" s="153" t="s">
        <v>3459</v>
      </c>
    </row>
    <row r="809" spans="1:18" x14ac:dyDescent="0.25">
      <c r="A809" t="s">
        <v>2149</v>
      </c>
      <c r="B809" t="s">
        <v>3460</v>
      </c>
      <c r="C809" s="87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  <c r="R809" s="153" t="s">
        <v>3460</v>
      </c>
    </row>
    <row r="810" spans="1:18" x14ac:dyDescent="0.25">
      <c r="A810" t="s">
        <v>5293</v>
      </c>
      <c r="B810" t="s">
        <v>3461</v>
      </c>
      <c r="C810" s="86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  <c r="R810" s="153" t="s">
        <v>3461</v>
      </c>
    </row>
    <row r="811" spans="1:18" x14ac:dyDescent="0.25">
      <c r="A811" t="s">
        <v>5294</v>
      </c>
      <c r="B811" t="s">
        <v>3462</v>
      </c>
      <c r="C811" s="87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  <c r="R811" s="153" t="s">
        <v>3462</v>
      </c>
    </row>
    <row r="812" spans="1:18" x14ac:dyDescent="0.25">
      <c r="A812" t="s">
        <v>2143</v>
      </c>
      <c r="B812" t="s">
        <v>3463</v>
      </c>
      <c r="C812" s="86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  <c r="R812" s="153" t="s">
        <v>3463</v>
      </c>
    </row>
    <row r="813" spans="1:18" x14ac:dyDescent="0.25">
      <c r="A813" t="s">
        <v>2147</v>
      </c>
      <c r="B813" t="s">
        <v>3464</v>
      </c>
      <c r="C813" s="87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  <c r="R813" s="153" t="s">
        <v>3464</v>
      </c>
    </row>
    <row r="814" spans="1:18" x14ac:dyDescent="0.25">
      <c r="A814" t="s">
        <v>2151</v>
      </c>
      <c r="B814" t="s">
        <v>3465</v>
      </c>
      <c r="C814" s="86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  <c r="R814" s="153" t="s">
        <v>3465</v>
      </c>
    </row>
    <row r="815" spans="1:18" x14ac:dyDescent="0.25">
      <c r="A815" t="s">
        <v>5295</v>
      </c>
      <c r="B815" t="s">
        <v>3466</v>
      </c>
      <c r="C815" s="87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  <c r="R815" s="153" t="s">
        <v>3466</v>
      </c>
    </row>
    <row r="816" spans="1:18" x14ac:dyDescent="0.25">
      <c r="A816" t="s">
        <v>2139</v>
      </c>
      <c r="B816" t="s">
        <v>3467</v>
      </c>
      <c r="C816" s="86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  <c r="R816" s="153" t="s">
        <v>3467</v>
      </c>
    </row>
    <row r="817" spans="1:18" x14ac:dyDescent="0.25">
      <c r="A817" t="s">
        <v>2144</v>
      </c>
      <c r="B817" t="s">
        <v>3468</v>
      </c>
      <c r="C817" s="87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  <c r="R817" s="153" t="s">
        <v>3468</v>
      </c>
    </row>
    <row r="818" spans="1:18" x14ac:dyDescent="0.25">
      <c r="A818" t="s">
        <v>2146</v>
      </c>
      <c r="B818" t="s">
        <v>3469</v>
      </c>
      <c r="C818" s="86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  <c r="R818" s="153" t="s">
        <v>3469</v>
      </c>
    </row>
    <row r="819" spans="1:18" x14ac:dyDescent="0.25">
      <c r="A819" t="s">
        <v>2150</v>
      </c>
      <c r="B819" t="s">
        <v>3470</v>
      </c>
      <c r="C819" s="87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  <c r="R819" s="153" t="s">
        <v>3470</v>
      </c>
    </row>
    <row r="820" spans="1:18" x14ac:dyDescent="0.25">
      <c r="A820" t="s">
        <v>2137</v>
      </c>
      <c r="B820" t="s">
        <v>3471</v>
      </c>
      <c r="C820" s="86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  <c r="R820" s="153" t="s">
        <v>3471</v>
      </c>
    </row>
    <row r="821" spans="1:18" x14ac:dyDescent="0.25">
      <c r="A821" t="s">
        <v>5296</v>
      </c>
      <c r="B821" t="s">
        <v>3472</v>
      </c>
      <c r="C821" s="87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  <c r="R821" s="153" t="s">
        <v>3472</v>
      </c>
    </row>
    <row r="822" spans="1:18" x14ac:dyDescent="0.25">
      <c r="A822" t="s">
        <v>2141</v>
      </c>
      <c r="B822" t="s">
        <v>3473</v>
      </c>
      <c r="C822" s="86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  <c r="R822" s="153" t="s">
        <v>3473</v>
      </c>
    </row>
    <row r="823" spans="1:18" x14ac:dyDescent="0.25">
      <c r="A823" t="s">
        <v>2145</v>
      </c>
      <c r="B823" t="s">
        <v>3474</v>
      </c>
      <c r="C823" s="87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  <c r="R823" s="153" t="s">
        <v>3474</v>
      </c>
    </row>
    <row r="824" spans="1:18" x14ac:dyDescent="0.25">
      <c r="A824" t="s">
        <v>2152</v>
      </c>
      <c r="B824" t="s">
        <v>3475</v>
      </c>
      <c r="C824" s="86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  <c r="R824" s="153" t="s">
        <v>3475</v>
      </c>
    </row>
    <row r="825" spans="1:18" x14ac:dyDescent="0.25">
      <c r="A825" t="s">
        <v>2031</v>
      </c>
      <c r="B825" t="s">
        <v>3476</v>
      </c>
      <c r="C825" s="87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  <c r="R825" s="153" t="s">
        <v>3476</v>
      </c>
    </row>
    <row r="826" spans="1:18" x14ac:dyDescent="0.25">
      <c r="A826" t="s">
        <v>2035</v>
      </c>
      <c r="B826" t="s">
        <v>3477</v>
      </c>
      <c r="C826" s="86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  <c r="R826" s="153" t="s">
        <v>3477</v>
      </c>
    </row>
    <row r="827" spans="1:18" x14ac:dyDescent="0.25">
      <c r="A827" t="s">
        <v>2038</v>
      </c>
      <c r="B827" t="s">
        <v>3478</v>
      </c>
      <c r="C827" s="87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  <c r="R827" s="153" t="s">
        <v>3478</v>
      </c>
    </row>
    <row r="828" spans="1:18" x14ac:dyDescent="0.25">
      <c r="A828" t="s">
        <v>5297</v>
      </c>
      <c r="B828" t="s">
        <v>3479</v>
      </c>
      <c r="C828" s="86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  <c r="R828" s="153" t="s">
        <v>3479</v>
      </c>
    </row>
    <row r="829" spans="1:18" x14ac:dyDescent="0.25">
      <c r="A829" t="s">
        <v>5298</v>
      </c>
      <c r="B829" t="s">
        <v>3480</v>
      </c>
      <c r="C829" s="87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  <c r="R829" s="153" t="s">
        <v>3480</v>
      </c>
    </row>
    <row r="830" spans="1:18" x14ac:dyDescent="0.25">
      <c r="A830" t="s">
        <v>2030</v>
      </c>
      <c r="B830" t="s">
        <v>3481</v>
      </c>
      <c r="C830" s="86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  <c r="R830" s="153" t="s">
        <v>3481</v>
      </c>
    </row>
    <row r="831" spans="1:18" x14ac:dyDescent="0.25">
      <c r="A831" t="s">
        <v>2036</v>
      </c>
      <c r="B831" t="s">
        <v>3482</v>
      </c>
      <c r="C831" s="87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  <c r="R831" s="153" t="s">
        <v>3482</v>
      </c>
    </row>
    <row r="832" spans="1:18" x14ac:dyDescent="0.25">
      <c r="A832" t="s">
        <v>2039</v>
      </c>
      <c r="B832" t="s">
        <v>3483</v>
      </c>
      <c r="C832" s="86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  <c r="R832" s="153" t="s">
        <v>3483</v>
      </c>
    </row>
    <row r="833" spans="1:18" x14ac:dyDescent="0.25">
      <c r="A833" t="s">
        <v>5299</v>
      </c>
      <c r="B833" t="s">
        <v>3484</v>
      </c>
      <c r="C833" s="87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  <c r="R833" s="153" t="s">
        <v>3484</v>
      </c>
    </row>
    <row r="834" spans="1:18" x14ac:dyDescent="0.25">
      <c r="A834" t="s">
        <v>5300</v>
      </c>
      <c r="B834" t="s">
        <v>3485</v>
      </c>
      <c r="C834" s="86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  <c r="R834" s="153" t="s">
        <v>3485</v>
      </c>
    </row>
    <row r="835" spans="1:18" x14ac:dyDescent="0.25">
      <c r="A835" t="s">
        <v>2032</v>
      </c>
      <c r="B835" t="s">
        <v>3486</v>
      </c>
      <c r="C835" s="87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  <c r="R835" s="153" t="s">
        <v>3486</v>
      </c>
    </row>
    <row r="836" spans="1:18" x14ac:dyDescent="0.25">
      <c r="A836" t="s">
        <v>2034</v>
      </c>
      <c r="B836" t="s">
        <v>3487</v>
      </c>
      <c r="C836" s="86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  <c r="R836" s="153" t="s">
        <v>3487</v>
      </c>
    </row>
    <row r="837" spans="1:18" x14ac:dyDescent="0.25">
      <c r="A837" t="s">
        <v>2042</v>
      </c>
      <c r="B837" t="s">
        <v>3488</v>
      </c>
      <c r="C837" s="87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  <c r="R837" s="153" t="s">
        <v>3488</v>
      </c>
    </row>
    <row r="838" spans="1:18" x14ac:dyDescent="0.25">
      <c r="A838" t="s">
        <v>2044</v>
      </c>
      <c r="B838" t="s">
        <v>3489</v>
      </c>
      <c r="C838" s="86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  <c r="R838" s="153" t="s">
        <v>3489</v>
      </c>
    </row>
    <row r="839" spans="1:18" x14ac:dyDescent="0.25">
      <c r="A839" t="s">
        <v>2047</v>
      </c>
      <c r="B839" t="s">
        <v>3490</v>
      </c>
      <c r="C839" s="87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  <c r="R839" s="153" t="s">
        <v>3490</v>
      </c>
    </row>
    <row r="840" spans="1:18" x14ac:dyDescent="0.25">
      <c r="A840" t="s">
        <v>5301</v>
      </c>
      <c r="B840" t="s">
        <v>3491</v>
      </c>
      <c r="C840" s="86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  <c r="R840" s="153" t="s">
        <v>3491</v>
      </c>
    </row>
    <row r="841" spans="1:18" x14ac:dyDescent="0.25">
      <c r="A841" t="s">
        <v>5302</v>
      </c>
      <c r="B841" t="s">
        <v>3492</v>
      </c>
      <c r="C841" s="87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  <c r="R841" s="153" t="s">
        <v>3492</v>
      </c>
    </row>
    <row r="842" spans="1:18" x14ac:dyDescent="0.25">
      <c r="A842" t="s">
        <v>2040</v>
      </c>
      <c r="B842" t="s">
        <v>3493</v>
      </c>
      <c r="C842" s="86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  <c r="R842" s="153" t="s">
        <v>3493</v>
      </c>
    </row>
    <row r="843" spans="1:18" x14ac:dyDescent="0.25">
      <c r="A843" t="s">
        <v>2045</v>
      </c>
      <c r="B843" t="s">
        <v>3494</v>
      </c>
      <c r="C843" s="87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  <c r="R843" s="153" t="s">
        <v>3494</v>
      </c>
    </row>
    <row r="844" spans="1:18" x14ac:dyDescent="0.25">
      <c r="A844" t="s">
        <v>5303</v>
      </c>
      <c r="B844" t="s">
        <v>3495</v>
      </c>
      <c r="C844" s="86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  <c r="R844" s="153" t="s">
        <v>3495</v>
      </c>
    </row>
    <row r="845" spans="1:18" x14ac:dyDescent="0.25">
      <c r="A845" t="s">
        <v>2033</v>
      </c>
      <c r="B845" t="s">
        <v>3496</v>
      </c>
      <c r="C845" s="87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  <c r="R845" s="153" t="s">
        <v>3496</v>
      </c>
    </row>
    <row r="846" spans="1:18" x14ac:dyDescent="0.25">
      <c r="A846" t="s">
        <v>2037</v>
      </c>
      <c r="B846" t="s">
        <v>3497</v>
      </c>
      <c r="C846" s="86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  <c r="R846" s="153" t="s">
        <v>3497</v>
      </c>
    </row>
    <row r="847" spans="1:18" x14ac:dyDescent="0.25">
      <c r="A847" t="s">
        <v>2041</v>
      </c>
      <c r="B847" t="s">
        <v>3498</v>
      </c>
      <c r="C847" s="87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  <c r="R847" s="153" t="s">
        <v>3498</v>
      </c>
    </row>
    <row r="848" spans="1:18" x14ac:dyDescent="0.25">
      <c r="A848" t="s">
        <v>2043</v>
      </c>
      <c r="B848" t="s">
        <v>3499</v>
      </c>
      <c r="C848" s="86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  <c r="R848" s="153" t="s">
        <v>3499</v>
      </c>
    </row>
    <row r="849" spans="1:18" x14ac:dyDescent="0.25">
      <c r="A849" t="s">
        <v>2046</v>
      </c>
      <c r="B849" t="s">
        <v>3500</v>
      </c>
      <c r="C849" s="87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  <c r="R849" s="153" t="s">
        <v>3500</v>
      </c>
    </row>
    <row r="850" spans="1:18" x14ac:dyDescent="0.25">
      <c r="A850" t="s">
        <v>5304</v>
      </c>
      <c r="B850" t="s">
        <v>3501</v>
      </c>
      <c r="C850" s="86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  <c r="R850" s="153" t="s">
        <v>3501</v>
      </c>
    </row>
    <row r="851" spans="1:18" x14ac:dyDescent="0.25">
      <c r="A851" t="s">
        <v>5305</v>
      </c>
      <c r="B851" t="s">
        <v>3502</v>
      </c>
      <c r="C851" s="87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  <c r="R851" s="153" t="s">
        <v>3502</v>
      </c>
    </row>
    <row r="852" spans="1:18" x14ac:dyDescent="0.25">
      <c r="A852" t="s">
        <v>2052</v>
      </c>
      <c r="B852" t="s">
        <v>3503</v>
      </c>
      <c r="C852" s="86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  <c r="R852" s="153" t="s">
        <v>3503</v>
      </c>
    </row>
    <row r="853" spans="1:18" x14ac:dyDescent="0.25">
      <c r="A853" t="s">
        <v>2057</v>
      </c>
      <c r="B853" t="s">
        <v>3504</v>
      </c>
      <c r="C853" s="87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  <c r="R853" s="153" t="s">
        <v>3504</v>
      </c>
    </row>
    <row r="854" spans="1:18" x14ac:dyDescent="0.25">
      <c r="A854" t="s">
        <v>2061</v>
      </c>
      <c r="B854" t="s">
        <v>3505</v>
      </c>
      <c r="C854" s="86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  <c r="R854" s="153" t="s">
        <v>3505</v>
      </c>
    </row>
    <row r="855" spans="1:18" x14ac:dyDescent="0.25">
      <c r="A855" t="s">
        <v>5306</v>
      </c>
      <c r="B855" t="s">
        <v>3506</v>
      </c>
      <c r="C855" s="87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  <c r="R855" s="153" t="s">
        <v>3506</v>
      </c>
    </row>
    <row r="856" spans="1:18" x14ac:dyDescent="0.25">
      <c r="A856" t="s">
        <v>2050</v>
      </c>
      <c r="B856" t="s">
        <v>3507</v>
      </c>
      <c r="C856" s="86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  <c r="R856" s="153" t="s">
        <v>3507</v>
      </c>
    </row>
    <row r="857" spans="1:18" x14ac:dyDescent="0.25">
      <c r="A857" t="s">
        <v>2053</v>
      </c>
      <c r="B857" t="s">
        <v>3508</v>
      </c>
      <c r="C857" s="87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  <c r="R857" s="153" t="s">
        <v>3508</v>
      </c>
    </row>
    <row r="858" spans="1:18" x14ac:dyDescent="0.25">
      <c r="A858" t="s">
        <v>2055</v>
      </c>
      <c r="B858" t="s">
        <v>3509</v>
      </c>
      <c r="C858" s="86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  <c r="R858" s="153" t="s">
        <v>3509</v>
      </c>
    </row>
    <row r="859" spans="1:18" x14ac:dyDescent="0.25">
      <c r="A859" t="s">
        <v>2060</v>
      </c>
      <c r="B859" t="s">
        <v>3510</v>
      </c>
      <c r="C859" s="87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  <c r="R859" s="153" t="s">
        <v>3510</v>
      </c>
    </row>
    <row r="860" spans="1:18" x14ac:dyDescent="0.25">
      <c r="A860" t="s">
        <v>2048</v>
      </c>
      <c r="B860" t="s">
        <v>3511</v>
      </c>
      <c r="C860" s="86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  <c r="R860" s="153" t="s">
        <v>3511</v>
      </c>
    </row>
    <row r="861" spans="1:18" x14ac:dyDescent="0.25">
      <c r="A861" t="s">
        <v>5307</v>
      </c>
      <c r="B861" t="s">
        <v>3512</v>
      </c>
      <c r="C861" s="87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  <c r="R861" s="153" t="s">
        <v>3512</v>
      </c>
    </row>
    <row r="862" spans="1:18" x14ac:dyDescent="0.25">
      <c r="A862" t="s">
        <v>5308</v>
      </c>
      <c r="B862" t="s">
        <v>3513</v>
      </c>
      <c r="C862" s="86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  <c r="R862" s="153" t="s">
        <v>3513</v>
      </c>
    </row>
    <row r="863" spans="1:18" x14ac:dyDescent="0.25">
      <c r="A863" t="s">
        <v>2056</v>
      </c>
      <c r="B863" t="s">
        <v>3514</v>
      </c>
      <c r="C863" s="87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  <c r="R863" s="153" t="s">
        <v>3514</v>
      </c>
    </row>
    <row r="864" spans="1:18" x14ac:dyDescent="0.25">
      <c r="A864" t="s">
        <v>2058</v>
      </c>
      <c r="B864" t="s">
        <v>3515</v>
      </c>
      <c r="C864" s="86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  <c r="R864" s="153" t="s">
        <v>3515</v>
      </c>
    </row>
    <row r="865" spans="1:18" x14ac:dyDescent="0.25">
      <c r="A865" t="s">
        <v>2049</v>
      </c>
      <c r="B865" t="s">
        <v>3516</v>
      </c>
      <c r="C865" s="87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  <c r="R865" s="153" t="s">
        <v>3516</v>
      </c>
    </row>
    <row r="866" spans="1:18" x14ac:dyDescent="0.25">
      <c r="A866" t="s">
        <v>5309</v>
      </c>
      <c r="B866" t="s">
        <v>3517</v>
      </c>
      <c r="C866" s="86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  <c r="R866" s="153" t="s">
        <v>3517</v>
      </c>
    </row>
    <row r="867" spans="1:18" x14ac:dyDescent="0.25">
      <c r="A867" t="s">
        <v>2051</v>
      </c>
      <c r="B867" t="s">
        <v>3518</v>
      </c>
      <c r="C867" s="87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  <c r="R867" s="153" t="s">
        <v>3518</v>
      </c>
    </row>
    <row r="868" spans="1:18" x14ac:dyDescent="0.25">
      <c r="A868" t="s">
        <v>2054</v>
      </c>
      <c r="B868" t="s">
        <v>3519</v>
      </c>
      <c r="C868" s="86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  <c r="R868" s="153" t="s">
        <v>3519</v>
      </c>
    </row>
    <row r="869" spans="1:18" x14ac:dyDescent="0.25">
      <c r="A869" t="s">
        <v>2059</v>
      </c>
      <c r="B869" t="s">
        <v>3520</v>
      </c>
      <c r="C869" s="87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  <c r="R869" s="153" t="s">
        <v>3520</v>
      </c>
    </row>
    <row r="870" spans="1:18" x14ac:dyDescent="0.25">
      <c r="A870" t="s">
        <v>2063</v>
      </c>
      <c r="B870" t="s">
        <v>3521</v>
      </c>
      <c r="C870" s="86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  <c r="R870" s="153" t="s">
        <v>3521</v>
      </c>
    </row>
    <row r="871" spans="1:18" x14ac:dyDescent="0.25">
      <c r="A871" t="s">
        <v>2068</v>
      </c>
      <c r="B871" t="s">
        <v>3522</v>
      </c>
      <c r="C871" s="87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  <c r="R871" s="153" t="s">
        <v>3522</v>
      </c>
    </row>
    <row r="872" spans="1:18" x14ac:dyDescent="0.25">
      <c r="A872" t="s">
        <v>2071</v>
      </c>
      <c r="B872" t="s">
        <v>3523</v>
      </c>
      <c r="C872" s="86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  <c r="R872" s="153" t="s">
        <v>3523</v>
      </c>
    </row>
    <row r="873" spans="1:18" x14ac:dyDescent="0.25">
      <c r="A873" t="s">
        <v>5310</v>
      </c>
      <c r="B873" t="s">
        <v>3524</v>
      </c>
      <c r="C873" s="87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  <c r="R873" s="153" t="s">
        <v>3524</v>
      </c>
    </row>
    <row r="874" spans="1:18" x14ac:dyDescent="0.25">
      <c r="A874" t="s">
        <v>2078</v>
      </c>
      <c r="B874" t="s">
        <v>3525</v>
      </c>
      <c r="C874" s="86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  <c r="R874" s="153" t="s">
        <v>3525</v>
      </c>
    </row>
    <row r="875" spans="1:18" x14ac:dyDescent="0.25">
      <c r="A875" t="s">
        <v>2064</v>
      </c>
      <c r="B875" t="s">
        <v>3526</v>
      </c>
      <c r="C875" s="87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  <c r="R875" s="153" t="s">
        <v>3526</v>
      </c>
    </row>
    <row r="876" spans="1:18" x14ac:dyDescent="0.25">
      <c r="A876" t="s">
        <v>2067</v>
      </c>
      <c r="B876" t="s">
        <v>3527</v>
      </c>
      <c r="C876" s="86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  <c r="R876" s="153" t="s">
        <v>3527</v>
      </c>
    </row>
    <row r="877" spans="1:18" x14ac:dyDescent="0.25">
      <c r="A877" t="s">
        <v>2072</v>
      </c>
      <c r="B877" t="s">
        <v>3528</v>
      </c>
      <c r="C877" s="87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  <c r="R877" s="153" t="s">
        <v>3528</v>
      </c>
    </row>
    <row r="878" spans="1:18" x14ac:dyDescent="0.25">
      <c r="A878" t="s">
        <v>2074</v>
      </c>
      <c r="B878" t="s">
        <v>3529</v>
      </c>
      <c r="C878" s="86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  <c r="R878" s="153" t="s">
        <v>3529</v>
      </c>
    </row>
    <row r="879" spans="1:18" x14ac:dyDescent="0.25">
      <c r="A879" t="s">
        <v>2077</v>
      </c>
      <c r="B879" t="s">
        <v>3530</v>
      </c>
      <c r="C879" s="87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  <c r="R879" s="153" t="s">
        <v>3530</v>
      </c>
    </row>
    <row r="880" spans="1:18" x14ac:dyDescent="0.25">
      <c r="A880" t="s">
        <v>2062</v>
      </c>
      <c r="B880" t="s">
        <v>3531</v>
      </c>
      <c r="C880" s="86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  <c r="R880" s="153" t="s">
        <v>3531</v>
      </c>
    </row>
    <row r="881" spans="1:18" x14ac:dyDescent="0.25">
      <c r="A881" t="s">
        <v>2066</v>
      </c>
      <c r="B881" t="s">
        <v>3532</v>
      </c>
      <c r="C881" s="87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  <c r="R881" s="153" t="s">
        <v>3532</v>
      </c>
    </row>
    <row r="882" spans="1:18" x14ac:dyDescent="0.25">
      <c r="A882" t="s">
        <v>2073</v>
      </c>
      <c r="B882" t="s">
        <v>3533</v>
      </c>
      <c r="C882" s="86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  <c r="R882" s="153" t="s">
        <v>3533</v>
      </c>
    </row>
    <row r="883" spans="1:18" x14ac:dyDescent="0.25">
      <c r="A883" t="s">
        <v>2075</v>
      </c>
      <c r="B883" t="s">
        <v>3534</v>
      </c>
      <c r="C883" s="87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  <c r="R883" s="153" t="s">
        <v>3534</v>
      </c>
    </row>
    <row r="884" spans="1:18" x14ac:dyDescent="0.25">
      <c r="A884" t="s">
        <v>5311</v>
      </c>
      <c r="B884" t="s">
        <v>3535</v>
      </c>
      <c r="C884" s="86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  <c r="R884" s="153" t="s">
        <v>3535</v>
      </c>
    </row>
    <row r="885" spans="1:18" x14ac:dyDescent="0.25">
      <c r="A885" t="s">
        <v>2065</v>
      </c>
      <c r="B885" t="s">
        <v>3536</v>
      </c>
      <c r="C885" s="87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  <c r="R885" s="153" t="s">
        <v>3536</v>
      </c>
    </row>
    <row r="886" spans="1:18" x14ac:dyDescent="0.25">
      <c r="A886" t="s">
        <v>2069</v>
      </c>
      <c r="B886" t="s">
        <v>3537</v>
      </c>
      <c r="C886" s="86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  <c r="R886" s="153" t="s">
        <v>3537</v>
      </c>
    </row>
    <row r="887" spans="1:18" x14ac:dyDescent="0.25">
      <c r="A887" t="s">
        <v>2070</v>
      </c>
      <c r="B887" t="s">
        <v>3538</v>
      </c>
      <c r="C887" s="87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  <c r="R887" s="153" t="s">
        <v>3538</v>
      </c>
    </row>
    <row r="888" spans="1:18" x14ac:dyDescent="0.25">
      <c r="A888" t="s">
        <v>2076</v>
      </c>
      <c r="B888" t="s">
        <v>3539</v>
      </c>
      <c r="C888" s="86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  <c r="R888" s="153" t="s">
        <v>3539</v>
      </c>
    </row>
    <row r="889" spans="1:18" x14ac:dyDescent="0.25">
      <c r="A889" t="s">
        <v>5312</v>
      </c>
      <c r="B889" t="s">
        <v>3540</v>
      </c>
      <c r="C889" s="87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  <c r="R889" s="153" t="s">
        <v>3540</v>
      </c>
    </row>
    <row r="890" spans="1:18" x14ac:dyDescent="0.25">
      <c r="A890" t="s">
        <v>1979</v>
      </c>
      <c r="B890" t="s">
        <v>3541</v>
      </c>
      <c r="C890" s="86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  <c r="R890" s="153" t="s">
        <v>3541</v>
      </c>
    </row>
    <row r="891" spans="1:18" x14ac:dyDescent="0.25">
      <c r="A891" t="s">
        <v>1985</v>
      </c>
      <c r="B891" t="s">
        <v>3542</v>
      </c>
      <c r="C891" s="87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  <c r="R891" s="153" t="s">
        <v>3542</v>
      </c>
    </row>
    <row r="892" spans="1:18" x14ac:dyDescent="0.25">
      <c r="A892" t="s">
        <v>5313</v>
      </c>
      <c r="B892" t="s">
        <v>3543</v>
      </c>
      <c r="C892" s="86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  <c r="R892" s="153" t="s">
        <v>3543</v>
      </c>
    </row>
    <row r="893" spans="1:18" x14ac:dyDescent="0.25">
      <c r="A893" t="s">
        <v>1997</v>
      </c>
      <c r="B893" t="s">
        <v>3544</v>
      </c>
      <c r="C893" s="87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  <c r="R893" s="153" t="s">
        <v>3544</v>
      </c>
    </row>
    <row r="894" spans="1:18" x14ac:dyDescent="0.25">
      <c r="A894" t="s">
        <v>2001</v>
      </c>
      <c r="B894" t="s">
        <v>3545</v>
      </c>
      <c r="C894" s="86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  <c r="R894" s="153" t="s">
        <v>3545</v>
      </c>
    </row>
    <row r="895" spans="1:18" x14ac:dyDescent="0.25">
      <c r="A895" t="s">
        <v>2003</v>
      </c>
      <c r="B895" t="s">
        <v>3546</v>
      </c>
      <c r="C895" s="87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  <c r="R895" s="153" t="s">
        <v>3546</v>
      </c>
    </row>
    <row r="896" spans="1:18" x14ac:dyDescent="0.25">
      <c r="A896" t="s">
        <v>1981</v>
      </c>
      <c r="B896" t="s">
        <v>3547</v>
      </c>
      <c r="C896" s="86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  <c r="R896" s="153" t="s">
        <v>3547</v>
      </c>
    </row>
    <row r="897" spans="1:18" x14ac:dyDescent="0.25">
      <c r="A897" t="s">
        <v>1990</v>
      </c>
      <c r="B897" t="s">
        <v>3548</v>
      </c>
      <c r="C897" s="87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  <c r="R897" s="153" t="s">
        <v>3548</v>
      </c>
    </row>
    <row r="898" spans="1:18" x14ac:dyDescent="0.25">
      <c r="A898" t="s">
        <v>1994</v>
      </c>
      <c r="B898" t="s">
        <v>3549</v>
      </c>
      <c r="C898" s="86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  <c r="R898" s="153" t="s">
        <v>3549</v>
      </c>
    </row>
    <row r="899" spans="1:18" x14ac:dyDescent="0.25">
      <c r="A899" t="s">
        <v>1995</v>
      </c>
      <c r="B899" t="s">
        <v>3550</v>
      </c>
      <c r="C899" s="87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  <c r="R899" s="153" t="s">
        <v>3550</v>
      </c>
    </row>
    <row r="900" spans="1:18" x14ac:dyDescent="0.25">
      <c r="A900" t="s">
        <v>1999</v>
      </c>
      <c r="B900" t="s">
        <v>3551</v>
      </c>
      <c r="C900" s="86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  <c r="R900" s="153" t="s">
        <v>3551</v>
      </c>
    </row>
    <row r="901" spans="1:18" x14ac:dyDescent="0.25">
      <c r="A901" t="s">
        <v>2005</v>
      </c>
      <c r="B901" t="s">
        <v>3552</v>
      </c>
      <c r="C901" s="87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  <c r="R901" s="153" t="s">
        <v>3552</v>
      </c>
    </row>
    <row r="902" spans="1:18" x14ac:dyDescent="0.25">
      <c r="A902" t="s">
        <v>1984</v>
      </c>
      <c r="B902" t="s">
        <v>3553</v>
      </c>
      <c r="C902" s="86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  <c r="R902" s="153" t="s">
        <v>3553</v>
      </c>
    </row>
    <row r="903" spans="1:18" x14ac:dyDescent="0.25">
      <c r="A903" t="s">
        <v>1986</v>
      </c>
      <c r="B903" t="s">
        <v>3554</v>
      </c>
      <c r="C903" s="87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  <c r="R903" s="153" t="s">
        <v>3554</v>
      </c>
    </row>
    <row r="904" spans="1:18" x14ac:dyDescent="0.25">
      <c r="A904" t="s">
        <v>1991</v>
      </c>
      <c r="B904" t="s">
        <v>3555</v>
      </c>
      <c r="C904" s="86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  <c r="R904" s="153" t="s">
        <v>3555</v>
      </c>
    </row>
    <row r="905" spans="1:18" x14ac:dyDescent="0.25">
      <c r="A905" t="s">
        <v>5314</v>
      </c>
      <c r="B905" t="s">
        <v>3556</v>
      </c>
      <c r="C905" s="87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  <c r="R905" s="153" t="s">
        <v>3556</v>
      </c>
    </row>
    <row r="906" spans="1:18" x14ac:dyDescent="0.25">
      <c r="A906" t="s">
        <v>2000</v>
      </c>
      <c r="B906" t="s">
        <v>3557</v>
      </c>
      <c r="C906" s="86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  <c r="R906" s="153" t="s">
        <v>3557</v>
      </c>
    </row>
    <row r="907" spans="1:18" x14ac:dyDescent="0.25">
      <c r="A907" t="s">
        <v>5315</v>
      </c>
      <c r="B907" t="s">
        <v>3558</v>
      </c>
      <c r="C907" s="87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  <c r="R907" s="153" t="s">
        <v>3558</v>
      </c>
    </row>
    <row r="908" spans="1:18" x14ac:dyDescent="0.25">
      <c r="A908" t="s">
        <v>1980</v>
      </c>
      <c r="B908" t="s">
        <v>3559</v>
      </c>
      <c r="C908" s="86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  <c r="R908" s="153" t="s">
        <v>3559</v>
      </c>
    </row>
    <row r="909" spans="1:18" x14ac:dyDescent="0.25">
      <c r="A909" t="s">
        <v>1988</v>
      </c>
      <c r="B909" t="s">
        <v>3560</v>
      </c>
      <c r="C909" s="87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  <c r="R909" s="153" t="s">
        <v>3560</v>
      </c>
    </row>
    <row r="910" spans="1:18" x14ac:dyDescent="0.25">
      <c r="A910" t="s">
        <v>5316</v>
      </c>
      <c r="B910" t="s">
        <v>3561</v>
      </c>
      <c r="C910" s="86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  <c r="R910" s="153" t="s">
        <v>3561</v>
      </c>
    </row>
    <row r="911" spans="1:18" x14ac:dyDescent="0.25">
      <c r="A911" t="s">
        <v>1996</v>
      </c>
      <c r="B911" t="s">
        <v>3562</v>
      </c>
      <c r="C911" s="87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  <c r="R911" s="153" t="s">
        <v>3562</v>
      </c>
    </row>
    <row r="912" spans="1:18" x14ac:dyDescent="0.25">
      <c r="A912" t="s">
        <v>5317</v>
      </c>
      <c r="B912" t="s">
        <v>3563</v>
      </c>
      <c r="C912" s="86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  <c r="R912" s="153" t="s">
        <v>3563</v>
      </c>
    </row>
    <row r="913" spans="1:18" x14ac:dyDescent="0.25">
      <c r="A913" t="s">
        <v>2007</v>
      </c>
      <c r="B913" t="s">
        <v>3564</v>
      </c>
      <c r="C913" s="87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  <c r="R913" s="153" t="s">
        <v>3564</v>
      </c>
    </row>
    <row r="914" spans="1:18" x14ac:dyDescent="0.25">
      <c r="A914" t="s">
        <v>1982</v>
      </c>
      <c r="B914" t="s">
        <v>3565</v>
      </c>
      <c r="C914" s="86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  <c r="R914" s="153" t="s">
        <v>3565</v>
      </c>
    </row>
    <row r="915" spans="1:18" x14ac:dyDescent="0.25">
      <c r="A915" t="s">
        <v>1989</v>
      </c>
      <c r="B915" t="s">
        <v>3566</v>
      </c>
      <c r="C915" s="87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  <c r="R915" s="153" t="s">
        <v>3566</v>
      </c>
    </row>
    <row r="916" spans="1:18" x14ac:dyDescent="0.25">
      <c r="A916" t="s">
        <v>1993</v>
      </c>
      <c r="B916" t="s">
        <v>3567</v>
      </c>
      <c r="C916" s="86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  <c r="R916" s="153" t="s">
        <v>3567</v>
      </c>
    </row>
    <row r="917" spans="1:18" x14ac:dyDescent="0.25">
      <c r="A917" t="s">
        <v>5318</v>
      </c>
      <c r="B917" t="s">
        <v>3568</v>
      </c>
      <c r="C917" s="87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  <c r="R917" s="153" t="s">
        <v>3568</v>
      </c>
    </row>
    <row r="918" spans="1:18" x14ac:dyDescent="0.25">
      <c r="A918" t="s">
        <v>5319</v>
      </c>
      <c r="B918" t="s">
        <v>3569</v>
      </c>
      <c r="C918" s="86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  <c r="R918" s="153" t="s">
        <v>3569</v>
      </c>
    </row>
    <row r="919" spans="1:18" x14ac:dyDescent="0.25">
      <c r="A919" t="s">
        <v>2004</v>
      </c>
      <c r="B919" t="s">
        <v>3570</v>
      </c>
      <c r="C919" s="87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  <c r="R919" s="153" t="s">
        <v>3570</v>
      </c>
    </row>
    <row r="920" spans="1:18" x14ac:dyDescent="0.25">
      <c r="A920" t="s">
        <v>1983</v>
      </c>
      <c r="B920" t="s">
        <v>3571</v>
      </c>
      <c r="C920" s="86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  <c r="R920" s="153" t="s">
        <v>3571</v>
      </c>
    </row>
    <row r="921" spans="1:18" x14ac:dyDescent="0.25">
      <c r="A921" t="s">
        <v>1987</v>
      </c>
      <c r="B921" t="s">
        <v>3572</v>
      </c>
      <c r="C921" s="87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  <c r="R921" s="153" t="s">
        <v>3572</v>
      </c>
    </row>
    <row r="922" spans="1:18" x14ac:dyDescent="0.25">
      <c r="A922" t="s">
        <v>1992</v>
      </c>
      <c r="B922" t="s">
        <v>3573</v>
      </c>
      <c r="C922" s="86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  <c r="R922" s="153" t="s">
        <v>3573</v>
      </c>
    </row>
    <row r="923" spans="1:18" x14ac:dyDescent="0.25">
      <c r="A923" t="s">
        <v>1998</v>
      </c>
      <c r="B923" t="s">
        <v>3574</v>
      </c>
      <c r="C923" s="87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  <c r="R923" s="153" t="s">
        <v>3574</v>
      </c>
    </row>
    <row r="924" spans="1:18" x14ac:dyDescent="0.25">
      <c r="A924" t="s">
        <v>2002</v>
      </c>
      <c r="B924" t="s">
        <v>3575</v>
      </c>
      <c r="C924" s="86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  <c r="R924" s="153" t="s">
        <v>3575</v>
      </c>
    </row>
    <row r="925" spans="1:18" x14ac:dyDescent="0.25">
      <c r="A925" t="s">
        <v>2006</v>
      </c>
      <c r="B925" t="s">
        <v>3576</v>
      </c>
      <c r="C925" s="87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  <c r="R925" s="153" t="s">
        <v>3576</v>
      </c>
    </row>
    <row r="926" spans="1:18" x14ac:dyDescent="0.25">
      <c r="A926" t="s">
        <v>2008</v>
      </c>
      <c r="B926" t="s">
        <v>3577</v>
      </c>
      <c r="C926" s="86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  <c r="R926" s="153" t="s">
        <v>3577</v>
      </c>
    </row>
    <row r="927" spans="1:18" x14ac:dyDescent="0.25">
      <c r="A927" t="s">
        <v>5320</v>
      </c>
      <c r="B927" t="s">
        <v>3578</v>
      </c>
      <c r="C927" s="87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  <c r="R927" s="153" t="s">
        <v>3578</v>
      </c>
    </row>
    <row r="928" spans="1:18" x14ac:dyDescent="0.25">
      <c r="A928" t="s">
        <v>2016</v>
      </c>
      <c r="B928" t="s">
        <v>3579</v>
      </c>
      <c r="C928" s="86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  <c r="R928" s="153" t="s">
        <v>3579</v>
      </c>
    </row>
    <row r="929" spans="1:18" x14ac:dyDescent="0.25">
      <c r="A929" t="s">
        <v>5321</v>
      </c>
      <c r="B929" t="s">
        <v>3580</v>
      </c>
      <c r="C929" s="87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  <c r="R929" s="153" t="s">
        <v>3580</v>
      </c>
    </row>
    <row r="930" spans="1:18" x14ac:dyDescent="0.25">
      <c r="A930" t="s">
        <v>5322</v>
      </c>
      <c r="B930" t="s">
        <v>3581</v>
      </c>
      <c r="C930" s="86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  <c r="R930" s="153" t="s">
        <v>3581</v>
      </c>
    </row>
    <row r="931" spans="1:18" x14ac:dyDescent="0.25">
      <c r="A931" t="s">
        <v>2011</v>
      </c>
      <c r="B931" t="s">
        <v>3582</v>
      </c>
      <c r="C931" s="87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  <c r="R931" s="153" t="s">
        <v>3582</v>
      </c>
    </row>
    <row r="932" spans="1:18" x14ac:dyDescent="0.25">
      <c r="A932" t="s">
        <v>2014</v>
      </c>
      <c r="B932" t="s">
        <v>3583</v>
      </c>
      <c r="C932" s="86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  <c r="R932" s="153" t="s">
        <v>3583</v>
      </c>
    </row>
    <row r="933" spans="1:18" x14ac:dyDescent="0.25">
      <c r="A933" t="s">
        <v>5323</v>
      </c>
      <c r="B933" t="s">
        <v>3584</v>
      </c>
      <c r="C933" s="87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  <c r="R933" s="153" t="s">
        <v>3584</v>
      </c>
    </row>
    <row r="934" spans="1:18" x14ac:dyDescent="0.25">
      <c r="A934" t="s">
        <v>2017</v>
      </c>
      <c r="B934" t="s">
        <v>3585</v>
      </c>
      <c r="C934" s="86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  <c r="R934" s="153" t="s">
        <v>3585</v>
      </c>
    </row>
    <row r="935" spans="1:18" x14ac:dyDescent="0.25">
      <c r="A935" t="s">
        <v>2021</v>
      </c>
      <c r="B935" t="s">
        <v>3586</v>
      </c>
      <c r="C935" s="87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  <c r="R935" s="153" t="s">
        <v>3586</v>
      </c>
    </row>
    <row r="936" spans="1:18" x14ac:dyDescent="0.25">
      <c r="A936" t="s">
        <v>2009</v>
      </c>
      <c r="B936" t="s">
        <v>3587</v>
      </c>
      <c r="C936" s="86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  <c r="R936" s="153" t="s">
        <v>3587</v>
      </c>
    </row>
    <row r="937" spans="1:18" x14ac:dyDescent="0.25">
      <c r="A937" t="s">
        <v>2013</v>
      </c>
      <c r="B937" t="s">
        <v>3588</v>
      </c>
      <c r="C937" s="87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  <c r="R937" s="153" t="s">
        <v>3588</v>
      </c>
    </row>
    <row r="938" spans="1:18" x14ac:dyDescent="0.25">
      <c r="A938" t="s">
        <v>2015</v>
      </c>
      <c r="B938" t="s">
        <v>3589</v>
      </c>
      <c r="C938" s="86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  <c r="R938" s="153" t="s">
        <v>3589</v>
      </c>
    </row>
    <row r="939" spans="1:18" x14ac:dyDescent="0.25">
      <c r="A939" t="s">
        <v>2019</v>
      </c>
      <c r="B939" t="s">
        <v>3590</v>
      </c>
      <c r="C939" s="87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  <c r="R939" s="153" t="s">
        <v>3590</v>
      </c>
    </row>
    <row r="940" spans="1:18" x14ac:dyDescent="0.25">
      <c r="A940" t="s">
        <v>2020</v>
      </c>
      <c r="B940" t="s">
        <v>3591</v>
      </c>
      <c r="C940" s="86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  <c r="R940" s="153" t="s">
        <v>3591</v>
      </c>
    </row>
    <row r="941" spans="1:18" x14ac:dyDescent="0.25">
      <c r="A941" t="s">
        <v>2010</v>
      </c>
      <c r="B941" t="s">
        <v>3592</v>
      </c>
      <c r="C941" s="87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  <c r="R941" s="153" t="s">
        <v>3592</v>
      </c>
    </row>
    <row r="942" spans="1:18" x14ac:dyDescent="0.25">
      <c r="A942" t="s">
        <v>2012</v>
      </c>
      <c r="B942" t="s">
        <v>3593</v>
      </c>
      <c r="C942" s="86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  <c r="R942" s="153" t="s">
        <v>3593</v>
      </c>
    </row>
    <row r="943" spans="1:18" x14ac:dyDescent="0.25">
      <c r="A943" t="s">
        <v>5324</v>
      </c>
      <c r="B943" t="s">
        <v>3594</v>
      </c>
      <c r="C943" s="87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  <c r="R943" s="153" t="s">
        <v>3594</v>
      </c>
    </row>
    <row r="944" spans="1:18" x14ac:dyDescent="0.25">
      <c r="A944" t="s">
        <v>2018</v>
      </c>
      <c r="B944" t="s">
        <v>3595</v>
      </c>
      <c r="C944" s="86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  <c r="R944" s="153" t="s">
        <v>3595</v>
      </c>
    </row>
    <row r="945" spans="1:18" x14ac:dyDescent="0.25">
      <c r="A945" t="s">
        <v>2022</v>
      </c>
      <c r="B945" t="s">
        <v>3596</v>
      </c>
      <c r="C945" s="87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  <c r="R945" s="153" t="s">
        <v>3596</v>
      </c>
    </row>
    <row r="946" spans="1:18" x14ac:dyDescent="0.25">
      <c r="A946" t="s">
        <v>5325</v>
      </c>
      <c r="B946" t="s">
        <v>3597</v>
      </c>
      <c r="C946" s="86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  <c r="R946" s="153" t="s">
        <v>3597</v>
      </c>
    </row>
    <row r="947" spans="1:18" x14ac:dyDescent="0.25">
      <c r="A947" t="s">
        <v>2024</v>
      </c>
      <c r="B947" t="s">
        <v>3598</v>
      </c>
      <c r="C947" s="87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  <c r="R947" s="153" t="s">
        <v>3598</v>
      </c>
    </row>
    <row r="948" spans="1:18" x14ac:dyDescent="0.25">
      <c r="A948" t="s">
        <v>2027</v>
      </c>
      <c r="B948" t="s">
        <v>3599</v>
      </c>
      <c r="C948" s="86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  <c r="R948" s="153" t="s">
        <v>3599</v>
      </c>
    </row>
    <row r="949" spans="1:18" x14ac:dyDescent="0.25">
      <c r="A949" t="s">
        <v>2028</v>
      </c>
      <c r="B949" t="s">
        <v>3600</v>
      </c>
      <c r="C949" s="87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  <c r="R949" s="153" t="s">
        <v>3600</v>
      </c>
    </row>
    <row r="950" spans="1:18" x14ac:dyDescent="0.25">
      <c r="A950" t="s">
        <v>2029</v>
      </c>
      <c r="B950" t="s">
        <v>3601</v>
      </c>
      <c r="C950" s="86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  <c r="R950" s="153" t="s">
        <v>3601</v>
      </c>
    </row>
    <row r="951" spans="1:18" x14ac:dyDescent="0.25">
      <c r="A951" t="s">
        <v>2023</v>
      </c>
      <c r="B951" t="s">
        <v>3602</v>
      </c>
      <c r="C951" s="87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  <c r="R951" s="153" t="s">
        <v>3602</v>
      </c>
    </row>
    <row r="952" spans="1:18" x14ac:dyDescent="0.25">
      <c r="A952" t="s">
        <v>2025</v>
      </c>
      <c r="B952" t="s">
        <v>3603</v>
      </c>
      <c r="C952" s="86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  <c r="R952" s="153" t="s">
        <v>3603</v>
      </c>
    </row>
    <row r="953" spans="1:18" x14ac:dyDescent="0.25">
      <c r="A953" t="s">
        <v>2026</v>
      </c>
      <c r="B953" t="s">
        <v>3604</v>
      </c>
      <c r="C953" s="87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  <c r="R953" s="153" t="s">
        <v>3604</v>
      </c>
    </row>
    <row r="954" spans="1:18" x14ac:dyDescent="0.25">
      <c r="A954" t="s">
        <v>5326</v>
      </c>
      <c r="B954" t="s">
        <v>3605</v>
      </c>
      <c r="C954" s="86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  <c r="R954" s="153" t="s">
        <v>3605</v>
      </c>
    </row>
    <row r="955" spans="1:18" x14ac:dyDescent="0.25">
      <c r="A955" t="s">
        <v>5327</v>
      </c>
      <c r="B955" t="s">
        <v>3606</v>
      </c>
      <c r="C955" s="87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  <c r="R955" s="153" t="s">
        <v>3606</v>
      </c>
    </row>
    <row r="956" spans="1:18" x14ac:dyDescent="0.25">
      <c r="A956" t="s">
        <v>5328</v>
      </c>
      <c r="B956" t="s">
        <v>3607</v>
      </c>
      <c r="C956" s="86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  <c r="R956" s="153" t="s">
        <v>3607</v>
      </c>
    </row>
    <row r="957" spans="1:18" x14ac:dyDescent="0.25">
      <c r="A957" t="s">
        <v>5329</v>
      </c>
      <c r="B957" t="s">
        <v>3608</v>
      </c>
      <c r="C957" s="87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  <c r="R957" s="153" t="s">
        <v>3608</v>
      </c>
    </row>
    <row r="958" spans="1:18" x14ac:dyDescent="0.25">
      <c r="A958" t="s">
        <v>5330</v>
      </c>
      <c r="B958" t="s">
        <v>3609</v>
      </c>
      <c r="C958" s="86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  <c r="R958" s="153" t="s">
        <v>3609</v>
      </c>
    </row>
    <row r="959" spans="1:18" x14ac:dyDescent="0.25">
      <c r="A959" t="s">
        <v>5331</v>
      </c>
      <c r="B959" t="s">
        <v>3610</v>
      </c>
      <c r="C959" s="87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3611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  <c r="R959" s="153" t="s">
        <v>3610</v>
      </c>
    </row>
    <row r="960" spans="1:18" x14ac:dyDescent="0.25">
      <c r="A960" t="s">
        <v>5332</v>
      </c>
      <c r="B960" t="s">
        <v>3612</v>
      </c>
      <c r="C960" s="86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3611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  <c r="R960" s="153" t="s">
        <v>3612</v>
      </c>
    </row>
    <row r="961" spans="1:18" x14ac:dyDescent="0.25">
      <c r="A961" t="s">
        <v>5333</v>
      </c>
      <c r="B961" t="s">
        <v>3613</v>
      </c>
      <c r="C961" s="87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3611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  <c r="R961" s="153" t="s">
        <v>3613</v>
      </c>
    </row>
    <row r="962" spans="1:18" x14ac:dyDescent="0.25">
      <c r="A962" t="s">
        <v>5334</v>
      </c>
      <c r="B962" t="s">
        <v>3614</v>
      </c>
      <c r="C962" s="86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3611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  <c r="R962" s="153" t="s">
        <v>3614</v>
      </c>
    </row>
    <row r="963" spans="1:18" x14ac:dyDescent="0.25">
      <c r="A963" t="s">
        <v>5335</v>
      </c>
      <c r="B963" t="s">
        <v>3615</v>
      </c>
      <c r="C963" s="87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3611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  <c r="R963" s="153" t="s">
        <v>3615</v>
      </c>
    </row>
    <row r="964" spans="1:18" x14ac:dyDescent="0.25">
      <c r="A964" t="s">
        <v>5336</v>
      </c>
      <c r="B964" t="s">
        <v>3616</v>
      </c>
      <c r="C964" s="86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3611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  <c r="R964" s="153" t="s">
        <v>3616</v>
      </c>
    </row>
    <row r="965" spans="1:18" x14ac:dyDescent="0.25">
      <c r="A965" t="s">
        <v>5337</v>
      </c>
      <c r="B965" t="s">
        <v>3617</v>
      </c>
      <c r="C965" s="87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3611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  <c r="R965" s="153" t="s">
        <v>3617</v>
      </c>
    </row>
    <row r="966" spans="1:18" x14ac:dyDescent="0.25">
      <c r="A966" t="s">
        <v>5338</v>
      </c>
      <c r="B966" t="s">
        <v>3618</v>
      </c>
      <c r="C966" s="86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3611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  <c r="R966" s="153" t="s">
        <v>3618</v>
      </c>
    </row>
    <row r="967" spans="1:18" x14ac:dyDescent="0.25">
      <c r="A967" t="s">
        <v>5339</v>
      </c>
      <c r="B967" t="s">
        <v>3619</v>
      </c>
      <c r="C967" s="87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3611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  <c r="R967" s="153" t="s">
        <v>3619</v>
      </c>
    </row>
    <row r="968" spans="1:18" x14ac:dyDescent="0.25">
      <c r="A968" t="s">
        <v>5340</v>
      </c>
      <c r="B968" t="s">
        <v>3620</v>
      </c>
      <c r="C968" s="86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3611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  <c r="R968" s="153" t="s">
        <v>3620</v>
      </c>
    </row>
    <row r="969" spans="1:18" x14ac:dyDescent="0.25">
      <c r="A969" t="s">
        <v>5341</v>
      </c>
      <c r="B969" t="s">
        <v>3621</v>
      </c>
      <c r="C969" s="87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3611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  <c r="R969" s="153" t="s">
        <v>3621</v>
      </c>
    </row>
    <row r="970" spans="1:18" x14ac:dyDescent="0.25">
      <c r="A970" t="s">
        <v>5342</v>
      </c>
      <c r="B970" t="s">
        <v>3622</v>
      </c>
      <c r="C970" s="86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3611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  <c r="R970" s="153" t="s">
        <v>3622</v>
      </c>
    </row>
    <row r="971" spans="1:18" x14ac:dyDescent="0.25">
      <c r="A971" t="s">
        <v>5343</v>
      </c>
      <c r="B971" t="s">
        <v>3623</v>
      </c>
      <c r="C971" s="87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3611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  <c r="R971" s="153" t="s">
        <v>3623</v>
      </c>
    </row>
    <row r="972" spans="1:18" x14ac:dyDescent="0.25">
      <c r="A972" t="s">
        <v>5344</v>
      </c>
      <c r="B972" t="s">
        <v>3624</v>
      </c>
      <c r="C972" s="86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3611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  <c r="R972" s="153" t="s">
        <v>3624</v>
      </c>
    </row>
    <row r="973" spans="1:18" x14ac:dyDescent="0.25">
      <c r="A973" t="s">
        <v>5345</v>
      </c>
      <c r="B973" t="s">
        <v>3625</v>
      </c>
      <c r="C973" s="87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3611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  <c r="R973" s="153" t="s">
        <v>3625</v>
      </c>
    </row>
    <row r="974" spans="1:18" x14ac:dyDescent="0.25">
      <c r="A974" t="s">
        <v>5346</v>
      </c>
      <c r="B974" t="s">
        <v>3626</v>
      </c>
      <c r="C974" s="86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3611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  <c r="R974" s="153" t="s">
        <v>3626</v>
      </c>
    </row>
    <row r="975" spans="1:18" x14ac:dyDescent="0.25">
      <c r="A975" t="s">
        <v>5347</v>
      </c>
      <c r="B975" t="s">
        <v>3627</v>
      </c>
      <c r="C975" s="87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3611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  <c r="R975" s="153" t="s">
        <v>3627</v>
      </c>
    </row>
    <row r="976" spans="1:18" x14ac:dyDescent="0.25">
      <c r="A976" t="s">
        <v>5348</v>
      </c>
      <c r="B976" t="s">
        <v>3628</v>
      </c>
      <c r="C976" s="86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3611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  <c r="R976" s="153" t="s">
        <v>3628</v>
      </c>
    </row>
    <row r="977" spans="1:18" x14ac:dyDescent="0.25">
      <c r="A977" t="s">
        <v>5349</v>
      </c>
      <c r="B977" t="s">
        <v>3629</v>
      </c>
      <c r="C977" s="87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3611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  <c r="R977" s="153" t="s">
        <v>3629</v>
      </c>
    </row>
    <row r="978" spans="1:18" x14ac:dyDescent="0.25">
      <c r="A978" t="s">
        <v>5350</v>
      </c>
      <c r="B978" t="s">
        <v>3630</v>
      </c>
      <c r="C978" s="86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3611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  <c r="R978" s="153" t="s">
        <v>3630</v>
      </c>
    </row>
    <row r="979" spans="1:18" x14ac:dyDescent="0.25">
      <c r="A979" t="s">
        <v>5351</v>
      </c>
      <c r="B979" t="s">
        <v>3631</v>
      </c>
      <c r="C979" s="87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3611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  <c r="R979" s="153" t="s">
        <v>3631</v>
      </c>
    </row>
    <row r="980" spans="1:18" x14ac:dyDescent="0.25">
      <c r="A980" t="s">
        <v>5352</v>
      </c>
      <c r="B980" t="s">
        <v>3632</v>
      </c>
      <c r="C980" s="86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3611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  <c r="R980" s="153" t="s">
        <v>3632</v>
      </c>
    </row>
    <row r="981" spans="1:18" x14ac:dyDescent="0.25">
      <c r="A981" t="s">
        <v>5353</v>
      </c>
      <c r="B981" t="s">
        <v>3633</v>
      </c>
      <c r="C981" s="87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3611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  <c r="R981" s="153" t="s">
        <v>3633</v>
      </c>
    </row>
    <row r="982" spans="1:18" x14ac:dyDescent="0.25">
      <c r="A982" t="s">
        <v>5354</v>
      </c>
      <c r="B982" t="s">
        <v>3634</v>
      </c>
      <c r="C982" s="86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3611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  <c r="R982" s="153" t="s">
        <v>3634</v>
      </c>
    </row>
    <row r="983" spans="1:18" x14ac:dyDescent="0.25">
      <c r="A983" t="s">
        <v>5355</v>
      </c>
      <c r="B983" t="s">
        <v>3635</v>
      </c>
      <c r="C983" s="87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3611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  <c r="R983" s="153" t="s">
        <v>3635</v>
      </c>
    </row>
    <row r="984" spans="1:18" x14ac:dyDescent="0.25">
      <c r="A984" t="s">
        <v>1073</v>
      </c>
      <c r="B984" t="s">
        <v>3636</v>
      </c>
      <c r="C984" s="86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3611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  <c r="R984" s="153" t="s">
        <v>3636</v>
      </c>
    </row>
    <row r="985" spans="1:18" x14ac:dyDescent="0.25">
      <c r="A985" t="s">
        <v>5356</v>
      </c>
      <c r="B985" t="s">
        <v>3637</v>
      </c>
      <c r="C985" s="87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3611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  <c r="R985" s="153" t="s">
        <v>3637</v>
      </c>
    </row>
    <row r="986" spans="1:18" x14ac:dyDescent="0.25">
      <c r="A986" t="s">
        <v>5357</v>
      </c>
      <c r="B986" t="s">
        <v>3638</v>
      </c>
      <c r="C986" s="86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3611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  <c r="R986" s="153" t="s">
        <v>3638</v>
      </c>
    </row>
    <row r="987" spans="1:18" x14ac:dyDescent="0.25">
      <c r="A987" t="s">
        <v>1076</v>
      </c>
      <c r="B987" t="s">
        <v>3639</v>
      </c>
      <c r="C987" s="87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3611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  <c r="R987" s="153" t="s">
        <v>3639</v>
      </c>
    </row>
    <row r="988" spans="1:18" x14ac:dyDescent="0.25">
      <c r="A988" t="s">
        <v>1077</v>
      </c>
      <c r="B988" t="s">
        <v>3640</v>
      </c>
      <c r="C988" s="86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3611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  <c r="R988" s="153" t="s">
        <v>3640</v>
      </c>
    </row>
    <row r="989" spans="1:18" x14ac:dyDescent="0.25">
      <c r="A989" t="s">
        <v>5358</v>
      </c>
      <c r="B989" t="s">
        <v>3641</v>
      </c>
      <c r="C989" s="87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3611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  <c r="R989" s="153" t="s">
        <v>3641</v>
      </c>
    </row>
    <row r="990" spans="1:18" x14ac:dyDescent="0.25">
      <c r="A990" t="s">
        <v>1079</v>
      </c>
      <c r="B990" t="s">
        <v>3642</v>
      </c>
      <c r="C990" s="86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3611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  <c r="R990" s="153" t="s">
        <v>3642</v>
      </c>
    </row>
    <row r="991" spans="1:18" x14ac:dyDescent="0.25">
      <c r="A991" t="s">
        <v>5359</v>
      </c>
      <c r="B991" t="s">
        <v>3643</v>
      </c>
      <c r="C991" s="87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3611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  <c r="R991" s="153" t="s">
        <v>3643</v>
      </c>
    </row>
    <row r="992" spans="1:18" x14ac:dyDescent="0.25">
      <c r="A992" t="s">
        <v>1081</v>
      </c>
      <c r="B992" t="s">
        <v>3644</v>
      </c>
      <c r="C992" s="86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3611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  <c r="R992" s="153" t="s">
        <v>3644</v>
      </c>
    </row>
    <row r="993" spans="1:18" x14ac:dyDescent="0.25">
      <c r="A993" t="s">
        <v>1082</v>
      </c>
      <c r="B993" t="s">
        <v>3645</v>
      </c>
      <c r="C993" s="87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3611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  <c r="R993" s="153" t="s">
        <v>3645</v>
      </c>
    </row>
    <row r="994" spans="1:18" x14ac:dyDescent="0.25">
      <c r="A994" t="s">
        <v>1083</v>
      </c>
      <c r="B994" t="s">
        <v>3646</v>
      </c>
      <c r="C994" s="86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3611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  <c r="R994" s="153" t="s">
        <v>3646</v>
      </c>
    </row>
    <row r="995" spans="1:18" x14ac:dyDescent="0.25">
      <c r="A995" t="s">
        <v>5360</v>
      </c>
      <c r="B995" t="s">
        <v>3647</v>
      </c>
      <c r="C995" s="87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3611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  <c r="R995" s="153" t="s">
        <v>3647</v>
      </c>
    </row>
    <row r="996" spans="1:18" x14ac:dyDescent="0.25">
      <c r="A996" t="s">
        <v>1085</v>
      </c>
      <c r="B996" t="s">
        <v>3648</v>
      </c>
      <c r="C996" s="86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3611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  <c r="R996" s="153" t="s">
        <v>3648</v>
      </c>
    </row>
    <row r="997" spans="1:18" x14ac:dyDescent="0.25">
      <c r="A997" t="s">
        <v>1086</v>
      </c>
      <c r="B997" t="s">
        <v>3649</v>
      </c>
      <c r="C997" s="87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3611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  <c r="R997" s="153" t="s">
        <v>3649</v>
      </c>
    </row>
    <row r="998" spans="1:18" x14ac:dyDescent="0.25">
      <c r="A998" t="s">
        <v>1087</v>
      </c>
      <c r="B998" t="s">
        <v>3650</v>
      </c>
      <c r="C998" s="86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3611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  <c r="R998" s="153" t="s">
        <v>3650</v>
      </c>
    </row>
    <row r="999" spans="1:18" x14ac:dyDescent="0.25">
      <c r="A999" t="s">
        <v>1088</v>
      </c>
      <c r="B999" t="s">
        <v>3651</v>
      </c>
      <c r="C999" s="87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3611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  <c r="R999" s="153" t="s">
        <v>3651</v>
      </c>
    </row>
    <row r="1000" spans="1:18" x14ac:dyDescent="0.25">
      <c r="A1000" t="s">
        <v>1089</v>
      </c>
      <c r="B1000" t="s">
        <v>3652</v>
      </c>
      <c r="C1000" s="86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3611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  <c r="R1000" s="153" t="s">
        <v>3652</v>
      </c>
    </row>
    <row r="1001" spans="1:18" x14ac:dyDescent="0.25">
      <c r="A1001" t="s">
        <v>1090</v>
      </c>
      <c r="B1001" t="s">
        <v>3653</v>
      </c>
      <c r="C1001" s="87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3611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  <c r="R1001" s="153" t="s">
        <v>3653</v>
      </c>
    </row>
    <row r="1002" spans="1:18" x14ac:dyDescent="0.25">
      <c r="A1002" t="s">
        <v>5361</v>
      </c>
      <c r="B1002" t="s">
        <v>3654</v>
      </c>
      <c r="C1002" s="86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3611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  <c r="R1002" s="153" t="s">
        <v>3654</v>
      </c>
    </row>
    <row r="1003" spans="1:18" x14ac:dyDescent="0.25">
      <c r="A1003" t="s">
        <v>5362</v>
      </c>
      <c r="B1003" t="s">
        <v>3655</v>
      </c>
      <c r="C1003" s="87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3611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  <c r="R1003" s="153" t="s">
        <v>3655</v>
      </c>
    </row>
    <row r="1004" spans="1:18" x14ac:dyDescent="0.25">
      <c r="A1004" t="s">
        <v>1093</v>
      </c>
      <c r="B1004" t="s">
        <v>3656</v>
      </c>
      <c r="C1004" s="86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3611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  <c r="R1004" s="153" t="s">
        <v>3656</v>
      </c>
    </row>
    <row r="1005" spans="1:18" x14ac:dyDescent="0.25">
      <c r="A1005" t="s">
        <v>1094</v>
      </c>
      <c r="B1005" t="s">
        <v>3657</v>
      </c>
      <c r="C1005" s="87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3611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  <c r="R1005" s="153" t="s">
        <v>3657</v>
      </c>
    </row>
    <row r="1006" spans="1:18" x14ac:dyDescent="0.25">
      <c r="A1006" t="s">
        <v>1095</v>
      </c>
      <c r="B1006" t="s">
        <v>3658</v>
      </c>
      <c r="C1006" s="86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3611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  <c r="R1006" s="153" t="s">
        <v>3658</v>
      </c>
    </row>
    <row r="1007" spans="1:18" x14ac:dyDescent="0.25">
      <c r="A1007" t="s">
        <v>1096</v>
      </c>
      <c r="B1007" t="s">
        <v>3659</v>
      </c>
      <c r="C1007" s="87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3611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  <c r="R1007" s="153" t="s">
        <v>3659</v>
      </c>
    </row>
    <row r="1008" spans="1:18" x14ac:dyDescent="0.25">
      <c r="A1008" t="s">
        <v>5363</v>
      </c>
      <c r="B1008" t="s">
        <v>3660</v>
      </c>
      <c r="C1008" s="86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3611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  <c r="R1008" s="153" t="s">
        <v>3660</v>
      </c>
    </row>
    <row r="1009" spans="1:18" x14ac:dyDescent="0.25">
      <c r="A1009" t="s">
        <v>1098</v>
      </c>
      <c r="B1009" t="s">
        <v>3661</v>
      </c>
      <c r="C1009" s="87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3611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  <c r="R1009" s="153" t="s">
        <v>3661</v>
      </c>
    </row>
    <row r="1010" spans="1:18" x14ac:dyDescent="0.25">
      <c r="A1010" t="s">
        <v>1099</v>
      </c>
      <c r="B1010" t="s">
        <v>3662</v>
      </c>
      <c r="C1010" s="86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3611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  <c r="R1010" s="153" t="s">
        <v>3662</v>
      </c>
    </row>
    <row r="1011" spans="1:18" x14ac:dyDescent="0.25">
      <c r="A1011" t="s">
        <v>5364</v>
      </c>
      <c r="B1011" t="s">
        <v>3663</v>
      </c>
      <c r="C1011" s="87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3611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  <c r="R1011" s="153" t="s">
        <v>3663</v>
      </c>
    </row>
    <row r="1012" spans="1:18" x14ac:dyDescent="0.25">
      <c r="A1012" t="s">
        <v>1101</v>
      </c>
      <c r="B1012" t="s">
        <v>3664</v>
      </c>
      <c r="C1012" s="86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3611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  <c r="R1012" s="153" t="s">
        <v>3664</v>
      </c>
    </row>
    <row r="1013" spans="1:18" x14ac:dyDescent="0.25">
      <c r="A1013" t="s">
        <v>1102</v>
      </c>
      <c r="B1013" t="s">
        <v>3665</v>
      </c>
      <c r="C1013" s="87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3611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  <c r="R1013" s="153" t="s">
        <v>3665</v>
      </c>
    </row>
    <row r="1014" spans="1:18" x14ac:dyDescent="0.25">
      <c r="A1014" t="s">
        <v>1103</v>
      </c>
      <c r="B1014" t="s">
        <v>3666</v>
      </c>
      <c r="C1014" s="86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3611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  <c r="R1014" s="153" t="s">
        <v>3666</v>
      </c>
    </row>
    <row r="1015" spans="1:18" x14ac:dyDescent="0.25">
      <c r="A1015" t="s">
        <v>1104</v>
      </c>
      <c r="B1015" t="s">
        <v>3667</v>
      </c>
      <c r="C1015" s="87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3611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  <c r="R1015" s="153" t="s">
        <v>3667</v>
      </c>
    </row>
    <row r="1016" spans="1:18" x14ac:dyDescent="0.25">
      <c r="A1016" t="s">
        <v>1105</v>
      </c>
      <c r="B1016" t="s">
        <v>3668</v>
      </c>
      <c r="C1016" s="86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3611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  <c r="R1016" s="153" t="s">
        <v>3668</v>
      </c>
    </row>
    <row r="1017" spans="1:18" x14ac:dyDescent="0.25">
      <c r="A1017" t="s">
        <v>1106</v>
      </c>
      <c r="B1017" t="s">
        <v>3669</v>
      </c>
      <c r="C1017" s="87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3611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  <c r="R1017" s="153" t="s">
        <v>3669</v>
      </c>
    </row>
    <row r="1018" spans="1:18" x14ac:dyDescent="0.25">
      <c r="A1018" t="s">
        <v>1107</v>
      </c>
      <c r="B1018" t="s">
        <v>3670</v>
      </c>
      <c r="C1018" s="86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3611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  <c r="R1018" s="153" t="s">
        <v>3670</v>
      </c>
    </row>
    <row r="1019" spans="1:18" x14ac:dyDescent="0.25">
      <c r="A1019" t="s">
        <v>1108</v>
      </c>
      <c r="B1019" t="s">
        <v>3671</v>
      </c>
      <c r="C1019" s="87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3611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  <c r="R1019" s="153" t="s">
        <v>3671</v>
      </c>
    </row>
    <row r="1020" spans="1:18" x14ac:dyDescent="0.25">
      <c r="A1020" t="s">
        <v>5365</v>
      </c>
      <c r="B1020" t="s">
        <v>3672</v>
      </c>
      <c r="C1020" s="86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3611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  <c r="R1020" s="153" t="s">
        <v>3672</v>
      </c>
    </row>
    <row r="1021" spans="1:18" x14ac:dyDescent="0.25">
      <c r="A1021" t="s">
        <v>5366</v>
      </c>
      <c r="B1021" t="s">
        <v>3673</v>
      </c>
      <c r="C1021" s="87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3611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  <c r="R1021" s="153" t="s">
        <v>3673</v>
      </c>
    </row>
    <row r="1022" spans="1:18" x14ac:dyDescent="0.25">
      <c r="A1022" t="s">
        <v>1111</v>
      </c>
      <c r="B1022" t="s">
        <v>3674</v>
      </c>
      <c r="C1022" s="86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3611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  <c r="R1022" s="153" t="s">
        <v>3674</v>
      </c>
    </row>
    <row r="1023" spans="1:18" x14ac:dyDescent="0.25">
      <c r="A1023" t="s">
        <v>1112</v>
      </c>
      <c r="B1023" t="s">
        <v>3675</v>
      </c>
      <c r="C1023" s="87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3611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  <c r="R1023" s="153" t="s">
        <v>3675</v>
      </c>
    </row>
    <row r="1024" spans="1:18" x14ac:dyDescent="0.25">
      <c r="A1024" t="s">
        <v>1113</v>
      </c>
      <c r="B1024" t="s">
        <v>3676</v>
      </c>
      <c r="C1024" s="86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3611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  <c r="R1024" s="153" t="s">
        <v>3676</v>
      </c>
    </row>
    <row r="1025" spans="1:18" x14ac:dyDescent="0.25">
      <c r="A1025" t="s">
        <v>1114</v>
      </c>
      <c r="B1025" t="s">
        <v>3677</v>
      </c>
      <c r="C1025" s="87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3611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  <c r="R1025" s="153" t="s">
        <v>3677</v>
      </c>
    </row>
    <row r="1026" spans="1:18" x14ac:dyDescent="0.25">
      <c r="A1026" t="s">
        <v>5367</v>
      </c>
      <c r="B1026" t="s">
        <v>3678</v>
      </c>
      <c r="C1026" s="86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3611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  <c r="R1026" s="153" t="s">
        <v>3678</v>
      </c>
    </row>
    <row r="1027" spans="1:18" x14ac:dyDescent="0.25">
      <c r="A1027" t="s">
        <v>1116</v>
      </c>
      <c r="B1027" t="s">
        <v>3679</v>
      </c>
      <c r="C1027" s="87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3611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  <c r="R1027" s="153" t="s">
        <v>3679</v>
      </c>
    </row>
    <row r="1028" spans="1:18" x14ac:dyDescent="0.25">
      <c r="A1028" t="s">
        <v>5368</v>
      </c>
      <c r="B1028" t="s">
        <v>3680</v>
      </c>
      <c r="C1028" s="86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3611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  <c r="R1028" s="153" t="s">
        <v>3680</v>
      </c>
    </row>
    <row r="1029" spans="1:18" x14ac:dyDescent="0.25">
      <c r="A1029" t="s">
        <v>5369</v>
      </c>
      <c r="B1029" t="s">
        <v>3681</v>
      </c>
      <c r="C1029" s="87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  <c r="R1029" s="153" t="s">
        <v>3681</v>
      </c>
    </row>
    <row r="1030" spans="1:18" x14ac:dyDescent="0.25">
      <c r="A1030" t="s">
        <v>5370</v>
      </c>
      <c r="B1030" t="s">
        <v>3682</v>
      </c>
      <c r="C1030" s="86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  <c r="R1030" s="153" t="s">
        <v>3682</v>
      </c>
    </row>
    <row r="1031" spans="1:18" x14ac:dyDescent="0.25">
      <c r="A1031" t="s">
        <v>5371</v>
      </c>
      <c r="B1031" t="s">
        <v>3683</v>
      </c>
      <c r="C1031" s="87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  <c r="R1031" s="153" t="s">
        <v>3683</v>
      </c>
    </row>
    <row r="1032" spans="1:18" x14ac:dyDescent="0.25">
      <c r="A1032" t="s">
        <v>1067</v>
      </c>
      <c r="B1032" t="s">
        <v>3684</v>
      </c>
      <c r="C1032" s="86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  <c r="R1032" s="153" t="s">
        <v>3684</v>
      </c>
    </row>
    <row r="1033" spans="1:18" x14ac:dyDescent="0.25">
      <c r="A1033" t="s">
        <v>5372</v>
      </c>
      <c r="B1033" t="s">
        <v>3685</v>
      </c>
      <c r="C1033" s="87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  <c r="R1033" s="153" t="s">
        <v>3685</v>
      </c>
    </row>
    <row r="1034" spans="1:18" x14ac:dyDescent="0.25">
      <c r="A1034" t="s">
        <v>1071</v>
      </c>
      <c r="B1034" t="s">
        <v>3686</v>
      </c>
      <c r="C1034" s="86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  <c r="R1034" s="153" t="s">
        <v>3686</v>
      </c>
    </row>
    <row r="1035" spans="1:18" x14ac:dyDescent="0.25">
      <c r="A1035" t="s">
        <v>5373</v>
      </c>
      <c r="B1035" t="s">
        <v>3687</v>
      </c>
      <c r="C1035" s="87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  <c r="R1035" s="153" t="s">
        <v>3687</v>
      </c>
    </row>
    <row r="1036" spans="1:18" x14ac:dyDescent="0.25">
      <c r="A1036" t="s">
        <v>1064</v>
      </c>
      <c r="B1036" t="s">
        <v>3688</v>
      </c>
      <c r="C1036" s="86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  <c r="R1036" s="153" t="s">
        <v>3688</v>
      </c>
    </row>
    <row r="1037" spans="1:18" x14ac:dyDescent="0.25">
      <c r="A1037" t="s">
        <v>1066</v>
      </c>
      <c r="B1037" t="s">
        <v>3689</v>
      </c>
      <c r="C1037" s="87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  <c r="R1037" s="153" t="s">
        <v>3689</v>
      </c>
    </row>
    <row r="1038" spans="1:18" x14ac:dyDescent="0.25">
      <c r="A1038" t="s">
        <v>1068</v>
      </c>
      <c r="B1038" t="s">
        <v>3690</v>
      </c>
      <c r="C1038" s="86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  <c r="R1038" s="153" t="s">
        <v>3690</v>
      </c>
    </row>
    <row r="1039" spans="1:18" x14ac:dyDescent="0.25">
      <c r="A1039" t="s">
        <v>1070</v>
      </c>
      <c r="B1039" t="s">
        <v>3691</v>
      </c>
      <c r="C1039" s="87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  <c r="R1039" s="153" t="s">
        <v>3691</v>
      </c>
    </row>
    <row r="1040" spans="1:18" x14ac:dyDescent="0.25">
      <c r="A1040" t="s">
        <v>5374</v>
      </c>
      <c r="B1040" t="s">
        <v>3692</v>
      </c>
      <c r="C1040" s="86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  <c r="R1040" s="153" t="s">
        <v>3692</v>
      </c>
    </row>
    <row r="1041" spans="1:18" x14ac:dyDescent="0.25">
      <c r="A1041" t="s">
        <v>1049</v>
      </c>
      <c r="B1041" t="s">
        <v>3693</v>
      </c>
      <c r="C1041" s="87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  <c r="R1041" s="153" t="s">
        <v>3693</v>
      </c>
    </row>
    <row r="1042" spans="1:18" x14ac:dyDescent="0.25">
      <c r="A1042" t="s">
        <v>5375</v>
      </c>
      <c r="B1042" t="s">
        <v>3694</v>
      </c>
      <c r="C1042" s="86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  <c r="R1042" s="153" t="s">
        <v>3694</v>
      </c>
    </row>
    <row r="1043" spans="1:18" x14ac:dyDescent="0.25">
      <c r="A1043" t="s">
        <v>5376</v>
      </c>
      <c r="B1043" t="s">
        <v>3695</v>
      </c>
      <c r="C1043" s="87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  <c r="R1043" s="153" t="s">
        <v>3695</v>
      </c>
    </row>
    <row r="1044" spans="1:18" x14ac:dyDescent="0.25">
      <c r="A1044" t="s">
        <v>1055</v>
      </c>
      <c r="B1044" t="s">
        <v>3696</v>
      </c>
      <c r="C1044" s="86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  <c r="R1044" s="153" t="s">
        <v>3696</v>
      </c>
    </row>
    <row r="1045" spans="1:18" x14ac:dyDescent="0.25">
      <c r="A1045" t="s">
        <v>1057</v>
      </c>
      <c r="B1045" t="s">
        <v>3697</v>
      </c>
      <c r="C1045" s="87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  <c r="R1045" s="153" t="s">
        <v>3697</v>
      </c>
    </row>
    <row r="1046" spans="1:18" x14ac:dyDescent="0.25">
      <c r="A1046" t="s">
        <v>1059</v>
      </c>
      <c r="B1046" t="s">
        <v>3698</v>
      </c>
      <c r="C1046" s="86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  <c r="R1046" s="153" t="s">
        <v>3698</v>
      </c>
    </row>
    <row r="1047" spans="1:18" x14ac:dyDescent="0.25">
      <c r="A1047" t="s">
        <v>5377</v>
      </c>
      <c r="B1047" t="s">
        <v>3699</v>
      </c>
      <c r="C1047" s="87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  <c r="R1047" s="153" t="s">
        <v>3699</v>
      </c>
    </row>
    <row r="1048" spans="1:18" x14ac:dyDescent="0.25">
      <c r="A1048" t="s">
        <v>5378</v>
      </c>
      <c r="B1048" t="s">
        <v>3700</v>
      </c>
      <c r="C1048" s="86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  <c r="R1048" s="153" t="s">
        <v>3700</v>
      </c>
    </row>
    <row r="1049" spans="1:18" x14ac:dyDescent="0.25">
      <c r="A1049" t="s">
        <v>1054</v>
      </c>
      <c r="B1049" t="s">
        <v>3701</v>
      </c>
      <c r="C1049" s="87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  <c r="R1049" s="153" t="s">
        <v>3701</v>
      </c>
    </row>
    <row r="1050" spans="1:18" x14ac:dyDescent="0.25">
      <c r="A1050" t="s">
        <v>1056</v>
      </c>
      <c r="B1050" t="s">
        <v>3702</v>
      </c>
      <c r="C1050" s="86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  <c r="R1050" s="153" t="s">
        <v>3702</v>
      </c>
    </row>
    <row r="1051" spans="1:18" x14ac:dyDescent="0.25">
      <c r="A1051" t="s">
        <v>5379</v>
      </c>
      <c r="B1051" t="s">
        <v>3703</v>
      </c>
      <c r="C1051" s="87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  <c r="R1051" s="153" t="s">
        <v>3703</v>
      </c>
    </row>
    <row r="1052" spans="1:18" x14ac:dyDescent="0.25">
      <c r="A1052" t="s">
        <v>1060</v>
      </c>
      <c r="B1052" t="s">
        <v>3704</v>
      </c>
      <c r="C1052" s="86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  <c r="R1052" s="153" t="s">
        <v>3704</v>
      </c>
    </row>
    <row r="1053" spans="1:18" x14ac:dyDescent="0.25">
      <c r="A1053" t="s">
        <v>1037</v>
      </c>
      <c r="B1053" t="s">
        <v>3705</v>
      </c>
      <c r="C1053" s="87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  <c r="R1053" s="153" t="s">
        <v>3705</v>
      </c>
    </row>
    <row r="1054" spans="1:18" x14ac:dyDescent="0.25">
      <c r="A1054" t="s">
        <v>1039</v>
      </c>
      <c r="B1054" t="s">
        <v>3706</v>
      </c>
      <c r="C1054" s="86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  <c r="R1054" s="153" t="s">
        <v>3706</v>
      </c>
    </row>
    <row r="1055" spans="1:18" x14ac:dyDescent="0.25">
      <c r="A1055" t="s">
        <v>1041</v>
      </c>
      <c r="B1055" t="s">
        <v>3707</v>
      </c>
      <c r="C1055" s="87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  <c r="R1055" s="153" t="s">
        <v>3707</v>
      </c>
    </row>
    <row r="1056" spans="1:18" x14ac:dyDescent="0.25">
      <c r="A1056" t="s">
        <v>1043</v>
      </c>
      <c r="B1056" t="s">
        <v>3708</v>
      </c>
      <c r="C1056" s="86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  <c r="R1056" s="153" t="s">
        <v>3708</v>
      </c>
    </row>
    <row r="1057" spans="1:18" x14ac:dyDescent="0.25">
      <c r="A1057" t="s">
        <v>1045</v>
      </c>
      <c r="B1057" t="s">
        <v>3709</v>
      </c>
      <c r="C1057" s="87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  <c r="R1057" s="153" t="s">
        <v>3709</v>
      </c>
    </row>
    <row r="1058" spans="1:18" x14ac:dyDescent="0.25">
      <c r="A1058" t="s">
        <v>1047</v>
      </c>
      <c r="B1058" t="s">
        <v>3710</v>
      </c>
      <c r="C1058" s="86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  <c r="R1058" s="153" t="s">
        <v>3710</v>
      </c>
    </row>
    <row r="1059" spans="1:18" x14ac:dyDescent="0.25">
      <c r="A1059" t="s">
        <v>1038</v>
      </c>
      <c r="B1059" t="s">
        <v>3711</v>
      </c>
      <c r="C1059" s="87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  <c r="R1059" s="153" t="s">
        <v>3711</v>
      </c>
    </row>
    <row r="1060" spans="1:18" x14ac:dyDescent="0.25">
      <c r="A1060" t="s">
        <v>1040</v>
      </c>
      <c r="B1060" t="s">
        <v>3712</v>
      </c>
      <c r="C1060" s="86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  <c r="R1060" s="153" t="s">
        <v>3712</v>
      </c>
    </row>
    <row r="1061" spans="1:18" x14ac:dyDescent="0.25">
      <c r="A1061" t="s">
        <v>1042</v>
      </c>
      <c r="B1061" t="s">
        <v>3713</v>
      </c>
      <c r="C1061" s="87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  <c r="R1061" s="153" t="s">
        <v>3713</v>
      </c>
    </row>
    <row r="1062" spans="1:18" x14ac:dyDescent="0.25">
      <c r="A1062" t="s">
        <v>5380</v>
      </c>
      <c r="B1062" t="s">
        <v>3714</v>
      </c>
      <c r="C1062" s="86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  <c r="R1062" s="153" t="s">
        <v>3714</v>
      </c>
    </row>
    <row r="1063" spans="1:18" x14ac:dyDescent="0.25">
      <c r="A1063" t="s">
        <v>1046</v>
      </c>
      <c r="B1063" t="s">
        <v>3715</v>
      </c>
      <c r="C1063" s="87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  <c r="R1063" s="153" t="s">
        <v>3715</v>
      </c>
    </row>
    <row r="1064" spans="1:18" x14ac:dyDescent="0.25">
      <c r="A1064" t="s">
        <v>1048</v>
      </c>
      <c r="B1064" t="s">
        <v>3716</v>
      </c>
      <c r="C1064" s="86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  <c r="R1064" s="153" t="s">
        <v>3716</v>
      </c>
    </row>
    <row r="1065" spans="1:18" x14ac:dyDescent="0.25">
      <c r="A1065" t="s">
        <v>1025</v>
      </c>
      <c r="B1065" t="s">
        <v>3717</v>
      </c>
      <c r="C1065" s="87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  <c r="R1065" s="153" t="s">
        <v>3717</v>
      </c>
    </row>
    <row r="1066" spans="1:18" x14ac:dyDescent="0.25">
      <c r="A1066" t="s">
        <v>1027</v>
      </c>
      <c r="B1066" t="s">
        <v>3718</v>
      </c>
      <c r="C1066" s="86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  <c r="R1066" s="153" t="s">
        <v>3718</v>
      </c>
    </row>
    <row r="1067" spans="1:18" x14ac:dyDescent="0.25">
      <c r="A1067" t="s">
        <v>1029</v>
      </c>
      <c r="B1067" t="s">
        <v>3719</v>
      </c>
      <c r="C1067" s="87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  <c r="R1067" s="153" t="s">
        <v>3719</v>
      </c>
    </row>
    <row r="1068" spans="1:18" x14ac:dyDescent="0.25">
      <c r="A1068" t="s">
        <v>1031</v>
      </c>
      <c r="B1068" t="s">
        <v>3720</v>
      </c>
      <c r="C1068" s="86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  <c r="R1068" s="153" t="s">
        <v>3720</v>
      </c>
    </row>
    <row r="1069" spans="1:18" x14ac:dyDescent="0.25">
      <c r="A1069" t="s">
        <v>1033</v>
      </c>
      <c r="B1069" t="s">
        <v>3721</v>
      </c>
      <c r="C1069" s="87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  <c r="R1069" s="153" t="s">
        <v>3721</v>
      </c>
    </row>
    <row r="1070" spans="1:18" x14ac:dyDescent="0.25">
      <c r="A1070" t="s">
        <v>1035</v>
      </c>
      <c r="B1070" t="s">
        <v>3722</v>
      </c>
      <c r="C1070" s="86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  <c r="R1070" s="153" t="s">
        <v>3722</v>
      </c>
    </row>
    <row r="1071" spans="1:18" x14ac:dyDescent="0.25">
      <c r="A1071" t="s">
        <v>1026</v>
      </c>
      <c r="B1071" t="s">
        <v>3723</v>
      </c>
      <c r="C1071" s="87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  <c r="R1071" s="153" t="s">
        <v>3723</v>
      </c>
    </row>
    <row r="1072" spans="1:18" x14ac:dyDescent="0.25">
      <c r="A1072" t="s">
        <v>1028</v>
      </c>
      <c r="B1072" t="s">
        <v>3724</v>
      </c>
      <c r="C1072" s="86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  <c r="R1072" s="153" t="s">
        <v>3724</v>
      </c>
    </row>
    <row r="1073" spans="1:18" x14ac:dyDescent="0.25">
      <c r="A1073" t="s">
        <v>1030</v>
      </c>
      <c r="B1073" t="s">
        <v>3725</v>
      </c>
      <c r="C1073" s="87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  <c r="R1073" s="153" t="s">
        <v>3725</v>
      </c>
    </row>
    <row r="1074" spans="1:18" x14ac:dyDescent="0.25">
      <c r="A1074" t="s">
        <v>1032</v>
      </c>
      <c r="B1074" t="s">
        <v>3726</v>
      </c>
      <c r="C1074" s="86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  <c r="R1074" s="153" t="s">
        <v>3726</v>
      </c>
    </row>
    <row r="1075" spans="1:18" x14ac:dyDescent="0.25">
      <c r="A1075" t="s">
        <v>1034</v>
      </c>
      <c r="B1075" t="s">
        <v>3727</v>
      </c>
      <c r="C1075" s="87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  <c r="R1075" s="153" t="s">
        <v>3727</v>
      </c>
    </row>
    <row r="1076" spans="1:18" x14ac:dyDescent="0.25">
      <c r="A1076" t="s">
        <v>1036</v>
      </c>
      <c r="B1076" t="s">
        <v>3728</v>
      </c>
      <c r="C1076" s="86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  <c r="R1076" s="153" t="s">
        <v>3728</v>
      </c>
    </row>
    <row r="1077" spans="1:18" x14ac:dyDescent="0.25">
      <c r="A1077" t="s">
        <v>985</v>
      </c>
      <c r="B1077" t="s">
        <v>3729</v>
      </c>
      <c r="C1077" s="87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  <c r="R1077" s="153" t="s">
        <v>3729</v>
      </c>
    </row>
    <row r="1078" spans="1:18" x14ac:dyDescent="0.25">
      <c r="A1078" t="s">
        <v>987</v>
      </c>
      <c r="B1078" t="s">
        <v>3730</v>
      </c>
      <c r="C1078" s="86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  <c r="R1078" s="153" t="s">
        <v>3730</v>
      </c>
    </row>
    <row r="1079" spans="1:18" x14ac:dyDescent="0.25">
      <c r="A1079" t="s">
        <v>989</v>
      </c>
      <c r="B1079" t="s">
        <v>3731</v>
      </c>
      <c r="C1079" s="87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  <c r="R1079" s="153" t="s">
        <v>3731</v>
      </c>
    </row>
    <row r="1080" spans="1:18" x14ac:dyDescent="0.25">
      <c r="A1080" t="s">
        <v>991</v>
      </c>
      <c r="B1080" t="s">
        <v>3732</v>
      </c>
      <c r="C1080" s="86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  <c r="R1080" s="153" t="s">
        <v>3732</v>
      </c>
    </row>
    <row r="1081" spans="1:18" x14ac:dyDescent="0.25">
      <c r="A1081" t="s">
        <v>993</v>
      </c>
      <c r="B1081" t="s">
        <v>3733</v>
      </c>
      <c r="C1081" s="87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  <c r="R1081" s="153" t="s">
        <v>3733</v>
      </c>
    </row>
    <row r="1082" spans="1:18" x14ac:dyDescent="0.25">
      <c r="A1082" t="s">
        <v>986</v>
      </c>
      <c r="B1082" t="s">
        <v>3734</v>
      </c>
      <c r="C1082" s="86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  <c r="R1082" s="153" t="s">
        <v>3734</v>
      </c>
    </row>
    <row r="1083" spans="1:18" x14ac:dyDescent="0.25">
      <c r="A1083" t="s">
        <v>988</v>
      </c>
      <c r="B1083" t="s">
        <v>3735</v>
      </c>
      <c r="C1083" s="87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  <c r="R1083" s="153" t="s">
        <v>3735</v>
      </c>
    </row>
    <row r="1084" spans="1:18" x14ac:dyDescent="0.25">
      <c r="A1084" t="s">
        <v>990</v>
      </c>
      <c r="B1084" t="s">
        <v>3736</v>
      </c>
      <c r="C1084" s="86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  <c r="R1084" s="153" t="s">
        <v>3736</v>
      </c>
    </row>
    <row r="1085" spans="1:18" x14ac:dyDescent="0.25">
      <c r="A1085" t="s">
        <v>5381</v>
      </c>
      <c r="B1085" t="s">
        <v>3737</v>
      </c>
      <c r="C1085" s="87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  <c r="R1085" s="153" t="s">
        <v>3737</v>
      </c>
    </row>
    <row r="1086" spans="1:18" x14ac:dyDescent="0.25">
      <c r="A1086" t="s">
        <v>5382</v>
      </c>
      <c r="B1086" t="s">
        <v>3738</v>
      </c>
      <c r="C1086" s="86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  <c r="R1086" s="153" t="s">
        <v>3738</v>
      </c>
    </row>
    <row r="1087" spans="1:18" x14ac:dyDescent="0.25">
      <c r="A1087" t="s">
        <v>975</v>
      </c>
      <c r="B1087" t="s">
        <v>3739</v>
      </c>
      <c r="C1087" s="87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  <c r="R1087" s="153" t="s">
        <v>3739</v>
      </c>
    </row>
    <row r="1088" spans="1:18" x14ac:dyDescent="0.25">
      <c r="A1088" t="s">
        <v>977</v>
      </c>
      <c r="B1088" t="s">
        <v>3740</v>
      </c>
      <c r="C1088" s="86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  <c r="R1088" s="153" t="s">
        <v>3740</v>
      </c>
    </row>
    <row r="1089" spans="1:18" x14ac:dyDescent="0.25">
      <c r="A1089" t="s">
        <v>979</v>
      </c>
      <c r="B1089" t="s">
        <v>3741</v>
      </c>
      <c r="C1089" s="87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  <c r="R1089" s="153" t="s">
        <v>3741</v>
      </c>
    </row>
    <row r="1090" spans="1:18" x14ac:dyDescent="0.25">
      <c r="A1090" t="s">
        <v>5383</v>
      </c>
      <c r="B1090" t="s">
        <v>3742</v>
      </c>
      <c r="C1090" s="86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  <c r="R1090" s="153" t="s">
        <v>3742</v>
      </c>
    </row>
    <row r="1091" spans="1:18" x14ac:dyDescent="0.25">
      <c r="A1091" t="s">
        <v>983</v>
      </c>
      <c r="B1091" t="s">
        <v>3743</v>
      </c>
      <c r="C1091" s="87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  <c r="R1091" s="153" t="s">
        <v>3743</v>
      </c>
    </row>
    <row r="1092" spans="1:18" x14ac:dyDescent="0.25">
      <c r="A1092" t="s">
        <v>976</v>
      </c>
      <c r="B1092" t="s">
        <v>3744</v>
      </c>
      <c r="C1092" s="86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  <c r="R1092" s="153" t="s">
        <v>3744</v>
      </c>
    </row>
    <row r="1093" spans="1:18" x14ac:dyDescent="0.25">
      <c r="A1093" t="s">
        <v>978</v>
      </c>
      <c r="B1093" t="s">
        <v>3745</v>
      </c>
      <c r="C1093" s="87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  <c r="R1093" s="153" t="s">
        <v>3745</v>
      </c>
    </row>
    <row r="1094" spans="1:18" x14ac:dyDescent="0.25">
      <c r="A1094" t="s">
        <v>5384</v>
      </c>
      <c r="B1094" t="s">
        <v>3746</v>
      </c>
      <c r="C1094" s="86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  <c r="R1094" s="153" t="s">
        <v>3746</v>
      </c>
    </row>
    <row r="1095" spans="1:18" x14ac:dyDescent="0.25">
      <c r="A1095" t="s">
        <v>982</v>
      </c>
      <c r="B1095" t="s">
        <v>3747</v>
      </c>
      <c r="C1095" s="87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  <c r="R1095" s="153" t="s">
        <v>3747</v>
      </c>
    </row>
    <row r="1096" spans="1:18" x14ac:dyDescent="0.25">
      <c r="A1096" t="s">
        <v>984</v>
      </c>
      <c r="B1096" t="s">
        <v>3748</v>
      </c>
      <c r="C1096" s="86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  <c r="R1096" s="153" t="s">
        <v>3748</v>
      </c>
    </row>
    <row r="1097" spans="1:18" x14ac:dyDescent="0.25">
      <c r="A1097" t="s">
        <v>5385</v>
      </c>
      <c r="B1097" t="s">
        <v>3749</v>
      </c>
      <c r="C1097" s="87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  <c r="R1097" s="153" t="s">
        <v>3749</v>
      </c>
    </row>
    <row r="1098" spans="1:18" x14ac:dyDescent="0.25">
      <c r="A1098" t="s">
        <v>967</v>
      </c>
      <c r="B1098" t="s">
        <v>3750</v>
      </c>
      <c r="C1098" s="86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  <c r="R1098" s="153" t="s">
        <v>3750</v>
      </c>
    </row>
    <row r="1099" spans="1:18" x14ac:dyDescent="0.25">
      <c r="A1099" t="s">
        <v>5386</v>
      </c>
      <c r="B1099" t="s">
        <v>3751</v>
      </c>
      <c r="C1099" s="87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  <c r="R1099" s="153" t="s">
        <v>3751</v>
      </c>
    </row>
    <row r="1100" spans="1:18" x14ac:dyDescent="0.25">
      <c r="A1100" t="s">
        <v>5387</v>
      </c>
      <c r="B1100" t="s">
        <v>3752</v>
      </c>
      <c r="C1100" s="86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  <c r="R1100" s="153" t="s">
        <v>3752</v>
      </c>
    </row>
    <row r="1101" spans="1:18" x14ac:dyDescent="0.25">
      <c r="A1101" t="s">
        <v>5388</v>
      </c>
      <c r="B1101" t="s">
        <v>3753</v>
      </c>
      <c r="C1101" s="87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  <c r="R1101" s="153" t="s">
        <v>3753</v>
      </c>
    </row>
    <row r="1102" spans="1:18" x14ac:dyDescent="0.25">
      <c r="A1102" t="s">
        <v>966</v>
      </c>
      <c r="B1102" t="s">
        <v>3754</v>
      </c>
      <c r="C1102" s="86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  <c r="R1102" s="153" t="s">
        <v>3754</v>
      </c>
    </row>
    <row r="1103" spans="1:18" x14ac:dyDescent="0.25">
      <c r="A1103" t="s">
        <v>968</v>
      </c>
      <c r="B1103" t="s">
        <v>3755</v>
      </c>
      <c r="C1103" s="87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  <c r="R1103" s="153" t="s">
        <v>3755</v>
      </c>
    </row>
    <row r="1104" spans="1:18" x14ac:dyDescent="0.25">
      <c r="A1104" t="s">
        <v>970</v>
      </c>
      <c r="B1104" t="s">
        <v>3756</v>
      </c>
      <c r="C1104" s="86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  <c r="R1104" s="153" t="s">
        <v>3756</v>
      </c>
    </row>
    <row r="1105" spans="1:18" x14ac:dyDescent="0.25">
      <c r="A1105" t="s">
        <v>972</v>
      </c>
      <c r="B1105" t="s">
        <v>3757</v>
      </c>
      <c r="C1105" s="87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  <c r="R1105" s="153" t="s">
        <v>3757</v>
      </c>
    </row>
    <row r="1106" spans="1:18" x14ac:dyDescent="0.25">
      <c r="A1106" t="s">
        <v>974</v>
      </c>
      <c r="B1106" t="s">
        <v>3758</v>
      </c>
      <c r="C1106" s="86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  <c r="R1106" s="153" t="s">
        <v>3758</v>
      </c>
    </row>
    <row r="1107" spans="1:18" x14ac:dyDescent="0.25">
      <c r="A1107" t="s">
        <v>1011</v>
      </c>
      <c r="B1107" t="s">
        <v>3759</v>
      </c>
      <c r="C1107" s="87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  <c r="R1107" s="153" t="s">
        <v>3759</v>
      </c>
    </row>
    <row r="1108" spans="1:18" x14ac:dyDescent="0.25">
      <c r="A1108" t="s">
        <v>1013</v>
      </c>
      <c r="B1108" t="s">
        <v>3760</v>
      </c>
      <c r="C1108" s="86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  <c r="R1108" s="153" t="s">
        <v>3760</v>
      </c>
    </row>
    <row r="1109" spans="1:18" x14ac:dyDescent="0.25">
      <c r="A1109" t="s">
        <v>1015</v>
      </c>
      <c r="B1109" t="s">
        <v>3761</v>
      </c>
      <c r="C1109" s="87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  <c r="R1109" s="153" t="s">
        <v>3761</v>
      </c>
    </row>
    <row r="1110" spans="1:18" x14ac:dyDescent="0.25">
      <c r="A1110" t="s">
        <v>5389</v>
      </c>
      <c r="B1110" t="s">
        <v>3762</v>
      </c>
      <c r="C1110" s="86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  <c r="R1110" s="153" t="s">
        <v>3762</v>
      </c>
    </row>
    <row r="1111" spans="1:18" x14ac:dyDescent="0.25">
      <c r="A1111" t="s">
        <v>1019</v>
      </c>
      <c r="B1111" t="s">
        <v>3763</v>
      </c>
      <c r="C1111" s="87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  <c r="R1111" s="153" t="s">
        <v>3763</v>
      </c>
    </row>
    <row r="1112" spans="1:18" x14ac:dyDescent="0.25">
      <c r="A1112" t="s">
        <v>5390</v>
      </c>
      <c r="B1112" t="s">
        <v>3764</v>
      </c>
      <c r="C1112" s="86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  <c r="R1112" s="153" t="s">
        <v>3764</v>
      </c>
    </row>
    <row r="1113" spans="1:18" x14ac:dyDescent="0.25">
      <c r="A1113" t="s">
        <v>1023</v>
      </c>
      <c r="B1113" t="s">
        <v>3765</v>
      </c>
      <c r="C1113" s="87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  <c r="R1113" s="153" t="s">
        <v>3765</v>
      </c>
    </row>
    <row r="1114" spans="1:18" x14ac:dyDescent="0.25">
      <c r="A1114" t="s">
        <v>1012</v>
      </c>
      <c r="B1114" t="s">
        <v>3766</v>
      </c>
      <c r="C1114" s="86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  <c r="R1114" s="153" t="s">
        <v>3766</v>
      </c>
    </row>
    <row r="1115" spans="1:18" x14ac:dyDescent="0.25">
      <c r="A1115" t="s">
        <v>1014</v>
      </c>
      <c r="B1115" t="s">
        <v>3767</v>
      </c>
      <c r="C1115" s="87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  <c r="R1115" s="153" t="s">
        <v>3767</v>
      </c>
    </row>
    <row r="1116" spans="1:18" x14ac:dyDescent="0.25">
      <c r="A1116" t="s">
        <v>5391</v>
      </c>
      <c r="B1116" t="s">
        <v>3768</v>
      </c>
      <c r="C1116" s="86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  <c r="R1116" s="153" t="s">
        <v>3768</v>
      </c>
    </row>
    <row r="1117" spans="1:18" x14ac:dyDescent="0.25">
      <c r="A1117" t="s">
        <v>1018</v>
      </c>
      <c r="B1117" t="s">
        <v>3769</v>
      </c>
      <c r="C1117" s="87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  <c r="R1117" s="153" t="s">
        <v>3769</v>
      </c>
    </row>
    <row r="1118" spans="1:18" x14ac:dyDescent="0.25">
      <c r="A1118" t="s">
        <v>1020</v>
      </c>
      <c r="B1118" t="s">
        <v>3770</v>
      </c>
      <c r="C1118" s="86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  <c r="R1118" s="153" t="s">
        <v>3770</v>
      </c>
    </row>
    <row r="1119" spans="1:18" x14ac:dyDescent="0.25">
      <c r="A1119" t="s">
        <v>1022</v>
      </c>
      <c r="B1119" t="s">
        <v>3771</v>
      </c>
      <c r="C1119" s="87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  <c r="R1119" s="153" t="s">
        <v>3771</v>
      </c>
    </row>
    <row r="1120" spans="1:18" x14ac:dyDescent="0.25">
      <c r="A1120" t="s">
        <v>1024</v>
      </c>
      <c r="B1120" t="s">
        <v>3772</v>
      </c>
      <c r="C1120" s="86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  <c r="R1120" s="153" t="s">
        <v>3772</v>
      </c>
    </row>
    <row r="1121" spans="1:18" x14ac:dyDescent="0.25">
      <c r="A1121" t="s">
        <v>995</v>
      </c>
      <c r="B1121" t="s">
        <v>3773</v>
      </c>
      <c r="C1121" s="87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  <c r="R1121" s="153" t="s">
        <v>3773</v>
      </c>
    </row>
    <row r="1122" spans="1:18" x14ac:dyDescent="0.25">
      <c r="A1122" t="s">
        <v>997</v>
      </c>
      <c r="B1122" t="s">
        <v>3774</v>
      </c>
      <c r="C1122" s="86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  <c r="R1122" s="153" t="s">
        <v>3774</v>
      </c>
    </row>
    <row r="1123" spans="1:18" x14ac:dyDescent="0.25">
      <c r="A1123" t="s">
        <v>5392</v>
      </c>
      <c r="B1123" t="s">
        <v>3775</v>
      </c>
      <c r="C1123" s="87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  <c r="R1123" s="153" t="s">
        <v>3775</v>
      </c>
    </row>
    <row r="1124" spans="1:18" x14ac:dyDescent="0.25">
      <c r="A1124" t="s">
        <v>1001</v>
      </c>
      <c r="B1124" t="s">
        <v>3776</v>
      </c>
      <c r="C1124" s="86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  <c r="R1124" s="153" t="s">
        <v>3776</v>
      </c>
    </row>
    <row r="1125" spans="1:18" x14ac:dyDescent="0.25">
      <c r="A1125" t="s">
        <v>1003</v>
      </c>
      <c r="B1125" t="s">
        <v>3777</v>
      </c>
      <c r="C1125" s="87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  <c r="R1125" s="153" t="s">
        <v>3777</v>
      </c>
    </row>
    <row r="1126" spans="1:18" x14ac:dyDescent="0.25">
      <c r="A1126" t="s">
        <v>1005</v>
      </c>
      <c r="B1126" t="s">
        <v>3778</v>
      </c>
      <c r="C1126" s="86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  <c r="R1126" s="153" t="s">
        <v>3778</v>
      </c>
    </row>
    <row r="1127" spans="1:18" x14ac:dyDescent="0.25">
      <c r="A1127" t="s">
        <v>1007</v>
      </c>
      <c r="B1127" t="s">
        <v>3779</v>
      </c>
      <c r="C1127" s="87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  <c r="R1127" s="153" t="s">
        <v>3779</v>
      </c>
    </row>
    <row r="1128" spans="1:18" x14ac:dyDescent="0.25">
      <c r="A1128" t="s">
        <v>1009</v>
      </c>
      <c r="B1128" t="s">
        <v>3780</v>
      </c>
      <c r="C1128" s="86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  <c r="R1128" s="153" t="s">
        <v>3780</v>
      </c>
    </row>
    <row r="1129" spans="1:18" x14ac:dyDescent="0.25">
      <c r="A1129" t="s">
        <v>996</v>
      </c>
      <c r="B1129" t="s">
        <v>3781</v>
      </c>
      <c r="C1129" s="87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  <c r="R1129" s="153" t="s">
        <v>3781</v>
      </c>
    </row>
    <row r="1130" spans="1:18" x14ac:dyDescent="0.25">
      <c r="A1130" t="s">
        <v>998</v>
      </c>
      <c r="B1130" t="s">
        <v>3782</v>
      </c>
      <c r="C1130" s="86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  <c r="R1130" s="153" t="s">
        <v>3782</v>
      </c>
    </row>
    <row r="1131" spans="1:18" x14ac:dyDescent="0.25">
      <c r="A1131" t="s">
        <v>1000</v>
      </c>
      <c r="B1131" t="s">
        <v>3783</v>
      </c>
      <c r="C1131" s="87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  <c r="R1131" s="153" t="s">
        <v>3783</v>
      </c>
    </row>
    <row r="1132" spans="1:18" x14ac:dyDescent="0.25">
      <c r="A1132" t="s">
        <v>5393</v>
      </c>
      <c r="B1132" t="s">
        <v>3784</v>
      </c>
      <c r="C1132" s="86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  <c r="R1132" s="153" t="s">
        <v>3784</v>
      </c>
    </row>
    <row r="1133" spans="1:18" x14ac:dyDescent="0.25">
      <c r="A1133" t="s">
        <v>5394</v>
      </c>
      <c r="B1133" t="s">
        <v>3785</v>
      </c>
      <c r="C1133" s="87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  <c r="R1133" s="153" t="s">
        <v>3785</v>
      </c>
    </row>
    <row r="1134" spans="1:18" x14ac:dyDescent="0.25">
      <c r="A1134" t="s">
        <v>5395</v>
      </c>
      <c r="B1134" t="s">
        <v>3786</v>
      </c>
      <c r="C1134" s="86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  <c r="R1134" s="153" t="s">
        <v>3786</v>
      </c>
    </row>
    <row r="1135" spans="1:18" x14ac:dyDescent="0.25">
      <c r="A1135" t="s">
        <v>1008</v>
      </c>
      <c r="B1135" t="s">
        <v>3787</v>
      </c>
      <c r="C1135" s="87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  <c r="R1135" s="153" t="s">
        <v>3787</v>
      </c>
    </row>
    <row r="1136" spans="1:18" x14ac:dyDescent="0.25">
      <c r="A1136" t="s">
        <v>1010</v>
      </c>
      <c r="B1136" t="s">
        <v>3788</v>
      </c>
      <c r="C1136" s="86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  <c r="R1136" s="153" t="s">
        <v>3788</v>
      </c>
    </row>
    <row r="1137" spans="1:18" x14ac:dyDescent="0.25">
      <c r="A1137" t="s">
        <v>5396</v>
      </c>
      <c r="B1137" t="s">
        <v>3789</v>
      </c>
      <c r="C1137" s="87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  <c r="R1137" s="153" t="s">
        <v>3789</v>
      </c>
    </row>
    <row r="1138" spans="1:18" x14ac:dyDescent="0.25">
      <c r="A1138" t="s">
        <v>758</v>
      </c>
      <c r="B1138" t="s">
        <v>3790</v>
      </c>
      <c r="C1138" s="86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  <c r="R1138" s="153" t="s">
        <v>3790</v>
      </c>
    </row>
    <row r="1139" spans="1:18" x14ac:dyDescent="0.25">
      <c r="A1139" t="s">
        <v>760</v>
      </c>
      <c r="B1139" t="s">
        <v>3791</v>
      </c>
      <c r="C1139" s="87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  <c r="R1139" s="153" t="s">
        <v>3791</v>
      </c>
    </row>
    <row r="1140" spans="1:18" x14ac:dyDescent="0.25">
      <c r="A1140" t="s">
        <v>762</v>
      </c>
      <c r="B1140" t="s">
        <v>3792</v>
      </c>
      <c r="C1140" s="86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  <c r="R1140" s="153" t="s">
        <v>3792</v>
      </c>
    </row>
    <row r="1141" spans="1:18" x14ac:dyDescent="0.25">
      <c r="A1141" t="s">
        <v>764</v>
      </c>
      <c r="B1141" t="s">
        <v>3793</v>
      </c>
      <c r="C1141" s="87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  <c r="R1141" s="153" t="s">
        <v>3793</v>
      </c>
    </row>
    <row r="1142" spans="1:18" x14ac:dyDescent="0.25">
      <c r="A1142" t="s">
        <v>5397</v>
      </c>
      <c r="B1142" t="s">
        <v>3794</v>
      </c>
      <c r="C1142" s="86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  <c r="R1142" s="153" t="s">
        <v>3794</v>
      </c>
    </row>
    <row r="1143" spans="1:18" x14ac:dyDescent="0.25">
      <c r="A1143" t="s">
        <v>757</v>
      </c>
      <c r="B1143" t="s">
        <v>3795</v>
      </c>
      <c r="C1143" s="87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  <c r="R1143" s="153" t="s">
        <v>3795</v>
      </c>
    </row>
    <row r="1144" spans="1:18" x14ac:dyDescent="0.25">
      <c r="A1144" t="s">
        <v>759</v>
      </c>
      <c r="B1144" t="s">
        <v>3796</v>
      </c>
      <c r="C1144" s="86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  <c r="R1144" s="153" t="s">
        <v>3796</v>
      </c>
    </row>
    <row r="1145" spans="1:18" x14ac:dyDescent="0.25">
      <c r="A1145" t="s">
        <v>5398</v>
      </c>
      <c r="B1145" t="s">
        <v>3797</v>
      </c>
      <c r="C1145" s="87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  <c r="R1145" s="153" t="s">
        <v>3797</v>
      </c>
    </row>
    <row r="1146" spans="1:18" x14ac:dyDescent="0.25">
      <c r="A1146" t="s">
        <v>763</v>
      </c>
      <c r="B1146" t="s">
        <v>3798</v>
      </c>
      <c r="C1146" s="86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  <c r="R1146" s="153" t="s">
        <v>3798</v>
      </c>
    </row>
    <row r="1147" spans="1:18" x14ac:dyDescent="0.25">
      <c r="A1147" t="s">
        <v>765</v>
      </c>
      <c r="B1147" t="s">
        <v>3799</v>
      </c>
      <c r="C1147" s="87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  <c r="R1147" s="153" t="s">
        <v>3799</v>
      </c>
    </row>
    <row r="1148" spans="1:18" x14ac:dyDescent="0.25">
      <c r="A1148" t="s">
        <v>767</v>
      </c>
      <c r="B1148" t="s">
        <v>3800</v>
      </c>
      <c r="C1148" s="86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  <c r="R1148" s="153" t="s">
        <v>3800</v>
      </c>
    </row>
    <row r="1149" spans="1:18" x14ac:dyDescent="0.25">
      <c r="A1149" t="s">
        <v>744</v>
      </c>
      <c r="B1149" t="s">
        <v>3801</v>
      </c>
      <c r="C1149" s="87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  <c r="R1149" s="153" t="s">
        <v>3801</v>
      </c>
    </row>
    <row r="1150" spans="1:18" x14ac:dyDescent="0.25">
      <c r="A1150" t="s">
        <v>746</v>
      </c>
      <c r="B1150" t="s">
        <v>3802</v>
      </c>
      <c r="C1150" s="86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  <c r="R1150" s="153" t="s">
        <v>3802</v>
      </c>
    </row>
    <row r="1151" spans="1:18" x14ac:dyDescent="0.25">
      <c r="A1151" t="s">
        <v>748</v>
      </c>
      <c r="B1151" t="s">
        <v>3803</v>
      </c>
      <c r="C1151" s="87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  <c r="R1151" s="153" t="s">
        <v>3803</v>
      </c>
    </row>
    <row r="1152" spans="1:18" x14ac:dyDescent="0.25">
      <c r="A1152" t="s">
        <v>750</v>
      </c>
      <c r="B1152" t="s">
        <v>3804</v>
      </c>
      <c r="C1152" s="86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  <c r="R1152" s="153" t="s">
        <v>3804</v>
      </c>
    </row>
    <row r="1153" spans="1:18" x14ac:dyDescent="0.25">
      <c r="A1153" t="s">
        <v>752</v>
      </c>
      <c r="B1153" t="s">
        <v>3805</v>
      </c>
      <c r="C1153" s="87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  <c r="R1153" s="153" t="s">
        <v>3805</v>
      </c>
    </row>
    <row r="1154" spans="1:18" x14ac:dyDescent="0.25">
      <c r="A1154" t="s">
        <v>754</v>
      </c>
      <c r="B1154" t="s">
        <v>3806</v>
      </c>
      <c r="C1154" s="86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  <c r="R1154" s="153" t="s">
        <v>3806</v>
      </c>
    </row>
    <row r="1155" spans="1:18" x14ac:dyDescent="0.25">
      <c r="A1155" t="s">
        <v>5399</v>
      </c>
      <c r="B1155" t="s">
        <v>3807</v>
      </c>
      <c r="C1155" s="87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  <c r="R1155" s="153" t="s">
        <v>3807</v>
      </c>
    </row>
    <row r="1156" spans="1:18" x14ac:dyDescent="0.25">
      <c r="A1156" t="s">
        <v>747</v>
      </c>
      <c r="B1156" t="s">
        <v>3808</v>
      </c>
      <c r="C1156" s="86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  <c r="R1156" s="153" t="s">
        <v>3808</v>
      </c>
    </row>
    <row r="1157" spans="1:18" x14ac:dyDescent="0.25">
      <c r="A1157" t="s">
        <v>749</v>
      </c>
      <c r="B1157" t="s">
        <v>3809</v>
      </c>
      <c r="C1157" s="87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  <c r="R1157" s="153" t="s">
        <v>3809</v>
      </c>
    </row>
    <row r="1158" spans="1:18" x14ac:dyDescent="0.25">
      <c r="A1158" t="s">
        <v>751</v>
      </c>
      <c r="B1158" t="s">
        <v>3810</v>
      </c>
      <c r="C1158" s="86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  <c r="R1158" s="153" t="s">
        <v>3810</v>
      </c>
    </row>
    <row r="1159" spans="1:18" x14ac:dyDescent="0.25">
      <c r="A1159" t="s">
        <v>753</v>
      </c>
      <c r="B1159" t="s">
        <v>3811</v>
      </c>
      <c r="C1159" s="87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  <c r="R1159" s="153" t="s">
        <v>3811</v>
      </c>
    </row>
    <row r="1160" spans="1:18" x14ac:dyDescent="0.25">
      <c r="A1160" t="s">
        <v>755</v>
      </c>
      <c r="B1160" t="s">
        <v>3812</v>
      </c>
      <c r="C1160" s="86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  <c r="R1160" s="153" t="s">
        <v>3812</v>
      </c>
    </row>
    <row r="1161" spans="1:18" x14ac:dyDescent="0.25">
      <c r="A1161" t="s">
        <v>732</v>
      </c>
      <c r="B1161" t="s">
        <v>3813</v>
      </c>
      <c r="C1161" s="87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  <c r="R1161" s="153" t="s">
        <v>3813</v>
      </c>
    </row>
    <row r="1162" spans="1:18" x14ac:dyDescent="0.25">
      <c r="A1162" t="s">
        <v>734</v>
      </c>
      <c r="B1162" t="s">
        <v>3814</v>
      </c>
      <c r="C1162" s="86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  <c r="R1162" s="153" t="s">
        <v>3814</v>
      </c>
    </row>
    <row r="1163" spans="1:18" x14ac:dyDescent="0.25">
      <c r="A1163" t="s">
        <v>5400</v>
      </c>
      <c r="B1163" t="s">
        <v>3815</v>
      </c>
      <c r="C1163" s="87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  <c r="R1163" s="153" t="s">
        <v>3815</v>
      </c>
    </row>
    <row r="1164" spans="1:18" x14ac:dyDescent="0.25">
      <c r="A1164" t="s">
        <v>5401</v>
      </c>
      <c r="B1164" t="s">
        <v>3816</v>
      </c>
      <c r="C1164" s="86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  <c r="R1164" s="153" t="s">
        <v>3816</v>
      </c>
    </row>
    <row r="1165" spans="1:18" x14ac:dyDescent="0.25">
      <c r="A1165" t="s">
        <v>740</v>
      </c>
      <c r="B1165" t="s">
        <v>3817</v>
      </c>
      <c r="C1165" s="87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  <c r="R1165" s="153" t="s">
        <v>3817</v>
      </c>
    </row>
    <row r="1166" spans="1:18" x14ac:dyDescent="0.25">
      <c r="A1166" t="s">
        <v>742</v>
      </c>
      <c r="B1166" t="s">
        <v>3818</v>
      </c>
      <c r="C1166" s="86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  <c r="R1166" s="153" t="s">
        <v>3818</v>
      </c>
    </row>
    <row r="1167" spans="1:18" x14ac:dyDescent="0.25">
      <c r="A1167" t="s">
        <v>5402</v>
      </c>
      <c r="B1167" t="s">
        <v>3819</v>
      </c>
      <c r="C1167" s="87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  <c r="R1167" s="153" t="s">
        <v>3819</v>
      </c>
    </row>
    <row r="1168" spans="1:18" x14ac:dyDescent="0.25">
      <c r="A1168" t="s">
        <v>735</v>
      </c>
      <c r="B1168" t="s">
        <v>3820</v>
      </c>
      <c r="C1168" s="86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  <c r="R1168" s="153" t="s">
        <v>3820</v>
      </c>
    </row>
    <row r="1169" spans="1:18" x14ac:dyDescent="0.25">
      <c r="A1169" t="s">
        <v>737</v>
      </c>
      <c r="B1169" t="s">
        <v>3821</v>
      </c>
      <c r="C1169" s="87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  <c r="R1169" s="153" t="s">
        <v>3821</v>
      </c>
    </row>
    <row r="1170" spans="1:18" x14ac:dyDescent="0.25">
      <c r="A1170" t="s">
        <v>5403</v>
      </c>
      <c r="B1170" t="s">
        <v>3822</v>
      </c>
      <c r="C1170" s="86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  <c r="R1170" s="153" t="s">
        <v>3822</v>
      </c>
    </row>
    <row r="1171" spans="1:18" x14ac:dyDescent="0.25">
      <c r="A1171" t="s">
        <v>741</v>
      </c>
      <c r="B1171" t="s">
        <v>3823</v>
      </c>
      <c r="C1171" s="87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  <c r="R1171" s="153" t="s">
        <v>3823</v>
      </c>
    </row>
    <row r="1172" spans="1:18" x14ac:dyDescent="0.25">
      <c r="A1172" t="s">
        <v>743</v>
      </c>
      <c r="B1172" t="s">
        <v>3824</v>
      </c>
      <c r="C1172" s="86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  <c r="R1172" s="153" t="s">
        <v>3824</v>
      </c>
    </row>
    <row r="1173" spans="1:18" x14ac:dyDescent="0.25">
      <c r="A1173" t="s">
        <v>5404</v>
      </c>
      <c r="B1173" t="s">
        <v>3825</v>
      </c>
      <c r="C1173" s="87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  <c r="R1173" s="153" t="s">
        <v>3825</v>
      </c>
    </row>
    <row r="1174" spans="1:18" x14ac:dyDescent="0.25">
      <c r="A1174" t="s">
        <v>722</v>
      </c>
      <c r="B1174" t="s">
        <v>3826</v>
      </c>
      <c r="C1174" s="86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  <c r="R1174" s="153" t="s">
        <v>3826</v>
      </c>
    </row>
    <row r="1175" spans="1:18" x14ac:dyDescent="0.25">
      <c r="A1175" t="s">
        <v>724</v>
      </c>
      <c r="B1175" t="s">
        <v>3827</v>
      </c>
      <c r="C1175" s="87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  <c r="R1175" s="153" t="s">
        <v>3827</v>
      </c>
    </row>
    <row r="1176" spans="1:18" x14ac:dyDescent="0.25">
      <c r="A1176" t="s">
        <v>726</v>
      </c>
      <c r="B1176" t="s">
        <v>3828</v>
      </c>
      <c r="C1176" s="86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  <c r="R1176" s="153" t="s">
        <v>3828</v>
      </c>
    </row>
    <row r="1177" spans="1:18" x14ac:dyDescent="0.25">
      <c r="A1177" t="s">
        <v>728</v>
      </c>
      <c r="B1177" t="s">
        <v>3829</v>
      </c>
      <c r="C1177" s="87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  <c r="R1177" s="153" t="s">
        <v>3829</v>
      </c>
    </row>
    <row r="1178" spans="1:18" x14ac:dyDescent="0.25">
      <c r="A1178" t="s">
        <v>730</v>
      </c>
      <c r="B1178" t="s">
        <v>3830</v>
      </c>
      <c r="C1178" s="86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  <c r="R1178" s="153" t="s">
        <v>3830</v>
      </c>
    </row>
    <row r="1179" spans="1:18" x14ac:dyDescent="0.25">
      <c r="A1179" t="s">
        <v>721</v>
      </c>
      <c r="B1179" t="s">
        <v>3831</v>
      </c>
      <c r="C1179" s="87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  <c r="R1179" s="153" t="s">
        <v>3831</v>
      </c>
    </row>
    <row r="1180" spans="1:18" x14ac:dyDescent="0.25">
      <c r="A1180" t="s">
        <v>5405</v>
      </c>
      <c r="B1180" t="s">
        <v>3832</v>
      </c>
      <c r="C1180" s="86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  <c r="R1180" s="153" t="s">
        <v>3832</v>
      </c>
    </row>
    <row r="1181" spans="1:18" x14ac:dyDescent="0.25">
      <c r="A1181" t="s">
        <v>5406</v>
      </c>
      <c r="B1181" t="s">
        <v>3833</v>
      </c>
      <c r="C1181" s="87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  <c r="R1181" s="153" t="s">
        <v>3833</v>
      </c>
    </row>
    <row r="1182" spans="1:18" x14ac:dyDescent="0.25">
      <c r="A1182" t="s">
        <v>727</v>
      </c>
      <c r="B1182" t="s">
        <v>3834</v>
      </c>
      <c r="C1182" s="86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  <c r="R1182" s="153" t="s">
        <v>3834</v>
      </c>
    </row>
    <row r="1183" spans="1:18" x14ac:dyDescent="0.25">
      <c r="A1183" t="s">
        <v>729</v>
      </c>
      <c r="B1183" t="s">
        <v>3835</v>
      </c>
      <c r="C1183" s="87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  <c r="R1183" s="153" t="s">
        <v>3835</v>
      </c>
    </row>
    <row r="1184" spans="1:18" x14ac:dyDescent="0.25">
      <c r="A1184" t="s">
        <v>731</v>
      </c>
      <c r="B1184" t="s">
        <v>3836</v>
      </c>
      <c r="C1184" s="86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  <c r="R1184" s="153" t="s">
        <v>3836</v>
      </c>
    </row>
    <row r="1185" spans="1:18" x14ac:dyDescent="0.25">
      <c r="A1185" t="s">
        <v>681</v>
      </c>
      <c r="B1185" t="s">
        <v>3837</v>
      </c>
      <c r="C1185" s="87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  <c r="R1185" s="153" t="s">
        <v>3837</v>
      </c>
    </row>
    <row r="1186" spans="1:18" x14ac:dyDescent="0.25">
      <c r="A1186" t="s">
        <v>683</v>
      </c>
      <c r="B1186" t="s">
        <v>3838</v>
      </c>
      <c r="C1186" s="86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  <c r="R1186" s="153" t="s">
        <v>3838</v>
      </c>
    </row>
    <row r="1187" spans="1:18" x14ac:dyDescent="0.25">
      <c r="A1187" t="s">
        <v>685</v>
      </c>
      <c r="B1187" t="s">
        <v>3839</v>
      </c>
      <c r="C1187" s="87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  <c r="R1187" s="153" t="s">
        <v>3839</v>
      </c>
    </row>
    <row r="1188" spans="1:18" x14ac:dyDescent="0.25">
      <c r="A1188" t="s">
        <v>687</v>
      </c>
      <c r="B1188" t="s">
        <v>3840</v>
      </c>
      <c r="C1188" s="86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  <c r="R1188" s="153" t="s">
        <v>3840</v>
      </c>
    </row>
    <row r="1189" spans="1:18" x14ac:dyDescent="0.25">
      <c r="A1189" t="s">
        <v>689</v>
      </c>
      <c r="B1189" t="s">
        <v>3841</v>
      </c>
      <c r="C1189" s="87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  <c r="R1189" s="153" t="s">
        <v>3841</v>
      </c>
    </row>
    <row r="1190" spans="1:18" x14ac:dyDescent="0.25">
      <c r="A1190" t="s">
        <v>5407</v>
      </c>
      <c r="B1190" t="s">
        <v>3842</v>
      </c>
      <c r="C1190" s="86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  <c r="R1190" s="153" t="s">
        <v>3842</v>
      </c>
    </row>
    <row r="1191" spans="1:18" x14ac:dyDescent="0.25">
      <c r="A1191" t="s">
        <v>5408</v>
      </c>
      <c r="B1191" t="s">
        <v>3843</v>
      </c>
      <c r="C1191" s="87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  <c r="R1191" s="153" t="s">
        <v>3843</v>
      </c>
    </row>
    <row r="1192" spans="1:18" x14ac:dyDescent="0.25">
      <c r="A1192" t="s">
        <v>5409</v>
      </c>
      <c r="B1192" t="s">
        <v>3844</v>
      </c>
      <c r="C1192" s="86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  <c r="R1192" s="153" t="s">
        <v>3844</v>
      </c>
    </row>
    <row r="1193" spans="1:18" x14ac:dyDescent="0.25">
      <c r="A1193" t="s">
        <v>688</v>
      </c>
      <c r="B1193" t="s">
        <v>3845</v>
      </c>
      <c r="C1193" s="87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  <c r="R1193" s="153" t="s">
        <v>3845</v>
      </c>
    </row>
    <row r="1194" spans="1:18" x14ac:dyDescent="0.25">
      <c r="A1194" t="s">
        <v>5410</v>
      </c>
      <c r="B1194" t="s">
        <v>3846</v>
      </c>
      <c r="C1194" s="86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  <c r="R1194" s="153" t="s">
        <v>3846</v>
      </c>
    </row>
    <row r="1195" spans="1:18" x14ac:dyDescent="0.25">
      <c r="A1195" t="s">
        <v>671</v>
      </c>
      <c r="B1195" t="s">
        <v>3847</v>
      </c>
      <c r="C1195" s="87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  <c r="R1195" s="153" t="s">
        <v>3847</v>
      </c>
    </row>
    <row r="1196" spans="1:18" x14ac:dyDescent="0.25">
      <c r="A1196" t="s">
        <v>673</v>
      </c>
      <c r="B1196" t="s">
        <v>3848</v>
      </c>
      <c r="C1196" s="86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  <c r="R1196" s="153" t="s">
        <v>3848</v>
      </c>
    </row>
    <row r="1197" spans="1:18" x14ac:dyDescent="0.25">
      <c r="A1197" t="s">
        <v>5411</v>
      </c>
      <c r="B1197" t="s">
        <v>3849</v>
      </c>
      <c r="C1197" s="87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  <c r="R1197" s="153" t="s">
        <v>3849</v>
      </c>
    </row>
    <row r="1198" spans="1:18" x14ac:dyDescent="0.25">
      <c r="A1198" t="s">
        <v>5412</v>
      </c>
      <c r="B1198" t="s">
        <v>3850</v>
      </c>
      <c r="C1198" s="86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  <c r="R1198" s="153" t="s">
        <v>3850</v>
      </c>
    </row>
    <row r="1199" spans="1:18" x14ac:dyDescent="0.25">
      <c r="A1199" t="s">
        <v>679</v>
      </c>
      <c r="B1199" t="s">
        <v>3851</v>
      </c>
      <c r="C1199" s="87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  <c r="R1199" s="153" t="s">
        <v>3851</v>
      </c>
    </row>
    <row r="1200" spans="1:18" x14ac:dyDescent="0.25">
      <c r="A1200" t="s">
        <v>672</v>
      </c>
      <c r="B1200" t="s">
        <v>3852</v>
      </c>
      <c r="C1200" s="86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  <c r="R1200" s="153" t="s">
        <v>3852</v>
      </c>
    </row>
    <row r="1201" spans="1:18" x14ac:dyDescent="0.25">
      <c r="A1201" t="s">
        <v>5413</v>
      </c>
      <c r="B1201" t="s">
        <v>3853</v>
      </c>
      <c r="C1201" s="87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  <c r="R1201" s="153" t="s">
        <v>3853</v>
      </c>
    </row>
    <row r="1202" spans="1:18" x14ac:dyDescent="0.25">
      <c r="A1202" t="s">
        <v>676</v>
      </c>
      <c r="B1202" t="s">
        <v>3854</v>
      </c>
      <c r="C1202" s="86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  <c r="R1202" s="153" t="s">
        <v>3854</v>
      </c>
    </row>
    <row r="1203" spans="1:18" x14ac:dyDescent="0.25">
      <c r="A1203" t="s">
        <v>678</v>
      </c>
      <c r="B1203" t="s">
        <v>3855</v>
      </c>
      <c r="C1203" s="87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  <c r="R1203" s="153" t="s">
        <v>3855</v>
      </c>
    </row>
    <row r="1204" spans="1:18" x14ac:dyDescent="0.25">
      <c r="A1204" t="s">
        <v>680</v>
      </c>
      <c r="B1204" t="s">
        <v>3856</v>
      </c>
      <c r="C1204" s="86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  <c r="R1204" s="153" t="s">
        <v>3856</v>
      </c>
    </row>
    <row r="1205" spans="1:18" x14ac:dyDescent="0.25">
      <c r="A1205" t="s">
        <v>661</v>
      </c>
      <c r="B1205" t="s">
        <v>3857</v>
      </c>
      <c r="C1205" s="87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  <c r="R1205" s="153" t="s">
        <v>3857</v>
      </c>
    </row>
    <row r="1206" spans="1:18" x14ac:dyDescent="0.25">
      <c r="A1206" t="s">
        <v>5414</v>
      </c>
      <c r="B1206" t="s">
        <v>3858</v>
      </c>
      <c r="C1206" s="86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  <c r="R1206" s="153" t="s">
        <v>3858</v>
      </c>
    </row>
    <row r="1207" spans="1:18" x14ac:dyDescent="0.25">
      <c r="A1207" t="s">
        <v>5415</v>
      </c>
      <c r="B1207" t="s">
        <v>3859</v>
      </c>
      <c r="C1207" s="87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  <c r="R1207" s="153" t="s">
        <v>3859</v>
      </c>
    </row>
    <row r="1208" spans="1:18" x14ac:dyDescent="0.25">
      <c r="A1208" t="s">
        <v>667</v>
      </c>
      <c r="B1208" t="s">
        <v>3860</v>
      </c>
      <c r="C1208" s="86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  <c r="R1208" s="153" t="s">
        <v>3860</v>
      </c>
    </row>
    <row r="1209" spans="1:18" x14ac:dyDescent="0.25">
      <c r="A1209" t="s">
        <v>669</v>
      </c>
      <c r="B1209" t="s">
        <v>3861</v>
      </c>
      <c r="C1209" s="87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  <c r="R1209" s="153" t="s">
        <v>3861</v>
      </c>
    </row>
    <row r="1210" spans="1:18" x14ac:dyDescent="0.25">
      <c r="A1210" t="s">
        <v>662</v>
      </c>
      <c r="B1210" t="s">
        <v>3862</v>
      </c>
      <c r="C1210" s="86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  <c r="R1210" s="153" t="s">
        <v>3862</v>
      </c>
    </row>
    <row r="1211" spans="1:18" x14ac:dyDescent="0.25">
      <c r="A1211" t="s">
        <v>664</v>
      </c>
      <c r="B1211" t="s">
        <v>3863</v>
      </c>
      <c r="C1211" s="87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  <c r="R1211" s="153" t="s">
        <v>3863</v>
      </c>
    </row>
    <row r="1212" spans="1:18" x14ac:dyDescent="0.25">
      <c r="A1212" t="s">
        <v>5416</v>
      </c>
      <c r="B1212" t="s">
        <v>3864</v>
      </c>
      <c r="C1212" s="86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  <c r="R1212" s="153" t="s">
        <v>3864</v>
      </c>
    </row>
    <row r="1213" spans="1:18" x14ac:dyDescent="0.25">
      <c r="A1213" t="s">
        <v>668</v>
      </c>
      <c r="B1213" t="s">
        <v>3865</v>
      </c>
      <c r="C1213" s="87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  <c r="R1213" s="153" t="s">
        <v>3865</v>
      </c>
    </row>
    <row r="1214" spans="1:18" x14ac:dyDescent="0.25">
      <c r="A1214" t="s">
        <v>670</v>
      </c>
      <c r="B1214" t="s">
        <v>3866</v>
      </c>
      <c r="C1214" s="86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  <c r="R1214" s="153" t="s">
        <v>3866</v>
      </c>
    </row>
    <row r="1215" spans="1:18" x14ac:dyDescent="0.25">
      <c r="A1215" t="s">
        <v>5417</v>
      </c>
      <c r="B1215" t="s">
        <v>3867</v>
      </c>
      <c r="C1215" s="87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  <c r="R1215" s="153" t="s">
        <v>3867</v>
      </c>
    </row>
    <row r="1216" spans="1:18" x14ac:dyDescent="0.25">
      <c r="A1216" t="s">
        <v>5418</v>
      </c>
      <c r="B1216" t="s">
        <v>3868</v>
      </c>
      <c r="C1216" s="86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  <c r="R1216" s="153" t="s">
        <v>3868</v>
      </c>
    </row>
    <row r="1217" spans="1:18" x14ac:dyDescent="0.25">
      <c r="A1217" t="s">
        <v>710</v>
      </c>
      <c r="B1217" t="s">
        <v>3869</v>
      </c>
      <c r="C1217" s="87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  <c r="R1217" s="153" t="s">
        <v>3869</v>
      </c>
    </row>
    <row r="1218" spans="1:18" x14ac:dyDescent="0.25">
      <c r="A1218" t="s">
        <v>712</v>
      </c>
      <c r="B1218" t="s">
        <v>3870</v>
      </c>
      <c r="C1218" s="86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  <c r="R1218" s="153" t="s">
        <v>3870</v>
      </c>
    </row>
    <row r="1219" spans="1:18" x14ac:dyDescent="0.25">
      <c r="A1219" t="s">
        <v>714</v>
      </c>
      <c r="B1219" t="s">
        <v>3871</v>
      </c>
      <c r="C1219" s="87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  <c r="R1219" s="153" t="s">
        <v>3871</v>
      </c>
    </row>
    <row r="1220" spans="1:18" x14ac:dyDescent="0.25">
      <c r="A1220" t="s">
        <v>716</v>
      </c>
      <c r="B1220" t="s">
        <v>3872</v>
      </c>
      <c r="C1220" s="86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  <c r="R1220" s="153" t="s">
        <v>3872</v>
      </c>
    </row>
    <row r="1221" spans="1:18" x14ac:dyDescent="0.25">
      <c r="A1221" t="s">
        <v>718</v>
      </c>
      <c r="B1221" t="s">
        <v>3873</v>
      </c>
      <c r="C1221" s="87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  <c r="R1221" s="153" t="s">
        <v>3873</v>
      </c>
    </row>
    <row r="1222" spans="1:18" x14ac:dyDescent="0.25">
      <c r="A1222" t="s">
        <v>707</v>
      </c>
      <c r="B1222" t="s">
        <v>3874</v>
      </c>
      <c r="C1222" s="86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  <c r="R1222" s="153" t="s">
        <v>3874</v>
      </c>
    </row>
    <row r="1223" spans="1:18" x14ac:dyDescent="0.25">
      <c r="A1223" t="s">
        <v>709</v>
      </c>
      <c r="B1223" t="s">
        <v>3875</v>
      </c>
      <c r="C1223" s="87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  <c r="R1223" s="153" t="s">
        <v>3875</v>
      </c>
    </row>
    <row r="1224" spans="1:18" x14ac:dyDescent="0.25">
      <c r="A1224" t="s">
        <v>711</v>
      </c>
      <c r="B1224" t="s">
        <v>3876</v>
      </c>
      <c r="C1224" s="86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  <c r="R1224" s="153" t="s">
        <v>3876</v>
      </c>
    </row>
    <row r="1225" spans="1:18" x14ac:dyDescent="0.25">
      <c r="A1225" t="s">
        <v>713</v>
      </c>
      <c r="B1225" t="s">
        <v>3877</v>
      </c>
      <c r="C1225" s="87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  <c r="R1225" s="153" t="s">
        <v>3877</v>
      </c>
    </row>
    <row r="1226" spans="1:18" x14ac:dyDescent="0.25">
      <c r="A1226" t="s">
        <v>5419</v>
      </c>
      <c r="B1226" t="s">
        <v>3878</v>
      </c>
      <c r="C1226" s="86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  <c r="R1226" s="153" t="s">
        <v>3878</v>
      </c>
    </row>
    <row r="1227" spans="1:18" x14ac:dyDescent="0.25">
      <c r="A1227" t="s">
        <v>5420</v>
      </c>
      <c r="B1227" t="s">
        <v>3879</v>
      </c>
      <c r="C1227" s="87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  <c r="R1227" s="153" t="s">
        <v>3879</v>
      </c>
    </row>
    <row r="1228" spans="1:18" x14ac:dyDescent="0.25">
      <c r="A1228" t="s">
        <v>719</v>
      </c>
      <c r="B1228" t="s">
        <v>3880</v>
      </c>
      <c r="C1228" s="86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  <c r="R1228" s="153" t="s">
        <v>3880</v>
      </c>
    </row>
    <row r="1229" spans="1:18" x14ac:dyDescent="0.25">
      <c r="A1229" t="s">
        <v>5421</v>
      </c>
      <c r="B1229" t="s">
        <v>3881</v>
      </c>
      <c r="C1229" s="87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  <c r="R1229" s="153" t="s">
        <v>3881</v>
      </c>
    </row>
    <row r="1230" spans="1:18" x14ac:dyDescent="0.25">
      <c r="A1230" t="s">
        <v>5422</v>
      </c>
      <c r="B1230" t="s">
        <v>3882</v>
      </c>
      <c r="C1230" s="86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  <c r="R1230" s="153" t="s">
        <v>3882</v>
      </c>
    </row>
    <row r="1231" spans="1:18" x14ac:dyDescent="0.25">
      <c r="A1231" t="s">
        <v>694</v>
      </c>
      <c r="B1231" t="s">
        <v>3883</v>
      </c>
      <c r="C1231" s="87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  <c r="R1231" s="153" t="s">
        <v>3883</v>
      </c>
    </row>
    <row r="1232" spans="1:18" x14ac:dyDescent="0.25">
      <c r="A1232" t="s">
        <v>5423</v>
      </c>
      <c r="B1232" t="s">
        <v>3884</v>
      </c>
      <c r="C1232" s="86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  <c r="R1232" s="153" t="s">
        <v>3884</v>
      </c>
    </row>
    <row r="1233" spans="1:18" x14ac:dyDescent="0.25">
      <c r="A1233" t="s">
        <v>698</v>
      </c>
      <c r="B1233" t="s">
        <v>3885</v>
      </c>
      <c r="C1233" s="87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  <c r="R1233" s="153" t="s">
        <v>3885</v>
      </c>
    </row>
    <row r="1234" spans="1:18" x14ac:dyDescent="0.25">
      <c r="A1234" t="s">
        <v>700</v>
      </c>
      <c r="B1234" t="s">
        <v>3886</v>
      </c>
      <c r="C1234" s="86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  <c r="R1234" s="153" t="s">
        <v>3886</v>
      </c>
    </row>
    <row r="1235" spans="1:18" x14ac:dyDescent="0.25">
      <c r="A1235" t="s">
        <v>702</v>
      </c>
      <c r="B1235" t="s">
        <v>3887</v>
      </c>
      <c r="C1235" s="87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  <c r="R1235" s="153" t="s">
        <v>3887</v>
      </c>
    </row>
    <row r="1236" spans="1:18" x14ac:dyDescent="0.25">
      <c r="A1236" t="s">
        <v>704</v>
      </c>
      <c r="B1236" t="s">
        <v>3888</v>
      </c>
      <c r="C1236" s="86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  <c r="R1236" s="153" t="s">
        <v>3888</v>
      </c>
    </row>
    <row r="1237" spans="1:18" x14ac:dyDescent="0.25">
      <c r="A1237" t="s">
        <v>5424</v>
      </c>
      <c r="B1237" t="s">
        <v>3889</v>
      </c>
      <c r="C1237" s="87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  <c r="R1237" s="153" t="s">
        <v>3889</v>
      </c>
    </row>
    <row r="1238" spans="1:18" x14ac:dyDescent="0.25">
      <c r="A1238" t="s">
        <v>695</v>
      </c>
      <c r="B1238" t="s">
        <v>3890</v>
      </c>
      <c r="C1238" s="86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  <c r="R1238" s="153" t="s">
        <v>3890</v>
      </c>
    </row>
    <row r="1239" spans="1:18" x14ac:dyDescent="0.25">
      <c r="A1239" t="s">
        <v>697</v>
      </c>
      <c r="B1239" t="s">
        <v>3891</v>
      </c>
      <c r="C1239" s="87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  <c r="R1239" s="153" t="s">
        <v>3891</v>
      </c>
    </row>
    <row r="1240" spans="1:18" x14ac:dyDescent="0.25">
      <c r="A1240" t="s">
        <v>5425</v>
      </c>
      <c r="B1240" t="s">
        <v>3892</v>
      </c>
      <c r="C1240" s="86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  <c r="R1240" s="153" t="s">
        <v>3892</v>
      </c>
    </row>
    <row r="1241" spans="1:18" x14ac:dyDescent="0.25">
      <c r="A1241" t="s">
        <v>701</v>
      </c>
      <c r="B1241" t="s">
        <v>3893</v>
      </c>
      <c r="C1241" s="87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  <c r="R1241" s="153" t="s">
        <v>3893</v>
      </c>
    </row>
    <row r="1242" spans="1:18" x14ac:dyDescent="0.25">
      <c r="A1242" t="s">
        <v>703</v>
      </c>
      <c r="B1242" t="s">
        <v>3894</v>
      </c>
      <c r="C1242" s="86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  <c r="R1242" s="153" t="s">
        <v>3894</v>
      </c>
    </row>
    <row r="1243" spans="1:18" x14ac:dyDescent="0.25">
      <c r="A1243" t="s">
        <v>705</v>
      </c>
      <c r="B1243" t="s">
        <v>3895</v>
      </c>
      <c r="C1243" s="87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  <c r="R1243" s="153" t="s">
        <v>3895</v>
      </c>
    </row>
    <row r="1244" spans="1:18" x14ac:dyDescent="0.25">
      <c r="A1244" t="s">
        <v>5426</v>
      </c>
      <c r="B1244" t="s">
        <v>3896</v>
      </c>
      <c r="C1244" s="86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3897</v>
      </c>
      <c r="I1244" s="59" t="s">
        <v>3897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  <c r="R1244" s="153" t="s">
        <v>3896</v>
      </c>
    </row>
    <row r="1245" spans="1:18" x14ac:dyDescent="0.25">
      <c r="A1245" t="s">
        <v>5427</v>
      </c>
      <c r="B1245" t="s">
        <v>3898</v>
      </c>
      <c r="C1245" s="87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3897</v>
      </c>
      <c r="I1245" s="60" t="s">
        <v>3897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  <c r="R1245" s="153" t="s">
        <v>3898</v>
      </c>
    </row>
    <row r="1246" spans="1:18" x14ac:dyDescent="0.25">
      <c r="A1246" t="s">
        <v>5428</v>
      </c>
      <c r="B1246" t="s">
        <v>3899</v>
      </c>
      <c r="C1246" s="86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3897</v>
      </c>
      <c r="I1246" s="59" t="s">
        <v>3897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  <c r="R1246" s="153" t="s">
        <v>3899</v>
      </c>
    </row>
    <row r="1247" spans="1:18" x14ac:dyDescent="0.25">
      <c r="A1247" t="s">
        <v>5429</v>
      </c>
      <c r="B1247" t="s">
        <v>3900</v>
      </c>
      <c r="C1247" s="87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3897</v>
      </c>
      <c r="I1247" s="60" t="s">
        <v>3897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  <c r="R1247" s="153" t="s">
        <v>3900</v>
      </c>
    </row>
    <row r="1248" spans="1:18" x14ac:dyDescent="0.25">
      <c r="A1248" t="s">
        <v>5430</v>
      </c>
      <c r="B1248" t="s">
        <v>3901</v>
      </c>
      <c r="C1248" s="86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3897</v>
      </c>
      <c r="I1248" s="59" t="s">
        <v>3897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  <c r="R1248" s="153" t="s">
        <v>3901</v>
      </c>
    </row>
    <row r="1249" spans="1:18" x14ac:dyDescent="0.25">
      <c r="A1249" t="s">
        <v>5431</v>
      </c>
      <c r="B1249" t="s">
        <v>3902</v>
      </c>
      <c r="C1249" s="87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3897</v>
      </c>
      <c r="I1249" s="60" t="s">
        <v>3897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  <c r="R1249" s="153" t="s">
        <v>3902</v>
      </c>
    </row>
    <row r="1250" spans="1:18" x14ac:dyDescent="0.25">
      <c r="A1250" t="s">
        <v>5432</v>
      </c>
      <c r="B1250" t="s">
        <v>3903</v>
      </c>
      <c r="C1250" s="86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3897</v>
      </c>
      <c r="I1250" s="59" t="s">
        <v>3897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  <c r="R1250" s="153" t="s">
        <v>3903</v>
      </c>
    </row>
    <row r="1251" spans="1:18" x14ac:dyDescent="0.25">
      <c r="A1251" t="s">
        <v>5433</v>
      </c>
      <c r="B1251" t="s">
        <v>3904</v>
      </c>
      <c r="C1251" s="87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3897</v>
      </c>
      <c r="I1251" s="60" t="s">
        <v>3897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  <c r="R1251" s="153" t="s">
        <v>3904</v>
      </c>
    </row>
    <row r="1252" spans="1:18" x14ac:dyDescent="0.25">
      <c r="A1252" t="s">
        <v>5434</v>
      </c>
      <c r="B1252" t="s">
        <v>3905</v>
      </c>
      <c r="C1252" s="86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3897</v>
      </c>
      <c r="I1252" s="59" t="s">
        <v>3897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  <c r="R1252" s="153" t="s">
        <v>3905</v>
      </c>
    </row>
    <row r="1253" spans="1:18" x14ac:dyDescent="0.25">
      <c r="A1253" t="s">
        <v>768</v>
      </c>
      <c r="B1253" t="s">
        <v>3906</v>
      </c>
      <c r="C1253" s="87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3897</v>
      </c>
      <c r="I1253" s="60" t="s">
        <v>3897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  <c r="R1253" s="153" t="s">
        <v>3906</v>
      </c>
    </row>
    <row r="1254" spans="1:18" x14ac:dyDescent="0.25">
      <c r="A1254" t="s">
        <v>769</v>
      </c>
      <c r="B1254" t="s">
        <v>3907</v>
      </c>
      <c r="C1254" s="86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3897</v>
      </c>
      <c r="I1254" s="59" t="s">
        <v>3897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  <c r="R1254" s="153" t="s">
        <v>3907</v>
      </c>
    </row>
    <row r="1255" spans="1:18" x14ac:dyDescent="0.25">
      <c r="A1255" t="s">
        <v>5435</v>
      </c>
      <c r="B1255" t="s">
        <v>3908</v>
      </c>
      <c r="C1255" s="87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3897</v>
      </c>
      <c r="I1255" s="60" t="s">
        <v>3897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  <c r="R1255" s="153" t="s">
        <v>3908</v>
      </c>
    </row>
    <row r="1256" spans="1:18" x14ac:dyDescent="0.25">
      <c r="A1256" t="s">
        <v>5436</v>
      </c>
      <c r="B1256" t="s">
        <v>3909</v>
      </c>
      <c r="C1256" s="86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3897</v>
      </c>
      <c r="I1256" s="59" t="s">
        <v>3897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  <c r="R1256" s="153" t="s">
        <v>3909</v>
      </c>
    </row>
    <row r="1257" spans="1:18" x14ac:dyDescent="0.25">
      <c r="A1257" t="s">
        <v>5437</v>
      </c>
      <c r="B1257" t="s">
        <v>3910</v>
      </c>
      <c r="C1257" s="87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3897</v>
      </c>
      <c r="I1257" s="60" t="s">
        <v>3897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  <c r="R1257" s="153" t="s">
        <v>3910</v>
      </c>
    </row>
    <row r="1258" spans="1:18" x14ac:dyDescent="0.25">
      <c r="A1258" t="s">
        <v>5438</v>
      </c>
      <c r="B1258" t="s">
        <v>3911</v>
      </c>
      <c r="C1258" s="86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3897</v>
      </c>
      <c r="I1258" s="59" t="s">
        <v>3897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  <c r="R1258" s="153" t="s">
        <v>3911</v>
      </c>
    </row>
    <row r="1259" spans="1:18" x14ac:dyDescent="0.25">
      <c r="A1259" t="s">
        <v>774</v>
      </c>
      <c r="B1259" t="s">
        <v>3912</v>
      </c>
      <c r="C1259" s="87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3897</v>
      </c>
      <c r="I1259" s="60" t="s">
        <v>3897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  <c r="R1259" s="153" t="s">
        <v>3912</v>
      </c>
    </row>
    <row r="1260" spans="1:18" x14ac:dyDescent="0.25">
      <c r="A1260" t="s">
        <v>5439</v>
      </c>
      <c r="B1260" t="s">
        <v>3913</v>
      </c>
      <c r="C1260" s="86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3897</v>
      </c>
      <c r="I1260" s="59" t="s">
        <v>3897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  <c r="R1260" s="153" t="s">
        <v>3913</v>
      </c>
    </row>
    <row r="1261" spans="1:18" x14ac:dyDescent="0.25">
      <c r="A1261" t="s">
        <v>776</v>
      </c>
      <c r="B1261" t="s">
        <v>3914</v>
      </c>
      <c r="C1261" s="87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3897</v>
      </c>
      <c r="I1261" s="60" t="s">
        <v>3897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  <c r="R1261" s="153" t="s">
        <v>3914</v>
      </c>
    </row>
    <row r="1262" spans="1:18" x14ac:dyDescent="0.25">
      <c r="A1262" t="s">
        <v>777</v>
      </c>
      <c r="B1262" t="s">
        <v>3915</v>
      </c>
      <c r="C1262" s="86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3897</v>
      </c>
      <c r="I1262" s="59" t="s">
        <v>3897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  <c r="R1262" s="153" t="s">
        <v>3915</v>
      </c>
    </row>
    <row r="1263" spans="1:18" x14ac:dyDescent="0.25">
      <c r="A1263" t="s">
        <v>778</v>
      </c>
      <c r="B1263" t="s">
        <v>3916</v>
      </c>
      <c r="C1263" s="87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3897</v>
      </c>
      <c r="I1263" s="60" t="s">
        <v>3897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  <c r="R1263" s="153" t="s">
        <v>3916</v>
      </c>
    </row>
    <row r="1264" spans="1:18" x14ac:dyDescent="0.25">
      <c r="A1264" t="s">
        <v>779</v>
      </c>
      <c r="B1264" t="s">
        <v>3917</v>
      </c>
      <c r="C1264" s="86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3897</v>
      </c>
      <c r="I1264" s="59" t="s">
        <v>3897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  <c r="R1264" s="153" t="s">
        <v>3917</v>
      </c>
    </row>
    <row r="1265" spans="1:18" x14ac:dyDescent="0.25">
      <c r="A1265" t="s">
        <v>780</v>
      </c>
      <c r="B1265" t="s">
        <v>3918</v>
      </c>
      <c r="C1265" s="87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3897</v>
      </c>
      <c r="I1265" s="60" t="s">
        <v>3897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  <c r="R1265" s="153" t="s">
        <v>3918</v>
      </c>
    </row>
    <row r="1266" spans="1:18" x14ac:dyDescent="0.25">
      <c r="A1266" t="s">
        <v>5440</v>
      </c>
      <c r="B1266" t="s">
        <v>3919</v>
      </c>
      <c r="C1266" s="86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3897</v>
      </c>
      <c r="I1266" s="59" t="s">
        <v>3897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  <c r="R1266" s="153" t="s">
        <v>3919</v>
      </c>
    </row>
    <row r="1267" spans="1:18" x14ac:dyDescent="0.25">
      <c r="A1267" t="s">
        <v>5441</v>
      </c>
      <c r="B1267" t="s">
        <v>3920</v>
      </c>
      <c r="C1267" s="87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3897</v>
      </c>
      <c r="I1267" s="60" t="s">
        <v>3897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  <c r="R1267" s="153" t="s">
        <v>3920</v>
      </c>
    </row>
    <row r="1268" spans="1:18" x14ac:dyDescent="0.25">
      <c r="A1268" t="s">
        <v>5442</v>
      </c>
      <c r="B1268" t="s">
        <v>3921</v>
      </c>
      <c r="C1268" s="86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3897</v>
      </c>
      <c r="I1268" s="59" t="s">
        <v>3897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  <c r="R1268" s="153" t="s">
        <v>3921</v>
      </c>
    </row>
    <row r="1269" spans="1:18" x14ac:dyDescent="0.25">
      <c r="A1269" t="s">
        <v>784</v>
      </c>
      <c r="B1269" t="s">
        <v>3922</v>
      </c>
      <c r="C1269" s="87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3897</v>
      </c>
      <c r="I1269" s="60" t="s">
        <v>3897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  <c r="R1269" s="153" t="s">
        <v>3922</v>
      </c>
    </row>
    <row r="1270" spans="1:18" x14ac:dyDescent="0.25">
      <c r="A1270" t="s">
        <v>785</v>
      </c>
      <c r="B1270" t="s">
        <v>3923</v>
      </c>
      <c r="C1270" s="86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3897</v>
      </c>
      <c r="I1270" s="59" t="s">
        <v>3897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  <c r="R1270" s="153" t="s">
        <v>3923</v>
      </c>
    </row>
    <row r="1271" spans="1:18" x14ac:dyDescent="0.25">
      <c r="A1271" t="s">
        <v>5443</v>
      </c>
      <c r="B1271" t="s">
        <v>3924</v>
      </c>
      <c r="C1271" s="87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3897</v>
      </c>
      <c r="I1271" s="60" t="s">
        <v>3897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  <c r="R1271" s="153" t="s">
        <v>3924</v>
      </c>
    </row>
    <row r="1272" spans="1:18" x14ac:dyDescent="0.25">
      <c r="A1272" t="s">
        <v>787</v>
      </c>
      <c r="B1272" t="s">
        <v>3925</v>
      </c>
      <c r="C1272" s="86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3897</v>
      </c>
      <c r="I1272" s="59" t="s">
        <v>3897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  <c r="R1272" s="153" t="s">
        <v>3925</v>
      </c>
    </row>
    <row r="1273" spans="1:18" x14ac:dyDescent="0.25">
      <c r="A1273" t="s">
        <v>788</v>
      </c>
      <c r="B1273" t="s">
        <v>3926</v>
      </c>
      <c r="C1273" s="87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3897</v>
      </c>
      <c r="I1273" s="60" t="s">
        <v>3897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  <c r="R1273" s="153" t="s">
        <v>3926</v>
      </c>
    </row>
    <row r="1274" spans="1:18" x14ac:dyDescent="0.25">
      <c r="A1274" t="s">
        <v>789</v>
      </c>
      <c r="B1274" t="s">
        <v>3927</v>
      </c>
      <c r="C1274" s="86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3897</v>
      </c>
      <c r="I1274" s="59" t="s">
        <v>3897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  <c r="R1274" s="153" t="s">
        <v>3927</v>
      </c>
    </row>
    <row r="1275" spans="1:18" x14ac:dyDescent="0.25">
      <c r="A1275" t="s">
        <v>790</v>
      </c>
      <c r="B1275" t="s">
        <v>3928</v>
      </c>
      <c r="C1275" s="87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3897</v>
      </c>
      <c r="I1275" s="60" t="s">
        <v>3897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  <c r="R1275" s="153" t="s">
        <v>3928</v>
      </c>
    </row>
    <row r="1276" spans="1:18" x14ac:dyDescent="0.25">
      <c r="A1276" t="s">
        <v>791</v>
      </c>
      <c r="B1276" t="s">
        <v>3929</v>
      </c>
      <c r="C1276" s="86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3897</v>
      </c>
      <c r="I1276" s="59" t="s">
        <v>3897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  <c r="R1276" s="153" t="s">
        <v>3929</v>
      </c>
    </row>
    <row r="1277" spans="1:18" x14ac:dyDescent="0.25">
      <c r="A1277" t="s">
        <v>792</v>
      </c>
      <c r="B1277" t="s">
        <v>3930</v>
      </c>
      <c r="C1277" s="87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3897</v>
      </c>
      <c r="I1277" s="60" t="s">
        <v>3897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  <c r="R1277" s="153" t="s">
        <v>3930</v>
      </c>
    </row>
    <row r="1278" spans="1:18" x14ac:dyDescent="0.25">
      <c r="A1278" t="s">
        <v>5444</v>
      </c>
      <c r="B1278" t="s">
        <v>3931</v>
      </c>
      <c r="C1278" s="86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3897</v>
      </c>
      <c r="I1278" s="59" t="s">
        <v>3897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  <c r="R1278" s="153" t="s">
        <v>3931</v>
      </c>
    </row>
    <row r="1279" spans="1:18" x14ac:dyDescent="0.25">
      <c r="A1279" t="s">
        <v>794</v>
      </c>
      <c r="B1279" t="s">
        <v>3932</v>
      </c>
      <c r="C1279" s="87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3897</v>
      </c>
      <c r="I1279" s="60" t="s">
        <v>3897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  <c r="R1279" s="153" t="s">
        <v>3932</v>
      </c>
    </row>
    <row r="1280" spans="1:18" x14ac:dyDescent="0.25">
      <c r="A1280" t="s">
        <v>795</v>
      </c>
      <c r="B1280" t="s">
        <v>3933</v>
      </c>
      <c r="C1280" s="86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3897</v>
      </c>
      <c r="I1280" s="59" t="s">
        <v>3897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  <c r="R1280" s="153" t="s">
        <v>3933</v>
      </c>
    </row>
    <row r="1281" spans="1:18" x14ac:dyDescent="0.25">
      <c r="A1281" t="s">
        <v>5445</v>
      </c>
      <c r="B1281" t="s">
        <v>3934</v>
      </c>
      <c r="C1281" s="87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3897</v>
      </c>
      <c r="I1281" s="60" t="s">
        <v>3897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  <c r="R1281" s="153" t="s">
        <v>3934</v>
      </c>
    </row>
    <row r="1282" spans="1:18" x14ac:dyDescent="0.25">
      <c r="A1282" t="s">
        <v>797</v>
      </c>
      <c r="B1282" t="s">
        <v>3935</v>
      </c>
      <c r="C1282" s="86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3897</v>
      </c>
      <c r="I1282" s="59" t="s">
        <v>3897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  <c r="R1282" s="153" t="s">
        <v>3935</v>
      </c>
    </row>
    <row r="1283" spans="1:18" x14ac:dyDescent="0.25">
      <c r="A1283" t="s">
        <v>798</v>
      </c>
      <c r="B1283" t="s">
        <v>3936</v>
      </c>
      <c r="C1283" s="87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3897</v>
      </c>
      <c r="I1283" s="60" t="s">
        <v>3897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  <c r="R1283" s="153" t="s">
        <v>3936</v>
      </c>
    </row>
    <row r="1284" spans="1:18" x14ac:dyDescent="0.25">
      <c r="A1284" t="s">
        <v>799</v>
      </c>
      <c r="B1284" t="s">
        <v>3937</v>
      </c>
      <c r="C1284" s="86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3897</v>
      </c>
      <c r="I1284" s="59" t="s">
        <v>3897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  <c r="R1284" s="153" t="s">
        <v>3937</v>
      </c>
    </row>
    <row r="1285" spans="1:18" x14ac:dyDescent="0.25">
      <c r="A1285" t="s">
        <v>5446</v>
      </c>
      <c r="B1285" t="s">
        <v>3938</v>
      </c>
      <c r="C1285" s="87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3897</v>
      </c>
      <c r="I1285" s="60" t="s">
        <v>3897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  <c r="R1285" s="153" t="s">
        <v>3938</v>
      </c>
    </row>
    <row r="1286" spans="1:18" x14ac:dyDescent="0.25">
      <c r="A1286" t="s">
        <v>5447</v>
      </c>
      <c r="B1286" t="s">
        <v>3939</v>
      </c>
      <c r="C1286" s="86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3897</v>
      </c>
      <c r="I1286" s="59" t="s">
        <v>3897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  <c r="R1286" s="153" t="s">
        <v>3939</v>
      </c>
    </row>
    <row r="1287" spans="1:18" x14ac:dyDescent="0.25">
      <c r="A1287" t="s">
        <v>802</v>
      </c>
      <c r="B1287" t="s">
        <v>3940</v>
      </c>
      <c r="C1287" s="87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3897</v>
      </c>
      <c r="I1287" s="60" t="s">
        <v>3897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  <c r="R1287" s="153" t="s">
        <v>3940</v>
      </c>
    </row>
    <row r="1288" spans="1:18" x14ac:dyDescent="0.25">
      <c r="A1288" t="s">
        <v>5448</v>
      </c>
      <c r="B1288" t="s">
        <v>3941</v>
      </c>
      <c r="C1288" s="86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3897</v>
      </c>
      <c r="I1288" s="59" t="s">
        <v>3897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  <c r="R1288" s="153" t="s">
        <v>3941</v>
      </c>
    </row>
    <row r="1289" spans="1:18" x14ac:dyDescent="0.25">
      <c r="A1289" t="s">
        <v>5449</v>
      </c>
      <c r="B1289" t="s">
        <v>3942</v>
      </c>
      <c r="C1289" s="87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3897</v>
      </c>
      <c r="I1289" s="60" t="s">
        <v>3897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  <c r="R1289" s="153" t="s">
        <v>3942</v>
      </c>
    </row>
    <row r="1290" spans="1:18" x14ac:dyDescent="0.25">
      <c r="A1290" t="s">
        <v>805</v>
      </c>
      <c r="B1290" t="s">
        <v>3943</v>
      </c>
      <c r="C1290" s="86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3897</v>
      </c>
      <c r="I1290" s="59" t="s">
        <v>3897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  <c r="R1290" s="153" t="s">
        <v>3943</v>
      </c>
    </row>
    <row r="1291" spans="1:18" x14ac:dyDescent="0.25">
      <c r="A1291" t="s">
        <v>806</v>
      </c>
      <c r="B1291" t="s">
        <v>3944</v>
      </c>
      <c r="C1291" s="87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3897</v>
      </c>
      <c r="I1291" s="60" t="s">
        <v>3897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  <c r="R1291" s="153" t="s">
        <v>3944</v>
      </c>
    </row>
    <row r="1292" spans="1:18" x14ac:dyDescent="0.25">
      <c r="A1292" t="s">
        <v>807</v>
      </c>
      <c r="B1292" t="s">
        <v>3945</v>
      </c>
      <c r="C1292" s="86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3897</v>
      </c>
      <c r="I1292" s="59" t="s">
        <v>3897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  <c r="R1292" s="153" t="s">
        <v>3945</v>
      </c>
    </row>
    <row r="1293" spans="1:18" x14ac:dyDescent="0.25">
      <c r="A1293" t="s">
        <v>808</v>
      </c>
      <c r="B1293" t="s">
        <v>3946</v>
      </c>
      <c r="C1293" s="87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3897</v>
      </c>
      <c r="I1293" s="60" t="s">
        <v>3897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  <c r="R1293" s="153" t="s">
        <v>3946</v>
      </c>
    </row>
    <row r="1294" spans="1:18" x14ac:dyDescent="0.25">
      <c r="A1294" t="s">
        <v>809</v>
      </c>
      <c r="B1294" t="s">
        <v>3947</v>
      </c>
      <c r="C1294" s="86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3897</v>
      </c>
      <c r="I1294" s="59" t="s">
        <v>3897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  <c r="R1294" s="153" t="s">
        <v>3947</v>
      </c>
    </row>
    <row r="1295" spans="1:18" x14ac:dyDescent="0.25">
      <c r="A1295" t="s">
        <v>810</v>
      </c>
      <c r="B1295" t="s">
        <v>3948</v>
      </c>
      <c r="C1295" s="87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3897</v>
      </c>
      <c r="I1295" s="60" t="s">
        <v>3897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  <c r="R1295" s="153" t="s">
        <v>3948</v>
      </c>
    </row>
    <row r="1296" spans="1:18" x14ac:dyDescent="0.25">
      <c r="A1296" t="s">
        <v>811</v>
      </c>
      <c r="B1296" t="s">
        <v>3949</v>
      </c>
      <c r="C1296" s="86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3897</v>
      </c>
      <c r="I1296" s="59" t="s">
        <v>3897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  <c r="R1296" s="153" t="s">
        <v>3949</v>
      </c>
    </row>
    <row r="1297" spans="1:18" x14ac:dyDescent="0.25">
      <c r="A1297" t="s">
        <v>5450</v>
      </c>
      <c r="B1297" t="s">
        <v>3950</v>
      </c>
      <c r="C1297" s="87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3897</v>
      </c>
      <c r="I1297" s="60" t="s">
        <v>3897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  <c r="R1297" s="153" t="s">
        <v>3950</v>
      </c>
    </row>
    <row r="1298" spans="1:18" x14ac:dyDescent="0.25">
      <c r="A1298" t="s">
        <v>813</v>
      </c>
      <c r="B1298" t="s">
        <v>3951</v>
      </c>
      <c r="C1298" s="86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3897</v>
      </c>
      <c r="I1298" s="59" t="s">
        <v>3897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  <c r="R1298" s="153" t="s">
        <v>3951</v>
      </c>
    </row>
    <row r="1299" spans="1:18" x14ac:dyDescent="0.25">
      <c r="A1299" t="s">
        <v>5451</v>
      </c>
      <c r="B1299" t="s">
        <v>3952</v>
      </c>
      <c r="C1299" s="87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3897</v>
      </c>
      <c r="I1299" s="60" t="s">
        <v>3897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  <c r="R1299" s="153" t="s">
        <v>3952</v>
      </c>
    </row>
    <row r="1300" spans="1:18" x14ac:dyDescent="0.25">
      <c r="A1300" t="s">
        <v>815</v>
      </c>
      <c r="B1300" t="s">
        <v>3953</v>
      </c>
      <c r="C1300" s="86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3897</v>
      </c>
      <c r="I1300" s="59" t="s">
        <v>3897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  <c r="R1300" s="153" t="s">
        <v>3953</v>
      </c>
    </row>
    <row r="1301" spans="1:18" x14ac:dyDescent="0.25">
      <c r="A1301" t="s">
        <v>816</v>
      </c>
      <c r="B1301" t="s">
        <v>3954</v>
      </c>
      <c r="C1301" s="87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3897</v>
      </c>
      <c r="I1301" s="60" t="s">
        <v>3897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  <c r="R1301" s="153" t="s">
        <v>3954</v>
      </c>
    </row>
    <row r="1302" spans="1:18" x14ac:dyDescent="0.25">
      <c r="A1302" t="s">
        <v>5452</v>
      </c>
      <c r="B1302" t="s">
        <v>3955</v>
      </c>
      <c r="C1302" s="86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3897</v>
      </c>
      <c r="I1302" s="59" t="s">
        <v>3897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  <c r="R1302" s="153" t="s">
        <v>3955</v>
      </c>
    </row>
    <row r="1303" spans="1:18" x14ac:dyDescent="0.25">
      <c r="A1303" t="s">
        <v>5453</v>
      </c>
      <c r="B1303" t="s">
        <v>3956</v>
      </c>
      <c r="C1303" s="87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  <c r="R1303" s="153" t="s">
        <v>3956</v>
      </c>
    </row>
    <row r="1304" spans="1:18" x14ac:dyDescent="0.25">
      <c r="A1304" t="s">
        <v>5454</v>
      </c>
      <c r="B1304" t="s">
        <v>3957</v>
      </c>
      <c r="C1304" s="86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  <c r="R1304" s="153" t="s">
        <v>3957</v>
      </c>
    </row>
    <row r="1305" spans="1:18" x14ac:dyDescent="0.25">
      <c r="A1305" t="s">
        <v>5455</v>
      </c>
      <c r="B1305" t="s">
        <v>3958</v>
      </c>
      <c r="C1305" s="87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  <c r="R1305" s="153" t="s">
        <v>3958</v>
      </c>
    </row>
    <row r="1306" spans="1:18" x14ac:dyDescent="0.25">
      <c r="A1306" t="s">
        <v>5456</v>
      </c>
      <c r="B1306" t="s">
        <v>3959</v>
      </c>
      <c r="C1306" s="86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  <c r="R1306" s="153" t="s">
        <v>3959</v>
      </c>
    </row>
    <row r="1307" spans="1:18" x14ac:dyDescent="0.25">
      <c r="A1307" t="s">
        <v>5457</v>
      </c>
      <c r="B1307" t="s">
        <v>3960</v>
      </c>
      <c r="C1307" s="87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  <c r="R1307" s="153" t="s">
        <v>3960</v>
      </c>
    </row>
    <row r="1308" spans="1:18" x14ac:dyDescent="0.25">
      <c r="A1308" t="s">
        <v>1118</v>
      </c>
      <c r="B1308" t="s">
        <v>3961</v>
      </c>
      <c r="C1308" s="86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  <c r="R1308" s="153" t="s">
        <v>3961</v>
      </c>
    </row>
    <row r="1309" spans="1:18" x14ac:dyDescent="0.25">
      <c r="A1309" t="s">
        <v>1119</v>
      </c>
      <c r="B1309" t="s">
        <v>3962</v>
      </c>
      <c r="C1309" s="87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  <c r="R1309" s="153" t="s">
        <v>3962</v>
      </c>
    </row>
    <row r="1310" spans="1:18" x14ac:dyDescent="0.25">
      <c r="A1310" t="s">
        <v>1120</v>
      </c>
      <c r="B1310" t="s">
        <v>3963</v>
      </c>
      <c r="C1310" s="86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  <c r="R1310" s="153" t="s">
        <v>3963</v>
      </c>
    </row>
    <row r="1311" spans="1:18" x14ac:dyDescent="0.25">
      <c r="A1311" t="s">
        <v>1121</v>
      </c>
      <c r="B1311" t="s">
        <v>3964</v>
      </c>
      <c r="C1311" s="87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  <c r="R1311" s="153" t="s">
        <v>3964</v>
      </c>
    </row>
    <row r="1312" spans="1:18" x14ac:dyDescent="0.25">
      <c r="A1312" t="s">
        <v>5458</v>
      </c>
      <c r="B1312" t="s">
        <v>3965</v>
      </c>
      <c r="C1312" s="86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  <c r="R1312" s="153" t="s">
        <v>3965</v>
      </c>
    </row>
    <row r="1313" spans="1:18" x14ac:dyDescent="0.25">
      <c r="A1313" t="s">
        <v>5459</v>
      </c>
      <c r="B1313" t="s">
        <v>3966</v>
      </c>
      <c r="C1313" s="87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  <c r="R1313" s="153" t="s">
        <v>3966</v>
      </c>
    </row>
    <row r="1314" spans="1:18" x14ac:dyDescent="0.25">
      <c r="A1314" t="s">
        <v>5460</v>
      </c>
      <c r="B1314" t="s">
        <v>3967</v>
      </c>
      <c r="C1314" s="86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  <c r="R1314" s="153" t="s">
        <v>3967</v>
      </c>
    </row>
    <row r="1315" spans="1:18" x14ac:dyDescent="0.25">
      <c r="A1315" t="s">
        <v>5461</v>
      </c>
      <c r="B1315" t="s">
        <v>3968</v>
      </c>
      <c r="C1315" s="87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  <c r="R1315" s="153" t="s">
        <v>3968</v>
      </c>
    </row>
    <row r="1316" spans="1:18" x14ac:dyDescent="0.25">
      <c r="A1316" t="s">
        <v>5462</v>
      </c>
      <c r="B1316" t="s">
        <v>3969</v>
      </c>
      <c r="C1316" s="86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  <c r="R1316" s="153" t="s">
        <v>3969</v>
      </c>
    </row>
    <row r="1317" spans="1:18" x14ac:dyDescent="0.25">
      <c r="A1317" t="s">
        <v>5463</v>
      </c>
      <c r="B1317" t="s">
        <v>3970</v>
      </c>
      <c r="C1317" s="87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  <c r="R1317" s="153" t="s">
        <v>3970</v>
      </c>
    </row>
    <row r="1318" spans="1:18" x14ac:dyDescent="0.25">
      <c r="A1318" t="s">
        <v>1123</v>
      </c>
      <c r="B1318" t="s">
        <v>3971</v>
      </c>
      <c r="C1318" s="86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  <c r="R1318" s="153" t="s">
        <v>3971</v>
      </c>
    </row>
    <row r="1319" spans="1:18" x14ac:dyDescent="0.25">
      <c r="A1319" t="s">
        <v>1124</v>
      </c>
      <c r="B1319" t="s">
        <v>3972</v>
      </c>
      <c r="C1319" s="87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  <c r="R1319" s="153" t="s">
        <v>3972</v>
      </c>
    </row>
    <row r="1320" spans="1:18" x14ac:dyDescent="0.25">
      <c r="A1320" t="s">
        <v>1125</v>
      </c>
      <c r="B1320" t="s">
        <v>3973</v>
      </c>
      <c r="C1320" s="86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  <c r="R1320" s="153" t="s">
        <v>3973</v>
      </c>
    </row>
    <row r="1321" spans="1:18" x14ac:dyDescent="0.25">
      <c r="A1321" t="s">
        <v>1126</v>
      </c>
      <c r="B1321" t="s">
        <v>3974</v>
      </c>
      <c r="C1321" s="87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  <c r="R1321" s="153" t="s">
        <v>3974</v>
      </c>
    </row>
    <row r="1322" spans="1:18" x14ac:dyDescent="0.25">
      <c r="A1322" t="s">
        <v>5464</v>
      </c>
      <c r="B1322" t="s">
        <v>3975</v>
      </c>
      <c r="C1322" s="86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  <c r="R1322" s="153" t="s">
        <v>3975</v>
      </c>
    </row>
    <row r="1323" spans="1:18" x14ac:dyDescent="0.25">
      <c r="A1323" t="s">
        <v>1128</v>
      </c>
      <c r="B1323" t="s">
        <v>3976</v>
      </c>
      <c r="C1323" s="87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  <c r="R1323" s="153" t="s">
        <v>3976</v>
      </c>
    </row>
    <row r="1324" spans="1:18" x14ac:dyDescent="0.25">
      <c r="A1324" t="s">
        <v>5465</v>
      </c>
      <c r="B1324" t="s">
        <v>3977</v>
      </c>
      <c r="C1324" s="86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  <c r="R1324" s="153" t="s">
        <v>3977</v>
      </c>
    </row>
    <row r="1325" spans="1:18" x14ac:dyDescent="0.25">
      <c r="A1325" t="s">
        <v>1130</v>
      </c>
      <c r="B1325" t="s">
        <v>3978</v>
      </c>
      <c r="C1325" s="87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  <c r="R1325" s="153" t="s">
        <v>3978</v>
      </c>
    </row>
    <row r="1326" spans="1:18" x14ac:dyDescent="0.25">
      <c r="A1326" t="s">
        <v>1131</v>
      </c>
      <c r="B1326" t="s">
        <v>3979</v>
      </c>
      <c r="C1326" s="86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  <c r="R1326" s="153" t="s">
        <v>3979</v>
      </c>
    </row>
    <row r="1327" spans="1:18" x14ac:dyDescent="0.25">
      <c r="A1327" t="s">
        <v>1132</v>
      </c>
      <c r="B1327" t="s">
        <v>3980</v>
      </c>
      <c r="C1327" s="87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  <c r="R1327" s="153" t="s">
        <v>3980</v>
      </c>
    </row>
    <row r="1328" spans="1:18" x14ac:dyDescent="0.25">
      <c r="A1328" t="s">
        <v>1133</v>
      </c>
      <c r="B1328" t="s">
        <v>3981</v>
      </c>
      <c r="C1328" s="86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  <c r="R1328" s="153" t="s">
        <v>3981</v>
      </c>
    </row>
    <row r="1329" spans="1:18" x14ac:dyDescent="0.25">
      <c r="A1329" t="s">
        <v>1134</v>
      </c>
      <c r="B1329" t="s">
        <v>3982</v>
      </c>
      <c r="C1329" s="87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  <c r="R1329" s="153" t="s">
        <v>3982</v>
      </c>
    </row>
    <row r="1330" spans="1:18" x14ac:dyDescent="0.25">
      <c r="A1330" t="s">
        <v>5466</v>
      </c>
      <c r="B1330" t="s">
        <v>3983</v>
      </c>
      <c r="C1330" s="86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  <c r="R1330" s="153" t="s">
        <v>3983</v>
      </c>
    </row>
    <row r="1331" spans="1:18" x14ac:dyDescent="0.25">
      <c r="A1331" t="s">
        <v>1136</v>
      </c>
      <c r="B1331" t="s">
        <v>3984</v>
      </c>
      <c r="C1331" s="87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  <c r="R1331" s="153" t="s">
        <v>3984</v>
      </c>
    </row>
    <row r="1332" spans="1:18" x14ac:dyDescent="0.25">
      <c r="A1332" t="s">
        <v>5467</v>
      </c>
      <c r="B1332" t="s">
        <v>3985</v>
      </c>
      <c r="C1332" s="86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  <c r="R1332" s="153" t="s">
        <v>3985</v>
      </c>
    </row>
    <row r="1333" spans="1:18" x14ac:dyDescent="0.25">
      <c r="A1333" t="s">
        <v>1138</v>
      </c>
      <c r="B1333" t="s">
        <v>3986</v>
      </c>
      <c r="C1333" s="87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  <c r="R1333" s="153" t="s">
        <v>3986</v>
      </c>
    </row>
    <row r="1334" spans="1:18" x14ac:dyDescent="0.25">
      <c r="A1334" t="s">
        <v>1139</v>
      </c>
      <c r="B1334" t="s">
        <v>3987</v>
      </c>
      <c r="C1334" s="86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  <c r="R1334" s="153" t="s">
        <v>3987</v>
      </c>
    </row>
    <row r="1335" spans="1:18" x14ac:dyDescent="0.25">
      <c r="A1335" t="s">
        <v>1140</v>
      </c>
      <c r="B1335" t="s">
        <v>3988</v>
      </c>
      <c r="C1335" s="87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  <c r="R1335" s="153" t="s">
        <v>3988</v>
      </c>
    </row>
    <row r="1336" spans="1:18" x14ac:dyDescent="0.25">
      <c r="A1336" t="s">
        <v>5468</v>
      </c>
      <c r="B1336" t="s">
        <v>3989</v>
      </c>
      <c r="C1336" s="86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  <c r="R1336" s="153" t="s">
        <v>3989</v>
      </c>
    </row>
    <row r="1337" spans="1:18" x14ac:dyDescent="0.25">
      <c r="A1337" t="s">
        <v>1142</v>
      </c>
      <c r="B1337" t="s">
        <v>3990</v>
      </c>
      <c r="C1337" s="87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  <c r="R1337" s="153" t="s">
        <v>3990</v>
      </c>
    </row>
    <row r="1338" spans="1:18" x14ac:dyDescent="0.25">
      <c r="A1338" t="s">
        <v>5469</v>
      </c>
      <c r="B1338" t="s">
        <v>3991</v>
      </c>
      <c r="C1338" s="86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  <c r="R1338" s="153" t="s">
        <v>3991</v>
      </c>
    </row>
    <row r="1339" spans="1:18" x14ac:dyDescent="0.25">
      <c r="A1339" t="s">
        <v>1144</v>
      </c>
      <c r="B1339" t="s">
        <v>3992</v>
      </c>
      <c r="C1339" s="87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  <c r="R1339" s="153" t="s">
        <v>3992</v>
      </c>
    </row>
    <row r="1340" spans="1:18" x14ac:dyDescent="0.25">
      <c r="A1340" t="s">
        <v>5470</v>
      </c>
      <c r="B1340" t="s">
        <v>3993</v>
      </c>
      <c r="C1340" s="86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  <c r="R1340" s="153" t="s">
        <v>3993</v>
      </c>
    </row>
    <row r="1341" spans="1:18" x14ac:dyDescent="0.25">
      <c r="A1341" t="s">
        <v>1146</v>
      </c>
      <c r="B1341" t="s">
        <v>3994</v>
      </c>
      <c r="C1341" s="87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  <c r="R1341" s="153" t="s">
        <v>3994</v>
      </c>
    </row>
    <row r="1342" spans="1:18" x14ac:dyDescent="0.25">
      <c r="A1342" t="s">
        <v>1147</v>
      </c>
      <c r="B1342" t="s">
        <v>3995</v>
      </c>
      <c r="C1342" s="86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  <c r="R1342" s="153" t="s">
        <v>3995</v>
      </c>
    </row>
    <row r="1343" spans="1:18" x14ac:dyDescent="0.25">
      <c r="A1343" t="s">
        <v>1148</v>
      </c>
      <c r="B1343" t="s">
        <v>3996</v>
      </c>
      <c r="C1343" s="87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  <c r="R1343" s="153" t="s">
        <v>3996</v>
      </c>
    </row>
    <row r="1344" spans="1:18" x14ac:dyDescent="0.25">
      <c r="A1344" t="s">
        <v>1149</v>
      </c>
      <c r="B1344" t="s">
        <v>3997</v>
      </c>
      <c r="C1344" s="86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  <c r="R1344" s="153" t="s">
        <v>3997</v>
      </c>
    </row>
    <row r="1345" spans="1:18" x14ac:dyDescent="0.25">
      <c r="A1345" t="s">
        <v>1150</v>
      </c>
      <c r="B1345" t="s">
        <v>3998</v>
      </c>
      <c r="C1345" s="87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  <c r="R1345" s="153" t="s">
        <v>3998</v>
      </c>
    </row>
    <row r="1346" spans="1:18" x14ac:dyDescent="0.25">
      <c r="A1346" t="s">
        <v>1151</v>
      </c>
      <c r="B1346" t="s">
        <v>3999</v>
      </c>
      <c r="C1346" s="86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  <c r="R1346" s="153" t="s">
        <v>3999</v>
      </c>
    </row>
    <row r="1347" spans="1:18" x14ac:dyDescent="0.25">
      <c r="A1347" t="s">
        <v>1152</v>
      </c>
      <c r="B1347" t="s">
        <v>4000</v>
      </c>
      <c r="C1347" s="87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  <c r="R1347" s="153" t="s">
        <v>4000</v>
      </c>
    </row>
    <row r="1348" spans="1:18" x14ac:dyDescent="0.25">
      <c r="A1348" t="s">
        <v>1153</v>
      </c>
      <c r="B1348" t="s">
        <v>4001</v>
      </c>
      <c r="C1348" s="86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  <c r="R1348" s="153" t="s">
        <v>4001</v>
      </c>
    </row>
    <row r="1349" spans="1:18" x14ac:dyDescent="0.25">
      <c r="A1349" t="s">
        <v>1154</v>
      </c>
      <c r="B1349" t="s">
        <v>4002</v>
      </c>
      <c r="C1349" s="87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  <c r="R1349" s="153" t="s">
        <v>4002</v>
      </c>
    </row>
    <row r="1350" spans="1:18" x14ac:dyDescent="0.25">
      <c r="A1350" t="s">
        <v>1155</v>
      </c>
      <c r="B1350" t="s">
        <v>4003</v>
      </c>
      <c r="C1350" s="86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  <c r="R1350" s="153" t="s">
        <v>4003</v>
      </c>
    </row>
    <row r="1351" spans="1:18" x14ac:dyDescent="0.25">
      <c r="A1351" t="s">
        <v>1156</v>
      </c>
      <c r="B1351" t="s">
        <v>4004</v>
      </c>
      <c r="C1351" s="87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  <c r="R1351" s="153" t="s">
        <v>4004</v>
      </c>
    </row>
    <row r="1352" spans="1:18" x14ac:dyDescent="0.25">
      <c r="A1352" t="s">
        <v>1157</v>
      </c>
      <c r="B1352" t="s">
        <v>4005</v>
      </c>
      <c r="C1352" s="86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  <c r="R1352" s="153" t="s">
        <v>4005</v>
      </c>
    </row>
    <row r="1353" spans="1:18" x14ac:dyDescent="0.25">
      <c r="A1353" t="s">
        <v>1158</v>
      </c>
      <c r="B1353" t="s">
        <v>4006</v>
      </c>
      <c r="C1353" s="87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  <c r="R1353" s="153" t="s">
        <v>4006</v>
      </c>
    </row>
    <row r="1354" spans="1:18" x14ac:dyDescent="0.25">
      <c r="A1354" t="s">
        <v>1159</v>
      </c>
      <c r="B1354" t="s">
        <v>4007</v>
      </c>
      <c r="C1354" s="86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  <c r="R1354" s="153" t="s">
        <v>4007</v>
      </c>
    </row>
    <row r="1355" spans="1:18" x14ac:dyDescent="0.25">
      <c r="A1355" t="s">
        <v>1160</v>
      </c>
      <c r="B1355" t="s">
        <v>4008</v>
      </c>
      <c r="C1355" s="87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  <c r="R1355" s="153" t="s">
        <v>4008</v>
      </c>
    </row>
    <row r="1356" spans="1:18" x14ac:dyDescent="0.25">
      <c r="A1356" t="s">
        <v>5471</v>
      </c>
      <c r="B1356" t="s">
        <v>4009</v>
      </c>
      <c r="C1356" s="86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  <c r="R1356" s="153" t="s">
        <v>4009</v>
      </c>
    </row>
    <row r="1357" spans="1:18" x14ac:dyDescent="0.25">
      <c r="A1357" t="s">
        <v>5472</v>
      </c>
      <c r="B1357" t="s">
        <v>4010</v>
      </c>
      <c r="C1357" s="87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  <c r="R1357" s="153" t="s">
        <v>4010</v>
      </c>
    </row>
    <row r="1358" spans="1:18" x14ac:dyDescent="0.25">
      <c r="A1358" t="s">
        <v>1163</v>
      </c>
      <c r="B1358" t="s">
        <v>4011</v>
      </c>
      <c r="C1358" s="86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  <c r="R1358" s="153" t="s">
        <v>4011</v>
      </c>
    </row>
    <row r="1359" spans="1:18" x14ac:dyDescent="0.25">
      <c r="A1359" t="s">
        <v>1164</v>
      </c>
      <c r="B1359" t="s">
        <v>4012</v>
      </c>
      <c r="C1359" s="87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  <c r="R1359" s="153" t="s">
        <v>4012</v>
      </c>
    </row>
    <row r="1360" spans="1:18" x14ac:dyDescent="0.25">
      <c r="A1360" t="s">
        <v>5473</v>
      </c>
      <c r="B1360" t="s">
        <v>4013</v>
      </c>
      <c r="C1360" s="86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  <c r="R1360" s="153" t="s">
        <v>4013</v>
      </c>
    </row>
    <row r="1361" spans="1:18" x14ac:dyDescent="0.25">
      <c r="A1361" t="s">
        <v>1166</v>
      </c>
      <c r="B1361" t="s">
        <v>4014</v>
      </c>
      <c r="C1361" s="87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  <c r="R1361" s="153" t="s">
        <v>4014</v>
      </c>
    </row>
    <row r="1362" spans="1:18" x14ac:dyDescent="0.25">
      <c r="A1362" t="s">
        <v>5474</v>
      </c>
      <c r="B1362" t="s">
        <v>4015</v>
      </c>
      <c r="C1362" s="86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  <c r="R1362" s="153" t="s">
        <v>4015</v>
      </c>
    </row>
    <row r="1363" spans="1:18" x14ac:dyDescent="0.25">
      <c r="A1363" t="s">
        <v>1168</v>
      </c>
      <c r="B1363" t="s">
        <v>4016</v>
      </c>
      <c r="C1363" s="87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  <c r="R1363" s="153" t="s">
        <v>4016</v>
      </c>
    </row>
    <row r="1364" spans="1:18" x14ac:dyDescent="0.25">
      <c r="A1364" t="s">
        <v>1169</v>
      </c>
      <c r="B1364" t="s">
        <v>4017</v>
      </c>
      <c r="C1364" s="86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  <c r="R1364" s="153" t="s">
        <v>4017</v>
      </c>
    </row>
    <row r="1365" spans="1:18" x14ac:dyDescent="0.25">
      <c r="A1365" t="s">
        <v>5475</v>
      </c>
      <c r="B1365" t="s">
        <v>4018</v>
      </c>
      <c r="C1365" s="87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  <c r="R1365" s="153" t="s">
        <v>4018</v>
      </c>
    </row>
    <row r="1366" spans="1:18" x14ac:dyDescent="0.25">
      <c r="A1366" t="s">
        <v>1171</v>
      </c>
      <c r="B1366" t="s">
        <v>4019</v>
      </c>
      <c r="C1366" s="86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  <c r="R1366" s="153" t="s">
        <v>4019</v>
      </c>
    </row>
    <row r="1367" spans="1:18" x14ac:dyDescent="0.25">
      <c r="A1367" t="s">
        <v>1172</v>
      </c>
      <c r="B1367" t="s">
        <v>4020</v>
      </c>
      <c r="C1367" s="87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  <c r="R1367" s="153" t="s">
        <v>4020</v>
      </c>
    </row>
    <row r="1368" spans="1:18" x14ac:dyDescent="0.25">
      <c r="A1368" t="s">
        <v>5476</v>
      </c>
      <c r="B1368" t="s">
        <v>4021</v>
      </c>
      <c r="C1368" s="86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  <c r="R1368" s="153" t="s">
        <v>4021</v>
      </c>
    </row>
    <row r="1369" spans="1:18" x14ac:dyDescent="0.25">
      <c r="A1369" t="s">
        <v>1174</v>
      </c>
      <c r="B1369" t="s">
        <v>4022</v>
      </c>
      <c r="C1369" s="87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  <c r="R1369" s="153" t="s">
        <v>4022</v>
      </c>
    </row>
    <row r="1370" spans="1:18" x14ac:dyDescent="0.25">
      <c r="A1370" t="s">
        <v>1175</v>
      </c>
      <c r="B1370" t="s">
        <v>4023</v>
      </c>
      <c r="C1370" s="86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  <c r="R1370" s="153" t="s">
        <v>4023</v>
      </c>
    </row>
    <row r="1371" spans="1:18" x14ac:dyDescent="0.25">
      <c r="A1371" t="s">
        <v>1176</v>
      </c>
      <c r="B1371" t="s">
        <v>4024</v>
      </c>
      <c r="C1371" s="87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  <c r="R1371" s="153" t="s">
        <v>4024</v>
      </c>
    </row>
    <row r="1372" spans="1:18" x14ac:dyDescent="0.25">
      <c r="A1372" t="s">
        <v>1177</v>
      </c>
      <c r="B1372" t="s">
        <v>4025</v>
      </c>
      <c r="C1372" s="86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  <c r="R1372" s="153" t="s">
        <v>4025</v>
      </c>
    </row>
    <row r="1373" spans="1:18" x14ac:dyDescent="0.25">
      <c r="A1373" t="s">
        <v>1178</v>
      </c>
      <c r="B1373" t="s">
        <v>4026</v>
      </c>
      <c r="C1373" s="87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  <c r="R1373" s="153" t="s">
        <v>4026</v>
      </c>
    </row>
    <row r="1374" spans="1:18" x14ac:dyDescent="0.25">
      <c r="A1374" t="s">
        <v>5477</v>
      </c>
      <c r="B1374" t="s">
        <v>4027</v>
      </c>
      <c r="C1374" s="86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  <c r="R1374" s="153" t="s">
        <v>4027</v>
      </c>
    </row>
    <row r="1375" spans="1:18" x14ac:dyDescent="0.25">
      <c r="A1375" t="s">
        <v>1180</v>
      </c>
      <c r="B1375" t="s">
        <v>4028</v>
      </c>
      <c r="C1375" s="87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  <c r="R1375" s="153" t="s">
        <v>4028</v>
      </c>
    </row>
    <row r="1376" spans="1:18" x14ac:dyDescent="0.25">
      <c r="A1376" t="s">
        <v>1181</v>
      </c>
      <c r="B1376" t="s">
        <v>4029</v>
      </c>
      <c r="C1376" s="86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  <c r="R1376" s="153" t="s">
        <v>4029</v>
      </c>
    </row>
    <row r="1377" spans="1:18" x14ac:dyDescent="0.25">
      <c r="A1377" t="s">
        <v>401</v>
      </c>
      <c r="B1377" t="s">
        <v>4030</v>
      </c>
      <c r="C1377" s="87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  <c r="R1377" s="153" t="s">
        <v>4030</v>
      </c>
    </row>
    <row r="1378" spans="1:18" x14ac:dyDescent="0.25">
      <c r="A1378" t="s">
        <v>402</v>
      </c>
      <c r="B1378" t="s">
        <v>2657</v>
      </c>
      <c r="C1378" s="86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  <c r="R1378" s="153" t="s">
        <v>2657</v>
      </c>
    </row>
    <row r="1379" spans="1:18" x14ac:dyDescent="0.25">
      <c r="A1379" t="s">
        <v>403</v>
      </c>
      <c r="B1379" t="s">
        <v>2658</v>
      </c>
      <c r="C1379" s="87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  <c r="R1379" s="153" t="s">
        <v>2658</v>
      </c>
    </row>
    <row r="1380" spans="1:18" x14ac:dyDescent="0.25">
      <c r="A1380" t="s">
        <v>404</v>
      </c>
      <c r="B1380" t="s">
        <v>2659</v>
      </c>
      <c r="C1380" s="86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  <c r="R1380" s="153" t="s">
        <v>2659</v>
      </c>
    </row>
    <row r="1381" spans="1:18" x14ac:dyDescent="0.25">
      <c r="A1381" t="s">
        <v>405</v>
      </c>
      <c r="B1381" t="s">
        <v>2660</v>
      </c>
      <c r="C1381" s="87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  <c r="R1381" s="153" t="s">
        <v>2660</v>
      </c>
    </row>
    <row r="1382" spans="1:18" x14ac:dyDescent="0.25">
      <c r="A1382" t="s">
        <v>406</v>
      </c>
      <c r="B1382" t="s">
        <v>2661</v>
      </c>
      <c r="C1382" s="86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  <c r="R1382" s="153" t="s">
        <v>2661</v>
      </c>
    </row>
    <row r="1383" spans="1:18" x14ac:dyDescent="0.25">
      <c r="A1383" t="s">
        <v>407</v>
      </c>
      <c r="B1383" t="s">
        <v>2662</v>
      </c>
      <c r="C1383" s="87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  <c r="R1383" s="153" t="s">
        <v>2662</v>
      </c>
    </row>
    <row r="1384" spans="1:18" x14ac:dyDescent="0.25">
      <c r="A1384" t="s">
        <v>408</v>
      </c>
      <c r="B1384" t="s">
        <v>2663</v>
      </c>
      <c r="C1384" s="86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  <c r="R1384" s="153" t="s">
        <v>2663</v>
      </c>
    </row>
    <row r="1385" spans="1:18" x14ac:dyDescent="0.25">
      <c r="A1385" t="s">
        <v>409</v>
      </c>
      <c r="B1385" t="s">
        <v>2664</v>
      </c>
      <c r="C1385" s="87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  <c r="R1385" s="153" t="s">
        <v>2664</v>
      </c>
    </row>
    <row r="1386" spans="1:18" x14ac:dyDescent="0.25">
      <c r="A1386" t="s">
        <v>410</v>
      </c>
      <c r="B1386" t="s">
        <v>4031</v>
      </c>
      <c r="C1386" s="86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  <c r="R1386" s="153" t="s">
        <v>4031</v>
      </c>
    </row>
    <row r="1387" spans="1:18" x14ac:dyDescent="0.25">
      <c r="A1387" t="s">
        <v>411</v>
      </c>
      <c r="B1387" t="s">
        <v>4032</v>
      </c>
      <c r="C1387" s="87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  <c r="R1387" s="153" t="s">
        <v>4032</v>
      </c>
    </row>
    <row r="1388" spans="1:18" x14ac:dyDescent="0.25">
      <c r="A1388" t="s">
        <v>5478</v>
      </c>
      <c r="B1388" t="s">
        <v>4033</v>
      </c>
      <c r="C1388" s="86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  <c r="R1388" s="153" t="s">
        <v>4033</v>
      </c>
    </row>
    <row r="1389" spans="1:18" x14ac:dyDescent="0.25">
      <c r="A1389" t="s">
        <v>5479</v>
      </c>
      <c r="B1389" t="s">
        <v>4034</v>
      </c>
      <c r="C1389" s="87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  <c r="R1389" s="153" t="s">
        <v>4034</v>
      </c>
    </row>
    <row r="1390" spans="1:18" x14ac:dyDescent="0.25">
      <c r="A1390" t="s">
        <v>414</v>
      </c>
      <c r="B1390" t="s">
        <v>4035</v>
      </c>
      <c r="C1390" s="86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  <c r="R1390" s="153" t="s">
        <v>4035</v>
      </c>
    </row>
    <row r="1391" spans="1:18" x14ac:dyDescent="0.25">
      <c r="A1391" t="s">
        <v>415</v>
      </c>
      <c r="B1391" t="s">
        <v>4036</v>
      </c>
      <c r="C1391" s="87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  <c r="R1391" s="153" t="s">
        <v>4036</v>
      </c>
    </row>
    <row r="1392" spans="1:18" x14ac:dyDescent="0.25">
      <c r="A1392" t="s">
        <v>416</v>
      </c>
      <c r="B1392" t="s">
        <v>4037</v>
      </c>
      <c r="C1392" s="86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  <c r="R1392" s="153" t="s">
        <v>4037</v>
      </c>
    </row>
    <row r="1393" spans="1:18" x14ac:dyDescent="0.25">
      <c r="A1393" t="s">
        <v>417</v>
      </c>
      <c r="B1393" t="s">
        <v>4038</v>
      </c>
      <c r="C1393" s="87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  <c r="R1393" s="153" t="s">
        <v>4038</v>
      </c>
    </row>
    <row r="1394" spans="1:18" x14ac:dyDescent="0.25">
      <c r="A1394" t="s">
        <v>418</v>
      </c>
      <c r="B1394" t="s">
        <v>4039</v>
      </c>
      <c r="C1394" s="86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  <c r="R1394" s="153" t="s">
        <v>4039</v>
      </c>
    </row>
    <row r="1395" spans="1:18" x14ac:dyDescent="0.25">
      <c r="A1395" t="s">
        <v>5480</v>
      </c>
      <c r="B1395" t="s">
        <v>4040</v>
      </c>
      <c r="C1395" s="87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  <c r="R1395" s="153" t="s">
        <v>4040</v>
      </c>
    </row>
    <row r="1396" spans="1:18" x14ac:dyDescent="0.25">
      <c r="A1396" t="s">
        <v>420</v>
      </c>
      <c r="B1396" t="s">
        <v>4041</v>
      </c>
      <c r="C1396" s="86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  <c r="R1396" s="153" t="s">
        <v>4041</v>
      </c>
    </row>
    <row r="1397" spans="1:18" x14ac:dyDescent="0.25">
      <c r="A1397" t="s">
        <v>421</v>
      </c>
      <c r="B1397" t="s">
        <v>4042</v>
      </c>
      <c r="C1397" s="87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  <c r="R1397" s="153" t="s">
        <v>4042</v>
      </c>
    </row>
    <row r="1398" spans="1:18" x14ac:dyDescent="0.25">
      <c r="A1398" t="s">
        <v>422</v>
      </c>
      <c r="B1398" t="s">
        <v>4043</v>
      </c>
      <c r="C1398" s="86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  <c r="R1398" s="153" t="s">
        <v>4043</v>
      </c>
    </row>
    <row r="1399" spans="1:18" x14ac:dyDescent="0.25">
      <c r="A1399" t="s">
        <v>423</v>
      </c>
      <c r="B1399" t="s">
        <v>4044</v>
      </c>
      <c r="C1399" s="87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  <c r="R1399" s="153" t="s">
        <v>4044</v>
      </c>
    </row>
    <row r="1400" spans="1:18" x14ac:dyDescent="0.25">
      <c r="A1400" t="s">
        <v>424</v>
      </c>
      <c r="B1400" t="s">
        <v>4045</v>
      </c>
      <c r="C1400" s="86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  <c r="R1400" s="153" t="s">
        <v>4045</v>
      </c>
    </row>
    <row r="1401" spans="1:18" x14ac:dyDescent="0.25">
      <c r="A1401" t="s">
        <v>5481</v>
      </c>
      <c r="B1401" t="s">
        <v>4046</v>
      </c>
      <c r="C1401" s="87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  <c r="R1401" s="153" t="s">
        <v>4046</v>
      </c>
    </row>
    <row r="1402" spans="1:18" x14ac:dyDescent="0.25">
      <c r="A1402" t="s">
        <v>426</v>
      </c>
      <c r="B1402" t="s">
        <v>4047</v>
      </c>
      <c r="C1402" s="86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  <c r="R1402" s="153" t="s">
        <v>4047</v>
      </c>
    </row>
    <row r="1403" spans="1:18" x14ac:dyDescent="0.25">
      <c r="A1403" t="s">
        <v>427</v>
      </c>
      <c r="B1403" t="s">
        <v>4048</v>
      </c>
      <c r="C1403" s="87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  <c r="R1403" s="153" t="s">
        <v>4048</v>
      </c>
    </row>
    <row r="1404" spans="1:18" x14ac:dyDescent="0.25">
      <c r="A1404" t="s">
        <v>428</v>
      </c>
      <c r="B1404" t="s">
        <v>4049</v>
      </c>
      <c r="C1404" s="86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  <c r="R1404" s="153" t="s">
        <v>4049</v>
      </c>
    </row>
    <row r="1405" spans="1:18" x14ac:dyDescent="0.25">
      <c r="A1405" t="s">
        <v>429</v>
      </c>
      <c r="B1405" t="s">
        <v>4050</v>
      </c>
      <c r="C1405" s="87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  <c r="R1405" s="153" t="s">
        <v>4050</v>
      </c>
    </row>
    <row r="1406" spans="1:18" x14ac:dyDescent="0.25">
      <c r="A1406" t="s">
        <v>430</v>
      </c>
      <c r="B1406" t="s">
        <v>4051</v>
      </c>
      <c r="C1406" s="86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  <c r="R1406" s="153" t="s">
        <v>4051</v>
      </c>
    </row>
    <row r="1407" spans="1:18" x14ac:dyDescent="0.25">
      <c r="A1407" t="s">
        <v>431</v>
      </c>
      <c r="B1407" t="s">
        <v>4052</v>
      </c>
      <c r="C1407" s="87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  <c r="R1407" s="153" t="s">
        <v>4052</v>
      </c>
    </row>
    <row r="1408" spans="1:18" x14ac:dyDescent="0.25">
      <c r="A1408" t="s">
        <v>432</v>
      </c>
      <c r="B1408" t="s">
        <v>4053</v>
      </c>
      <c r="C1408" s="86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  <c r="R1408" s="153" t="s">
        <v>4053</v>
      </c>
    </row>
    <row r="1409" spans="1:18" x14ac:dyDescent="0.25">
      <c r="A1409" t="s">
        <v>433</v>
      </c>
      <c r="B1409" t="s">
        <v>4054</v>
      </c>
      <c r="C1409" s="87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  <c r="R1409" s="153" t="s">
        <v>4054</v>
      </c>
    </row>
    <row r="1410" spans="1:18" x14ac:dyDescent="0.25">
      <c r="A1410" t="s">
        <v>5482</v>
      </c>
      <c r="B1410" t="s">
        <v>4055</v>
      </c>
      <c r="C1410" s="86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  <c r="R1410" s="153" t="s">
        <v>4055</v>
      </c>
    </row>
    <row r="1411" spans="1:18" x14ac:dyDescent="0.25">
      <c r="A1411" t="s">
        <v>435</v>
      </c>
      <c r="B1411" t="s">
        <v>4056</v>
      </c>
      <c r="C1411" s="87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  <c r="R1411" s="153" t="s">
        <v>4056</v>
      </c>
    </row>
    <row r="1412" spans="1:18" x14ac:dyDescent="0.25">
      <c r="A1412" t="s">
        <v>436</v>
      </c>
      <c r="B1412" t="s">
        <v>2694</v>
      </c>
      <c r="C1412" s="86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  <c r="R1412" s="153" t="s">
        <v>2694</v>
      </c>
    </row>
    <row r="1413" spans="1:18" x14ac:dyDescent="0.25">
      <c r="A1413" t="s">
        <v>437</v>
      </c>
      <c r="B1413" t="s">
        <v>2695</v>
      </c>
      <c r="C1413" s="87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  <c r="R1413" s="153" t="s">
        <v>2695</v>
      </c>
    </row>
    <row r="1414" spans="1:18" x14ac:dyDescent="0.25">
      <c r="A1414" t="s">
        <v>438</v>
      </c>
      <c r="B1414" t="s">
        <v>2696</v>
      </c>
      <c r="C1414" s="86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  <c r="R1414" s="153" t="s">
        <v>2696</v>
      </c>
    </row>
    <row r="1415" spans="1:18" x14ac:dyDescent="0.25">
      <c r="A1415" t="s">
        <v>439</v>
      </c>
      <c r="B1415" t="s">
        <v>2697</v>
      </c>
      <c r="C1415" s="87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  <c r="R1415" s="153" t="s">
        <v>2697</v>
      </c>
    </row>
    <row r="1416" spans="1:18" x14ac:dyDescent="0.25">
      <c r="A1416" t="s">
        <v>440</v>
      </c>
      <c r="B1416" t="s">
        <v>2698</v>
      </c>
      <c r="C1416" s="86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  <c r="R1416" s="153" t="s">
        <v>2698</v>
      </c>
    </row>
    <row r="1417" spans="1:18" x14ac:dyDescent="0.25">
      <c r="A1417" t="s">
        <v>441</v>
      </c>
      <c r="B1417" t="s">
        <v>2699</v>
      </c>
      <c r="C1417" s="87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  <c r="R1417" s="153" t="s">
        <v>2699</v>
      </c>
    </row>
    <row r="1418" spans="1:18" x14ac:dyDescent="0.25">
      <c r="A1418" t="s">
        <v>442</v>
      </c>
      <c r="B1418" t="s">
        <v>2700</v>
      </c>
      <c r="C1418" s="86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  <c r="R1418" s="153" t="s">
        <v>2700</v>
      </c>
    </row>
    <row r="1419" spans="1:18" x14ac:dyDescent="0.25">
      <c r="A1419" t="s">
        <v>443</v>
      </c>
      <c r="B1419" t="s">
        <v>2701</v>
      </c>
      <c r="C1419" s="87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  <c r="R1419" s="153" t="s">
        <v>2701</v>
      </c>
    </row>
    <row r="1420" spans="1:18" x14ac:dyDescent="0.25">
      <c r="A1420" t="s">
        <v>444</v>
      </c>
      <c r="B1420" t="s">
        <v>2702</v>
      </c>
      <c r="C1420" s="86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  <c r="R1420" s="153" t="s">
        <v>2702</v>
      </c>
    </row>
    <row r="1421" spans="1:18" x14ac:dyDescent="0.25">
      <c r="A1421" t="s">
        <v>445</v>
      </c>
      <c r="B1421" t="s">
        <v>4057</v>
      </c>
      <c r="C1421" s="87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  <c r="R1421" s="153" t="s">
        <v>4057</v>
      </c>
    </row>
    <row r="1422" spans="1:18" x14ac:dyDescent="0.25">
      <c r="A1422" t="s">
        <v>446</v>
      </c>
      <c r="B1422" t="s">
        <v>4058</v>
      </c>
      <c r="C1422" s="86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  <c r="R1422" s="153" t="s">
        <v>4058</v>
      </c>
    </row>
    <row r="1423" spans="1:18" x14ac:dyDescent="0.25">
      <c r="A1423" t="s">
        <v>447</v>
      </c>
      <c r="B1423" t="s">
        <v>4059</v>
      </c>
      <c r="C1423" s="87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  <c r="R1423" s="153" t="s">
        <v>4059</v>
      </c>
    </row>
    <row r="1424" spans="1:18" x14ac:dyDescent="0.25">
      <c r="A1424" t="s">
        <v>448</v>
      </c>
      <c r="B1424" t="s">
        <v>4060</v>
      </c>
      <c r="C1424" s="86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  <c r="R1424" s="153" t="s">
        <v>4060</v>
      </c>
    </row>
    <row r="1425" spans="1:18" x14ac:dyDescent="0.25">
      <c r="A1425" t="s">
        <v>449</v>
      </c>
      <c r="B1425" t="s">
        <v>4061</v>
      </c>
      <c r="C1425" s="87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  <c r="R1425" s="153" t="s">
        <v>4061</v>
      </c>
    </row>
    <row r="1426" spans="1:18" x14ac:dyDescent="0.25">
      <c r="A1426" t="s">
        <v>5483</v>
      </c>
      <c r="B1426" t="s">
        <v>4062</v>
      </c>
      <c r="C1426" s="86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  <c r="R1426" s="153" t="s">
        <v>4062</v>
      </c>
    </row>
    <row r="1427" spans="1:18" x14ac:dyDescent="0.25">
      <c r="A1427" t="s">
        <v>451</v>
      </c>
      <c r="B1427" t="s">
        <v>4063</v>
      </c>
      <c r="C1427" s="87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  <c r="R1427" s="153" t="s">
        <v>4063</v>
      </c>
    </row>
    <row r="1428" spans="1:18" x14ac:dyDescent="0.25">
      <c r="A1428" t="s">
        <v>452</v>
      </c>
      <c r="B1428" t="s">
        <v>4064</v>
      </c>
      <c r="C1428" s="86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  <c r="R1428" s="153" t="s">
        <v>4064</v>
      </c>
    </row>
    <row r="1429" spans="1:18" x14ac:dyDescent="0.25">
      <c r="A1429" t="s">
        <v>453</v>
      </c>
      <c r="B1429" t="s">
        <v>4065</v>
      </c>
      <c r="C1429" s="87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  <c r="R1429" s="153" t="s">
        <v>4065</v>
      </c>
    </row>
    <row r="1430" spans="1:18" x14ac:dyDescent="0.25">
      <c r="A1430" t="s">
        <v>5484</v>
      </c>
      <c r="B1430" t="s">
        <v>4066</v>
      </c>
      <c r="C1430" s="86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  <c r="R1430" s="153" t="s">
        <v>4066</v>
      </c>
    </row>
    <row r="1431" spans="1:18" x14ac:dyDescent="0.25">
      <c r="A1431" t="s">
        <v>455</v>
      </c>
      <c r="B1431" t="s">
        <v>4067</v>
      </c>
      <c r="C1431" s="87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  <c r="R1431" s="153" t="s">
        <v>4067</v>
      </c>
    </row>
    <row r="1432" spans="1:18" x14ac:dyDescent="0.25">
      <c r="A1432" t="s">
        <v>456</v>
      </c>
      <c r="B1432" t="s">
        <v>4068</v>
      </c>
      <c r="C1432" s="86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  <c r="R1432" s="153" t="s">
        <v>4068</v>
      </c>
    </row>
    <row r="1433" spans="1:18" x14ac:dyDescent="0.25">
      <c r="A1433" t="s">
        <v>457</v>
      </c>
      <c r="B1433" t="s">
        <v>4069</v>
      </c>
      <c r="C1433" s="87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  <c r="R1433" s="153" t="s">
        <v>4069</v>
      </c>
    </row>
    <row r="1434" spans="1:18" x14ac:dyDescent="0.25">
      <c r="A1434" t="s">
        <v>458</v>
      </c>
      <c r="B1434" t="s">
        <v>4070</v>
      </c>
      <c r="C1434" s="86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  <c r="R1434" s="153" t="s">
        <v>4070</v>
      </c>
    </row>
    <row r="1435" spans="1:18" x14ac:dyDescent="0.25">
      <c r="A1435" t="s">
        <v>5485</v>
      </c>
      <c r="B1435" t="s">
        <v>4071</v>
      </c>
      <c r="C1435" s="87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  <c r="R1435" s="153" t="s">
        <v>4071</v>
      </c>
    </row>
    <row r="1436" spans="1:18" x14ac:dyDescent="0.25">
      <c r="A1436" t="s">
        <v>460</v>
      </c>
      <c r="B1436" t="s">
        <v>4072</v>
      </c>
      <c r="C1436" s="86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  <c r="R1436" s="153" t="s">
        <v>4072</v>
      </c>
    </row>
    <row r="1437" spans="1:18" x14ac:dyDescent="0.25">
      <c r="A1437" t="s">
        <v>5486</v>
      </c>
      <c r="B1437" t="s">
        <v>4073</v>
      </c>
      <c r="C1437" s="87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  <c r="R1437" s="153" t="s">
        <v>4073</v>
      </c>
    </row>
    <row r="1438" spans="1:18" x14ac:dyDescent="0.25">
      <c r="A1438" t="s">
        <v>462</v>
      </c>
      <c r="B1438" t="s">
        <v>4074</v>
      </c>
      <c r="C1438" s="86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  <c r="R1438" s="153" t="s">
        <v>4074</v>
      </c>
    </row>
    <row r="1439" spans="1:18" x14ac:dyDescent="0.25">
      <c r="A1439" t="s">
        <v>463</v>
      </c>
      <c r="B1439" t="s">
        <v>4075</v>
      </c>
      <c r="C1439" s="87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  <c r="R1439" s="153" t="s">
        <v>4075</v>
      </c>
    </row>
    <row r="1440" spans="1:18" x14ac:dyDescent="0.25">
      <c r="A1440" t="s">
        <v>464</v>
      </c>
      <c r="B1440" t="s">
        <v>4076</v>
      </c>
      <c r="C1440" s="86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  <c r="R1440" s="153" t="s">
        <v>4076</v>
      </c>
    </row>
    <row r="1441" spans="1:18" x14ac:dyDescent="0.25">
      <c r="A1441" t="s">
        <v>465</v>
      </c>
      <c r="B1441" t="s">
        <v>4077</v>
      </c>
      <c r="C1441" s="87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  <c r="R1441" s="153" t="s">
        <v>4077</v>
      </c>
    </row>
    <row r="1442" spans="1:18" x14ac:dyDescent="0.25">
      <c r="A1442" t="s">
        <v>466</v>
      </c>
      <c r="B1442" t="s">
        <v>4078</v>
      </c>
      <c r="C1442" s="86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  <c r="R1442" s="153" t="s">
        <v>4078</v>
      </c>
    </row>
    <row r="1443" spans="1:18" x14ac:dyDescent="0.25">
      <c r="A1443" t="s">
        <v>467</v>
      </c>
      <c r="B1443" t="s">
        <v>4079</v>
      </c>
      <c r="C1443" s="87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  <c r="R1443" s="153" t="s">
        <v>4079</v>
      </c>
    </row>
    <row r="1444" spans="1:18" x14ac:dyDescent="0.25">
      <c r="A1444" t="s">
        <v>5487</v>
      </c>
      <c r="B1444" t="s">
        <v>4080</v>
      </c>
      <c r="C1444" s="86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  <c r="R1444" s="153" t="s">
        <v>4080</v>
      </c>
    </row>
    <row r="1445" spans="1:18" x14ac:dyDescent="0.25">
      <c r="A1445" t="s">
        <v>469</v>
      </c>
      <c r="B1445" t="s">
        <v>4081</v>
      </c>
      <c r="C1445" s="87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  <c r="R1445" s="153" t="s">
        <v>4081</v>
      </c>
    </row>
    <row r="1446" spans="1:18" x14ac:dyDescent="0.25">
      <c r="A1446" t="s">
        <v>5488</v>
      </c>
      <c r="B1446" t="s">
        <v>4082</v>
      </c>
      <c r="C1446" s="86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  <c r="R1446" s="153" t="s">
        <v>4082</v>
      </c>
    </row>
    <row r="1447" spans="1:18" x14ac:dyDescent="0.25">
      <c r="A1447" t="s">
        <v>471</v>
      </c>
      <c r="B1447" t="s">
        <v>4083</v>
      </c>
      <c r="C1447" s="87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  <c r="R1447" s="153" t="s">
        <v>4083</v>
      </c>
    </row>
    <row r="1448" spans="1:18" x14ac:dyDescent="0.25">
      <c r="A1448" t="s">
        <v>472</v>
      </c>
      <c r="B1448" t="s">
        <v>4084</v>
      </c>
      <c r="C1448" s="86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  <c r="R1448" s="153" t="s">
        <v>4084</v>
      </c>
    </row>
    <row r="1449" spans="1:18" x14ac:dyDescent="0.25">
      <c r="A1449" t="s">
        <v>473</v>
      </c>
      <c r="B1449" t="s">
        <v>4085</v>
      </c>
      <c r="C1449" s="87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  <c r="R1449" s="153" t="s">
        <v>4085</v>
      </c>
    </row>
    <row r="1450" spans="1:18" x14ac:dyDescent="0.25">
      <c r="A1450" t="s">
        <v>474</v>
      </c>
      <c r="B1450" t="s">
        <v>4086</v>
      </c>
      <c r="C1450" s="86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  <c r="R1450" s="153" t="s">
        <v>4086</v>
      </c>
    </row>
    <row r="1451" spans="1:18" x14ac:dyDescent="0.25">
      <c r="A1451" t="s">
        <v>475</v>
      </c>
      <c r="B1451" t="s">
        <v>4087</v>
      </c>
      <c r="C1451" s="87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  <c r="R1451" s="153" t="s">
        <v>4087</v>
      </c>
    </row>
    <row r="1452" spans="1:18" x14ac:dyDescent="0.25">
      <c r="A1452" t="s">
        <v>476</v>
      </c>
      <c r="B1452" t="s">
        <v>4088</v>
      </c>
      <c r="C1452" s="86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  <c r="R1452" s="153" t="s">
        <v>4088</v>
      </c>
    </row>
    <row r="1453" spans="1:18" x14ac:dyDescent="0.25">
      <c r="A1453" t="s">
        <v>477</v>
      </c>
      <c r="B1453" t="s">
        <v>4089</v>
      </c>
      <c r="C1453" s="87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  <c r="R1453" s="153" t="s">
        <v>4089</v>
      </c>
    </row>
    <row r="1454" spans="1:18" x14ac:dyDescent="0.25">
      <c r="A1454" t="s">
        <v>478</v>
      </c>
      <c r="B1454" t="s">
        <v>4090</v>
      </c>
      <c r="C1454" s="86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  <c r="R1454" s="153" t="s">
        <v>4090</v>
      </c>
    </row>
    <row r="1455" spans="1:18" x14ac:dyDescent="0.25">
      <c r="A1455" t="s">
        <v>479</v>
      </c>
      <c r="B1455" t="s">
        <v>4091</v>
      </c>
      <c r="C1455" s="87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  <c r="R1455" s="153" t="s">
        <v>4091</v>
      </c>
    </row>
    <row r="1456" spans="1:18" x14ac:dyDescent="0.25">
      <c r="A1456" t="s">
        <v>480</v>
      </c>
      <c r="B1456" t="s">
        <v>4092</v>
      </c>
      <c r="C1456" s="86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  <c r="R1456" s="153" t="s">
        <v>4092</v>
      </c>
    </row>
    <row r="1457" spans="1:18" x14ac:dyDescent="0.25">
      <c r="A1457" t="s">
        <v>481</v>
      </c>
      <c r="B1457" t="s">
        <v>4093</v>
      </c>
      <c r="C1457" s="87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  <c r="R1457" s="153" t="s">
        <v>4093</v>
      </c>
    </row>
    <row r="1458" spans="1:18" x14ac:dyDescent="0.25">
      <c r="A1458" t="s">
        <v>5489</v>
      </c>
      <c r="B1458" t="s">
        <v>4094</v>
      </c>
      <c r="C1458" s="86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  <c r="R1458" s="153" t="s">
        <v>4094</v>
      </c>
    </row>
    <row r="1459" spans="1:18" x14ac:dyDescent="0.25">
      <c r="A1459" t="s">
        <v>483</v>
      </c>
      <c r="B1459" t="s">
        <v>4095</v>
      </c>
      <c r="C1459" s="87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  <c r="R1459" s="153" t="s">
        <v>4095</v>
      </c>
    </row>
    <row r="1460" spans="1:18" x14ac:dyDescent="0.25">
      <c r="A1460" t="s">
        <v>5490</v>
      </c>
      <c r="B1460" t="s">
        <v>4096</v>
      </c>
      <c r="C1460" s="86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  <c r="R1460" s="153" t="s">
        <v>4096</v>
      </c>
    </row>
    <row r="1461" spans="1:18" x14ac:dyDescent="0.25">
      <c r="A1461" t="s">
        <v>485</v>
      </c>
      <c r="B1461" t="s">
        <v>4097</v>
      </c>
      <c r="C1461" s="87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  <c r="R1461" s="153" t="s">
        <v>4097</v>
      </c>
    </row>
    <row r="1462" spans="1:18" x14ac:dyDescent="0.25">
      <c r="A1462" t="s">
        <v>5491</v>
      </c>
      <c r="B1462" t="s">
        <v>4098</v>
      </c>
      <c r="C1462" s="86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  <c r="R1462" s="153" t="s">
        <v>4098</v>
      </c>
    </row>
    <row r="1463" spans="1:18" x14ac:dyDescent="0.25">
      <c r="A1463" t="s">
        <v>487</v>
      </c>
      <c r="B1463" t="s">
        <v>4099</v>
      </c>
      <c r="C1463" s="87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  <c r="R1463" s="153" t="s">
        <v>4099</v>
      </c>
    </row>
    <row r="1464" spans="1:18" x14ac:dyDescent="0.25">
      <c r="A1464" t="s">
        <v>5492</v>
      </c>
      <c r="B1464" t="s">
        <v>4100</v>
      </c>
      <c r="C1464" s="86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  <c r="R1464" s="153" t="s">
        <v>4100</v>
      </c>
    </row>
    <row r="1465" spans="1:18" x14ac:dyDescent="0.25">
      <c r="A1465" t="s">
        <v>489</v>
      </c>
      <c r="B1465" t="s">
        <v>4101</v>
      </c>
      <c r="C1465" s="87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  <c r="R1465" s="153" t="s">
        <v>4101</v>
      </c>
    </row>
    <row r="1466" spans="1:18" x14ac:dyDescent="0.25">
      <c r="A1466" t="s">
        <v>490</v>
      </c>
      <c r="B1466" t="s">
        <v>4102</v>
      </c>
      <c r="C1466" s="86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  <c r="R1466" s="153" t="s">
        <v>4102</v>
      </c>
    </row>
    <row r="1467" spans="1:18" x14ac:dyDescent="0.25">
      <c r="A1467" t="s">
        <v>491</v>
      </c>
      <c r="B1467" t="s">
        <v>4103</v>
      </c>
      <c r="C1467" s="87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  <c r="R1467" s="153" t="s">
        <v>4103</v>
      </c>
    </row>
    <row r="1468" spans="1:18" x14ac:dyDescent="0.25">
      <c r="A1468" t="s">
        <v>492</v>
      </c>
      <c r="B1468" t="s">
        <v>4104</v>
      </c>
      <c r="C1468" s="86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  <c r="R1468" s="153" t="s">
        <v>4104</v>
      </c>
    </row>
    <row r="1469" spans="1:18" x14ac:dyDescent="0.25">
      <c r="A1469" t="s">
        <v>6398</v>
      </c>
      <c r="B1469" t="s">
        <v>4105</v>
      </c>
      <c r="C1469" s="87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2805</v>
      </c>
      <c r="I1469" s="60" t="s">
        <v>4106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  <c r="R1469" s="153" t="s">
        <v>4105</v>
      </c>
    </row>
    <row r="1470" spans="1:18" x14ac:dyDescent="0.25">
      <c r="A1470" t="s">
        <v>6399</v>
      </c>
      <c r="B1470" t="s">
        <v>4107</v>
      </c>
      <c r="C1470" s="86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2805</v>
      </c>
      <c r="I1470" s="59" t="s">
        <v>4106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  <c r="R1470" s="153" t="s">
        <v>4107</v>
      </c>
    </row>
    <row r="1471" spans="1:18" x14ac:dyDescent="0.25">
      <c r="A1471" t="s">
        <v>6402</v>
      </c>
      <c r="B1471" t="s">
        <v>2804</v>
      </c>
      <c r="C1471" s="87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2805</v>
      </c>
      <c r="I1471" s="60" t="s">
        <v>4106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  <c r="R1471" s="153" t="s">
        <v>2804</v>
      </c>
    </row>
    <row r="1472" spans="1:18" x14ac:dyDescent="0.25">
      <c r="A1472" t="s">
        <v>6406</v>
      </c>
      <c r="B1472" t="s">
        <v>2806</v>
      </c>
      <c r="C1472" s="86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2805</v>
      </c>
      <c r="I1472" s="59" t="s">
        <v>4106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  <c r="R1472" s="153" t="s">
        <v>2806</v>
      </c>
    </row>
    <row r="1473" spans="1:18" x14ac:dyDescent="0.25">
      <c r="A1473" t="s">
        <v>6411</v>
      </c>
      <c r="B1473" t="s">
        <v>2807</v>
      </c>
      <c r="C1473" s="87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2805</v>
      </c>
      <c r="I1473" s="60" t="s">
        <v>4106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  <c r="R1473" s="153" t="s">
        <v>2807</v>
      </c>
    </row>
    <row r="1474" spans="1:18" x14ac:dyDescent="0.25">
      <c r="A1474" t="s">
        <v>6417</v>
      </c>
      <c r="B1474" t="s">
        <v>2808</v>
      </c>
      <c r="C1474" s="86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2805</v>
      </c>
      <c r="I1474" s="59" t="s">
        <v>4106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  <c r="R1474" s="153" t="s">
        <v>2808</v>
      </c>
    </row>
    <row r="1475" spans="1:18" x14ac:dyDescent="0.25">
      <c r="A1475" t="s">
        <v>6424</v>
      </c>
      <c r="B1475" t="s">
        <v>2809</v>
      </c>
      <c r="C1475" s="87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2805</v>
      </c>
      <c r="I1475" s="60" t="s">
        <v>4106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  <c r="R1475" s="153" t="s">
        <v>2809</v>
      </c>
    </row>
    <row r="1476" spans="1:18" x14ac:dyDescent="0.25">
      <c r="A1476" t="s">
        <v>6431</v>
      </c>
      <c r="B1476" t="s">
        <v>2810</v>
      </c>
      <c r="C1476" s="86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2805</v>
      </c>
      <c r="I1476" s="59" t="s">
        <v>4106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  <c r="R1476" s="153" t="s">
        <v>2810</v>
      </c>
    </row>
    <row r="1477" spans="1:18" x14ac:dyDescent="0.25">
      <c r="A1477" t="s">
        <v>6438</v>
      </c>
      <c r="B1477" t="s">
        <v>2811</v>
      </c>
      <c r="C1477" s="87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2805</v>
      </c>
      <c r="I1477" s="60" t="s">
        <v>4106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  <c r="R1477" s="153" t="s">
        <v>2811</v>
      </c>
    </row>
    <row r="1478" spans="1:18" x14ac:dyDescent="0.25">
      <c r="A1478" t="s">
        <v>6444</v>
      </c>
      <c r="B1478" t="s">
        <v>2812</v>
      </c>
      <c r="C1478" s="86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2805</v>
      </c>
      <c r="I1478" s="59" t="s">
        <v>4106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  <c r="R1478" s="153" t="s">
        <v>2812</v>
      </c>
    </row>
    <row r="1479" spans="1:18" x14ac:dyDescent="0.25">
      <c r="A1479" t="s">
        <v>6449</v>
      </c>
      <c r="B1479" t="s">
        <v>2813</v>
      </c>
      <c r="C1479" s="87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2805</v>
      </c>
      <c r="I1479" s="60" t="s">
        <v>4106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  <c r="R1479" s="153" t="s">
        <v>2813</v>
      </c>
    </row>
    <row r="1480" spans="1:18" x14ac:dyDescent="0.25">
      <c r="A1480" t="s">
        <v>6453</v>
      </c>
      <c r="B1480" t="s">
        <v>2814</v>
      </c>
      <c r="C1480" s="86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2805</v>
      </c>
      <c r="I1480" s="59" t="s">
        <v>4106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  <c r="R1480" s="153" t="s">
        <v>2814</v>
      </c>
    </row>
    <row r="1481" spans="1:18" x14ac:dyDescent="0.25">
      <c r="A1481" t="s">
        <v>6590</v>
      </c>
      <c r="B1481" t="s">
        <v>4108</v>
      </c>
      <c r="C1481" s="87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2805</v>
      </c>
      <c r="I1481" s="60" t="s">
        <v>4106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  <c r="R1481" s="153" t="s">
        <v>4108</v>
      </c>
    </row>
    <row r="1482" spans="1:18" x14ac:dyDescent="0.25">
      <c r="A1482" t="s">
        <v>6400</v>
      </c>
      <c r="B1482" t="s">
        <v>4109</v>
      </c>
      <c r="C1482" s="86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2805</v>
      </c>
      <c r="I1482" s="59" t="s">
        <v>4106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  <c r="R1482" s="153" t="s">
        <v>4109</v>
      </c>
    </row>
    <row r="1483" spans="1:18" x14ac:dyDescent="0.25">
      <c r="A1483" t="s">
        <v>6403</v>
      </c>
      <c r="B1483" t="s">
        <v>4110</v>
      </c>
      <c r="C1483" s="87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2805</v>
      </c>
      <c r="I1483" s="60" t="s">
        <v>4106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  <c r="R1483" s="153" t="s">
        <v>4110</v>
      </c>
    </row>
    <row r="1484" spans="1:18" x14ac:dyDescent="0.25">
      <c r="A1484" t="s">
        <v>6407</v>
      </c>
      <c r="B1484" t="s">
        <v>4111</v>
      </c>
      <c r="C1484" s="86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2805</v>
      </c>
      <c r="I1484" s="59" t="s">
        <v>4106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  <c r="R1484" s="153" t="s">
        <v>4111</v>
      </c>
    </row>
    <row r="1485" spans="1:18" x14ac:dyDescent="0.25">
      <c r="A1485" t="s">
        <v>6412</v>
      </c>
      <c r="B1485" t="s">
        <v>4112</v>
      </c>
      <c r="C1485" s="87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2805</v>
      </c>
      <c r="I1485" s="60" t="s">
        <v>4106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  <c r="R1485" s="153" t="s">
        <v>4112</v>
      </c>
    </row>
    <row r="1486" spans="1:18" x14ac:dyDescent="0.25">
      <c r="A1486" t="s">
        <v>6418</v>
      </c>
      <c r="B1486" t="s">
        <v>4113</v>
      </c>
      <c r="C1486" s="86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2805</v>
      </c>
      <c r="I1486" s="59" t="s">
        <v>4106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  <c r="R1486" s="153" t="s">
        <v>4113</v>
      </c>
    </row>
    <row r="1487" spans="1:18" x14ac:dyDescent="0.25">
      <c r="A1487" t="s">
        <v>6401</v>
      </c>
      <c r="B1487" t="s">
        <v>4114</v>
      </c>
      <c r="C1487" s="87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2805</v>
      </c>
      <c r="I1487" s="60" t="s">
        <v>4106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  <c r="R1487" s="153" t="s">
        <v>4114</v>
      </c>
    </row>
    <row r="1488" spans="1:18" x14ac:dyDescent="0.25">
      <c r="A1488" t="s">
        <v>6404</v>
      </c>
      <c r="B1488" t="s">
        <v>4115</v>
      </c>
      <c r="C1488" s="86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2805</v>
      </c>
      <c r="I1488" s="59" t="s">
        <v>4106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  <c r="R1488" s="153" t="s">
        <v>4115</v>
      </c>
    </row>
    <row r="1489" spans="1:18" x14ac:dyDescent="0.25">
      <c r="A1489" t="s">
        <v>6408</v>
      </c>
      <c r="B1489" t="s">
        <v>4116</v>
      </c>
      <c r="C1489" s="87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2805</v>
      </c>
      <c r="I1489" s="60" t="s">
        <v>4106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  <c r="R1489" s="153" t="s">
        <v>4116</v>
      </c>
    </row>
    <row r="1490" spans="1:18" x14ac:dyDescent="0.25">
      <c r="A1490" t="s">
        <v>6413</v>
      </c>
      <c r="B1490" t="s">
        <v>4117</v>
      </c>
      <c r="C1490" s="86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2805</v>
      </c>
      <c r="I1490" s="59" t="s">
        <v>4106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  <c r="R1490" s="153" t="s">
        <v>4117</v>
      </c>
    </row>
    <row r="1491" spans="1:18" x14ac:dyDescent="0.25">
      <c r="A1491" t="s">
        <v>6419</v>
      </c>
      <c r="B1491" t="s">
        <v>4118</v>
      </c>
      <c r="C1491" s="87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2805</v>
      </c>
      <c r="I1491" s="60" t="s">
        <v>4106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  <c r="R1491" s="153" t="s">
        <v>4118</v>
      </c>
    </row>
    <row r="1492" spans="1:18" x14ac:dyDescent="0.25">
      <c r="A1492" t="s">
        <v>6425</v>
      </c>
      <c r="B1492" t="s">
        <v>4119</v>
      </c>
      <c r="C1492" s="86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2805</v>
      </c>
      <c r="I1492" s="59" t="s">
        <v>4106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  <c r="R1492" s="153" t="s">
        <v>4119</v>
      </c>
    </row>
    <row r="1493" spans="1:18" x14ac:dyDescent="0.25">
      <c r="A1493" t="s">
        <v>6405</v>
      </c>
      <c r="B1493" t="s">
        <v>4120</v>
      </c>
      <c r="C1493" s="87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2805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  <c r="R1493" s="153" t="s">
        <v>4120</v>
      </c>
    </row>
    <row r="1494" spans="1:18" x14ac:dyDescent="0.25">
      <c r="A1494" t="s">
        <v>6409</v>
      </c>
      <c r="B1494" t="s">
        <v>4121</v>
      </c>
      <c r="C1494" s="86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2805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  <c r="R1494" s="153" t="s">
        <v>4121</v>
      </c>
    </row>
    <row r="1495" spans="1:18" x14ac:dyDescent="0.25">
      <c r="A1495" t="s">
        <v>6414</v>
      </c>
      <c r="B1495" t="s">
        <v>4122</v>
      </c>
      <c r="C1495" s="87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2805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  <c r="R1495" s="153" t="s">
        <v>4122</v>
      </c>
    </row>
    <row r="1496" spans="1:18" x14ac:dyDescent="0.25">
      <c r="A1496" t="s">
        <v>6420</v>
      </c>
      <c r="B1496" t="s">
        <v>4123</v>
      </c>
      <c r="C1496" s="86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2805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  <c r="R1496" s="153" t="s">
        <v>4123</v>
      </c>
    </row>
    <row r="1497" spans="1:18" x14ac:dyDescent="0.25">
      <c r="A1497" t="s">
        <v>6426</v>
      </c>
      <c r="B1497" t="s">
        <v>4124</v>
      </c>
      <c r="C1497" s="87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2805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  <c r="R1497" s="153" t="s">
        <v>4124</v>
      </c>
    </row>
    <row r="1498" spans="1:18" x14ac:dyDescent="0.25">
      <c r="A1498" t="s">
        <v>6432</v>
      </c>
      <c r="B1498" t="s">
        <v>4125</v>
      </c>
      <c r="C1498" s="86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2805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  <c r="R1498" s="153" t="s">
        <v>4125</v>
      </c>
    </row>
    <row r="1499" spans="1:18" x14ac:dyDescent="0.25">
      <c r="A1499" t="s">
        <v>6410</v>
      </c>
      <c r="B1499" t="s">
        <v>4126</v>
      </c>
      <c r="C1499" s="87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2805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  <c r="R1499" s="153" t="s">
        <v>4126</v>
      </c>
    </row>
    <row r="1500" spans="1:18" x14ac:dyDescent="0.25">
      <c r="A1500" t="s">
        <v>6415</v>
      </c>
      <c r="B1500" t="s">
        <v>4127</v>
      </c>
      <c r="C1500" s="86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2805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  <c r="R1500" s="153" t="s">
        <v>4127</v>
      </c>
    </row>
    <row r="1501" spans="1:18" x14ac:dyDescent="0.25">
      <c r="A1501" t="s">
        <v>6421</v>
      </c>
      <c r="B1501" t="s">
        <v>4128</v>
      </c>
      <c r="C1501" s="87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2805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  <c r="R1501" s="153" t="s">
        <v>4128</v>
      </c>
    </row>
    <row r="1502" spans="1:18" x14ac:dyDescent="0.25">
      <c r="A1502" t="s">
        <v>6427</v>
      </c>
      <c r="B1502" t="s">
        <v>4129</v>
      </c>
      <c r="C1502" s="86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2805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  <c r="R1502" s="153" t="s">
        <v>4129</v>
      </c>
    </row>
    <row r="1503" spans="1:18" x14ac:dyDescent="0.25">
      <c r="A1503" t="s">
        <v>6433</v>
      </c>
      <c r="B1503" t="s">
        <v>4130</v>
      </c>
      <c r="C1503" s="87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2805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  <c r="R1503" s="153" t="s">
        <v>4130</v>
      </c>
    </row>
    <row r="1504" spans="1:18" x14ac:dyDescent="0.25">
      <c r="A1504" t="s">
        <v>6439</v>
      </c>
      <c r="B1504" t="s">
        <v>4131</v>
      </c>
      <c r="C1504" s="86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2805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  <c r="R1504" s="153" t="s">
        <v>4131</v>
      </c>
    </row>
    <row r="1505" spans="1:18" x14ac:dyDescent="0.25">
      <c r="A1505" t="s">
        <v>6416</v>
      </c>
      <c r="B1505" t="s">
        <v>4132</v>
      </c>
      <c r="C1505" s="87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2805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  <c r="R1505" s="153" t="s">
        <v>4132</v>
      </c>
    </row>
    <row r="1506" spans="1:18" x14ac:dyDescent="0.25">
      <c r="A1506" t="s">
        <v>6422</v>
      </c>
      <c r="B1506" t="s">
        <v>4133</v>
      </c>
      <c r="C1506" s="86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2805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  <c r="R1506" s="153" t="s">
        <v>4133</v>
      </c>
    </row>
    <row r="1507" spans="1:18" x14ac:dyDescent="0.25">
      <c r="A1507" t="s">
        <v>6428</v>
      </c>
      <c r="B1507" t="s">
        <v>4134</v>
      </c>
      <c r="C1507" s="87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2805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  <c r="R1507" s="153" t="s">
        <v>4134</v>
      </c>
    </row>
    <row r="1508" spans="1:18" x14ac:dyDescent="0.25">
      <c r="A1508" t="s">
        <v>6434</v>
      </c>
      <c r="B1508" t="s">
        <v>4135</v>
      </c>
      <c r="C1508" s="86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2805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  <c r="R1508" s="153" t="s">
        <v>4135</v>
      </c>
    </row>
    <row r="1509" spans="1:18" x14ac:dyDescent="0.25">
      <c r="A1509" t="s">
        <v>6440</v>
      </c>
      <c r="B1509" t="s">
        <v>4136</v>
      </c>
      <c r="C1509" s="87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2805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  <c r="R1509" s="153" t="s">
        <v>4136</v>
      </c>
    </row>
    <row r="1510" spans="1:18" x14ac:dyDescent="0.25">
      <c r="A1510" t="s">
        <v>6445</v>
      </c>
      <c r="B1510" t="s">
        <v>4137</v>
      </c>
      <c r="C1510" s="86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2805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  <c r="R1510" s="153" t="s">
        <v>4137</v>
      </c>
    </row>
    <row r="1511" spans="1:18" x14ac:dyDescent="0.25">
      <c r="A1511" t="s">
        <v>6423</v>
      </c>
      <c r="B1511" t="s">
        <v>4138</v>
      </c>
      <c r="C1511" s="87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2805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  <c r="R1511" s="153" t="s">
        <v>4138</v>
      </c>
    </row>
    <row r="1512" spans="1:18" x14ac:dyDescent="0.25">
      <c r="A1512" t="s">
        <v>6429</v>
      </c>
      <c r="B1512" t="s">
        <v>4139</v>
      </c>
      <c r="C1512" s="86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2805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  <c r="R1512" s="153" t="s">
        <v>4139</v>
      </c>
    </row>
    <row r="1513" spans="1:18" x14ac:dyDescent="0.25">
      <c r="A1513" t="s">
        <v>6435</v>
      </c>
      <c r="B1513" t="s">
        <v>4140</v>
      </c>
      <c r="C1513" s="87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2805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  <c r="R1513" s="153" t="s">
        <v>4140</v>
      </c>
    </row>
    <row r="1514" spans="1:18" x14ac:dyDescent="0.25">
      <c r="A1514" t="s">
        <v>6441</v>
      </c>
      <c r="B1514" t="s">
        <v>4141</v>
      </c>
      <c r="C1514" s="86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2805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  <c r="R1514" s="153" t="s">
        <v>4141</v>
      </c>
    </row>
    <row r="1515" spans="1:18" x14ac:dyDescent="0.25">
      <c r="A1515" t="s">
        <v>6446</v>
      </c>
      <c r="B1515" t="s">
        <v>4142</v>
      </c>
      <c r="C1515" s="87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2805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  <c r="R1515" s="153" t="s">
        <v>4142</v>
      </c>
    </row>
    <row r="1516" spans="1:18" x14ac:dyDescent="0.25">
      <c r="A1516" t="s">
        <v>6450</v>
      </c>
      <c r="B1516" t="s">
        <v>4143</v>
      </c>
      <c r="C1516" s="86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2805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  <c r="R1516" s="153" t="s">
        <v>4143</v>
      </c>
    </row>
    <row r="1517" spans="1:18" x14ac:dyDescent="0.25">
      <c r="A1517" t="s">
        <v>6430</v>
      </c>
      <c r="B1517" t="s">
        <v>4144</v>
      </c>
      <c r="C1517" s="87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2805</v>
      </c>
      <c r="I1517" s="60" t="s">
        <v>2805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  <c r="R1517" s="153" t="s">
        <v>4144</v>
      </c>
    </row>
    <row r="1518" spans="1:18" x14ac:dyDescent="0.25">
      <c r="A1518" t="s">
        <v>6436</v>
      </c>
      <c r="B1518" t="s">
        <v>4145</v>
      </c>
      <c r="C1518" s="86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2805</v>
      </c>
      <c r="I1518" s="59" t="s">
        <v>2805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  <c r="R1518" s="153" t="s">
        <v>4145</v>
      </c>
    </row>
    <row r="1519" spans="1:18" x14ac:dyDescent="0.25">
      <c r="A1519" t="s">
        <v>6442</v>
      </c>
      <c r="B1519" t="s">
        <v>4146</v>
      </c>
      <c r="C1519" s="87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2805</v>
      </c>
      <c r="I1519" s="60" t="s">
        <v>2805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  <c r="R1519" s="153" t="s">
        <v>4146</v>
      </c>
    </row>
    <row r="1520" spans="1:18" x14ac:dyDescent="0.25">
      <c r="A1520" t="s">
        <v>6447</v>
      </c>
      <c r="B1520" t="s">
        <v>4147</v>
      </c>
      <c r="C1520" s="86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2805</v>
      </c>
      <c r="I1520" s="59" t="s">
        <v>2805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  <c r="R1520" s="153" t="s">
        <v>4147</v>
      </c>
    </row>
    <row r="1521" spans="1:18" x14ac:dyDescent="0.25">
      <c r="A1521" t="s">
        <v>6451</v>
      </c>
      <c r="B1521" t="s">
        <v>4148</v>
      </c>
      <c r="C1521" s="87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2805</v>
      </c>
      <c r="I1521" s="60" t="s">
        <v>2805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  <c r="R1521" s="153" t="s">
        <v>4148</v>
      </c>
    </row>
    <row r="1522" spans="1:18" x14ac:dyDescent="0.25">
      <c r="A1522" t="s">
        <v>6454</v>
      </c>
      <c r="B1522" t="s">
        <v>4149</v>
      </c>
      <c r="C1522" s="86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2805</v>
      </c>
      <c r="I1522" s="59" t="s">
        <v>2805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  <c r="R1522" s="153" t="s">
        <v>4149</v>
      </c>
    </row>
    <row r="1523" spans="1:18" x14ac:dyDescent="0.25">
      <c r="A1523" t="s">
        <v>6437</v>
      </c>
      <c r="B1523" t="s">
        <v>4150</v>
      </c>
      <c r="C1523" s="87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2805</v>
      </c>
      <c r="I1523" s="60" t="s">
        <v>2805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  <c r="R1523" s="153" t="s">
        <v>4150</v>
      </c>
    </row>
    <row r="1524" spans="1:18" x14ac:dyDescent="0.25">
      <c r="A1524" t="s">
        <v>6443</v>
      </c>
      <c r="B1524" t="s">
        <v>4151</v>
      </c>
      <c r="C1524" s="86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2805</v>
      </c>
      <c r="I1524" s="59" t="s">
        <v>2805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  <c r="R1524" s="153" t="s">
        <v>4151</v>
      </c>
    </row>
    <row r="1525" spans="1:18" x14ac:dyDescent="0.25">
      <c r="A1525" t="s">
        <v>6448</v>
      </c>
      <c r="B1525" t="s">
        <v>4152</v>
      </c>
      <c r="C1525" s="87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2805</v>
      </c>
      <c r="I1525" s="60" t="s">
        <v>2805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  <c r="R1525" s="153" t="s">
        <v>4152</v>
      </c>
    </row>
    <row r="1526" spans="1:18" x14ac:dyDescent="0.25">
      <c r="A1526" t="s">
        <v>6452</v>
      </c>
      <c r="B1526" t="s">
        <v>4153</v>
      </c>
      <c r="C1526" s="86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2805</v>
      </c>
      <c r="I1526" s="59" t="s">
        <v>2805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  <c r="R1526" s="153" t="s">
        <v>4153</v>
      </c>
    </row>
    <row r="1527" spans="1:18" x14ac:dyDescent="0.25">
      <c r="A1527" t="s">
        <v>6455</v>
      </c>
      <c r="B1527" t="s">
        <v>4154</v>
      </c>
      <c r="C1527" s="87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2805</v>
      </c>
      <c r="I1527" s="60" t="s">
        <v>2805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  <c r="R1527" s="153" t="s">
        <v>4154</v>
      </c>
    </row>
    <row r="1528" spans="1:18" x14ac:dyDescent="0.25">
      <c r="A1528" t="s">
        <v>6456</v>
      </c>
      <c r="B1528" t="s">
        <v>4155</v>
      </c>
      <c r="C1528" s="86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2805</v>
      </c>
      <c r="I1528" s="59" t="s">
        <v>2805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  <c r="R1528" s="153" t="s">
        <v>4155</v>
      </c>
    </row>
    <row r="1529" spans="1:18" x14ac:dyDescent="0.25">
      <c r="A1529" t="s">
        <v>1356</v>
      </c>
      <c r="B1529" t="s">
        <v>4156</v>
      </c>
      <c r="C1529" s="87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  <c r="R1529" s="153" t="s">
        <v>4156</v>
      </c>
    </row>
    <row r="1530" spans="1:18" x14ac:dyDescent="0.25">
      <c r="A1530" t="s">
        <v>1371</v>
      </c>
      <c r="B1530" t="s">
        <v>4157</v>
      </c>
      <c r="C1530" s="86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  <c r="R1530" s="153" t="s">
        <v>4157</v>
      </c>
    </row>
    <row r="1531" spans="1:18" x14ac:dyDescent="0.25">
      <c r="A1531" t="s">
        <v>1377</v>
      </c>
      <c r="B1531" t="s">
        <v>4158</v>
      </c>
      <c r="C1531" s="87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  <c r="R1531" s="153" t="s">
        <v>4158</v>
      </c>
    </row>
    <row r="1532" spans="1:18" x14ac:dyDescent="0.25">
      <c r="A1532" t="s">
        <v>5510</v>
      </c>
      <c r="B1532" t="s">
        <v>4159</v>
      </c>
      <c r="C1532" s="86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  <c r="R1532" s="153" t="s">
        <v>4159</v>
      </c>
    </row>
    <row r="1533" spans="1:18" x14ac:dyDescent="0.25">
      <c r="A1533" t="s">
        <v>1387</v>
      </c>
      <c r="B1533" t="s">
        <v>4160</v>
      </c>
      <c r="C1533" s="87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  <c r="R1533" s="153" t="s">
        <v>4160</v>
      </c>
    </row>
    <row r="1534" spans="1:18" x14ac:dyDescent="0.25">
      <c r="A1534" t="s">
        <v>1392</v>
      </c>
      <c r="B1534" t="s">
        <v>4161</v>
      </c>
      <c r="C1534" s="86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  <c r="R1534" s="153" t="s">
        <v>4161</v>
      </c>
    </row>
    <row r="1535" spans="1:18" x14ac:dyDescent="0.25">
      <c r="A1535" t="s">
        <v>1399</v>
      </c>
      <c r="B1535" t="s">
        <v>4162</v>
      </c>
      <c r="C1535" s="87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  <c r="R1535" s="153" t="s">
        <v>4162</v>
      </c>
    </row>
    <row r="1536" spans="1:18" x14ac:dyDescent="0.25">
      <c r="A1536" t="s">
        <v>1400</v>
      </c>
      <c r="B1536" t="s">
        <v>4163</v>
      </c>
      <c r="C1536" s="86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  <c r="R1536" s="153" t="s">
        <v>4163</v>
      </c>
    </row>
    <row r="1537" spans="1:18" x14ac:dyDescent="0.25">
      <c r="A1537" t="s">
        <v>1401</v>
      </c>
      <c r="B1537" t="s">
        <v>4164</v>
      </c>
      <c r="C1537" s="87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  <c r="R1537" s="153" t="s">
        <v>4164</v>
      </c>
    </row>
    <row r="1538" spans="1:18" x14ac:dyDescent="0.25">
      <c r="A1538" t="s">
        <v>1358</v>
      </c>
      <c r="B1538" t="s">
        <v>4165</v>
      </c>
      <c r="C1538" s="86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  <c r="R1538" s="153" t="s">
        <v>4165</v>
      </c>
    </row>
    <row r="1539" spans="1:18" x14ac:dyDescent="0.25">
      <c r="A1539" t="s">
        <v>1364</v>
      </c>
      <c r="B1539" t="s">
        <v>4166</v>
      </c>
      <c r="C1539" s="87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  <c r="R1539" s="153" t="s">
        <v>4166</v>
      </c>
    </row>
    <row r="1540" spans="1:18" x14ac:dyDescent="0.25">
      <c r="A1540" t="s">
        <v>5511</v>
      </c>
      <c r="B1540" t="s">
        <v>4167</v>
      </c>
      <c r="C1540" s="86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  <c r="R1540" s="153" t="s">
        <v>4167</v>
      </c>
    </row>
    <row r="1541" spans="1:18" x14ac:dyDescent="0.25">
      <c r="A1541" t="s">
        <v>1382</v>
      </c>
      <c r="B1541" t="s">
        <v>4168</v>
      </c>
      <c r="C1541" s="87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  <c r="R1541" s="153" t="s">
        <v>4168</v>
      </c>
    </row>
    <row r="1542" spans="1:18" x14ac:dyDescent="0.25">
      <c r="A1542" t="s">
        <v>5512</v>
      </c>
      <c r="B1542" t="s">
        <v>4169</v>
      </c>
      <c r="C1542" s="86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  <c r="R1542" s="153" t="s">
        <v>4169</v>
      </c>
    </row>
    <row r="1543" spans="1:18" x14ac:dyDescent="0.25">
      <c r="A1543" t="s">
        <v>1391</v>
      </c>
      <c r="B1543" t="s">
        <v>4170</v>
      </c>
      <c r="C1543" s="87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  <c r="R1543" s="153" t="s">
        <v>4170</v>
      </c>
    </row>
    <row r="1544" spans="1:18" x14ac:dyDescent="0.25">
      <c r="A1544" t="s">
        <v>1398</v>
      </c>
      <c r="B1544" t="s">
        <v>4171</v>
      </c>
      <c r="C1544" s="86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  <c r="R1544" s="153" t="s">
        <v>4171</v>
      </c>
    </row>
    <row r="1545" spans="1:18" x14ac:dyDescent="0.25">
      <c r="A1545" t="s">
        <v>5513</v>
      </c>
      <c r="B1545" t="s">
        <v>4172</v>
      </c>
      <c r="C1545" s="87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  <c r="R1545" s="153" t="s">
        <v>4172</v>
      </c>
    </row>
    <row r="1546" spans="1:18" x14ac:dyDescent="0.25">
      <c r="A1546" t="s">
        <v>1402</v>
      </c>
      <c r="B1546" t="s">
        <v>4173</v>
      </c>
      <c r="C1546" s="86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  <c r="R1546" s="153" t="s">
        <v>4173</v>
      </c>
    </row>
    <row r="1547" spans="1:18" x14ac:dyDescent="0.25">
      <c r="A1547" t="s">
        <v>1409</v>
      </c>
      <c r="B1547" t="s">
        <v>4174</v>
      </c>
      <c r="C1547" s="87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  <c r="R1547" s="153" t="s">
        <v>4174</v>
      </c>
    </row>
    <row r="1548" spans="1:18" x14ac:dyDescent="0.25">
      <c r="A1548" t="s">
        <v>1420</v>
      </c>
      <c r="B1548" t="s">
        <v>4175</v>
      </c>
      <c r="C1548" s="86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  <c r="R1548" s="153" t="s">
        <v>4175</v>
      </c>
    </row>
    <row r="1549" spans="1:18" x14ac:dyDescent="0.25">
      <c r="A1549" t="s">
        <v>1423</v>
      </c>
      <c r="B1549" t="s">
        <v>4176</v>
      </c>
      <c r="C1549" s="87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  <c r="R1549" s="153" t="s">
        <v>4176</v>
      </c>
    </row>
    <row r="1550" spans="1:18" x14ac:dyDescent="0.25">
      <c r="A1550" t="s">
        <v>1431</v>
      </c>
      <c r="B1550" t="s">
        <v>4177</v>
      </c>
      <c r="C1550" s="86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  <c r="R1550" s="153" t="s">
        <v>4177</v>
      </c>
    </row>
    <row r="1551" spans="1:18" x14ac:dyDescent="0.25">
      <c r="A1551" t="s">
        <v>5514</v>
      </c>
      <c r="B1551" t="s">
        <v>4178</v>
      </c>
      <c r="C1551" s="87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  <c r="R1551" s="153" t="s">
        <v>4178</v>
      </c>
    </row>
    <row r="1552" spans="1:18" x14ac:dyDescent="0.25">
      <c r="A1552" t="s">
        <v>5515</v>
      </c>
      <c r="B1552" t="s">
        <v>4179</v>
      </c>
      <c r="C1552" s="86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  <c r="R1552" s="153" t="s">
        <v>4179</v>
      </c>
    </row>
    <row r="1553" spans="1:18" x14ac:dyDescent="0.25">
      <c r="A1553" t="s">
        <v>1404</v>
      </c>
      <c r="B1553" t="s">
        <v>4180</v>
      </c>
      <c r="C1553" s="87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  <c r="R1553" s="153" t="s">
        <v>4180</v>
      </c>
    </row>
    <row r="1554" spans="1:18" x14ac:dyDescent="0.25">
      <c r="A1554" t="s">
        <v>1414</v>
      </c>
      <c r="B1554" t="s">
        <v>4181</v>
      </c>
      <c r="C1554" s="86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  <c r="R1554" s="153" t="s">
        <v>4181</v>
      </c>
    </row>
    <row r="1555" spans="1:18" x14ac:dyDescent="0.25">
      <c r="A1555" t="s">
        <v>1426</v>
      </c>
      <c r="B1555" t="s">
        <v>4182</v>
      </c>
      <c r="C1555" s="87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  <c r="R1555" s="153" t="s">
        <v>4182</v>
      </c>
    </row>
    <row r="1556" spans="1:18" x14ac:dyDescent="0.25">
      <c r="A1556" t="s">
        <v>1435</v>
      </c>
      <c r="B1556" t="s">
        <v>4183</v>
      </c>
      <c r="C1556" s="86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  <c r="R1556" s="153" t="s">
        <v>4183</v>
      </c>
    </row>
    <row r="1557" spans="1:18" x14ac:dyDescent="0.25">
      <c r="A1557" t="s">
        <v>1438</v>
      </c>
      <c r="B1557" t="s">
        <v>4184</v>
      </c>
      <c r="C1557" s="87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  <c r="R1557" s="153" t="s">
        <v>4184</v>
      </c>
    </row>
    <row r="1558" spans="1:18" x14ac:dyDescent="0.25">
      <c r="A1558" t="s">
        <v>1447</v>
      </c>
      <c r="B1558" t="s">
        <v>4185</v>
      </c>
      <c r="C1558" s="86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  <c r="R1558" s="153" t="s">
        <v>4185</v>
      </c>
    </row>
    <row r="1559" spans="1:18" x14ac:dyDescent="0.25">
      <c r="A1559" t="s">
        <v>1403</v>
      </c>
      <c r="B1559" t="s">
        <v>4186</v>
      </c>
      <c r="C1559" s="87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  <c r="R1559" s="153" t="s">
        <v>4186</v>
      </c>
    </row>
    <row r="1560" spans="1:18" x14ac:dyDescent="0.25">
      <c r="A1560" t="s">
        <v>1419</v>
      </c>
      <c r="B1560" t="s">
        <v>4187</v>
      </c>
      <c r="C1560" s="86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  <c r="R1560" s="153" t="s">
        <v>4187</v>
      </c>
    </row>
    <row r="1561" spans="1:18" x14ac:dyDescent="0.25">
      <c r="A1561" t="s">
        <v>5516</v>
      </c>
      <c r="B1561" t="s">
        <v>4188</v>
      </c>
      <c r="C1561" s="87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  <c r="R1561" s="153" t="s">
        <v>4188</v>
      </c>
    </row>
    <row r="1562" spans="1:18" x14ac:dyDescent="0.25">
      <c r="A1562" t="s">
        <v>5517</v>
      </c>
      <c r="B1562" t="s">
        <v>4189</v>
      </c>
      <c r="C1562" s="86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  <c r="R1562" s="153" t="s">
        <v>4189</v>
      </c>
    </row>
    <row r="1563" spans="1:18" x14ac:dyDescent="0.25">
      <c r="A1563" t="s">
        <v>1442</v>
      </c>
      <c r="B1563" t="s">
        <v>4190</v>
      </c>
      <c r="C1563" s="87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  <c r="R1563" s="153" t="s">
        <v>4190</v>
      </c>
    </row>
    <row r="1564" spans="1:18" x14ac:dyDescent="0.25">
      <c r="A1564" t="s">
        <v>1448</v>
      </c>
      <c r="B1564" t="s">
        <v>4191</v>
      </c>
      <c r="C1564" s="86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  <c r="R1564" s="153" t="s">
        <v>4191</v>
      </c>
    </row>
    <row r="1565" spans="1:18" x14ac:dyDescent="0.25">
      <c r="A1565" t="s">
        <v>1406</v>
      </c>
      <c r="B1565" t="s">
        <v>4192</v>
      </c>
      <c r="C1565" s="87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  <c r="R1565" s="153" t="s">
        <v>4192</v>
      </c>
    </row>
    <row r="1566" spans="1:18" x14ac:dyDescent="0.25">
      <c r="A1566" t="s">
        <v>1416</v>
      </c>
      <c r="B1566" t="s">
        <v>4193</v>
      </c>
      <c r="C1566" s="86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  <c r="R1566" s="153" t="s">
        <v>4193</v>
      </c>
    </row>
    <row r="1567" spans="1:18" x14ac:dyDescent="0.25">
      <c r="A1567" t="s">
        <v>1424</v>
      </c>
      <c r="B1567" t="s">
        <v>4194</v>
      </c>
      <c r="C1567" s="87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  <c r="R1567" s="153" t="s">
        <v>4194</v>
      </c>
    </row>
    <row r="1568" spans="1:18" x14ac:dyDescent="0.25">
      <c r="A1568" t="s">
        <v>1437</v>
      </c>
      <c r="B1568" t="s">
        <v>4195</v>
      </c>
      <c r="C1568" s="86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  <c r="R1568" s="153" t="s">
        <v>4195</v>
      </c>
    </row>
    <row r="1569" spans="1:18" x14ac:dyDescent="0.25">
      <c r="A1569" t="s">
        <v>1439</v>
      </c>
      <c r="B1569" t="s">
        <v>4196</v>
      </c>
      <c r="C1569" s="87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  <c r="R1569" s="153" t="s">
        <v>4196</v>
      </c>
    </row>
    <row r="1570" spans="1:18" x14ac:dyDescent="0.25">
      <c r="A1570" t="s">
        <v>1446</v>
      </c>
      <c r="B1570" t="s">
        <v>4197</v>
      </c>
      <c r="C1570" s="86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  <c r="R1570" s="153" t="s">
        <v>4197</v>
      </c>
    </row>
    <row r="1571" spans="1:18" x14ac:dyDescent="0.25">
      <c r="A1571" t="s">
        <v>1452</v>
      </c>
      <c r="B1571" t="s">
        <v>4198</v>
      </c>
      <c r="C1571" s="87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  <c r="R1571" s="153" t="s">
        <v>4198</v>
      </c>
    </row>
    <row r="1572" spans="1:18" x14ac:dyDescent="0.25">
      <c r="A1572" t="s">
        <v>5518</v>
      </c>
      <c r="B1572" t="s">
        <v>4199</v>
      </c>
      <c r="C1572" s="86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  <c r="R1572" s="153" t="s">
        <v>4199</v>
      </c>
    </row>
    <row r="1573" spans="1:18" x14ac:dyDescent="0.25">
      <c r="A1573" t="s">
        <v>1472</v>
      </c>
      <c r="B1573" t="s">
        <v>4200</v>
      </c>
      <c r="C1573" s="87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  <c r="R1573" s="153" t="s">
        <v>4200</v>
      </c>
    </row>
    <row r="1574" spans="1:18" x14ac:dyDescent="0.25">
      <c r="A1574" t="s">
        <v>5519</v>
      </c>
      <c r="B1574" t="s">
        <v>4201</v>
      </c>
      <c r="C1574" s="86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  <c r="R1574" s="153" t="s">
        <v>4201</v>
      </c>
    </row>
    <row r="1575" spans="1:18" x14ac:dyDescent="0.25">
      <c r="A1575" t="s">
        <v>1491</v>
      </c>
      <c r="B1575" t="s">
        <v>4202</v>
      </c>
      <c r="C1575" s="87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  <c r="R1575" s="153" t="s">
        <v>4202</v>
      </c>
    </row>
    <row r="1576" spans="1:18" x14ac:dyDescent="0.25">
      <c r="A1576" t="s">
        <v>1494</v>
      </c>
      <c r="B1576" t="s">
        <v>4203</v>
      </c>
      <c r="C1576" s="86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  <c r="R1576" s="153" t="s">
        <v>4203</v>
      </c>
    </row>
    <row r="1577" spans="1:18" x14ac:dyDescent="0.25">
      <c r="A1577" t="s">
        <v>1458</v>
      </c>
      <c r="B1577" t="s">
        <v>4204</v>
      </c>
      <c r="C1577" s="87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  <c r="R1577" s="153" t="s">
        <v>4204</v>
      </c>
    </row>
    <row r="1578" spans="1:18" x14ac:dyDescent="0.25">
      <c r="A1578" t="s">
        <v>1460</v>
      </c>
      <c r="B1578" t="s">
        <v>4205</v>
      </c>
      <c r="C1578" s="86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  <c r="R1578" s="153" t="s">
        <v>4205</v>
      </c>
    </row>
    <row r="1579" spans="1:18" x14ac:dyDescent="0.25">
      <c r="A1579" t="s">
        <v>1476</v>
      </c>
      <c r="B1579" t="s">
        <v>4206</v>
      </c>
      <c r="C1579" s="87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  <c r="R1579" s="153" t="s">
        <v>4206</v>
      </c>
    </row>
    <row r="1580" spans="1:18" x14ac:dyDescent="0.25">
      <c r="A1580" t="s">
        <v>1483</v>
      </c>
      <c r="B1580" t="s">
        <v>4207</v>
      </c>
      <c r="C1580" s="86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  <c r="R1580" s="153" t="s">
        <v>4207</v>
      </c>
    </row>
    <row r="1581" spans="1:18" x14ac:dyDescent="0.25">
      <c r="A1581" t="s">
        <v>1488</v>
      </c>
      <c r="B1581" t="s">
        <v>4208</v>
      </c>
      <c r="C1581" s="87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  <c r="R1581" s="153" t="s">
        <v>4208</v>
      </c>
    </row>
    <row r="1582" spans="1:18" x14ac:dyDescent="0.25">
      <c r="A1582" t="s">
        <v>1498</v>
      </c>
      <c r="B1582" t="s">
        <v>4209</v>
      </c>
      <c r="C1582" s="86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  <c r="R1582" s="153" t="s">
        <v>4209</v>
      </c>
    </row>
    <row r="1583" spans="1:18" x14ac:dyDescent="0.25">
      <c r="A1583" t="s">
        <v>1454</v>
      </c>
      <c r="B1583" t="s">
        <v>4210</v>
      </c>
      <c r="C1583" s="87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  <c r="R1583" s="153" t="s">
        <v>4210</v>
      </c>
    </row>
    <row r="1584" spans="1:18" x14ac:dyDescent="0.25">
      <c r="A1584" t="s">
        <v>1462</v>
      </c>
      <c r="B1584" t="s">
        <v>4211</v>
      </c>
      <c r="C1584" s="86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  <c r="R1584" s="153" t="s">
        <v>4211</v>
      </c>
    </row>
    <row r="1585" spans="1:18" x14ac:dyDescent="0.25">
      <c r="A1585" t="s">
        <v>1470</v>
      </c>
      <c r="B1585" t="s">
        <v>4212</v>
      </c>
      <c r="C1585" s="87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  <c r="R1585" s="153" t="s">
        <v>4212</v>
      </c>
    </row>
    <row r="1586" spans="1:18" x14ac:dyDescent="0.25">
      <c r="A1586" t="s">
        <v>1481</v>
      </c>
      <c r="B1586" t="s">
        <v>4213</v>
      </c>
      <c r="C1586" s="86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  <c r="R1586" s="153" t="s">
        <v>4213</v>
      </c>
    </row>
    <row r="1587" spans="1:18" x14ac:dyDescent="0.25">
      <c r="A1587" t="s">
        <v>5520</v>
      </c>
      <c r="B1587" t="s">
        <v>4214</v>
      </c>
      <c r="C1587" s="87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  <c r="R1587" s="153" t="s">
        <v>4214</v>
      </c>
    </row>
    <row r="1588" spans="1:18" x14ac:dyDescent="0.25">
      <c r="A1588" t="s">
        <v>1500</v>
      </c>
      <c r="B1588" t="s">
        <v>4215</v>
      </c>
      <c r="C1588" s="86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  <c r="R1588" s="153" t="s">
        <v>4215</v>
      </c>
    </row>
    <row r="1589" spans="1:18" x14ac:dyDescent="0.25">
      <c r="A1589" t="s">
        <v>1457</v>
      </c>
      <c r="B1589" t="s">
        <v>4216</v>
      </c>
      <c r="C1589" s="87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  <c r="R1589" s="153" t="s">
        <v>4216</v>
      </c>
    </row>
    <row r="1590" spans="1:18" x14ac:dyDescent="0.25">
      <c r="A1590" t="s">
        <v>1461</v>
      </c>
      <c r="B1590" t="s">
        <v>4217</v>
      </c>
      <c r="C1590" s="86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  <c r="R1590" s="153" t="s">
        <v>4217</v>
      </c>
    </row>
    <row r="1591" spans="1:18" x14ac:dyDescent="0.25">
      <c r="A1591" t="s">
        <v>5521</v>
      </c>
      <c r="B1591" t="s">
        <v>4218</v>
      </c>
      <c r="C1591" s="87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  <c r="R1591" s="153" t="s">
        <v>4218</v>
      </c>
    </row>
    <row r="1592" spans="1:18" x14ac:dyDescent="0.25">
      <c r="A1592" t="s">
        <v>1482</v>
      </c>
      <c r="B1592" t="s">
        <v>4219</v>
      </c>
      <c r="C1592" s="86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  <c r="R1592" s="153" t="s">
        <v>4219</v>
      </c>
    </row>
    <row r="1593" spans="1:18" x14ac:dyDescent="0.25">
      <c r="A1593" t="s">
        <v>1493</v>
      </c>
      <c r="B1593" t="s">
        <v>4220</v>
      </c>
      <c r="C1593" s="87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  <c r="R1593" s="153" t="s">
        <v>4220</v>
      </c>
    </row>
    <row r="1594" spans="1:18" x14ac:dyDescent="0.25">
      <c r="A1594" t="s">
        <v>1496</v>
      </c>
      <c r="B1594" t="s">
        <v>4221</v>
      </c>
      <c r="C1594" s="86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  <c r="R1594" s="153" t="s">
        <v>4221</v>
      </c>
    </row>
    <row r="1595" spans="1:18" x14ac:dyDescent="0.25">
      <c r="A1595" t="s">
        <v>1508</v>
      </c>
      <c r="B1595" t="s">
        <v>4222</v>
      </c>
      <c r="C1595" s="87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  <c r="R1595" s="153" t="s">
        <v>4222</v>
      </c>
    </row>
    <row r="1596" spans="1:18" x14ac:dyDescent="0.25">
      <c r="A1596" t="s">
        <v>1521</v>
      </c>
      <c r="B1596" t="s">
        <v>4223</v>
      </c>
      <c r="C1596" s="86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  <c r="R1596" s="153" t="s">
        <v>4223</v>
      </c>
    </row>
    <row r="1597" spans="1:18" x14ac:dyDescent="0.25">
      <c r="A1597" t="s">
        <v>1524</v>
      </c>
      <c r="B1597" t="s">
        <v>4224</v>
      </c>
      <c r="C1597" s="87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  <c r="R1597" s="153" t="s">
        <v>4224</v>
      </c>
    </row>
    <row r="1598" spans="1:18" x14ac:dyDescent="0.25">
      <c r="A1598" t="s">
        <v>1536</v>
      </c>
      <c r="B1598" t="s">
        <v>4225</v>
      </c>
      <c r="C1598" s="86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  <c r="R1598" s="153" t="s">
        <v>4225</v>
      </c>
    </row>
    <row r="1599" spans="1:18" x14ac:dyDescent="0.25">
      <c r="A1599" t="s">
        <v>1542</v>
      </c>
      <c r="B1599" t="s">
        <v>4226</v>
      </c>
      <c r="C1599" s="87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  <c r="R1599" s="153" t="s">
        <v>4226</v>
      </c>
    </row>
    <row r="1600" spans="1:18" x14ac:dyDescent="0.25">
      <c r="A1600" t="s">
        <v>5522</v>
      </c>
      <c r="B1600" t="s">
        <v>4227</v>
      </c>
      <c r="C1600" s="86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  <c r="R1600" s="153" t="s">
        <v>4227</v>
      </c>
    </row>
    <row r="1601" spans="1:18" x14ac:dyDescent="0.25">
      <c r="A1601" t="s">
        <v>1511</v>
      </c>
      <c r="B1601" t="s">
        <v>4228</v>
      </c>
      <c r="C1601" s="87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  <c r="R1601" s="153" t="s">
        <v>4228</v>
      </c>
    </row>
    <row r="1602" spans="1:18" x14ac:dyDescent="0.25">
      <c r="A1602" t="s">
        <v>1517</v>
      </c>
      <c r="B1602" t="s">
        <v>4229</v>
      </c>
      <c r="C1602" s="86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  <c r="R1602" s="153" t="s">
        <v>4229</v>
      </c>
    </row>
    <row r="1603" spans="1:18" x14ac:dyDescent="0.25">
      <c r="A1603" t="s">
        <v>1523</v>
      </c>
      <c r="B1603" t="s">
        <v>4230</v>
      </c>
      <c r="C1603" s="87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  <c r="R1603" s="153" t="s">
        <v>4230</v>
      </c>
    </row>
    <row r="1604" spans="1:18" x14ac:dyDescent="0.25">
      <c r="A1604" t="s">
        <v>1535</v>
      </c>
      <c r="B1604" t="s">
        <v>4231</v>
      </c>
      <c r="C1604" s="86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  <c r="R1604" s="153" t="s">
        <v>4231</v>
      </c>
    </row>
    <row r="1605" spans="1:18" x14ac:dyDescent="0.25">
      <c r="A1605" t="s">
        <v>1539</v>
      </c>
      <c r="B1605" t="s">
        <v>4232</v>
      </c>
      <c r="C1605" s="87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  <c r="R1605" s="153" t="s">
        <v>4232</v>
      </c>
    </row>
    <row r="1606" spans="1:18" x14ac:dyDescent="0.25">
      <c r="A1606" t="s">
        <v>1551</v>
      </c>
      <c r="B1606" t="s">
        <v>4233</v>
      </c>
      <c r="C1606" s="86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  <c r="R1606" s="153" t="s">
        <v>4233</v>
      </c>
    </row>
    <row r="1607" spans="1:18" x14ac:dyDescent="0.25">
      <c r="A1607" t="s">
        <v>1507</v>
      </c>
      <c r="B1607" t="s">
        <v>4234</v>
      </c>
      <c r="C1607" s="87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  <c r="R1607" s="153" t="s">
        <v>4234</v>
      </c>
    </row>
    <row r="1608" spans="1:18" x14ac:dyDescent="0.25">
      <c r="A1608" t="s">
        <v>1518</v>
      </c>
      <c r="B1608" t="s">
        <v>4235</v>
      </c>
      <c r="C1608" s="86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  <c r="R1608" s="153" t="s">
        <v>4235</v>
      </c>
    </row>
    <row r="1609" spans="1:18" x14ac:dyDescent="0.25">
      <c r="A1609" t="s">
        <v>5523</v>
      </c>
      <c r="B1609" t="s">
        <v>4236</v>
      </c>
      <c r="C1609" s="87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  <c r="R1609" s="153" t="s">
        <v>4236</v>
      </c>
    </row>
    <row r="1610" spans="1:18" x14ac:dyDescent="0.25">
      <c r="A1610" t="s">
        <v>1530</v>
      </c>
      <c r="B1610" t="s">
        <v>4237</v>
      </c>
      <c r="C1610" s="86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  <c r="R1610" s="153" t="s">
        <v>4237</v>
      </c>
    </row>
    <row r="1611" spans="1:18" x14ac:dyDescent="0.25">
      <c r="A1611" t="s">
        <v>1547</v>
      </c>
      <c r="B1611" t="s">
        <v>4238</v>
      </c>
      <c r="C1611" s="87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  <c r="R1611" s="153" t="s">
        <v>4238</v>
      </c>
    </row>
    <row r="1612" spans="1:18" x14ac:dyDescent="0.25">
      <c r="A1612" t="s">
        <v>1549</v>
      </c>
      <c r="B1612" t="s">
        <v>4239</v>
      </c>
      <c r="C1612" s="86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  <c r="R1612" s="153" t="s">
        <v>4239</v>
      </c>
    </row>
    <row r="1613" spans="1:18" x14ac:dyDescent="0.25">
      <c r="A1613" t="s">
        <v>1510</v>
      </c>
      <c r="B1613" t="s">
        <v>4240</v>
      </c>
      <c r="C1613" s="87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  <c r="R1613" s="153" t="s">
        <v>4240</v>
      </c>
    </row>
    <row r="1614" spans="1:18" x14ac:dyDescent="0.25">
      <c r="A1614" t="s">
        <v>5524</v>
      </c>
      <c r="B1614" t="s">
        <v>4241</v>
      </c>
      <c r="C1614" s="86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  <c r="R1614" s="153" t="s">
        <v>4241</v>
      </c>
    </row>
    <row r="1615" spans="1:18" x14ac:dyDescent="0.25">
      <c r="A1615" t="s">
        <v>1527</v>
      </c>
      <c r="B1615" t="s">
        <v>4242</v>
      </c>
      <c r="C1615" s="87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  <c r="R1615" s="153" t="s">
        <v>4242</v>
      </c>
    </row>
    <row r="1616" spans="1:18" x14ac:dyDescent="0.25">
      <c r="A1616" t="s">
        <v>1532</v>
      </c>
      <c r="B1616" t="s">
        <v>4243</v>
      </c>
      <c r="C1616" s="86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  <c r="R1616" s="153" t="s">
        <v>4243</v>
      </c>
    </row>
    <row r="1617" spans="1:18" x14ac:dyDescent="0.25">
      <c r="A1617" t="s">
        <v>1538</v>
      </c>
      <c r="B1617" t="s">
        <v>4244</v>
      </c>
      <c r="C1617" s="87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  <c r="R1617" s="153" t="s">
        <v>4244</v>
      </c>
    </row>
    <row r="1618" spans="1:18" x14ac:dyDescent="0.25">
      <c r="A1618" t="s">
        <v>1552</v>
      </c>
      <c r="B1618" t="s">
        <v>4245</v>
      </c>
      <c r="C1618" s="86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  <c r="R1618" s="153" t="s">
        <v>4245</v>
      </c>
    </row>
    <row r="1619" spans="1:18" x14ac:dyDescent="0.25">
      <c r="A1619" t="s">
        <v>1553</v>
      </c>
      <c r="B1619" t="s">
        <v>4246</v>
      </c>
      <c r="C1619" s="87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  <c r="R1619" s="153" t="s">
        <v>4246</v>
      </c>
    </row>
    <row r="1620" spans="1:18" x14ac:dyDescent="0.25">
      <c r="A1620" t="s">
        <v>1563</v>
      </c>
      <c r="B1620" t="s">
        <v>4247</v>
      </c>
      <c r="C1620" s="86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  <c r="R1620" s="153" t="s">
        <v>4247</v>
      </c>
    </row>
    <row r="1621" spans="1:18" x14ac:dyDescent="0.25">
      <c r="A1621" t="s">
        <v>1565</v>
      </c>
      <c r="B1621" t="s">
        <v>4248</v>
      </c>
      <c r="C1621" s="87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  <c r="R1621" s="153" t="s">
        <v>4248</v>
      </c>
    </row>
    <row r="1622" spans="1:18" x14ac:dyDescent="0.25">
      <c r="A1622" t="s">
        <v>5525</v>
      </c>
      <c r="B1622" t="s">
        <v>4249</v>
      </c>
      <c r="C1622" s="86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  <c r="R1622" s="153" t="s">
        <v>4249</v>
      </c>
    </row>
    <row r="1623" spans="1:18" x14ac:dyDescent="0.25">
      <c r="A1623" t="s">
        <v>1580</v>
      </c>
      <c r="B1623" t="s">
        <v>4250</v>
      </c>
      <c r="C1623" s="87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  <c r="R1623" s="153" t="s">
        <v>4250</v>
      </c>
    </row>
    <row r="1624" spans="1:18" x14ac:dyDescent="0.25">
      <c r="A1624" t="s">
        <v>5526</v>
      </c>
      <c r="B1624" t="s">
        <v>4251</v>
      </c>
      <c r="C1624" s="86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  <c r="R1624" s="153" t="s">
        <v>4251</v>
      </c>
    </row>
    <row r="1625" spans="1:18" x14ac:dyDescent="0.25">
      <c r="A1625" t="s">
        <v>1555</v>
      </c>
      <c r="B1625" t="s">
        <v>4252</v>
      </c>
      <c r="C1625" s="87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  <c r="R1625" s="153" t="s">
        <v>4252</v>
      </c>
    </row>
    <row r="1626" spans="1:18" x14ac:dyDescent="0.25">
      <c r="A1626" t="s">
        <v>1562</v>
      </c>
      <c r="B1626" t="s">
        <v>4253</v>
      </c>
      <c r="C1626" s="86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  <c r="R1626" s="153" t="s">
        <v>4253</v>
      </c>
    </row>
    <row r="1627" spans="1:18" x14ac:dyDescent="0.25">
      <c r="A1627" t="s">
        <v>1568</v>
      </c>
      <c r="B1627" t="s">
        <v>4254</v>
      </c>
      <c r="C1627" s="87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  <c r="R1627" s="153" t="s">
        <v>4254</v>
      </c>
    </row>
    <row r="1628" spans="1:18" x14ac:dyDescent="0.25">
      <c r="A1628" t="s">
        <v>1573</v>
      </c>
      <c r="B1628" t="s">
        <v>4255</v>
      </c>
      <c r="C1628" s="86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  <c r="R1628" s="153" t="s">
        <v>4255</v>
      </c>
    </row>
    <row r="1629" spans="1:18" x14ac:dyDescent="0.25">
      <c r="A1629" t="s">
        <v>5527</v>
      </c>
      <c r="B1629" t="s">
        <v>4256</v>
      </c>
      <c r="C1629" s="87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  <c r="R1629" s="153" t="s">
        <v>4256</v>
      </c>
    </row>
    <row r="1630" spans="1:18" x14ac:dyDescent="0.25">
      <c r="A1630" t="s">
        <v>1581</v>
      </c>
      <c r="B1630" t="s">
        <v>4257</v>
      </c>
      <c r="C1630" s="86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  <c r="R1630" s="153" t="s">
        <v>4257</v>
      </c>
    </row>
    <row r="1631" spans="1:18" x14ac:dyDescent="0.25">
      <c r="A1631" t="s">
        <v>1614</v>
      </c>
      <c r="B1631" t="s">
        <v>4258</v>
      </c>
      <c r="C1631" s="87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  <c r="R1631" s="153" t="s">
        <v>4258</v>
      </c>
    </row>
    <row r="1632" spans="1:18" x14ac:dyDescent="0.25">
      <c r="A1632" t="s">
        <v>5528</v>
      </c>
      <c r="B1632" t="s">
        <v>4259</v>
      </c>
      <c r="C1632" s="86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  <c r="R1632" s="153" t="s">
        <v>4259</v>
      </c>
    </row>
    <row r="1633" spans="1:18" x14ac:dyDescent="0.25">
      <c r="A1633" t="s">
        <v>5529</v>
      </c>
      <c r="B1633" t="s">
        <v>4260</v>
      </c>
      <c r="C1633" s="87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  <c r="R1633" s="153" t="s">
        <v>4260</v>
      </c>
    </row>
    <row r="1634" spans="1:18" x14ac:dyDescent="0.25">
      <c r="A1634" t="s">
        <v>1628</v>
      </c>
      <c r="B1634" t="s">
        <v>4261</v>
      </c>
      <c r="C1634" s="86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  <c r="R1634" s="153" t="s">
        <v>4261</v>
      </c>
    </row>
    <row r="1635" spans="1:18" x14ac:dyDescent="0.25">
      <c r="A1635" t="s">
        <v>1637</v>
      </c>
      <c r="B1635" t="s">
        <v>4262</v>
      </c>
      <c r="C1635" s="87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  <c r="R1635" s="153" t="s">
        <v>4262</v>
      </c>
    </row>
    <row r="1636" spans="1:18" x14ac:dyDescent="0.25">
      <c r="A1636" t="s">
        <v>5530</v>
      </c>
      <c r="B1636" t="s">
        <v>4263</v>
      </c>
      <c r="C1636" s="86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  <c r="R1636" s="153" t="s">
        <v>4263</v>
      </c>
    </row>
    <row r="1637" spans="1:18" x14ac:dyDescent="0.25">
      <c r="A1637" t="s">
        <v>1618</v>
      </c>
      <c r="B1637" t="s">
        <v>4264</v>
      </c>
      <c r="C1637" s="87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  <c r="R1637" s="153" t="s">
        <v>4264</v>
      </c>
    </row>
    <row r="1638" spans="1:18" x14ac:dyDescent="0.25">
      <c r="A1638" t="s">
        <v>1623</v>
      </c>
      <c r="B1638" t="s">
        <v>4265</v>
      </c>
      <c r="C1638" s="86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  <c r="R1638" s="153" t="s">
        <v>4265</v>
      </c>
    </row>
    <row r="1639" spans="1:18" x14ac:dyDescent="0.25">
      <c r="A1639" t="s">
        <v>1631</v>
      </c>
      <c r="B1639" t="s">
        <v>4266</v>
      </c>
      <c r="C1639" s="87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  <c r="R1639" s="153" t="s">
        <v>4266</v>
      </c>
    </row>
    <row r="1640" spans="1:18" x14ac:dyDescent="0.25">
      <c r="A1640" t="s">
        <v>1636</v>
      </c>
      <c r="B1640" t="s">
        <v>4267</v>
      </c>
      <c r="C1640" s="86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  <c r="R1640" s="153" t="s">
        <v>4267</v>
      </c>
    </row>
    <row r="1641" spans="1:18" x14ac:dyDescent="0.25">
      <c r="A1641" t="s">
        <v>1613</v>
      </c>
      <c r="B1641" t="s">
        <v>4268</v>
      </c>
      <c r="C1641" s="87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  <c r="R1641" s="153" t="s">
        <v>4268</v>
      </c>
    </row>
    <row r="1642" spans="1:18" x14ac:dyDescent="0.25">
      <c r="A1642" t="s">
        <v>1619</v>
      </c>
      <c r="B1642" t="s">
        <v>4269</v>
      </c>
      <c r="C1642" s="86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  <c r="R1642" s="153" t="s">
        <v>4269</v>
      </c>
    </row>
    <row r="1643" spans="1:18" x14ac:dyDescent="0.25">
      <c r="A1643" t="s">
        <v>5531</v>
      </c>
      <c r="B1643" t="s">
        <v>4270</v>
      </c>
      <c r="C1643" s="87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  <c r="R1643" s="153" t="s">
        <v>4270</v>
      </c>
    </row>
    <row r="1644" spans="1:18" x14ac:dyDescent="0.25">
      <c r="A1644" t="s">
        <v>5532</v>
      </c>
      <c r="B1644" t="s">
        <v>4271</v>
      </c>
      <c r="C1644" s="86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  <c r="R1644" s="153" t="s">
        <v>4271</v>
      </c>
    </row>
    <row r="1645" spans="1:18" x14ac:dyDescent="0.25">
      <c r="A1645" t="s">
        <v>5533</v>
      </c>
      <c r="B1645" t="s">
        <v>4272</v>
      </c>
      <c r="C1645" s="87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  <c r="R1645" s="153" t="s">
        <v>4272</v>
      </c>
    </row>
    <row r="1646" spans="1:18" x14ac:dyDescent="0.25">
      <c r="A1646" t="s">
        <v>1359</v>
      </c>
      <c r="B1646" t="s">
        <v>4273</v>
      </c>
      <c r="C1646" s="86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  <c r="R1646" s="153" t="s">
        <v>4273</v>
      </c>
    </row>
    <row r="1647" spans="1:18" x14ac:dyDescent="0.25">
      <c r="A1647" t="s">
        <v>1365</v>
      </c>
      <c r="B1647" t="s">
        <v>4274</v>
      </c>
      <c r="C1647" s="87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  <c r="R1647" s="153" t="s">
        <v>4274</v>
      </c>
    </row>
    <row r="1648" spans="1:18" x14ac:dyDescent="0.25">
      <c r="A1648" t="s">
        <v>1375</v>
      </c>
      <c r="B1648" t="s">
        <v>4275</v>
      </c>
      <c r="C1648" s="86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  <c r="R1648" s="153" t="s">
        <v>4275</v>
      </c>
    </row>
    <row r="1649" spans="1:18" x14ac:dyDescent="0.25">
      <c r="A1649" t="s">
        <v>5534</v>
      </c>
      <c r="B1649" t="s">
        <v>4276</v>
      </c>
      <c r="C1649" s="87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  <c r="R1649" s="153" t="s">
        <v>4276</v>
      </c>
    </row>
    <row r="1650" spans="1:18" x14ac:dyDescent="0.25">
      <c r="A1650" t="s">
        <v>5535</v>
      </c>
      <c r="B1650" t="s">
        <v>4277</v>
      </c>
      <c r="C1650" s="86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  <c r="R1650" s="153" t="s">
        <v>4277</v>
      </c>
    </row>
    <row r="1651" spans="1:18" x14ac:dyDescent="0.25">
      <c r="A1651" t="s">
        <v>5536</v>
      </c>
      <c r="B1651" t="s">
        <v>4278</v>
      </c>
      <c r="C1651" s="87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  <c r="R1651" s="153" t="s">
        <v>4278</v>
      </c>
    </row>
    <row r="1652" spans="1:18" x14ac:dyDescent="0.25">
      <c r="A1652" t="s">
        <v>1361</v>
      </c>
      <c r="B1652" t="s">
        <v>4279</v>
      </c>
      <c r="C1652" s="86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  <c r="R1652" s="153" t="s">
        <v>4279</v>
      </c>
    </row>
    <row r="1653" spans="1:18" x14ac:dyDescent="0.25">
      <c r="A1653" t="s">
        <v>1370</v>
      </c>
      <c r="B1653" t="s">
        <v>4280</v>
      </c>
      <c r="C1653" s="87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  <c r="R1653" s="153" t="s">
        <v>4280</v>
      </c>
    </row>
    <row r="1654" spans="1:18" x14ac:dyDescent="0.25">
      <c r="A1654" t="s">
        <v>5537</v>
      </c>
      <c r="B1654" t="s">
        <v>4281</v>
      </c>
      <c r="C1654" s="86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  <c r="R1654" s="153" t="s">
        <v>4281</v>
      </c>
    </row>
    <row r="1655" spans="1:18" x14ac:dyDescent="0.25">
      <c r="A1655" t="s">
        <v>1381</v>
      </c>
      <c r="B1655" t="s">
        <v>4282</v>
      </c>
      <c r="C1655" s="87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  <c r="R1655" s="153" t="s">
        <v>4282</v>
      </c>
    </row>
    <row r="1656" spans="1:18" x14ac:dyDescent="0.25">
      <c r="A1656" t="s">
        <v>1385</v>
      </c>
      <c r="B1656" t="s">
        <v>4283</v>
      </c>
      <c r="C1656" s="86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  <c r="R1656" s="153" t="s">
        <v>4283</v>
      </c>
    </row>
    <row r="1657" spans="1:18" x14ac:dyDescent="0.25">
      <c r="A1657" t="s">
        <v>1390</v>
      </c>
      <c r="B1657" t="s">
        <v>4284</v>
      </c>
      <c r="C1657" s="87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  <c r="R1657" s="153" t="s">
        <v>4284</v>
      </c>
    </row>
    <row r="1658" spans="1:18" x14ac:dyDescent="0.25">
      <c r="A1658" t="s">
        <v>1367</v>
      </c>
      <c r="B1658" t="s">
        <v>4285</v>
      </c>
      <c r="C1658" s="86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  <c r="R1658" s="153" t="s">
        <v>4285</v>
      </c>
    </row>
    <row r="1659" spans="1:18" x14ac:dyDescent="0.25">
      <c r="A1659" t="s">
        <v>5538</v>
      </c>
      <c r="B1659" t="s">
        <v>4286</v>
      </c>
      <c r="C1659" s="87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  <c r="R1659" s="153" t="s">
        <v>4286</v>
      </c>
    </row>
    <row r="1660" spans="1:18" x14ac:dyDescent="0.25">
      <c r="A1660" t="s">
        <v>1373</v>
      </c>
      <c r="B1660" t="s">
        <v>4287</v>
      </c>
      <c r="C1660" s="86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  <c r="R1660" s="153" t="s">
        <v>4287</v>
      </c>
    </row>
    <row r="1661" spans="1:18" x14ac:dyDescent="0.25">
      <c r="A1661" t="s">
        <v>5539</v>
      </c>
      <c r="B1661" t="s">
        <v>4288</v>
      </c>
      <c r="C1661" s="87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  <c r="R1661" s="153" t="s">
        <v>4288</v>
      </c>
    </row>
    <row r="1662" spans="1:18" x14ac:dyDescent="0.25">
      <c r="A1662" t="s">
        <v>1389</v>
      </c>
      <c r="B1662" t="s">
        <v>4289</v>
      </c>
      <c r="C1662" s="86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  <c r="R1662" s="153" t="s">
        <v>4289</v>
      </c>
    </row>
    <row r="1663" spans="1:18" x14ac:dyDescent="0.25">
      <c r="A1663" t="s">
        <v>1394</v>
      </c>
      <c r="B1663" t="s">
        <v>4290</v>
      </c>
      <c r="C1663" s="87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  <c r="R1663" s="153" t="s">
        <v>4290</v>
      </c>
    </row>
    <row r="1664" spans="1:18" x14ac:dyDescent="0.25">
      <c r="A1664" t="s">
        <v>1362</v>
      </c>
      <c r="B1664" t="s">
        <v>4291</v>
      </c>
      <c r="C1664" s="86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  <c r="R1664" s="153" t="s">
        <v>4291</v>
      </c>
    </row>
    <row r="1665" spans="1:18" x14ac:dyDescent="0.25">
      <c r="A1665" t="s">
        <v>1369</v>
      </c>
      <c r="B1665" t="s">
        <v>4292</v>
      </c>
      <c r="C1665" s="87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  <c r="R1665" s="153" t="s">
        <v>4292</v>
      </c>
    </row>
    <row r="1666" spans="1:18" x14ac:dyDescent="0.25">
      <c r="A1666" t="s">
        <v>1376</v>
      </c>
      <c r="B1666" t="s">
        <v>2908</v>
      </c>
      <c r="C1666" s="86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  <c r="R1666" s="153" t="s">
        <v>2908</v>
      </c>
    </row>
    <row r="1667" spans="1:18" x14ac:dyDescent="0.25">
      <c r="A1667" t="s">
        <v>1380</v>
      </c>
      <c r="B1667" t="s">
        <v>2909</v>
      </c>
      <c r="C1667" s="87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  <c r="R1667" s="153" t="s">
        <v>2909</v>
      </c>
    </row>
    <row r="1668" spans="1:18" x14ac:dyDescent="0.25">
      <c r="A1668" t="s">
        <v>1386</v>
      </c>
      <c r="B1668" t="s">
        <v>2910</v>
      </c>
      <c r="C1668" s="86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  <c r="R1668" s="153" t="s">
        <v>2910</v>
      </c>
    </row>
    <row r="1669" spans="1:18" x14ac:dyDescent="0.25">
      <c r="A1669" t="s">
        <v>1395</v>
      </c>
      <c r="B1669" t="s">
        <v>2911</v>
      </c>
      <c r="C1669" s="87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  <c r="R1669" s="153" t="s">
        <v>2911</v>
      </c>
    </row>
    <row r="1670" spans="1:18" x14ac:dyDescent="0.25">
      <c r="A1670" t="s">
        <v>1360</v>
      </c>
      <c r="B1670" t="s">
        <v>4293</v>
      </c>
      <c r="C1670" s="86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  <c r="R1670" s="153" t="s">
        <v>4293</v>
      </c>
    </row>
    <row r="1671" spans="1:18" x14ac:dyDescent="0.25">
      <c r="A1671" t="s">
        <v>1368</v>
      </c>
      <c r="B1671" t="s">
        <v>4294</v>
      </c>
      <c r="C1671" s="87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  <c r="R1671" s="153" t="s">
        <v>4294</v>
      </c>
    </row>
    <row r="1672" spans="1:18" x14ac:dyDescent="0.25">
      <c r="A1672" t="s">
        <v>5540</v>
      </c>
      <c r="B1672" t="s">
        <v>2916</v>
      </c>
      <c r="C1672" s="86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  <c r="R1672" s="153" t="s">
        <v>2916</v>
      </c>
    </row>
    <row r="1673" spans="1:18" x14ac:dyDescent="0.25">
      <c r="A1673" t="s">
        <v>1378</v>
      </c>
      <c r="B1673" t="s">
        <v>2917</v>
      </c>
      <c r="C1673" s="87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  <c r="R1673" s="153" t="s">
        <v>2917</v>
      </c>
    </row>
    <row r="1674" spans="1:18" x14ac:dyDescent="0.25">
      <c r="A1674" t="s">
        <v>1384</v>
      </c>
      <c r="B1674" t="s">
        <v>2918</v>
      </c>
      <c r="C1674" s="86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  <c r="R1674" s="153" t="s">
        <v>2918</v>
      </c>
    </row>
    <row r="1675" spans="1:18" x14ac:dyDescent="0.25">
      <c r="A1675" t="s">
        <v>1396</v>
      </c>
      <c r="B1675" t="s">
        <v>2919</v>
      </c>
      <c r="C1675" s="87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  <c r="R1675" s="153" t="s">
        <v>2919</v>
      </c>
    </row>
    <row r="1676" spans="1:18" x14ac:dyDescent="0.25">
      <c r="A1676" t="s">
        <v>5541</v>
      </c>
      <c r="B1676" t="s">
        <v>4295</v>
      </c>
      <c r="C1676" s="86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  <c r="R1676" s="153" t="s">
        <v>4295</v>
      </c>
    </row>
    <row r="1677" spans="1:18" x14ac:dyDescent="0.25">
      <c r="A1677" t="s">
        <v>1363</v>
      </c>
      <c r="B1677" t="s">
        <v>4296</v>
      </c>
      <c r="C1677" s="87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  <c r="R1677" s="153" t="s">
        <v>4296</v>
      </c>
    </row>
    <row r="1678" spans="1:18" x14ac:dyDescent="0.25">
      <c r="A1678" t="s">
        <v>1374</v>
      </c>
      <c r="B1678" t="s">
        <v>2924</v>
      </c>
      <c r="C1678" s="86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  <c r="R1678" s="153" t="s">
        <v>2924</v>
      </c>
    </row>
    <row r="1679" spans="1:18" x14ac:dyDescent="0.25">
      <c r="A1679" t="s">
        <v>1379</v>
      </c>
      <c r="B1679" t="s">
        <v>2925</v>
      </c>
      <c r="C1679" s="87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  <c r="R1679" s="153" t="s">
        <v>2925</v>
      </c>
    </row>
    <row r="1680" spans="1:18" x14ac:dyDescent="0.25">
      <c r="A1680" t="s">
        <v>5542</v>
      </c>
      <c r="B1680" t="s">
        <v>2926</v>
      </c>
      <c r="C1680" s="86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  <c r="R1680" s="153" t="s">
        <v>2926</v>
      </c>
    </row>
    <row r="1681" spans="1:18" x14ac:dyDescent="0.25">
      <c r="A1681" t="s">
        <v>1393</v>
      </c>
      <c r="B1681" t="s">
        <v>2927</v>
      </c>
      <c r="C1681" s="87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  <c r="R1681" s="153" t="s">
        <v>2927</v>
      </c>
    </row>
    <row r="1682" spans="1:18" x14ac:dyDescent="0.25">
      <c r="A1682" t="s">
        <v>1357</v>
      </c>
      <c r="B1682" t="s">
        <v>4297</v>
      </c>
      <c r="C1682" s="86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  <c r="R1682" s="153" t="s">
        <v>4297</v>
      </c>
    </row>
    <row r="1683" spans="1:18" x14ac:dyDescent="0.25">
      <c r="A1683" t="s">
        <v>1366</v>
      </c>
      <c r="B1683" t="s">
        <v>4298</v>
      </c>
      <c r="C1683" s="87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  <c r="R1683" s="153" t="s">
        <v>4298</v>
      </c>
    </row>
    <row r="1684" spans="1:18" x14ac:dyDescent="0.25">
      <c r="A1684" t="s">
        <v>1372</v>
      </c>
      <c r="B1684" t="s">
        <v>4299</v>
      </c>
      <c r="C1684" s="86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  <c r="R1684" s="153" t="s">
        <v>4299</v>
      </c>
    </row>
    <row r="1685" spans="1:18" x14ac:dyDescent="0.25">
      <c r="A1685" t="s">
        <v>1383</v>
      </c>
      <c r="B1685" t="s">
        <v>4300</v>
      </c>
      <c r="C1685" s="87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  <c r="R1685" s="153" t="s">
        <v>4300</v>
      </c>
    </row>
    <row r="1686" spans="1:18" x14ac:dyDescent="0.25">
      <c r="A1686" t="s">
        <v>1388</v>
      </c>
      <c r="B1686" t="s">
        <v>4301</v>
      </c>
      <c r="C1686" s="86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  <c r="R1686" s="153" t="s">
        <v>4301</v>
      </c>
    </row>
    <row r="1687" spans="1:18" x14ac:dyDescent="0.25">
      <c r="A1687" t="s">
        <v>1397</v>
      </c>
      <c r="B1687" t="s">
        <v>4302</v>
      </c>
      <c r="C1687" s="87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  <c r="R1687" s="153" t="s">
        <v>4302</v>
      </c>
    </row>
    <row r="1688" spans="1:18" x14ac:dyDescent="0.25">
      <c r="A1688" t="s">
        <v>1405</v>
      </c>
      <c r="B1688" t="s">
        <v>4303</v>
      </c>
      <c r="C1688" s="86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  <c r="R1688" s="153" t="s">
        <v>4303</v>
      </c>
    </row>
    <row r="1689" spans="1:18" x14ac:dyDescent="0.25">
      <c r="A1689" t="s">
        <v>1411</v>
      </c>
      <c r="B1689" t="s">
        <v>4304</v>
      </c>
      <c r="C1689" s="87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  <c r="R1689" s="153" t="s">
        <v>4304</v>
      </c>
    </row>
    <row r="1690" spans="1:18" x14ac:dyDescent="0.25">
      <c r="A1690" t="s">
        <v>1422</v>
      </c>
      <c r="B1690" t="s">
        <v>4305</v>
      </c>
      <c r="C1690" s="86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  <c r="R1690" s="153" t="s">
        <v>4305</v>
      </c>
    </row>
    <row r="1691" spans="1:18" x14ac:dyDescent="0.25">
      <c r="A1691" t="s">
        <v>1432</v>
      </c>
      <c r="B1691" t="s">
        <v>4306</v>
      </c>
      <c r="C1691" s="87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  <c r="R1691" s="153" t="s">
        <v>4306</v>
      </c>
    </row>
    <row r="1692" spans="1:18" x14ac:dyDescent="0.25">
      <c r="A1692" t="s">
        <v>5543</v>
      </c>
      <c r="B1692" t="s">
        <v>4307</v>
      </c>
      <c r="C1692" s="86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  <c r="R1692" s="153" t="s">
        <v>4307</v>
      </c>
    </row>
    <row r="1693" spans="1:18" x14ac:dyDescent="0.25">
      <c r="A1693" t="s">
        <v>5544</v>
      </c>
      <c r="B1693" t="s">
        <v>4308</v>
      </c>
      <c r="C1693" s="87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  <c r="R1693" s="153" t="s">
        <v>4308</v>
      </c>
    </row>
    <row r="1694" spans="1:18" x14ac:dyDescent="0.25">
      <c r="A1694" t="s">
        <v>5545</v>
      </c>
      <c r="B1694" t="s">
        <v>4309</v>
      </c>
      <c r="C1694" s="86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  <c r="R1694" s="153" t="s">
        <v>4309</v>
      </c>
    </row>
    <row r="1695" spans="1:18" x14ac:dyDescent="0.25">
      <c r="A1695" t="s">
        <v>1413</v>
      </c>
      <c r="B1695" t="s">
        <v>4310</v>
      </c>
      <c r="C1695" s="87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  <c r="R1695" s="153" t="s">
        <v>4310</v>
      </c>
    </row>
    <row r="1696" spans="1:18" x14ac:dyDescent="0.25">
      <c r="A1696" t="s">
        <v>1427</v>
      </c>
      <c r="B1696" t="s">
        <v>4311</v>
      </c>
      <c r="C1696" s="86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  <c r="R1696" s="153" t="s">
        <v>4311</v>
      </c>
    </row>
    <row r="1697" spans="1:18" x14ac:dyDescent="0.25">
      <c r="A1697" t="s">
        <v>5546</v>
      </c>
      <c r="B1697" t="s">
        <v>4312</v>
      </c>
      <c r="C1697" s="87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  <c r="R1697" s="153" t="s">
        <v>4312</v>
      </c>
    </row>
    <row r="1698" spans="1:18" x14ac:dyDescent="0.25">
      <c r="A1698" t="s">
        <v>5547</v>
      </c>
      <c r="B1698" t="s">
        <v>4313</v>
      </c>
      <c r="C1698" s="86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  <c r="R1698" s="153" t="s">
        <v>4313</v>
      </c>
    </row>
    <row r="1699" spans="1:18" x14ac:dyDescent="0.25">
      <c r="A1699" t="s">
        <v>5548</v>
      </c>
      <c r="B1699" t="s">
        <v>4314</v>
      </c>
      <c r="C1699" s="87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  <c r="R1699" s="153" t="s">
        <v>4314</v>
      </c>
    </row>
    <row r="1700" spans="1:18" x14ac:dyDescent="0.25">
      <c r="A1700" t="s">
        <v>5549</v>
      </c>
      <c r="B1700" t="s">
        <v>4315</v>
      </c>
      <c r="C1700" s="86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  <c r="R1700" s="153" t="s">
        <v>4315</v>
      </c>
    </row>
    <row r="1701" spans="1:18" x14ac:dyDescent="0.25">
      <c r="A1701" t="s">
        <v>1415</v>
      </c>
      <c r="B1701" t="s">
        <v>4316</v>
      </c>
      <c r="C1701" s="87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  <c r="R1701" s="153" t="s">
        <v>4316</v>
      </c>
    </row>
    <row r="1702" spans="1:18" x14ac:dyDescent="0.25">
      <c r="A1702" t="s">
        <v>5550</v>
      </c>
      <c r="B1702" t="s">
        <v>4317</v>
      </c>
      <c r="C1702" s="86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  <c r="R1702" s="153" t="s">
        <v>4317</v>
      </c>
    </row>
    <row r="1703" spans="1:18" x14ac:dyDescent="0.25">
      <c r="A1703" t="s">
        <v>1430</v>
      </c>
      <c r="B1703" t="s">
        <v>4318</v>
      </c>
      <c r="C1703" s="87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  <c r="R1703" s="153" t="s">
        <v>4318</v>
      </c>
    </row>
    <row r="1704" spans="1:18" x14ac:dyDescent="0.25">
      <c r="A1704" t="s">
        <v>1440</v>
      </c>
      <c r="B1704" t="s">
        <v>4319</v>
      </c>
      <c r="C1704" s="86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  <c r="R1704" s="153" t="s">
        <v>4319</v>
      </c>
    </row>
    <row r="1705" spans="1:18" x14ac:dyDescent="0.25">
      <c r="A1705" t="s">
        <v>5551</v>
      </c>
      <c r="B1705" t="s">
        <v>4320</v>
      </c>
      <c r="C1705" s="87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  <c r="R1705" s="153" t="s">
        <v>4320</v>
      </c>
    </row>
    <row r="1706" spans="1:18" x14ac:dyDescent="0.25">
      <c r="A1706" t="s">
        <v>1410</v>
      </c>
      <c r="B1706" t="s">
        <v>4321</v>
      </c>
      <c r="C1706" s="86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  <c r="R1706" s="153" t="s">
        <v>4321</v>
      </c>
    </row>
    <row r="1707" spans="1:18" x14ac:dyDescent="0.25">
      <c r="A1707" t="s">
        <v>1412</v>
      </c>
      <c r="B1707" t="s">
        <v>4322</v>
      </c>
      <c r="C1707" s="87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  <c r="R1707" s="153" t="s">
        <v>4322</v>
      </c>
    </row>
    <row r="1708" spans="1:18" x14ac:dyDescent="0.25">
      <c r="A1708" t="s">
        <v>1428</v>
      </c>
      <c r="B1708" t="s">
        <v>4323</v>
      </c>
      <c r="C1708" s="86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  <c r="R1708" s="153" t="s">
        <v>4323</v>
      </c>
    </row>
    <row r="1709" spans="1:18" x14ac:dyDescent="0.25">
      <c r="A1709" t="s">
        <v>1434</v>
      </c>
      <c r="B1709" t="s">
        <v>4324</v>
      </c>
      <c r="C1709" s="87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  <c r="R1709" s="153" t="s">
        <v>4324</v>
      </c>
    </row>
    <row r="1710" spans="1:18" x14ac:dyDescent="0.25">
      <c r="A1710" t="s">
        <v>1441</v>
      </c>
      <c r="B1710" t="s">
        <v>4325</v>
      </c>
      <c r="C1710" s="86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  <c r="R1710" s="153" t="s">
        <v>4325</v>
      </c>
    </row>
    <row r="1711" spans="1:18" x14ac:dyDescent="0.25">
      <c r="A1711" t="s">
        <v>1449</v>
      </c>
      <c r="B1711" t="s">
        <v>4326</v>
      </c>
      <c r="C1711" s="87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  <c r="R1711" s="153" t="s">
        <v>4326</v>
      </c>
    </row>
    <row r="1712" spans="1:18" x14ac:dyDescent="0.25">
      <c r="A1712" t="s">
        <v>1407</v>
      </c>
      <c r="B1712" t="s">
        <v>4327</v>
      </c>
      <c r="C1712" s="86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  <c r="R1712" s="153" t="s">
        <v>4327</v>
      </c>
    </row>
    <row r="1713" spans="1:18" x14ac:dyDescent="0.25">
      <c r="A1713" t="s">
        <v>1417</v>
      </c>
      <c r="B1713" t="s">
        <v>4328</v>
      </c>
      <c r="C1713" s="87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  <c r="R1713" s="153" t="s">
        <v>4328</v>
      </c>
    </row>
    <row r="1714" spans="1:18" x14ac:dyDescent="0.25">
      <c r="A1714" t="s">
        <v>5552</v>
      </c>
      <c r="B1714" t="s">
        <v>4329</v>
      </c>
      <c r="C1714" s="86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  <c r="R1714" s="153" t="s">
        <v>4329</v>
      </c>
    </row>
    <row r="1715" spans="1:18" x14ac:dyDescent="0.25">
      <c r="A1715" t="s">
        <v>1436</v>
      </c>
      <c r="B1715" t="s">
        <v>4330</v>
      </c>
      <c r="C1715" s="87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  <c r="R1715" s="153" t="s">
        <v>4330</v>
      </c>
    </row>
    <row r="1716" spans="1:18" x14ac:dyDescent="0.25">
      <c r="A1716" t="s">
        <v>1443</v>
      </c>
      <c r="B1716" t="s">
        <v>4331</v>
      </c>
      <c r="C1716" s="86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  <c r="R1716" s="153" t="s">
        <v>4331</v>
      </c>
    </row>
    <row r="1717" spans="1:18" x14ac:dyDescent="0.25">
      <c r="A1717" t="s">
        <v>1450</v>
      </c>
      <c r="B1717" t="s">
        <v>4332</v>
      </c>
      <c r="C1717" s="87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  <c r="R1717" s="153" t="s">
        <v>4332</v>
      </c>
    </row>
    <row r="1718" spans="1:18" x14ac:dyDescent="0.25">
      <c r="A1718" t="s">
        <v>5553</v>
      </c>
      <c r="B1718" t="s">
        <v>4333</v>
      </c>
      <c r="C1718" s="86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  <c r="R1718" s="153" t="s">
        <v>4333</v>
      </c>
    </row>
    <row r="1719" spans="1:18" x14ac:dyDescent="0.25">
      <c r="A1719" t="s">
        <v>5554</v>
      </c>
      <c r="B1719" t="s">
        <v>4334</v>
      </c>
      <c r="C1719" s="87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  <c r="R1719" s="153" t="s">
        <v>4334</v>
      </c>
    </row>
    <row r="1720" spans="1:18" x14ac:dyDescent="0.25">
      <c r="A1720" t="s">
        <v>1421</v>
      </c>
      <c r="B1720" t="s">
        <v>4335</v>
      </c>
      <c r="C1720" s="86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  <c r="R1720" s="153" t="s">
        <v>4335</v>
      </c>
    </row>
    <row r="1721" spans="1:18" x14ac:dyDescent="0.25">
      <c r="A1721" t="s">
        <v>1433</v>
      </c>
      <c r="B1721" t="s">
        <v>4336</v>
      </c>
      <c r="C1721" s="87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  <c r="R1721" s="153" t="s">
        <v>4336</v>
      </c>
    </row>
    <row r="1722" spans="1:18" x14ac:dyDescent="0.25">
      <c r="A1722" t="s">
        <v>5555</v>
      </c>
      <c r="B1722" t="s">
        <v>4337</v>
      </c>
      <c r="C1722" s="86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  <c r="R1722" s="153" t="s">
        <v>4337</v>
      </c>
    </row>
    <row r="1723" spans="1:18" x14ac:dyDescent="0.25">
      <c r="A1723" t="s">
        <v>1445</v>
      </c>
      <c r="B1723" t="s">
        <v>4338</v>
      </c>
      <c r="C1723" s="87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  <c r="R1723" s="153" t="s">
        <v>4338</v>
      </c>
    </row>
    <row r="1724" spans="1:18" x14ac:dyDescent="0.25">
      <c r="A1724" t="s">
        <v>1408</v>
      </c>
      <c r="B1724" t="s">
        <v>4339</v>
      </c>
      <c r="C1724" s="86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  <c r="R1724" s="153" t="s">
        <v>4339</v>
      </c>
    </row>
    <row r="1725" spans="1:18" x14ac:dyDescent="0.25">
      <c r="A1725" t="s">
        <v>1418</v>
      </c>
      <c r="B1725" t="s">
        <v>4340</v>
      </c>
      <c r="C1725" s="87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  <c r="R1725" s="153" t="s">
        <v>4340</v>
      </c>
    </row>
    <row r="1726" spans="1:18" x14ac:dyDescent="0.25">
      <c r="A1726" t="s">
        <v>1425</v>
      </c>
      <c r="B1726" t="s">
        <v>4341</v>
      </c>
      <c r="C1726" s="86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  <c r="R1726" s="153" t="s">
        <v>4341</v>
      </c>
    </row>
    <row r="1727" spans="1:18" x14ac:dyDescent="0.25">
      <c r="A1727" t="s">
        <v>1429</v>
      </c>
      <c r="B1727" t="s">
        <v>4342</v>
      </c>
      <c r="C1727" s="87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  <c r="R1727" s="153" t="s">
        <v>4342</v>
      </c>
    </row>
    <row r="1728" spans="1:18" x14ac:dyDescent="0.25">
      <c r="A1728" t="s">
        <v>1444</v>
      </c>
      <c r="B1728" t="s">
        <v>4343</v>
      </c>
      <c r="C1728" s="86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  <c r="R1728" s="153" t="s">
        <v>4343</v>
      </c>
    </row>
    <row r="1729" spans="1:18" x14ac:dyDescent="0.25">
      <c r="A1729" t="s">
        <v>1451</v>
      </c>
      <c r="B1729" t="s">
        <v>4344</v>
      </c>
      <c r="C1729" s="87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  <c r="R1729" s="153" t="s">
        <v>4344</v>
      </c>
    </row>
    <row r="1730" spans="1:18" x14ac:dyDescent="0.25">
      <c r="A1730" t="s">
        <v>5556</v>
      </c>
      <c r="B1730" t="s">
        <v>4345</v>
      </c>
      <c r="C1730" s="86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  <c r="R1730" s="153" t="s">
        <v>4345</v>
      </c>
    </row>
    <row r="1731" spans="1:18" x14ac:dyDescent="0.25">
      <c r="A1731" t="s">
        <v>1464</v>
      </c>
      <c r="B1731" t="s">
        <v>4346</v>
      </c>
      <c r="C1731" s="87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  <c r="R1731" s="153" t="s">
        <v>4346</v>
      </c>
    </row>
    <row r="1732" spans="1:18" x14ac:dyDescent="0.25">
      <c r="A1732" t="s">
        <v>1469</v>
      </c>
      <c r="B1732" t="s">
        <v>4347</v>
      </c>
      <c r="C1732" s="86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  <c r="R1732" s="153" t="s">
        <v>4347</v>
      </c>
    </row>
    <row r="1733" spans="1:18" x14ac:dyDescent="0.25">
      <c r="A1733" t="s">
        <v>1477</v>
      </c>
      <c r="B1733" t="s">
        <v>4348</v>
      </c>
      <c r="C1733" s="87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  <c r="R1733" s="153" t="s">
        <v>4348</v>
      </c>
    </row>
    <row r="1734" spans="1:18" x14ac:dyDescent="0.25">
      <c r="A1734" t="s">
        <v>1490</v>
      </c>
      <c r="B1734" t="s">
        <v>4349</v>
      </c>
      <c r="C1734" s="86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  <c r="R1734" s="153" t="s">
        <v>4349</v>
      </c>
    </row>
    <row r="1735" spans="1:18" x14ac:dyDescent="0.25">
      <c r="A1735" t="s">
        <v>1502</v>
      </c>
      <c r="B1735" t="s">
        <v>4350</v>
      </c>
      <c r="C1735" s="87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  <c r="R1735" s="153" t="s">
        <v>4350</v>
      </c>
    </row>
    <row r="1736" spans="1:18" x14ac:dyDescent="0.25">
      <c r="A1736" t="s">
        <v>1459</v>
      </c>
      <c r="B1736" t="s">
        <v>4351</v>
      </c>
      <c r="C1736" s="86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  <c r="R1736" s="153" t="s">
        <v>4351</v>
      </c>
    </row>
    <row r="1737" spans="1:18" x14ac:dyDescent="0.25">
      <c r="A1737" t="s">
        <v>1467</v>
      </c>
      <c r="B1737" t="s">
        <v>4352</v>
      </c>
      <c r="C1737" s="87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  <c r="R1737" s="153" t="s">
        <v>4352</v>
      </c>
    </row>
    <row r="1738" spans="1:18" x14ac:dyDescent="0.25">
      <c r="A1738" t="s">
        <v>5557</v>
      </c>
      <c r="B1738" t="s">
        <v>4353</v>
      </c>
      <c r="C1738" s="86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  <c r="R1738" s="153" t="s">
        <v>4353</v>
      </c>
    </row>
    <row r="1739" spans="1:18" x14ac:dyDescent="0.25">
      <c r="A1739" t="s">
        <v>5558</v>
      </c>
      <c r="B1739" t="s">
        <v>4354</v>
      </c>
      <c r="C1739" s="87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  <c r="R1739" s="153" t="s">
        <v>4354</v>
      </c>
    </row>
    <row r="1740" spans="1:18" x14ac:dyDescent="0.25">
      <c r="A1740" t="s">
        <v>1486</v>
      </c>
      <c r="B1740" t="s">
        <v>4355</v>
      </c>
      <c r="C1740" s="86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  <c r="R1740" s="153" t="s">
        <v>4355</v>
      </c>
    </row>
    <row r="1741" spans="1:18" x14ac:dyDescent="0.25">
      <c r="A1741" t="s">
        <v>1495</v>
      </c>
      <c r="B1741" t="s">
        <v>4356</v>
      </c>
      <c r="C1741" s="87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  <c r="R1741" s="153" t="s">
        <v>4356</v>
      </c>
    </row>
    <row r="1742" spans="1:18" x14ac:dyDescent="0.25">
      <c r="A1742" t="s">
        <v>1453</v>
      </c>
      <c r="B1742" t="s">
        <v>4357</v>
      </c>
      <c r="C1742" s="86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  <c r="R1742" s="153" t="s">
        <v>4357</v>
      </c>
    </row>
    <row r="1743" spans="1:18" x14ac:dyDescent="0.25">
      <c r="A1743" t="s">
        <v>1466</v>
      </c>
      <c r="B1743" t="s">
        <v>4358</v>
      </c>
      <c r="C1743" s="87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  <c r="R1743" s="153" t="s">
        <v>4358</v>
      </c>
    </row>
    <row r="1744" spans="1:18" x14ac:dyDescent="0.25">
      <c r="A1744" t="s">
        <v>1471</v>
      </c>
      <c r="B1744" t="s">
        <v>4359</v>
      </c>
      <c r="C1744" s="86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  <c r="R1744" s="153" t="s">
        <v>4359</v>
      </c>
    </row>
    <row r="1745" spans="1:18" x14ac:dyDescent="0.25">
      <c r="A1745" t="s">
        <v>5559</v>
      </c>
      <c r="B1745" t="s">
        <v>4360</v>
      </c>
      <c r="C1745" s="87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  <c r="R1745" s="153" t="s">
        <v>4360</v>
      </c>
    </row>
    <row r="1746" spans="1:18" x14ac:dyDescent="0.25">
      <c r="A1746" t="s">
        <v>1485</v>
      </c>
      <c r="B1746" t="s">
        <v>4361</v>
      </c>
      <c r="C1746" s="86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  <c r="R1746" s="153" t="s">
        <v>4361</v>
      </c>
    </row>
    <row r="1747" spans="1:18" x14ac:dyDescent="0.25">
      <c r="A1747" t="s">
        <v>1501</v>
      </c>
      <c r="B1747" t="s">
        <v>4362</v>
      </c>
      <c r="C1747" s="87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  <c r="R1747" s="153" t="s">
        <v>4362</v>
      </c>
    </row>
    <row r="1748" spans="1:18" x14ac:dyDescent="0.25">
      <c r="A1748" t="s">
        <v>1455</v>
      </c>
      <c r="B1748" t="s">
        <v>4363</v>
      </c>
      <c r="C1748" s="86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  <c r="R1748" s="153" t="s">
        <v>4363</v>
      </c>
    </row>
    <row r="1749" spans="1:18" x14ac:dyDescent="0.25">
      <c r="A1749" t="s">
        <v>1468</v>
      </c>
      <c r="B1749" t="s">
        <v>4364</v>
      </c>
      <c r="C1749" s="87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  <c r="R1749" s="153" t="s">
        <v>4364</v>
      </c>
    </row>
    <row r="1750" spans="1:18" x14ac:dyDescent="0.25">
      <c r="A1750" t="s">
        <v>1473</v>
      </c>
      <c r="B1750" t="s">
        <v>4365</v>
      </c>
      <c r="C1750" s="86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  <c r="R1750" s="153" t="s">
        <v>4365</v>
      </c>
    </row>
    <row r="1751" spans="1:18" x14ac:dyDescent="0.25">
      <c r="A1751" t="s">
        <v>1484</v>
      </c>
      <c r="B1751" t="s">
        <v>4366</v>
      </c>
      <c r="C1751" s="87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  <c r="R1751" s="153" t="s">
        <v>4366</v>
      </c>
    </row>
    <row r="1752" spans="1:18" x14ac:dyDescent="0.25">
      <c r="A1752" t="s">
        <v>1489</v>
      </c>
      <c r="B1752" t="s">
        <v>4367</v>
      </c>
      <c r="C1752" s="86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  <c r="R1752" s="153" t="s">
        <v>4367</v>
      </c>
    </row>
    <row r="1753" spans="1:18" x14ac:dyDescent="0.25">
      <c r="A1753" t="s">
        <v>1499</v>
      </c>
      <c r="B1753" t="s">
        <v>4368</v>
      </c>
      <c r="C1753" s="87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  <c r="R1753" s="153" t="s">
        <v>4368</v>
      </c>
    </row>
    <row r="1754" spans="1:18" x14ac:dyDescent="0.25">
      <c r="A1754" t="s">
        <v>5560</v>
      </c>
      <c r="B1754" t="s">
        <v>4369</v>
      </c>
      <c r="C1754" s="86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  <c r="R1754" s="153" t="s">
        <v>4369</v>
      </c>
    </row>
    <row r="1755" spans="1:18" x14ac:dyDescent="0.25">
      <c r="A1755" t="s">
        <v>1463</v>
      </c>
      <c r="B1755" t="s">
        <v>4370</v>
      </c>
      <c r="C1755" s="87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  <c r="R1755" s="153" t="s">
        <v>4370</v>
      </c>
    </row>
    <row r="1756" spans="1:18" x14ac:dyDescent="0.25">
      <c r="A1756" t="s">
        <v>1475</v>
      </c>
      <c r="B1756" t="s">
        <v>4371</v>
      </c>
      <c r="C1756" s="86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  <c r="R1756" s="153" t="s">
        <v>4371</v>
      </c>
    </row>
    <row r="1757" spans="1:18" x14ac:dyDescent="0.25">
      <c r="A1757" t="s">
        <v>1480</v>
      </c>
      <c r="B1757" t="s">
        <v>4372</v>
      </c>
      <c r="C1757" s="87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  <c r="R1757" s="153" t="s">
        <v>4372</v>
      </c>
    </row>
    <row r="1758" spans="1:18" x14ac:dyDescent="0.25">
      <c r="A1758" t="s">
        <v>1492</v>
      </c>
      <c r="B1758" t="s">
        <v>4373</v>
      </c>
      <c r="C1758" s="86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  <c r="R1758" s="153" t="s">
        <v>4373</v>
      </c>
    </row>
    <row r="1759" spans="1:18" x14ac:dyDescent="0.25">
      <c r="A1759" t="s">
        <v>1497</v>
      </c>
      <c r="B1759" t="s">
        <v>4374</v>
      </c>
      <c r="C1759" s="87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  <c r="R1759" s="153" t="s">
        <v>4374</v>
      </c>
    </row>
    <row r="1760" spans="1:18" x14ac:dyDescent="0.25">
      <c r="A1760" t="s">
        <v>1456</v>
      </c>
      <c r="B1760" t="s">
        <v>4375</v>
      </c>
      <c r="C1760" s="86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  <c r="R1760" s="153" t="s">
        <v>4375</v>
      </c>
    </row>
    <row r="1761" spans="1:18" x14ac:dyDescent="0.25">
      <c r="A1761" t="s">
        <v>1465</v>
      </c>
      <c r="B1761" t="s">
        <v>4376</v>
      </c>
      <c r="C1761" s="87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  <c r="R1761" s="153" t="s">
        <v>4376</v>
      </c>
    </row>
    <row r="1762" spans="1:18" x14ac:dyDescent="0.25">
      <c r="A1762" t="s">
        <v>5561</v>
      </c>
      <c r="B1762" t="s">
        <v>4377</v>
      </c>
      <c r="C1762" s="86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  <c r="R1762" s="153" t="s">
        <v>4377</v>
      </c>
    </row>
    <row r="1763" spans="1:18" x14ac:dyDescent="0.25">
      <c r="A1763" t="s">
        <v>1478</v>
      </c>
      <c r="B1763" t="s">
        <v>4378</v>
      </c>
      <c r="C1763" s="87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  <c r="R1763" s="153" t="s">
        <v>4378</v>
      </c>
    </row>
    <row r="1764" spans="1:18" x14ac:dyDescent="0.25">
      <c r="A1764" t="s">
        <v>5562</v>
      </c>
      <c r="B1764" t="s">
        <v>4379</v>
      </c>
      <c r="C1764" s="86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  <c r="R1764" s="153" t="s">
        <v>4379</v>
      </c>
    </row>
    <row r="1765" spans="1:18" ht="15.75" thickBot="1" x14ac:dyDescent="0.3">
      <c r="A1765" t="s">
        <v>1503</v>
      </c>
      <c r="B1765" t="s">
        <v>4380</v>
      </c>
      <c r="C1765" s="87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  <c r="R1765" s="153" t="s">
        <v>4380</v>
      </c>
    </row>
    <row r="1766" spans="1:18" ht="15.75" thickTop="1" x14ac:dyDescent="0.25">
      <c r="A1766" t="s">
        <v>5563</v>
      </c>
      <c r="B1766" t="s">
        <v>4381</v>
      </c>
      <c r="C1766" s="86" t="s">
        <v>52</v>
      </c>
      <c r="D1766" s="88" t="s">
        <v>17</v>
      </c>
      <c r="E1766" s="88">
        <v>1.2</v>
      </c>
      <c r="F1766" s="88">
        <v>12.000999999999999</v>
      </c>
      <c r="G1766" s="88">
        <v>1E-4</v>
      </c>
      <c r="H1766" s="88" t="s">
        <v>10</v>
      </c>
      <c r="I1766" s="90" t="s">
        <v>9</v>
      </c>
      <c r="J1766" s="59">
        <v>0</v>
      </c>
      <c r="K1766" s="59">
        <v>0</v>
      </c>
      <c r="L1766" s="59" t="s">
        <v>2643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  <c r="R1766" s="153" t="s">
        <v>4381</v>
      </c>
    </row>
    <row r="1767" spans="1:18" ht="15.75" thickTop="1" x14ac:dyDescent="0.25">
      <c r="A1767" t="s">
        <v>5563</v>
      </c>
      <c r="B1767" t="s">
        <v>4381</v>
      </c>
      <c r="C1767" s="87" t="s">
        <v>52</v>
      </c>
      <c r="D1767" s="88" t="s">
        <v>17</v>
      </c>
      <c r="E1767" s="88">
        <v>1.2</v>
      </c>
      <c r="F1767" s="88">
        <v>12.000999999999999</v>
      </c>
      <c r="G1767" s="88">
        <v>1E-4</v>
      </c>
      <c r="H1767" s="88" t="s">
        <v>10</v>
      </c>
      <c r="I1767" s="89" t="s">
        <v>9</v>
      </c>
      <c r="J1767" s="60">
        <v>0</v>
      </c>
      <c r="K1767" s="60">
        <v>0</v>
      </c>
      <c r="L1767" s="60" t="s">
        <v>2643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  <c r="R1767" s="153" t="s">
        <v>4381</v>
      </c>
    </row>
    <row r="1768" spans="1:18" ht="15.75" thickTop="1" x14ac:dyDescent="0.25">
      <c r="A1768" t="s">
        <v>1474</v>
      </c>
      <c r="B1768" t="s">
        <v>4382</v>
      </c>
      <c r="C1768" s="86" t="s">
        <v>53</v>
      </c>
      <c r="D1768" s="92" t="s">
        <v>8</v>
      </c>
      <c r="E1768" s="92">
        <v>0.1</v>
      </c>
      <c r="F1768" s="92">
        <v>1</v>
      </c>
      <c r="G1768" s="92">
        <v>1.0000000000000001E-5</v>
      </c>
      <c r="H1768" s="92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  <c r="R1768" s="153" t="s">
        <v>4382</v>
      </c>
    </row>
    <row r="1769" spans="1:18" x14ac:dyDescent="0.25">
      <c r="A1769" t="s">
        <v>1479</v>
      </c>
      <c r="B1769" t="s">
        <v>4383</v>
      </c>
      <c r="C1769" s="87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  <c r="R1769" s="153" t="s">
        <v>4383</v>
      </c>
    </row>
    <row r="1770" spans="1:18" x14ac:dyDescent="0.25">
      <c r="A1770" t="s">
        <v>1487</v>
      </c>
      <c r="B1770" t="s">
        <v>4384</v>
      </c>
      <c r="C1770" s="86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  <c r="R1770" s="153" t="s">
        <v>4384</v>
      </c>
    </row>
    <row r="1771" spans="1:18" x14ac:dyDescent="0.25">
      <c r="A1771" t="s">
        <v>1504</v>
      </c>
      <c r="B1771" t="s">
        <v>4385</v>
      </c>
      <c r="C1771" s="87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  <c r="R1771" s="153" t="s">
        <v>4385</v>
      </c>
    </row>
    <row r="1772" spans="1:18" x14ac:dyDescent="0.25">
      <c r="A1772" t="s">
        <v>5564</v>
      </c>
      <c r="B1772" t="s">
        <v>4386</v>
      </c>
      <c r="C1772" s="86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  <c r="R1772" s="153" t="s">
        <v>4386</v>
      </c>
    </row>
    <row r="1773" spans="1:18" x14ac:dyDescent="0.25">
      <c r="A1773" t="s">
        <v>1514</v>
      </c>
      <c r="B1773" t="s">
        <v>4387</v>
      </c>
      <c r="C1773" s="87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  <c r="R1773" s="153" t="s">
        <v>4387</v>
      </c>
    </row>
    <row r="1774" spans="1:18" x14ac:dyDescent="0.25">
      <c r="A1774" t="s">
        <v>1525</v>
      </c>
      <c r="B1774" t="s">
        <v>4388</v>
      </c>
      <c r="C1774" s="86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  <c r="R1774" s="153" t="s">
        <v>4388</v>
      </c>
    </row>
    <row r="1775" spans="1:18" x14ac:dyDescent="0.25">
      <c r="A1775" t="s">
        <v>5565</v>
      </c>
      <c r="B1775" t="s">
        <v>4389</v>
      </c>
      <c r="C1775" s="87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  <c r="R1775" s="153" t="s">
        <v>4389</v>
      </c>
    </row>
    <row r="1776" spans="1:18" x14ac:dyDescent="0.25">
      <c r="A1776" t="s">
        <v>1541</v>
      </c>
      <c r="B1776" t="s">
        <v>4390</v>
      </c>
      <c r="C1776" s="86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  <c r="R1776" s="153" t="s">
        <v>4390</v>
      </c>
    </row>
    <row r="1777" spans="1:18" x14ac:dyDescent="0.25">
      <c r="A1777" t="s">
        <v>5566</v>
      </c>
      <c r="B1777" t="s">
        <v>4391</v>
      </c>
      <c r="C1777" s="87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  <c r="R1777" s="153" t="s">
        <v>4391</v>
      </c>
    </row>
    <row r="1778" spans="1:18" x14ac:dyDescent="0.25">
      <c r="A1778" t="s">
        <v>1505</v>
      </c>
      <c r="B1778" t="s">
        <v>4392</v>
      </c>
      <c r="C1778" s="86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  <c r="R1778" s="153" t="s">
        <v>4392</v>
      </c>
    </row>
    <row r="1779" spans="1:18" x14ac:dyDescent="0.25">
      <c r="A1779" t="s">
        <v>1513</v>
      </c>
      <c r="B1779" t="s">
        <v>4393</v>
      </c>
      <c r="C1779" s="87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  <c r="R1779" s="153" t="s">
        <v>4393</v>
      </c>
    </row>
    <row r="1780" spans="1:18" x14ac:dyDescent="0.25">
      <c r="A1780" t="s">
        <v>5567</v>
      </c>
      <c r="B1780" t="s">
        <v>4394</v>
      </c>
      <c r="C1780" s="86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  <c r="R1780" s="153" t="s">
        <v>4394</v>
      </c>
    </row>
    <row r="1781" spans="1:18" x14ac:dyDescent="0.25">
      <c r="A1781" t="s">
        <v>1533</v>
      </c>
      <c r="B1781" t="s">
        <v>4395</v>
      </c>
      <c r="C1781" s="87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  <c r="R1781" s="153" t="s">
        <v>4395</v>
      </c>
    </row>
    <row r="1782" spans="1:18" x14ac:dyDescent="0.25">
      <c r="A1782" t="s">
        <v>5568</v>
      </c>
      <c r="B1782" t="s">
        <v>4396</v>
      </c>
      <c r="C1782" s="86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  <c r="R1782" s="153" t="s">
        <v>4396</v>
      </c>
    </row>
    <row r="1783" spans="1:18" x14ac:dyDescent="0.25">
      <c r="A1783" t="s">
        <v>5569</v>
      </c>
      <c r="B1783" t="s">
        <v>4397</v>
      </c>
      <c r="C1783" s="87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  <c r="R1783" s="153" t="s">
        <v>4397</v>
      </c>
    </row>
    <row r="1784" spans="1:18" x14ac:dyDescent="0.25">
      <c r="A1784" t="s">
        <v>5570</v>
      </c>
      <c r="B1784" t="s">
        <v>4398</v>
      </c>
      <c r="C1784" s="86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  <c r="R1784" s="153" t="s">
        <v>4398</v>
      </c>
    </row>
    <row r="1785" spans="1:18" x14ac:dyDescent="0.25">
      <c r="A1785" t="s">
        <v>1515</v>
      </c>
      <c r="B1785" t="s">
        <v>4399</v>
      </c>
      <c r="C1785" s="87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  <c r="R1785" s="153" t="s">
        <v>4399</v>
      </c>
    </row>
    <row r="1786" spans="1:18" x14ac:dyDescent="0.25">
      <c r="A1786" t="s">
        <v>1526</v>
      </c>
      <c r="B1786" t="s">
        <v>4400</v>
      </c>
      <c r="C1786" s="86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  <c r="R1786" s="153" t="s">
        <v>4400</v>
      </c>
    </row>
    <row r="1787" spans="1:18" x14ac:dyDescent="0.25">
      <c r="A1787" t="s">
        <v>1537</v>
      </c>
      <c r="B1787" t="s">
        <v>4401</v>
      </c>
      <c r="C1787" s="87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  <c r="R1787" s="153" t="s">
        <v>4401</v>
      </c>
    </row>
    <row r="1788" spans="1:18" x14ac:dyDescent="0.25">
      <c r="A1788" t="s">
        <v>1543</v>
      </c>
      <c r="B1788" t="s">
        <v>4402</v>
      </c>
      <c r="C1788" s="86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  <c r="R1788" s="153" t="s">
        <v>4402</v>
      </c>
    </row>
    <row r="1789" spans="1:18" x14ac:dyDescent="0.25">
      <c r="A1789" t="s">
        <v>5571</v>
      </c>
      <c r="B1789" t="s">
        <v>4403</v>
      </c>
      <c r="C1789" s="87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  <c r="R1789" s="153" t="s">
        <v>4403</v>
      </c>
    </row>
    <row r="1790" spans="1:18" x14ac:dyDescent="0.25">
      <c r="A1790" t="s">
        <v>5572</v>
      </c>
      <c r="B1790" t="s">
        <v>4404</v>
      </c>
      <c r="C1790" s="86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  <c r="R1790" s="153" t="s">
        <v>4404</v>
      </c>
    </row>
    <row r="1791" spans="1:18" x14ac:dyDescent="0.25">
      <c r="A1791" t="s">
        <v>1520</v>
      </c>
      <c r="B1791" t="s">
        <v>4405</v>
      </c>
      <c r="C1791" s="87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  <c r="R1791" s="153" t="s">
        <v>4405</v>
      </c>
    </row>
    <row r="1792" spans="1:18" x14ac:dyDescent="0.25">
      <c r="A1792" t="s">
        <v>1529</v>
      </c>
      <c r="B1792" t="s">
        <v>4406</v>
      </c>
      <c r="C1792" s="86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  <c r="R1792" s="153" t="s">
        <v>4406</v>
      </c>
    </row>
    <row r="1793" spans="1:18" x14ac:dyDescent="0.25">
      <c r="A1793" t="s">
        <v>5573</v>
      </c>
      <c r="B1793" t="s">
        <v>4407</v>
      </c>
      <c r="C1793" s="87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  <c r="R1793" s="153" t="s">
        <v>4407</v>
      </c>
    </row>
    <row r="1794" spans="1:18" x14ac:dyDescent="0.25">
      <c r="A1794" t="s">
        <v>1540</v>
      </c>
      <c r="B1794" t="s">
        <v>4408</v>
      </c>
      <c r="C1794" s="86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  <c r="R1794" s="153" t="s">
        <v>4408</v>
      </c>
    </row>
    <row r="1795" spans="1:18" x14ac:dyDescent="0.25">
      <c r="A1795" t="s">
        <v>1548</v>
      </c>
      <c r="B1795" t="s">
        <v>4409</v>
      </c>
      <c r="C1795" s="87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  <c r="R1795" s="153" t="s">
        <v>4409</v>
      </c>
    </row>
    <row r="1796" spans="1:18" x14ac:dyDescent="0.25">
      <c r="A1796" t="s">
        <v>1506</v>
      </c>
      <c r="B1796" t="s">
        <v>4410</v>
      </c>
      <c r="C1796" s="86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  <c r="R1796" s="153" t="s">
        <v>4410</v>
      </c>
    </row>
    <row r="1797" spans="1:18" x14ac:dyDescent="0.25">
      <c r="A1797" t="s">
        <v>1512</v>
      </c>
      <c r="B1797" t="s">
        <v>4411</v>
      </c>
      <c r="C1797" s="87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  <c r="R1797" s="153" t="s">
        <v>4411</v>
      </c>
    </row>
    <row r="1798" spans="1:18" x14ac:dyDescent="0.25">
      <c r="A1798" t="s">
        <v>5574</v>
      </c>
      <c r="B1798" t="s">
        <v>4412</v>
      </c>
      <c r="C1798" s="86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  <c r="R1798" s="153" t="s">
        <v>4412</v>
      </c>
    </row>
    <row r="1799" spans="1:18" x14ac:dyDescent="0.25">
      <c r="A1799" t="s">
        <v>1531</v>
      </c>
      <c r="B1799" t="s">
        <v>4413</v>
      </c>
      <c r="C1799" s="87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  <c r="R1799" s="153" t="s">
        <v>4413</v>
      </c>
    </row>
    <row r="1800" spans="1:18" x14ac:dyDescent="0.25">
      <c r="A1800" t="s">
        <v>1544</v>
      </c>
      <c r="B1800" t="s">
        <v>4414</v>
      </c>
      <c r="C1800" s="86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  <c r="R1800" s="153" t="s">
        <v>4414</v>
      </c>
    </row>
    <row r="1801" spans="1:18" x14ac:dyDescent="0.25">
      <c r="A1801" t="s">
        <v>5575</v>
      </c>
      <c r="B1801" t="s">
        <v>4415</v>
      </c>
      <c r="C1801" s="87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  <c r="R1801" s="153" t="s">
        <v>4415</v>
      </c>
    </row>
    <row r="1802" spans="1:18" x14ac:dyDescent="0.25">
      <c r="A1802" t="s">
        <v>1509</v>
      </c>
      <c r="B1802" t="s">
        <v>4416</v>
      </c>
      <c r="C1802" s="86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  <c r="R1802" s="153" t="s">
        <v>4416</v>
      </c>
    </row>
    <row r="1803" spans="1:18" x14ac:dyDescent="0.25">
      <c r="A1803" t="s">
        <v>1516</v>
      </c>
      <c r="B1803" t="s">
        <v>4417</v>
      </c>
      <c r="C1803" s="87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  <c r="R1803" s="153" t="s">
        <v>4417</v>
      </c>
    </row>
    <row r="1804" spans="1:18" x14ac:dyDescent="0.25">
      <c r="A1804" t="s">
        <v>1528</v>
      </c>
      <c r="B1804" t="s">
        <v>4418</v>
      </c>
      <c r="C1804" s="86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  <c r="R1804" s="153" t="s">
        <v>4418</v>
      </c>
    </row>
    <row r="1805" spans="1:18" x14ac:dyDescent="0.25">
      <c r="A1805" t="s">
        <v>5576</v>
      </c>
      <c r="B1805" t="s">
        <v>4419</v>
      </c>
      <c r="C1805" s="87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  <c r="R1805" s="153" t="s">
        <v>4419</v>
      </c>
    </row>
    <row r="1806" spans="1:18" x14ac:dyDescent="0.25">
      <c r="A1806" t="s">
        <v>1545</v>
      </c>
      <c r="B1806" t="s">
        <v>4420</v>
      </c>
      <c r="C1806" s="86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  <c r="R1806" s="153" t="s">
        <v>4420</v>
      </c>
    </row>
    <row r="1807" spans="1:18" x14ac:dyDescent="0.25">
      <c r="A1807" t="s">
        <v>5577</v>
      </c>
      <c r="B1807" t="s">
        <v>4421</v>
      </c>
      <c r="C1807" s="87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  <c r="R1807" s="153" t="s">
        <v>4421</v>
      </c>
    </row>
    <row r="1808" spans="1:18" x14ac:dyDescent="0.25">
      <c r="A1808" t="s">
        <v>5578</v>
      </c>
      <c r="B1808" t="s">
        <v>4422</v>
      </c>
      <c r="C1808" s="86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  <c r="R1808" s="153" t="s">
        <v>4422</v>
      </c>
    </row>
    <row r="1809" spans="1:18" x14ac:dyDescent="0.25">
      <c r="A1809" t="s">
        <v>1519</v>
      </c>
      <c r="B1809" t="s">
        <v>4423</v>
      </c>
      <c r="C1809" s="87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  <c r="R1809" s="153" t="s">
        <v>4423</v>
      </c>
    </row>
    <row r="1810" spans="1:18" x14ac:dyDescent="0.25">
      <c r="A1810" t="s">
        <v>1522</v>
      </c>
      <c r="B1810" t="s">
        <v>4424</v>
      </c>
      <c r="C1810" s="86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  <c r="R1810" s="153" t="s">
        <v>4424</v>
      </c>
    </row>
    <row r="1811" spans="1:18" x14ac:dyDescent="0.25">
      <c r="A1811" t="s">
        <v>1534</v>
      </c>
      <c r="B1811" t="s">
        <v>4425</v>
      </c>
      <c r="C1811" s="87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  <c r="R1811" s="153" t="s">
        <v>4425</v>
      </c>
    </row>
    <row r="1812" spans="1:18" x14ac:dyDescent="0.25">
      <c r="A1812" t="s">
        <v>1546</v>
      </c>
      <c r="B1812" t="s">
        <v>4426</v>
      </c>
      <c r="C1812" s="86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  <c r="R1812" s="153" t="s">
        <v>4426</v>
      </c>
    </row>
    <row r="1813" spans="1:18" x14ac:dyDescent="0.25">
      <c r="A1813" t="s">
        <v>1550</v>
      </c>
      <c r="B1813" t="s">
        <v>4427</v>
      </c>
      <c r="C1813" s="87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  <c r="R1813" s="153" t="s">
        <v>4427</v>
      </c>
    </row>
    <row r="1814" spans="1:18" x14ac:dyDescent="0.25">
      <c r="A1814" t="s">
        <v>1558</v>
      </c>
      <c r="B1814" t="s">
        <v>4428</v>
      </c>
      <c r="C1814" s="86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  <c r="R1814" s="153" t="s">
        <v>4428</v>
      </c>
    </row>
    <row r="1815" spans="1:18" x14ac:dyDescent="0.25">
      <c r="A1815" t="s">
        <v>5579</v>
      </c>
      <c r="B1815" t="s">
        <v>4429</v>
      </c>
      <c r="C1815" s="87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  <c r="R1815" s="153" t="s">
        <v>4429</v>
      </c>
    </row>
    <row r="1816" spans="1:18" x14ac:dyDescent="0.25">
      <c r="A1816" t="s">
        <v>1564</v>
      </c>
      <c r="B1816" t="s">
        <v>4430</v>
      </c>
      <c r="C1816" s="86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  <c r="R1816" s="153" t="s">
        <v>4430</v>
      </c>
    </row>
    <row r="1817" spans="1:18" x14ac:dyDescent="0.25">
      <c r="A1817" t="s">
        <v>1571</v>
      </c>
      <c r="B1817" t="s">
        <v>4431</v>
      </c>
      <c r="C1817" s="87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  <c r="R1817" s="153" t="s">
        <v>4431</v>
      </c>
    </row>
    <row r="1818" spans="1:18" x14ac:dyDescent="0.25">
      <c r="A1818" t="s">
        <v>5580</v>
      </c>
      <c r="B1818" t="s">
        <v>4432</v>
      </c>
      <c r="C1818" s="86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  <c r="R1818" s="153" t="s">
        <v>4432</v>
      </c>
    </row>
    <row r="1819" spans="1:18" x14ac:dyDescent="0.25">
      <c r="A1819" t="s">
        <v>1584</v>
      </c>
      <c r="B1819" t="s">
        <v>4433</v>
      </c>
      <c r="C1819" s="87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  <c r="R1819" s="153" t="s">
        <v>4433</v>
      </c>
    </row>
    <row r="1820" spans="1:18" x14ac:dyDescent="0.25">
      <c r="A1820" t="s">
        <v>1559</v>
      </c>
      <c r="B1820" t="s">
        <v>4434</v>
      </c>
      <c r="C1820" s="86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  <c r="R1820" s="153" t="s">
        <v>4434</v>
      </c>
    </row>
    <row r="1821" spans="1:18" x14ac:dyDescent="0.25">
      <c r="A1821" t="s">
        <v>1561</v>
      </c>
      <c r="B1821" t="s">
        <v>4435</v>
      </c>
      <c r="C1821" s="87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  <c r="R1821" s="153" t="s">
        <v>4435</v>
      </c>
    </row>
    <row r="1822" spans="1:18" x14ac:dyDescent="0.25">
      <c r="A1822" t="s">
        <v>5581</v>
      </c>
      <c r="B1822" t="s">
        <v>4436</v>
      </c>
      <c r="C1822" s="86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  <c r="R1822" s="153" t="s">
        <v>4436</v>
      </c>
    </row>
    <row r="1823" spans="1:18" x14ac:dyDescent="0.25">
      <c r="A1823" t="s">
        <v>1570</v>
      </c>
      <c r="B1823" t="s">
        <v>4437</v>
      </c>
      <c r="C1823" s="87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  <c r="R1823" s="153" t="s">
        <v>4437</v>
      </c>
    </row>
    <row r="1824" spans="1:18" x14ac:dyDescent="0.25">
      <c r="A1824" t="s">
        <v>1578</v>
      </c>
      <c r="B1824" t="s">
        <v>4438</v>
      </c>
      <c r="C1824" s="86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  <c r="R1824" s="153" t="s">
        <v>4438</v>
      </c>
    </row>
    <row r="1825" spans="1:18" x14ac:dyDescent="0.25">
      <c r="A1825" t="s">
        <v>1587</v>
      </c>
      <c r="B1825" t="s">
        <v>4439</v>
      </c>
      <c r="C1825" s="87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  <c r="R1825" s="153" t="s">
        <v>4439</v>
      </c>
    </row>
    <row r="1826" spans="1:18" x14ac:dyDescent="0.25">
      <c r="A1826" t="s">
        <v>1554</v>
      </c>
      <c r="B1826" t="s">
        <v>4440</v>
      </c>
      <c r="C1826" s="86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  <c r="R1826" s="153" t="s">
        <v>4440</v>
      </c>
    </row>
    <row r="1827" spans="1:18" x14ac:dyDescent="0.25">
      <c r="A1827" t="s">
        <v>5582</v>
      </c>
      <c r="B1827" t="s">
        <v>4441</v>
      </c>
      <c r="C1827" s="87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  <c r="R1827" s="153" t="s">
        <v>4441</v>
      </c>
    </row>
    <row r="1828" spans="1:18" x14ac:dyDescent="0.25">
      <c r="A1828" t="s">
        <v>5583</v>
      </c>
      <c r="B1828" t="s">
        <v>4442</v>
      </c>
      <c r="C1828" s="86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  <c r="R1828" s="153" t="s">
        <v>4442</v>
      </c>
    </row>
    <row r="1829" spans="1:18" x14ac:dyDescent="0.25">
      <c r="A1829" t="s">
        <v>1576</v>
      </c>
      <c r="B1829" t="s">
        <v>4443</v>
      </c>
      <c r="C1829" s="87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  <c r="R1829" s="153" t="s">
        <v>4443</v>
      </c>
    </row>
    <row r="1830" spans="1:18" x14ac:dyDescent="0.25">
      <c r="A1830" t="s">
        <v>5584</v>
      </c>
      <c r="B1830" t="s">
        <v>4444</v>
      </c>
      <c r="C1830" s="86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  <c r="R1830" s="153" t="s">
        <v>4444</v>
      </c>
    </row>
    <row r="1831" spans="1:18" x14ac:dyDescent="0.25">
      <c r="A1831" t="s">
        <v>1582</v>
      </c>
      <c r="B1831" t="s">
        <v>4445</v>
      </c>
      <c r="C1831" s="87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  <c r="R1831" s="153" t="s">
        <v>4445</v>
      </c>
    </row>
    <row r="1832" spans="1:18" x14ac:dyDescent="0.25">
      <c r="A1832" t="s">
        <v>5585</v>
      </c>
      <c r="B1832" t="s">
        <v>4446</v>
      </c>
      <c r="C1832" s="86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  <c r="R1832" s="153" t="s">
        <v>4446</v>
      </c>
    </row>
    <row r="1833" spans="1:18" x14ac:dyDescent="0.25">
      <c r="A1833" t="s">
        <v>5586</v>
      </c>
      <c r="B1833" t="s">
        <v>4447</v>
      </c>
      <c r="C1833" s="87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  <c r="R1833" s="153" t="s">
        <v>4447</v>
      </c>
    </row>
    <row r="1834" spans="1:18" x14ac:dyDescent="0.25">
      <c r="A1834" t="s">
        <v>1569</v>
      </c>
      <c r="B1834" t="s">
        <v>4448</v>
      </c>
      <c r="C1834" s="86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  <c r="R1834" s="153" t="s">
        <v>4448</v>
      </c>
    </row>
    <row r="1835" spans="1:18" x14ac:dyDescent="0.25">
      <c r="A1835" t="s">
        <v>1575</v>
      </c>
      <c r="B1835" t="s">
        <v>4449</v>
      </c>
      <c r="C1835" s="87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  <c r="R1835" s="153" t="s">
        <v>4449</v>
      </c>
    </row>
    <row r="1836" spans="1:18" x14ac:dyDescent="0.25">
      <c r="A1836" t="s">
        <v>1577</v>
      </c>
      <c r="B1836" t="s">
        <v>4450</v>
      </c>
      <c r="C1836" s="86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  <c r="R1836" s="153" t="s">
        <v>4450</v>
      </c>
    </row>
    <row r="1837" spans="1:18" x14ac:dyDescent="0.25">
      <c r="A1837" t="s">
        <v>1585</v>
      </c>
      <c r="B1837" t="s">
        <v>4451</v>
      </c>
      <c r="C1837" s="87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  <c r="R1837" s="153" t="s">
        <v>4451</v>
      </c>
    </row>
    <row r="1838" spans="1:18" x14ac:dyDescent="0.25">
      <c r="A1838" t="s">
        <v>1556</v>
      </c>
      <c r="B1838" t="s">
        <v>4452</v>
      </c>
      <c r="C1838" s="86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  <c r="R1838" s="153" t="s">
        <v>4452</v>
      </c>
    </row>
    <row r="1839" spans="1:18" x14ac:dyDescent="0.25">
      <c r="A1839" t="s">
        <v>5587</v>
      </c>
      <c r="B1839" t="s">
        <v>4453</v>
      </c>
      <c r="C1839" s="87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  <c r="R1839" s="153" t="s">
        <v>4453</v>
      </c>
    </row>
    <row r="1840" spans="1:18" x14ac:dyDescent="0.25">
      <c r="A1840" t="s">
        <v>1566</v>
      </c>
      <c r="B1840" t="s">
        <v>4454</v>
      </c>
      <c r="C1840" s="86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  <c r="R1840" s="153" t="s">
        <v>4454</v>
      </c>
    </row>
    <row r="1841" spans="1:18" x14ac:dyDescent="0.25">
      <c r="A1841" t="s">
        <v>1574</v>
      </c>
      <c r="B1841" t="s">
        <v>4455</v>
      </c>
      <c r="C1841" s="87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  <c r="R1841" s="153" t="s">
        <v>4455</v>
      </c>
    </row>
    <row r="1842" spans="1:18" x14ac:dyDescent="0.25">
      <c r="A1842" t="s">
        <v>1579</v>
      </c>
      <c r="B1842" t="s">
        <v>4456</v>
      </c>
      <c r="C1842" s="86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  <c r="R1842" s="153" t="s">
        <v>4456</v>
      </c>
    </row>
    <row r="1843" spans="1:18" x14ac:dyDescent="0.25">
      <c r="A1843" t="s">
        <v>1586</v>
      </c>
      <c r="B1843" t="s">
        <v>4457</v>
      </c>
      <c r="C1843" s="87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  <c r="R1843" s="153" t="s">
        <v>4457</v>
      </c>
    </row>
    <row r="1844" spans="1:18" x14ac:dyDescent="0.25">
      <c r="A1844" t="s">
        <v>1560</v>
      </c>
      <c r="B1844" t="s">
        <v>4246</v>
      </c>
      <c r="C1844" s="86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  <c r="R1844" s="153" t="s">
        <v>4246</v>
      </c>
    </row>
    <row r="1845" spans="1:18" x14ac:dyDescent="0.25">
      <c r="A1845" t="s">
        <v>5588</v>
      </c>
      <c r="B1845" t="s">
        <v>4247</v>
      </c>
      <c r="C1845" s="87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  <c r="R1845" s="153" t="s">
        <v>4247</v>
      </c>
    </row>
    <row r="1846" spans="1:18" x14ac:dyDescent="0.25">
      <c r="A1846" t="s">
        <v>5589</v>
      </c>
      <c r="B1846" t="s">
        <v>4248</v>
      </c>
      <c r="C1846" s="86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  <c r="R1846" s="153" t="s">
        <v>4248</v>
      </c>
    </row>
    <row r="1847" spans="1:18" x14ac:dyDescent="0.25">
      <c r="A1847" t="s">
        <v>5590</v>
      </c>
      <c r="B1847" t="s">
        <v>4249</v>
      </c>
      <c r="C1847" s="87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  <c r="R1847" s="153" t="s">
        <v>4249</v>
      </c>
    </row>
    <row r="1848" spans="1:18" x14ac:dyDescent="0.25">
      <c r="A1848" t="s">
        <v>5591</v>
      </c>
      <c r="B1848" t="s">
        <v>4250</v>
      </c>
      <c r="C1848" s="86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  <c r="R1848" s="153" t="s">
        <v>4250</v>
      </c>
    </row>
    <row r="1849" spans="1:18" x14ac:dyDescent="0.25">
      <c r="A1849" t="s">
        <v>1583</v>
      </c>
      <c r="B1849" t="s">
        <v>4251</v>
      </c>
      <c r="C1849" s="87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  <c r="R1849" s="153" t="s">
        <v>4251</v>
      </c>
    </row>
    <row r="1850" spans="1:18" x14ac:dyDescent="0.25">
      <c r="A1850" t="s">
        <v>1557</v>
      </c>
      <c r="B1850" t="s">
        <v>4252</v>
      </c>
      <c r="C1850" s="86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  <c r="R1850" s="153" t="s">
        <v>4252</v>
      </c>
    </row>
    <row r="1851" spans="1:18" x14ac:dyDescent="0.25">
      <c r="A1851" t="s">
        <v>5592</v>
      </c>
      <c r="B1851" t="s">
        <v>4253</v>
      </c>
      <c r="C1851" s="87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  <c r="R1851" s="153" t="s">
        <v>4253</v>
      </c>
    </row>
    <row r="1852" spans="1:18" x14ac:dyDescent="0.25">
      <c r="A1852" t="s">
        <v>1567</v>
      </c>
      <c r="B1852" t="s">
        <v>4254</v>
      </c>
      <c r="C1852" s="86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  <c r="R1852" s="153" t="s">
        <v>4254</v>
      </c>
    </row>
    <row r="1853" spans="1:18" x14ac:dyDescent="0.25">
      <c r="A1853" t="s">
        <v>1572</v>
      </c>
      <c r="B1853" t="s">
        <v>4255</v>
      </c>
      <c r="C1853" s="87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  <c r="R1853" s="153" t="s">
        <v>4255</v>
      </c>
    </row>
    <row r="1854" spans="1:18" x14ac:dyDescent="0.25">
      <c r="A1854" t="s">
        <v>5593</v>
      </c>
      <c r="B1854" t="s">
        <v>4256</v>
      </c>
      <c r="C1854" s="86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  <c r="R1854" s="153" t="s">
        <v>4256</v>
      </c>
    </row>
    <row r="1855" spans="1:18" x14ac:dyDescent="0.25">
      <c r="A1855" t="s">
        <v>5594</v>
      </c>
      <c r="B1855" t="s">
        <v>4257</v>
      </c>
      <c r="C1855" s="87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  <c r="R1855" s="153" t="s">
        <v>4257</v>
      </c>
    </row>
    <row r="1856" spans="1:18" x14ac:dyDescent="0.25">
      <c r="A1856" t="s">
        <v>1589</v>
      </c>
      <c r="B1856" t="s">
        <v>4458</v>
      </c>
      <c r="C1856" s="86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  <c r="R1856" s="153" t="s">
        <v>4458</v>
      </c>
    </row>
    <row r="1857" spans="1:18" x14ac:dyDescent="0.25">
      <c r="A1857" t="s">
        <v>1593</v>
      </c>
      <c r="B1857" t="s">
        <v>4459</v>
      </c>
      <c r="C1857" s="87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  <c r="R1857" s="153" t="s">
        <v>4459</v>
      </c>
    </row>
    <row r="1858" spans="1:18" x14ac:dyDescent="0.25">
      <c r="A1858" t="s">
        <v>1595</v>
      </c>
      <c r="B1858" t="s">
        <v>4460</v>
      </c>
      <c r="C1858" s="86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  <c r="R1858" s="153" t="s">
        <v>4460</v>
      </c>
    </row>
    <row r="1859" spans="1:18" x14ac:dyDescent="0.25">
      <c r="A1859" t="s">
        <v>1599</v>
      </c>
      <c r="B1859" t="s">
        <v>4461</v>
      </c>
      <c r="C1859" s="87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  <c r="R1859" s="153" t="s">
        <v>4461</v>
      </c>
    </row>
    <row r="1860" spans="1:18" x14ac:dyDescent="0.25">
      <c r="A1860" t="s">
        <v>5595</v>
      </c>
      <c r="B1860" t="s">
        <v>4462</v>
      </c>
      <c r="C1860" s="86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  <c r="R1860" s="153" t="s">
        <v>4462</v>
      </c>
    </row>
    <row r="1861" spans="1:18" x14ac:dyDescent="0.25">
      <c r="A1861" t="s">
        <v>1610</v>
      </c>
      <c r="B1861" t="s">
        <v>4463</v>
      </c>
      <c r="C1861" s="87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  <c r="R1861" s="153" t="s">
        <v>4463</v>
      </c>
    </row>
    <row r="1862" spans="1:18" x14ac:dyDescent="0.25">
      <c r="A1862" t="s">
        <v>5596</v>
      </c>
      <c r="B1862" t="s">
        <v>4464</v>
      </c>
      <c r="C1862" s="86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  <c r="R1862" s="153" t="s">
        <v>4464</v>
      </c>
    </row>
    <row r="1863" spans="1:18" x14ac:dyDescent="0.25">
      <c r="A1863" t="s">
        <v>1591</v>
      </c>
      <c r="B1863" t="s">
        <v>4465</v>
      </c>
      <c r="C1863" s="87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  <c r="R1863" s="153" t="s">
        <v>4465</v>
      </c>
    </row>
    <row r="1864" spans="1:18" x14ac:dyDescent="0.25">
      <c r="A1864" t="s">
        <v>1596</v>
      </c>
      <c r="B1864" t="s">
        <v>4466</v>
      </c>
      <c r="C1864" s="86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  <c r="R1864" s="153" t="s">
        <v>4466</v>
      </c>
    </row>
    <row r="1865" spans="1:18" x14ac:dyDescent="0.25">
      <c r="A1865" t="s">
        <v>1601</v>
      </c>
      <c r="B1865" t="s">
        <v>4467</v>
      </c>
      <c r="C1865" s="87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  <c r="R1865" s="153" t="s">
        <v>4467</v>
      </c>
    </row>
    <row r="1866" spans="1:18" x14ac:dyDescent="0.25">
      <c r="A1866" t="s">
        <v>1604</v>
      </c>
      <c r="B1866" t="s">
        <v>4468</v>
      </c>
      <c r="C1866" s="86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  <c r="R1866" s="153" t="s">
        <v>4468</v>
      </c>
    </row>
    <row r="1867" spans="1:18" x14ac:dyDescent="0.25">
      <c r="A1867" t="s">
        <v>5597</v>
      </c>
      <c r="B1867" t="s">
        <v>4469</v>
      </c>
      <c r="C1867" s="87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  <c r="R1867" s="153" t="s">
        <v>4469</v>
      </c>
    </row>
    <row r="1868" spans="1:18" x14ac:dyDescent="0.25">
      <c r="A1868" t="s">
        <v>1588</v>
      </c>
      <c r="B1868" t="s">
        <v>4470</v>
      </c>
      <c r="C1868" s="86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  <c r="R1868" s="153" t="s">
        <v>4470</v>
      </c>
    </row>
    <row r="1869" spans="1:18" x14ac:dyDescent="0.25">
      <c r="A1869" t="s">
        <v>1594</v>
      </c>
      <c r="B1869" t="s">
        <v>4471</v>
      </c>
      <c r="C1869" s="87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  <c r="R1869" s="153" t="s">
        <v>4471</v>
      </c>
    </row>
    <row r="1870" spans="1:18" x14ac:dyDescent="0.25">
      <c r="A1870" t="s">
        <v>1598</v>
      </c>
      <c r="B1870" t="s">
        <v>4472</v>
      </c>
      <c r="C1870" s="86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  <c r="R1870" s="153" t="s">
        <v>4472</v>
      </c>
    </row>
    <row r="1871" spans="1:18" x14ac:dyDescent="0.25">
      <c r="A1871" t="s">
        <v>1602</v>
      </c>
      <c r="B1871" t="s">
        <v>4473</v>
      </c>
      <c r="C1871" s="87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  <c r="R1871" s="153" t="s">
        <v>4473</v>
      </c>
    </row>
    <row r="1872" spans="1:18" x14ac:dyDescent="0.25">
      <c r="A1872" t="s">
        <v>1606</v>
      </c>
      <c r="B1872" t="s">
        <v>4474</v>
      </c>
      <c r="C1872" s="86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  <c r="R1872" s="153" t="s">
        <v>4474</v>
      </c>
    </row>
    <row r="1873" spans="1:18" x14ac:dyDescent="0.25">
      <c r="A1873" t="s">
        <v>1609</v>
      </c>
      <c r="B1873" t="s">
        <v>4475</v>
      </c>
      <c r="C1873" s="87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  <c r="R1873" s="153" t="s">
        <v>4475</v>
      </c>
    </row>
    <row r="1874" spans="1:18" x14ac:dyDescent="0.25">
      <c r="A1874" t="s">
        <v>5598</v>
      </c>
      <c r="B1874" t="s">
        <v>4476</v>
      </c>
      <c r="C1874" s="86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  <c r="R1874" s="153" t="s">
        <v>4476</v>
      </c>
    </row>
    <row r="1875" spans="1:18" x14ac:dyDescent="0.25">
      <c r="A1875" t="s">
        <v>5599</v>
      </c>
      <c r="B1875" t="s">
        <v>4477</v>
      </c>
      <c r="C1875" s="87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  <c r="R1875" s="153" t="s">
        <v>4477</v>
      </c>
    </row>
    <row r="1876" spans="1:18" x14ac:dyDescent="0.25">
      <c r="A1876" t="s">
        <v>5600</v>
      </c>
      <c r="B1876" t="s">
        <v>4478</v>
      </c>
      <c r="C1876" s="86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  <c r="R1876" s="153" t="s">
        <v>4478</v>
      </c>
    </row>
    <row r="1877" spans="1:18" x14ac:dyDescent="0.25">
      <c r="A1877" t="s">
        <v>1603</v>
      </c>
      <c r="B1877" t="s">
        <v>4479</v>
      </c>
      <c r="C1877" s="87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  <c r="R1877" s="153" t="s">
        <v>4479</v>
      </c>
    </row>
    <row r="1878" spans="1:18" x14ac:dyDescent="0.25">
      <c r="A1878" t="s">
        <v>1605</v>
      </c>
      <c r="B1878" t="s">
        <v>4480</v>
      </c>
      <c r="C1878" s="86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  <c r="R1878" s="153" t="s">
        <v>4480</v>
      </c>
    </row>
    <row r="1879" spans="1:18" x14ac:dyDescent="0.25">
      <c r="A1879" t="s">
        <v>1608</v>
      </c>
      <c r="B1879" t="s">
        <v>4481</v>
      </c>
      <c r="C1879" s="87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  <c r="R1879" s="153" t="s">
        <v>4481</v>
      </c>
    </row>
    <row r="1880" spans="1:18" x14ac:dyDescent="0.25">
      <c r="A1880" t="s">
        <v>1590</v>
      </c>
      <c r="B1880" t="s">
        <v>4482</v>
      </c>
      <c r="C1880" s="86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  <c r="R1880" s="153" t="s">
        <v>4482</v>
      </c>
    </row>
    <row r="1881" spans="1:18" x14ac:dyDescent="0.25">
      <c r="A1881" t="s">
        <v>1592</v>
      </c>
      <c r="B1881" t="s">
        <v>4483</v>
      </c>
      <c r="C1881" s="87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  <c r="R1881" s="153" t="s">
        <v>4483</v>
      </c>
    </row>
    <row r="1882" spans="1:18" x14ac:dyDescent="0.25">
      <c r="A1882" t="s">
        <v>1597</v>
      </c>
      <c r="B1882" t="s">
        <v>4484</v>
      </c>
      <c r="C1882" s="86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  <c r="R1882" s="153" t="s">
        <v>4484</v>
      </c>
    </row>
    <row r="1883" spans="1:18" x14ac:dyDescent="0.25">
      <c r="A1883" t="s">
        <v>1600</v>
      </c>
      <c r="B1883" t="s">
        <v>4485</v>
      </c>
      <c r="C1883" s="87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  <c r="R1883" s="153" t="s">
        <v>4485</v>
      </c>
    </row>
    <row r="1884" spans="1:18" x14ac:dyDescent="0.25">
      <c r="A1884" t="s">
        <v>1607</v>
      </c>
      <c r="B1884" t="s">
        <v>4486</v>
      </c>
      <c r="C1884" s="86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  <c r="R1884" s="153" t="s">
        <v>4486</v>
      </c>
    </row>
    <row r="1885" spans="1:18" x14ac:dyDescent="0.25">
      <c r="A1885" t="s">
        <v>5601</v>
      </c>
      <c r="B1885" t="s">
        <v>4487</v>
      </c>
      <c r="C1885" s="87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  <c r="R1885" s="153" t="s">
        <v>4487</v>
      </c>
    </row>
    <row r="1886" spans="1:18" x14ac:dyDescent="0.25">
      <c r="A1886" t="s">
        <v>1615</v>
      </c>
      <c r="B1886" t="s">
        <v>4488</v>
      </c>
      <c r="C1886" s="86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  <c r="R1886" s="153" t="s">
        <v>4488</v>
      </c>
    </row>
    <row r="1887" spans="1:18" x14ac:dyDescent="0.25">
      <c r="A1887" t="s">
        <v>1621</v>
      </c>
      <c r="B1887" t="s">
        <v>4489</v>
      </c>
      <c r="C1887" s="87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  <c r="R1887" s="153" t="s">
        <v>4489</v>
      </c>
    </row>
    <row r="1888" spans="1:18" x14ac:dyDescent="0.25">
      <c r="A1888" t="s">
        <v>1626</v>
      </c>
      <c r="B1888" t="s">
        <v>4490</v>
      </c>
      <c r="C1888" s="86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  <c r="R1888" s="153" t="s">
        <v>4490</v>
      </c>
    </row>
    <row r="1889" spans="1:18" x14ac:dyDescent="0.25">
      <c r="A1889" t="s">
        <v>1632</v>
      </c>
      <c r="B1889" t="s">
        <v>4491</v>
      </c>
      <c r="C1889" s="87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  <c r="R1889" s="153" t="s">
        <v>4491</v>
      </c>
    </row>
    <row r="1890" spans="1:18" x14ac:dyDescent="0.25">
      <c r="A1890" t="s">
        <v>1639</v>
      </c>
      <c r="B1890" t="s">
        <v>4492</v>
      </c>
      <c r="C1890" s="86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  <c r="R1890" s="153" t="s">
        <v>4492</v>
      </c>
    </row>
    <row r="1891" spans="1:18" x14ac:dyDescent="0.25">
      <c r="A1891" t="s">
        <v>5602</v>
      </c>
      <c r="B1891" t="s">
        <v>4493</v>
      </c>
      <c r="C1891" s="87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  <c r="R1891" s="153" t="s">
        <v>4493</v>
      </c>
    </row>
    <row r="1892" spans="1:18" x14ac:dyDescent="0.25">
      <c r="A1892" t="s">
        <v>1622</v>
      </c>
      <c r="B1892" t="s">
        <v>4494</v>
      </c>
      <c r="C1892" s="86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  <c r="R1892" s="153" t="s">
        <v>4494</v>
      </c>
    </row>
    <row r="1893" spans="1:18" x14ac:dyDescent="0.25">
      <c r="A1893" t="s">
        <v>5603</v>
      </c>
      <c r="B1893" t="s">
        <v>4495</v>
      </c>
      <c r="C1893" s="87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  <c r="R1893" s="153" t="s">
        <v>4495</v>
      </c>
    </row>
    <row r="1894" spans="1:18" x14ac:dyDescent="0.25">
      <c r="A1894" t="s">
        <v>1633</v>
      </c>
      <c r="B1894" t="s">
        <v>4496</v>
      </c>
      <c r="C1894" s="86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  <c r="R1894" s="153" t="s">
        <v>4496</v>
      </c>
    </row>
    <row r="1895" spans="1:18" x14ac:dyDescent="0.25">
      <c r="A1895" t="s">
        <v>5604</v>
      </c>
      <c r="B1895" t="s">
        <v>4497</v>
      </c>
      <c r="C1895" s="87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  <c r="R1895" s="153" t="s">
        <v>4497</v>
      </c>
    </row>
    <row r="1896" spans="1:18" x14ac:dyDescent="0.25">
      <c r="A1896" t="s">
        <v>1611</v>
      </c>
      <c r="B1896" t="s">
        <v>4258</v>
      </c>
      <c r="C1896" s="86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  <c r="R1896" s="153" t="s">
        <v>4258</v>
      </c>
    </row>
    <row r="1897" spans="1:18" x14ac:dyDescent="0.25">
      <c r="A1897" t="s">
        <v>1616</v>
      </c>
      <c r="B1897" t="s">
        <v>4259</v>
      </c>
      <c r="C1897" s="87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  <c r="R1897" s="153" t="s">
        <v>4259</v>
      </c>
    </row>
    <row r="1898" spans="1:18" x14ac:dyDescent="0.25">
      <c r="A1898" t="s">
        <v>1625</v>
      </c>
      <c r="B1898" t="s">
        <v>4260</v>
      </c>
      <c r="C1898" s="86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  <c r="R1898" s="153" t="s">
        <v>4260</v>
      </c>
    </row>
    <row r="1899" spans="1:18" x14ac:dyDescent="0.25">
      <c r="A1899" t="s">
        <v>1630</v>
      </c>
      <c r="B1899" t="s">
        <v>4261</v>
      </c>
      <c r="C1899" s="87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  <c r="R1899" s="153" t="s">
        <v>4261</v>
      </c>
    </row>
    <row r="1900" spans="1:18" x14ac:dyDescent="0.25">
      <c r="A1900" t="s">
        <v>1638</v>
      </c>
      <c r="B1900" t="s">
        <v>4262</v>
      </c>
      <c r="C1900" s="86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  <c r="R1900" s="153" t="s">
        <v>4262</v>
      </c>
    </row>
    <row r="1901" spans="1:18" x14ac:dyDescent="0.25">
      <c r="A1901" t="s">
        <v>1612</v>
      </c>
      <c r="B1901" t="s">
        <v>4263</v>
      </c>
      <c r="C1901" s="87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  <c r="R1901" s="153" t="s">
        <v>4263</v>
      </c>
    </row>
    <row r="1902" spans="1:18" x14ac:dyDescent="0.25">
      <c r="A1902" t="s">
        <v>1617</v>
      </c>
      <c r="B1902" t="s">
        <v>4264</v>
      </c>
      <c r="C1902" s="86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  <c r="R1902" s="153" t="s">
        <v>4264</v>
      </c>
    </row>
    <row r="1903" spans="1:18" x14ac:dyDescent="0.25">
      <c r="A1903" t="s">
        <v>1627</v>
      </c>
      <c r="B1903" t="s">
        <v>4265</v>
      </c>
      <c r="C1903" s="87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  <c r="R1903" s="153" t="s">
        <v>4265</v>
      </c>
    </row>
    <row r="1904" spans="1:18" x14ac:dyDescent="0.25">
      <c r="A1904" t="s">
        <v>1634</v>
      </c>
      <c r="B1904" t="s">
        <v>4266</v>
      </c>
      <c r="C1904" s="86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  <c r="R1904" s="153" t="s">
        <v>4266</v>
      </c>
    </row>
    <row r="1905" spans="1:18" x14ac:dyDescent="0.25">
      <c r="A1905" t="s">
        <v>5605</v>
      </c>
      <c r="B1905" t="s">
        <v>4267</v>
      </c>
      <c r="C1905" s="87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  <c r="R1905" s="153" t="s">
        <v>4267</v>
      </c>
    </row>
    <row r="1906" spans="1:18" x14ac:dyDescent="0.25">
      <c r="A1906" t="s">
        <v>5606</v>
      </c>
      <c r="B1906" t="s">
        <v>4268</v>
      </c>
      <c r="C1906" s="86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  <c r="R1906" s="153" t="s">
        <v>4268</v>
      </c>
    </row>
    <row r="1907" spans="1:18" x14ac:dyDescent="0.25">
      <c r="A1907" t="s">
        <v>1620</v>
      </c>
      <c r="B1907" t="s">
        <v>4269</v>
      </c>
      <c r="C1907" s="87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  <c r="R1907" s="153" t="s">
        <v>4269</v>
      </c>
    </row>
    <row r="1908" spans="1:18" x14ac:dyDescent="0.25">
      <c r="A1908" t="s">
        <v>1624</v>
      </c>
      <c r="B1908" t="s">
        <v>4270</v>
      </c>
      <c r="C1908" s="86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  <c r="R1908" s="153" t="s">
        <v>4270</v>
      </c>
    </row>
    <row r="1909" spans="1:18" x14ac:dyDescent="0.25">
      <c r="A1909" t="s">
        <v>1629</v>
      </c>
      <c r="B1909" t="s">
        <v>4271</v>
      </c>
      <c r="C1909" s="87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  <c r="R1909" s="153" t="s">
        <v>4271</v>
      </c>
    </row>
    <row r="1910" spans="1:18" x14ac:dyDescent="0.25">
      <c r="A1910" t="s">
        <v>1635</v>
      </c>
      <c r="B1910" t="s">
        <v>4272</v>
      </c>
      <c r="C1910" s="86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  <c r="R1910" s="153" t="s">
        <v>4272</v>
      </c>
    </row>
    <row r="1911" spans="1:18" x14ac:dyDescent="0.25">
      <c r="A1911" t="s">
        <v>1641</v>
      </c>
      <c r="B1911" t="s">
        <v>4498</v>
      </c>
      <c r="C1911" s="87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  <c r="R1911" s="153" t="s">
        <v>4498</v>
      </c>
    </row>
    <row r="1912" spans="1:18" x14ac:dyDescent="0.25">
      <c r="A1912" t="s">
        <v>1644</v>
      </c>
      <c r="B1912" t="s">
        <v>4499</v>
      </c>
      <c r="C1912" s="86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  <c r="R1912" s="153" t="s">
        <v>4499</v>
      </c>
    </row>
    <row r="1913" spans="1:18" x14ac:dyDescent="0.25">
      <c r="A1913" t="s">
        <v>5607</v>
      </c>
      <c r="B1913" t="s">
        <v>4500</v>
      </c>
      <c r="C1913" s="87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  <c r="R1913" s="153" t="s">
        <v>4500</v>
      </c>
    </row>
    <row r="1914" spans="1:18" x14ac:dyDescent="0.25">
      <c r="A1914" t="s">
        <v>1648</v>
      </c>
      <c r="B1914" t="s">
        <v>4501</v>
      </c>
      <c r="C1914" s="86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  <c r="R1914" s="153" t="s">
        <v>4501</v>
      </c>
    </row>
    <row r="1915" spans="1:18" x14ac:dyDescent="0.25">
      <c r="A1915" t="s">
        <v>5608</v>
      </c>
      <c r="B1915" t="s">
        <v>4502</v>
      </c>
      <c r="C1915" s="87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  <c r="R1915" s="153" t="s">
        <v>4502</v>
      </c>
    </row>
    <row r="1916" spans="1:18" x14ac:dyDescent="0.25">
      <c r="A1916" t="s">
        <v>1642</v>
      </c>
      <c r="B1916" t="s">
        <v>4503</v>
      </c>
      <c r="C1916" s="86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  <c r="R1916" s="153" t="s">
        <v>4503</v>
      </c>
    </row>
    <row r="1917" spans="1:18" x14ac:dyDescent="0.25">
      <c r="A1917" t="s">
        <v>1643</v>
      </c>
      <c r="B1917" t="s">
        <v>4504</v>
      </c>
      <c r="C1917" s="87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  <c r="R1917" s="153" t="s">
        <v>4504</v>
      </c>
    </row>
    <row r="1918" spans="1:18" x14ac:dyDescent="0.25">
      <c r="A1918" t="s">
        <v>1645</v>
      </c>
      <c r="B1918" t="s">
        <v>4505</v>
      </c>
      <c r="C1918" s="86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  <c r="R1918" s="153" t="s">
        <v>4505</v>
      </c>
    </row>
    <row r="1919" spans="1:18" x14ac:dyDescent="0.25">
      <c r="A1919" t="s">
        <v>1649</v>
      </c>
      <c r="B1919" t="s">
        <v>4506</v>
      </c>
      <c r="C1919" s="87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  <c r="R1919" s="153" t="s">
        <v>4506</v>
      </c>
    </row>
    <row r="1920" spans="1:18" x14ac:dyDescent="0.25">
      <c r="A1920" t="s">
        <v>1651</v>
      </c>
      <c r="B1920" t="s">
        <v>4507</v>
      </c>
      <c r="C1920" s="86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  <c r="R1920" s="153" t="s">
        <v>4507</v>
      </c>
    </row>
    <row r="1921" spans="1:18" x14ac:dyDescent="0.25">
      <c r="A1921" t="s">
        <v>1640</v>
      </c>
      <c r="B1921" t="s">
        <v>4508</v>
      </c>
      <c r="C1921" s="87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  <c r="R1921" s="153" t="s">
        <v>4508</v>
      </c>
    </row>
    <row r="1922" spans="1:18" x14ac:dyDescent="0.25">
      <c r="A1922" t="s">
        <v>5609</v>
      </c>
      <c r="B1922" t="s">
        <v>3079</v>
      </c>
      <c r="C1922" s="86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  <c r="R1922" s="153" t="s">
        <v>3079</v>
      </c>
    </row>
    <row r="1923" spans="1:18" x14ac:dyDescent="0.25">
      <c r="A1923" t="s">
        <v>1646</v>
      </c>
      <c r="B1923" t="s">
        <v>3080</v>
      </c>
      <c r="C1923" s="87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  <c r="R1923" s="153" t="s">
        <v>3080</v>
      </c>
    </row>
    <row r="1924" spans="1:18" x14ac:dyDescent="0.25">
      <c r="A1924" t="s">
        <v>1647</v>
      </c>
      <c r="B1924" t="s">
        <v>3081</v>
      </c>
      <c r="C1924" s="86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  <c r="R1924" s="153" t="s">
        <v>3081</v>
      </c>
    </row>
    <row r="1925" spans="1:18" x14ac:dyDescent="0.25">
      <c r="A1925" t="s">
        <v>1650</v>
      </c>
      <c r="B1925" t="s">
        <v>3082</v>
      </c>
      <c r="C1925" s="87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  <c r="R1925" s="153" t="s">
        <v>3082</v>
      </c>
    </row>
    <row r="1926" spans="1:18" x14ac:dyDescent="0.25">
      <c r="A1926" t="s">
        <v>5610</v>
      </c>
      <c r="B1926" t="s">
        <v>4509</v>
      </c>
      <c r="C1926" s="86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  <c r="R1926" s="153" t="s">
        <v>4509</v>
      </c>
    </row>
    <row r="1927" spans="1:18" x14ac:dyDescent="0.25">
      <c r="A1927" t="s">
        <v>1656</v>
      </c>
      <c r="B1927" t="s">
        <v>4510</v>
      </c>
      <c r="C1927" s="87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  <c r="R1927" s="153" t="s">
        <v>4510</v>
      </c>
    </row>
    <row r="1928" spans="1:18" x14ac:dyDescent="0.25">
      <c r="A1928" t="s">
        <v>1657</v>
      </c>
      <c r="B1928" t="s">
        <v>4511</v>
      </c>
      <c r="C1928" s="86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  <c r="R1928" s="153" t="s">
        <v>4511</v>
      </c>
    </row>
    <row r="1929" spans="1:18" x14ac:dyDescent="0.25">
      <c r="A1929" t="s">
        <v>5611</v>
      </c>
      <c r="B1929" t="s">
        <v>4512</v>
      </c>
      <c r="C1929" s="87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  <c r="R1929" s="153" t="s">
        <v>4512</v>
      </c>
    </row>
    <row r="1930" spans="1:18" x14ac:dyDescent="0.25">
      <c r="A1930" t="s">
        <v>5612</v>
      </c>
      <c r="B1930" t="s">
        <v>4513</v>
      </c>
      <c r="C1930" s="86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  <c r="R1930" s="153" t="s">
        <v>4513</v>
      </c>
    </row>
    <row r="1931" spans="1:18" x14ac:dyDescent="0.25">
      <c r="A1931" t="s">
        <v>1663</v>
      </c>
      <c r="B1931" t="s">
        <v>4514</v>
      </c>
      <c r="C1931" s="87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  <c r="R1931" s="153" t="s">
        <v>4514</v>
      </c>
    </row>
    <row r="1932" spans="1:18" x14ac:dyDescent="0.25">
      <c r="A1932" t="s">
        <v>1664</v>
      </c>
      <c r="B1932" t="s">
        <v>4515</v>
      </c>
      <c r="C1932" s="86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  <c r="R1932" s="153" t="s">
        <v>4515</v>
      </c>
    </row>
    <row r="1933" spans="1:18" x14ac:dyDescent="0.25">
      <c r="A1933" t="s">
        <v>5613</v>
      </c>
      <c r="B1933" t="s">
        <v>4516</v>
      </c>
      <c r="C1933" s="87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  <c r="R1933" s="153" t="s">
        <v>4516</v>
      </c>
    </row>
    <row r="1934" spans="1:18" x14ac:dyDescent="0.25">
      <c r="A1934" t="s">
        <v>1670</v>
      </c>
      <c r="B1934" t="s">
        <v>4517</v>
      </c>
      <c r="C1934" s="86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  <c r="R1934" s="153" t="s">
        <v>4517</v>
      </c>
    </row>
    <row r="1935" spans="1:18" x14ac:dyDescent="0.25">
      <c r="A1935" t="s">
        <v>1671</v>
      </c>
      <c r="B1935" t="s">
        <v>4518</v>
      </c>
      <c r="C1935" s="87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  <c r="R1935" s="153" t="s">
        <v>4518</v>
      </c>
    </row>
    <row r="1936" spans="1:18" x14ac:dyDescent="0.25">
      <c r="A1936" t="s">
        <v>1673</v>
      </c>
      <c r="B1936" t="s">
        <v>4519</v>
      </c>
      <c r="C1936" s="86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  <c r="R1936" s="153" t="s">
        <v>4519</v>
      </c>
    </row>
    <row r="1937" spans="1:18" x14ac:dyDescent="0.25">
      <c r="A1937" t="s">
        <v>1652</v>
      </c>
      <c r="B1937" t="s">
        <v>4520</v>
      </c>
      <c r="C1937" s="87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  <c r="R1937" s="153" t="s">
        <v>4520</v>
      </c>
    </row>
    <row r="1938" spans="1:18" x14ac:dyDescent="0.25">
      <c r="A1938" t="s">
        <v>1655</v>
      </c>
      <c r="B1938" t="s">
        <v>4521</v>
      </c>
      <c r="C1938" s="86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  <c r="R1938" s="153" t="s">
        <v>4521</v>
      </c>
    </row>
    <row r="1939" spans="1:18" x14ac:dyDescent="0.25">
      <c r="A1939" t="s">
        <v>5614</v>
      </c>
      <c r="B1939" t="s">
        <v>3134</v>
      </c>
      <c r="C1939" s="87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  <c r="R1939" s="153" t="s">
        <v>3134</v>
      </c>
    </row>
    <row r="1940" spans="1:18" x14ac:dyDescent="0.25">
      <c r="A1940" t="s">
        <v>1660</v>
      </c>
      <c r="B1940" t="s">
        <v>3135</v>
      </c>
      <c r="C1940" s="86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  <c r="R1940" s="153" t="s">
        <v>3135</v>
      </c>
    </row>
    <row r="1941" spans="1:18" x14ac:dyDescent="0.25">
      <c r="A1941" t="s">
        <v>1661</v>
      </c>
      <c r="B1941" t="s">
        <v>3136</v>
      </c>
      <c r="C1941" s="87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  <c r="R1941" s="153" t="s">
        <v>3136</v>
      </c>
    </row>
    <row r="1942" spans="1:18" x14ac:dyDescent="0.25">
      <c r="A1942" t="s">
        <v>5615</v>
      </c>
      <c r="B1942" t="s">
        <v>3137</v>
      </c>
      <c r="C1942" s="86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  <c r="R1942" s="153" t="s">
        <v>3137</v>
      </c>
    </row>
    <row r="1943" spans="1:18" x14ac:dyDescent="0.25">
      <c r="A1943" t="s">
        <v>5616</v>
      </c>
      <c r="B1943" t="s">
        <v>3138</v>
      </c>
      <c r="C1943" s="87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  <c r="R1943" s="153" t="s">
        <v>3138</v>
      </c>
    </row>
    <row r="1944" spans="1:18" x14ac:dyDescent="0.25">
      <c r="A1944" t="s">
        <v>1667</v>
      </c>
      <c r="B1944" t="s">
        <v>3139</v>
      </c>
      <c r="C1944" s="86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  <c r="R1944" s="153" t="s">
        <v>3139</v>
      </c>
    </row>
    <row r="1945" spans="1:18" x14ac:dyDescent="0.25">
      <c r="A1945" t="s">
        <v>1668</v>
      </c>
      <c r="B1945" t="s">
        <v>3140</v>
      </c>
      <c r="C1945" s="87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  <c r="R1945" s="153" t="s">
        <v>3140</v>
      </c>
    </row>
    <row r="1946" spans="1:18" x14ac:dyDescent="0.25">
      <c r="A1946" t="s">
        <v>1672</v>
      </c>
      <c r="B1946" t="s">
        <v>3141</v>
      </c>
      <c r="C1946" s="86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  <c r="R1946" s="153" t="s">
        <v>3141</v>
      </c>
    </row>
    <row r="1947" spans="1:18" x14ac:dyDescent="0.25">
      <c r="A1947" t="s">
        <v>1675</v>
      </c>
      <c r="B1947" t="s">
        <v>3142</v>
      </c>
      <c r="C1947" s="87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  <c r="R1947" s="153" t="s">
        <v>3142</v>
      </c>
    </row>
    <row r="1948" spans="1:18" x14ac:dyDescent="0.25">
      <c r="A1948" t="s">
        <v>1653</v>
      </c>
      <c r="B1948" t="s">
        <v>4522</v>
      </c>
      <c r="C1948" s="86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  <c r="R1948" s="153" t="s">
        <v>4522</v>
      </c>
    </row>
    <row r="1949" spans="1:18" x14ac:dyDescent="0.25">
      <c r="A1949" t="s">
        <v>1654</v>
      </c>
      <c r="B1949" t="s">
        <v>4523</v>
      </c>
      <c r="C1949" s="87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  <c r="R1949" s="153" t="s">
        <v>4523</v>
      </c>
    </row>
    <row r="1950" spans="1:18" x14ac:dyDescent="0.25">
      <c r="A1950" t="s">
        <v>1658</v>
      </c>
      <c r="B1950" t="s">
        <v>3144</v>
      </c>
      <c r="C1950" s="86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  <c r="R1950" s="153" t="s">
        <v>3144</v>
      </c>
    </row>
    <row r="1951" spans="1:18" x14ac:dyDescent="0.25">
      <c r="A1951" t="s">
        <v>1659</v>
      </c>
      <c r="B1951" t="s">
        <v>3145</v>
      </c>
      <c r="C1951" s="87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  <c r="R1951" s="153" t="s">
        <v>3145</v>
      </c>
    </row>
    <row r="1952" spans="1:18" x14ac:dyDescent="0.25">
      <c r="A1952" t="s">
        <v>1662</v>
      </c>
      <c r="B1952" t="s">
        <v>3146</v>
      </c>
      <c r="C1952" s="86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  <c r="R1952" s="153" t="s">
        <v>3146</v>
      </c>
    </row>
    <row r="1953" spans="1:18" x14ac:dyDescent="0.25">
      <c r="A1953" t="s">
        <v>5617</v>
      </c>
      <c r="B1953" t="s">
        <v>3147</v>
      </c>
      <c r="C1953" s="87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  <c r="R1953" s="153" t="s">
        <v>3147</v>
      </c>
    </row>
    <row r="1954" spans="1:18" x14ac:dyDescent="0.25">
      <c r="A1954" t="s">
        <v>1665</v>
      </c>
      <c r="B1954" t="s">
        <v>3148</v>
      </c>
      <c r="C1954" s="86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  <c r="R1954" s="153" t="s">
        <v>3148</v>
      </c>
    </row>
    <row r="1955" spans="1:18" x14ac:dyDescent="0.25">
      <c r="A1955" t="s">
        <v>1666</v>
      </c>
      <c r="B1955" t="s">
        <v>3149</v>
      </c>
      <c r="C1955" s="87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  <c r="R1955" s="153" t="s">
        <v>3149</v>
      </c>
    </row>
    <row r="1956" spans="1:18" x14ac:dyDescent="0.25">
      <c r="A1956" t="s">
        <v>1669</v>
      </c>
      <c r="B1956" t="s">
        <v>3150</v>
      </c>
      <c r="C1956" s="86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  <c r="R1956" s="153" t="s">
        <v>3150</v>
      </c>
    </row>
    <row r="1957" spans="1:18" x14ac:dyDescent="0.25">
      <c r="A1957" t="s">
        <v>5618</v>
      </c>
      <c r="B1957" t="s">
        <v>3151</v>
      </c>
      <c r="C1957" s="87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  <c r="R1957" s="153" t="s">
        <v>3151</v>
      </c>
    </row>
    <row r="1958" spans="1:18" x14ac:dyDescent="0.25">
      <c r="A1958" t="s">
        <v>1674</v>
      </c>
      <c r="B1958" t="s">
        <v>3152</v>
      </c>
      <c r="C1958" s="86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  <c r="R1958" s="153" t="s">
        <v>3152</v>
      </c>
    </row>
    <row r="1959" spans="1:18" x14ac:dyDescent="0.25">
      <c r="A1959" t="s">
        <v>1678</v>
      </c>
      <c r="B1959" t="s">
        <v>4524</v>
      </c>
      <c r="C1959" s="87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  <c r="R1959" s="153" t="s">
        <v>4524</v>
      </c>
    </row>
    <row r="1960" spans="1:18" x14ac:dyDescent="0.25">
      <c r="A1960" t="s">
        <v>1687</v>
      </c>
      <c r="B1960" t="s">
        <v>4525</v>
      </c>
      <c r="C1960" s="86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  <c r="R1960" s="153" t="s">
        <v>4525</v>
      </c>
    </row>
    <row r="1961" spans="1:18" x14ac:dyDescent="0.25">
      <c r="A1961" t="s">
        <v>1692</v>
      </c>
      <c r="B1961" t="s">
        <v>4526</v>
      </c>
      <c r="C1961" s="87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  <c r="R1961" s="153" t="s">
        <v>4526</v>
      </c>
    </row>
    <row r="1962" spans="1:18" x14ac:dyDescent="0.25">
      <c r="A1962" t="s">
        <v>1698</v>
      </c>
      <c r="B1962" t="s">
        <v>4527</v>
      </c>
      <c r="C1962" s="86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  <c r="R1962" s="153" t="s">
        <v>4527</v>
      </c>
    </row>
    <row r="1963" spans="1:18" x14ac:dyDescent="0.25">
      <c r="A1963" t="s">
        <v>1703</v>
      </c>
      <c r="B1963" t="s">
        <v>4528</v>
      </c>
      <c r="C1963" s="87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  <c r="R1963" s="153" t="s">
        <v>4528</v>
      </c>
    </row>
    <row r="1964" spans="1:18" x14ac:dyDescent="0.25">
      <c r="A1964" t="s">
        <v>1679</v>
      </c>
      <c r="B1964" t="s">
        <v>4529</v>
      </c>
      <c r="C1964" s="86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  <c r="R1964" s="153" t="s">
        <v>4529</v>
      </c>
    </row>
    <row r="1965" spans="1:18" x14ac:dyDescent="0.25">
      <c r="A1965" t="s">
        <v>1686</v>
      </c>
      <c r="B1965" t="s">
        <v>4530</v>
      </c>
      <c r="C1965" s="87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  <c r="R1965" s="153" t="s">
        <v>4530</v>
      </c>
    </row>
    <row r="1966" spans="1:18" x14ac:dyDescent="0.25">
      <c r="A1966" t="s">
        <v>1693</v>
      </c>
      <c r="B1966" t="s">
        <v>4531</v>
      </c>
      <c r="C1966" s="86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  <c r="R1966" s="153" t="s">
        <v>4531</v>
      </c>
    </row>
    <row r="1967" spans="1:18" x14ac:dyDescent="0.25">
      <c r="A1967" t="s">
        <v>1695</v>
      </c>
      <c r="B1967" t="s">
        <v>4532</v>
      </c>
      <c r="C1967" s="87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  <c r="R1967" s="153" t="s">
        <v>4532</v>
      </c>
    </row>
    <row r="1968" spans="1:18" x14ac:dyDescent="0.25">
      <c r="A1968" t="s">
        <v>1707</v>
      </c>
      <c r="B1968" t="s">
        <v>4533</v>
      </c>
      <c r="C1968" s="86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  <c r="R1968" s="153" t="s">
        <v>4533</v>
      </c>
    </row>
    <row r="1969" spans="1:18" x14ac:dyDescent="0.25">
      <c r="A1969" t="s">
        <v>1681</v>
      </c>
      <c r="B1969" t="s">
        <v>4534</v>
      </c>
      <c r="C1969" s="87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  <c r="R1969" s="153" t="s">
        <v>4534</v>
      </c>
    </row>
    <row r="1970" spans="1:18" x14ac:dyDescent="0.25">
      <c r="A1970" t="s">
        <v>5619</v>
      </c>
      <c r="B1970" t="s">
        <v>4535</v>
      </c>
      <c r="C1970" s="86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  <c r="R1970" s="153" t="s">
        <v>4535</v>
      </c>
    </row>
    <row r="1971" spans="1:18" x14ac:dyDescent="0.25">
      <c r="A1971" t="s">
        <v>1689</v>
      </c>
      <c r="B1971" t="s">
        <v>4536</v>
      </c>
      <c r="C1971" s="87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  <c r="R1971" s="153" t="s">
        <v>4536</v>
      </c>
    </row>
    <row r="1972" spans="1:18" x14ac:dyDescent="0.25">
      <c r="A1972" t="s">
        <v>1700</v>
      </c>
      <c r="B1972" t="s">
        <v>4537</v>
      </c>
      <c r="C1972" s="86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  <c r="R1972" s="153" t="s">
        <v>4537</v>
      </c>
    </row>
    <row r="1973" spans="1:18" x14ac:dyDescent="0.25">
      <c r="A1973" t="s">
        <v>1706</v>
      </c>
      <c r="B1973" t="s">
        <v>4538</v>
      </c>
      <c r="C1973" s="87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  <c r="R1973" s="153" t="s">
        <v>4538</v>
      </c>
    </row>
    <row r="1974" spans="1:18" x14ac:dyDescent="0.25">
      <c r="A1974" t="s">
        <v>1676</v>
      </c>
      <c r="B1974" t="s">
        <v>4539</v>
      </c>
      <c r="C1974" s="86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  <c r="R1974" s="153" t="s">
        <v>4539</v>
      </c>
    </row>
    <row r="1975" spans="1:18" x14ac:dyDescent="0.25">
      <c r="A1975" t="s">
        <v>1682</v>
      </c>
      <c r="B1975" t="s">
        <v>4540</v>
      </c>
      <c r="C1975" s="87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  <c r="R1975" s="153" t="s">
        <v>4540</v>
      </c>
    </row>
    <row r="1976" spans="1:18" x14ac:dyDescent="0.25">
      <c r="A1976" t="s">
        <v>1690</v>
      </c>
      <c r="B1976" t="s">
        <v>4541</v>
      </c>
      <c r="C1976" s="86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  <c r="R1976" s="153" t="s">
        <v>4541</v>
      </c>
    </row>
    <row r="1977" spans="1:18" x14ac:dyDescent="0.25">
      <c r="A1977" t="s">
        <v>1697</v>
      </c>
      <c r="B1977" t="s">
        <v>4542</v>
      </c>
      <c r="C1977" s="87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  <c r="R1977" s="153" t="s">
        <v>4542</v>
      </c>
    </row>
    <row r="1978" spans="1:18" x14ac:dyDescent="0.25">
      <c r="A1978" t="s">
        <v>1708</v>
      </c>
      <c r="B1978" t="s">
        <v>4543</v>
      </c>
      <c r="C1978" s="86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  <c r="R1978" s="153" t="s">
        <v>4543</v>
      </c>
    </row>
    <row r="1979" spans="1:18" x14ac:dyDescent="0.25">
      <c r="A1979" t="s">
        <v>1677</v>
      </c>
      <c r="B1979" t="s">
        <v>4544</v>
      </c>
      <c r="C1979" s="87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  <c r="R1979" s="153" t="s">
        <v>4544</v>
      </c>
    </row>
    <row r="1980" spans="1:18" x14ac:dyDescent="0.25">
      <c r="A1980" t="s">
        <v>1684</v>
      </c>
      <c r="B1980" t="s">
        <v>4545</v>
      </c>
      <c r="C1980" s="86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  <c r="R1980" s="153" t="s">
        <v>4545</v>
      </c>
    </row>
    <row r="1981" spans="1:18" x14ac:dyDescent="0.25">
      <c r="A1981" t="s">
        <v>1694</v>
      </c>
      <c r="B1981" t="s">
        <v>4546</v>
      </c>
      <c r="C1981" s="87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  <c r="R1981" s="153" t="s">
        <v>4546</v>
      </c>
    </row>
    <row r="1982" spans="1:18" x14ac:dyDescent="0.25">
      <c r="A1982" t="s">
        <v>1701</v>
      </c>
      <c r="B1982" t="s">
        <v>4547</v>
      </c>
      <c r="C1982" s="86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  <c r="R1982" s="153" t="s">
        <v>4547</v>
      </c>
    </row>
    <row r="1983" spans="1:18" x14ac:dyDescent="0.25">
      <c r="A1983" t="s">
        <v>1702</v>
      </c>
      <c r="B1983" t="s">
        <v>4548</v>
      </c>
      <c r="C1983" s="87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  <c r="R1983" s="153" t="s">
        <v>4548</v>
      </c>
    </row>
    <row r="1984" spans="1:18" x14ac:dyDescent="0.25">
      <c r="A1984" t="s">
        <v>1680</v>
      </c>
      <c r="B1984" t="s">
        <v>4549</v>
      </c>
      <c r="C1984" s="86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  <c r="R1984" s="153" t="s">
        <v>4549</v>
      </c>
    </row>
    <row r="1985" spans="1:18" x14ac:dyDescent="0.25">
      <c r="A1985" t="s">
        <v>1685</v>
      </c>
      <c r="B1985" t="s">
        <v>4550</v>
      </c>
      <c r="C1985" s="87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  <c r="R1985" s="153" t="s">
        <v>4550</v>
      </c>
    </row>
    <row r="1986" spans="1:18" x14ac:dyDescent="0.25">
      <c r="A1986" t="s">
        <v>1688</v>
      </c>
      <c r="B1986" t="s">
        <v>4551</v>
      </c>
      <c r="C1986" s="86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  <c r="R1986" s="153" t="s">
        <v>4551</v>
      </c>
    </row>
    <row r="1987" spans="1:18" x14ac:dyDescent="0.25">
      <c r="A1987" t="s">
        <v>1699</v>
      </c>
      <c r="B1987" t="s">
        <v>4552</v>
      </c>
      <c r="C1987" s="87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  <c r="R1987" s="153" t="s">
        <v>4552</v>
      </c>
    </row>
    <row r="1988" spans="1:18" x14ac:dyDescent="0.25">
      <c r="A1988" t="s">
        <v>1704</v>
      </c>
      <c r="B1988" t="s">
        <v>4553</v>
      </c>
      <c r="C1988" s="86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  <c r="R1988" s="153" t="s">
        <v>4553</v>
      </c>
    </row>
    <row r="1989" spans="1:18" x14ac:dyDescent="0.25">
      <c r="A1989" t="s">
        <v>5620</v>
      </c>
      <c r="B1989" t="s">
        <v>4554</v>
      </c>
      <c r="C1989" s="87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  <c r="R1989" s="153" t="s">
        <v>4554</v>
      </c>
    </row>
    <row r="1990" spans="1:18" x14ac:dyDescent="0.25">
      <c r="A1990" t="s">
        <v>1683</v>
      </c>
      <c r="B1990" t="s">
        <v>4555</v>
      </c>
      <c r="C1990" s="86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  <c r="R1990" s="153" t="s">
        <v>4555</v>
      </c>
    </row>
    <row r="1991" spans="1:18" x14ac:dyDescent="0.25">
      <c r="A1991" t="s">
        <v>1691</v>
      </c>
      <c r="B1991" t="s">
        <v>4556</v>
      </c>
      <c r="C1991" s="87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  <c r="R1991" s="153" t="s">
        <v>4556</v>
      </c>
    </row>
    <row r="1992" spans="1:18" x14ac:dyDescent="0.25">
      <c r="A1992" t="s">
        <v>1696</v>
      </c>
      <c r="B1992" t="s">
        <v>4557</v>
      </c>
      <c r="C1992" s="86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  <c r="R1992" s="153" t="s">
        <v>4557</v>
      </c>
    </row>
    <row r="1993" spans="1:18" x14ac:dyDescent="0.25">
      <c r="A1993" t="s">
        <v>1705</v>
      </c>
      <c r="B1993" t="s">
        <v>4558</v>
      </c>
      <c r="C1993" s="87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  <c r="R1993" s="153" t="s">
        <v>4558</v>
      </c>
    </row>
    <row r="1994" spans="1:18" x14ac:dyDescent="0.25">
      <c r="A1994" t="s">
        <v>1710</v>
      </c>
      <c r="B1994" t="s">
        <v>4559</v>
      </c>
      <c r="C1994" s="86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  <c r="R1994" s="153" t="s">
        <v>4559</v>
      </c>
    </row>
    <row r="1995" spans="1:18" x14ac:dyDescent="0.25">
      <c r="A1995" t="s">
        <v>1718</v>
      </c>
      <c r="B1995" t="s">
        <v>4560</v>
      </c>
      <c r="C1995" s="87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  <c r="R1995" s="153" t="s">
        <v>4560</v>
      </c>
    </row>
    <row r="1996" spans="1:18" x14ac:dyDescent="0.25">
      <c r="A1996" t="s">
        <v>5621</v>
      </c>
      <c r="B1996" t="s">
        <v>4561</v>
      </c>
      <c r="C1996" s="86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  <c r="R1996" s="153" t="s">
        <v>4561</v>
      </c>
    </row>
    <row r="1997" spans="1:18" x14ac:dyDescent="0.25">
      <c r="A1997" t="s">
        <v>1724</v>
      </c>
      <c r="B1997" t="s">
        <v>4562</v>
      </c>
      <c r="C1997" s="87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  <c r="R1997" s="153" t="s">
        <v>4562</v>
      </c>
    </row>
    <row r="1998" spans="1:18" x14ac:dyDescent="0.25">
      <c r="A1998" t="s">
        <v>5622</v>
      </c>
      <c r="B1998" t="s">
        <v>4563</v>
      </c>
      <c r="C1998" s="86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  <c r="R1998" s="153" t="s">
        <v>4563</v>
      </c>
    </row>
    <row r="1999" spans="1:18" x14ac:dyDescent="0.25">
      <c r="A1999" t="s">
        <v>1713</v>
      </c>
      <c r="B1999" t="s">
        <v>4564</v>
      </c>
      <c r="C1999" s="87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  <c r="R1999" s="153" t="s">
        <v>4564</v>
      </c>
    </row>
    <row r="2000" spans="1:18" x14ac:dyDescent="0.25">
      <c r="A2000" t="s">
        <v>5623</v>
      </c>
      <c r="B2000" t="s">
        <v>4565</v>
      </c>
      <c r="C2000" s="86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  <c r="R2000" s="153" t="s">
        <v>4565</v>
      </c>
    </row>
    <row r="2001" spans="1:18" x14ac:dyDescent="0.25">
      <c r="A2001" t="s">
        <v>5624</v>
      </c>
      <c r="B2001" t="s">
        <v>4566</v>
      </c>
      <c r="C2001" s="87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  <c r="R2001" s="153" t="s">
        <v>4566</v>
      </c>
    </row>
    <row r="2002" spans="1:18" x14ac:dyDescent="0.25">
      <c r="A2002" t="s">
        <v>1729</v>
      </c>
      <c r="B2002" t="s">
        <v>4567</v>
      </c>
      <c r="C2002" s="86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  <c r="R2002" s="153" t="s">
        <v>4567</v>
      </c>
    </row>
    <row r="2003" spans="1:18" x14ac:dyDescent="0.25">
      <c r="A2003" t="s">
        <v>1733</v>
      </c>
      <c r="B2003" t="s">
        <v>4568</v>
      </c>
      <c r="C2003" s="87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  <c r="R2003" s="153" t="s">
        <v>4568</v>
      </c>
    </row>
    <row r="2004" spans="1:18" x14ac:dyDescent="0.25">
      <c r="A2004" t="s">
        <v>5625</v>
      </c>
      <c r="B2004" t="s">
        <v>4569</v>
      </c>
      <c r="C2004" s="86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  <c r="R2004" s="153" t="s">
        <v>4569</v>
      </c>
    </row>
    <row r="2005" spans="1:18" x14ac:dyDescent="0.25">
      <c r="A2005" t="s">
        <v>1719</v>
      </c>
      <c r="B2005" t="s">
        <v>4570</v>
      </c>
      <c r="C2005" s="87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  <c r="R2005" s="153" t="s">
        <v>4570</v>
      </c>
    </row>
    <row r="2006" spans="1:18" x14ac:dyDescent="0.25">
      <c r="A2006" t="s">
        <v>5626</v>
      </c>
      <c r="B2006" t="s">
        <v>4571</v>
      </c>
      <c r="C2006" s="86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  <c r="R2006" s="153" t="s">
        <v>4571</v>
      </c>
    </row>
    <row r="2007" spans="1:18" x14ac:dyDescent="0.25">
      <c r="A2007" t="s">
        <v>1727</v>
      </c>
      <c r="B2007" t="s">
        <v>4572</v>
      </c>
      <c r="C2007" s="87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  <c r="R2007" s="153" t="s">
        <v>4572</v>
      </c>
    </row>
    <row r="2008" spans="1:18" x14ac:dyDescent="0.25">
      <c r="A2008" t="s">
        <v>1732</v>
      </c>
      <c r="B2008" t="s">
        <v>4573</v>
      </c>
      <c r="C2008" s="86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  <c r="R2008" s="153" t="s">
        <v>4573</v>
      </c>
    </row>
    <row r="2009" spans="1:18" x14ac:dyDescent="0.25">
      <c r="A2009" t="s">
        <v>1709</v>
      </c>
      <c r="B2009" t="s">
        <v>4574</v>
      </c>
      <c r="C2009" s="87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  <c r="R2009" s="153" t="s">
        <v>4574</v>
      </c>
    </row>
    <row r="2010" spans="1:18" x14ac:dyDescent="0.25">
      <c r="A2010" t="s">
        <v>1715</v>
      </c>
      <c r="B2010" t="s">
        <v>4575</v>
      </c>
      <c r="C2010" s="86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  <c r="R2010" s="153" t="s">
        <v>4575</v>
      </c>
    </row>
    <row r="2011" spans="1:18" x14ac:dyDescent="0.25">
      <c r="A2011" t="s">
        <v>1723</v>
      </c>
      <c r="B2011" t="s">
        <v>4576</v>
      </c>
      <c r="C2011" s="87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  <c r="R2011" s="153" t="s">
        <v>4576</v>
      </c>
    </row>
    <row r="2012" spans="1:18" x14ac:dyDescent="0.25">
      <c r="A2012" t="s">
        <v>1728</v>
      </c>
      <c r="B2012" t="s">
        <v>4577</v>
      </c>
      <c r="C2012" s="86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  <c r="R2012" s="153" t="s">
        <v>4577</v>
      </c>
    </row>
    <row r="2013" spans="1:18" x14ac:dyDescent="0.25">
      <c r="A2013" t="s">
        <v>1734</v>
      </c>
      <c r="B2013" t="s">
        <v>4578</v>
      </c>
      <c r="C2013" s="87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  <c r="R2013" s="153" t="s">
        <v>4578</v>
      </c>
    </row>
    <row r="2014" spans="1:18" x14ac:dyDescent="0.25">
      <c r="A2014" t="s">
        <v>1711</v>
      </c>
      <c r="B2014" t="s">
        <v>4579</v>
      </c>
      <c r="C2014" s="86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  <c r="R2014" s="153" t="s">
        <v>4579</v>
      </c>
    </row>
    <row r="2015" spans="1:18" x14ac:dyDescent="0.25">
      <c r="A2015" t="s">
        <v>1720</v>
      </c>
      <c r="B2015" t="s">
        <v>4580</v>
      </c>
      <c r="C2015" s="87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  <c r="R2015" s="153" t="s">
        <v>4580</v>
      </c>
    </row>
    <row r="2016" spans="1:18" x14ac:dyDescent="0.25">
      <c r="A2016" t="s">
        <v>1721</v>
      </c>
      <c r="B2016" t="s">
        <v>4581</v>
      </c>
      <c r="C2016" s="86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  <c r="R2016" s="153" t="s">
        <v>4581</v>
      </c>
    </row>
    <row r="2017" spans="1:18" x14ac:dyDescent="0.25">
      <c r="A2017" t="s">
        <v>1730</v>
      </c>
      <c r="B2017" t="s">
        <v>4582</v>
      </c>
      <c r="C2017" s="87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  <c r="R2017" s="153" t="s">
        <v>4582</v>
      </c>
    </row>
    <row r="2018" spans="1:18" x14ac:dyDescent="0.25">
      <c r="A2018" t="s">
        <v>1731</v>
      </c>
      <c r="B2018" t="s">
        <v>4583</v>
      </c>
      <c r="C2018" s="86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  <c r="R2018" s="153" t="s">
        <v>4583</v>
      </c>
    </row>
    <row r="2019" spans="1:18" x14ac:dyDescent="0.25">
      <c r="A2019" t="s">
        <v>1712</v>
      </c>
      <c r="B2019" t="s">
        <v>4584</v>
      </c>
      <c r="C2019" s="87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  <c r="R2019" s="153" t="s">
        <v>4584</v>
      </c>
    </row>
    <row r="2020" spans="1:18" x14ac:dyDescent="0.25">
      <c r="A2020" t="s">
        <v>1716</v>
      </c>
      <c r="B2020" t="s">
        <v>4585</v>
      </c>
      <c r="C2020" s="86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  <c r="R2020" s="153" t="s">
        <v>4585</v>
      </c>
    </row>
    <row r="2021" spans="1:18" x14ac:dyDescent="0.25">
      <c r="A2021" t="s">
        <v>5627</v>
      </c>
      <c r="B2021" t="s">
        <v>4586</v>
      </c>
      <c r="C2021" s="87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  <c r="R2021" s="153" t="s">
        <v>4586</v>
      </c>
    </row>
    <row r="2022" spans="1:18" x14ac:dyDescent="0.25">
      <c r="A2022" t="s">
        <v>1725</v>
      </c>
      <c r="B2022" t="s">
        <v>4587</v>
      </c>
      <c r="C2022" s="86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  <c r="R2022" s="153" t="s">
        <v>4587</v>
      </c>
    </row>
    <row r="2023" spans="1:18" x14ac:dyDescent="0.25">
      <c r="A2023" t="s">
        <v>1736</v>
      </c>
      <c r="B2023" t="s">
        <v>4588</v>
      </c>
      <c r="C2023" s="87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  <c r="R2023" s="153" t="s">
        <v>4588</v>
      </c>
    </row>
    <row r="2024" spans="1:18" x14ac:dyDescent="0.25">
      <c r="A2024" t="s">
        <v>1714</v>
      </c>
      <c r="B2024" t="s">
        <v>4589</v>
      </c>
      <c r="C2024" s="86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  <c r="R2024" s="153" t="s">
        <v>4589</v>
      </c>
    </row>
    <row r="2025" spans="1:18" x14ac:dyDescent="0.25">
      <c r="A2025" t="s">
        <v>1717</v>
      </c>
      <c r="B2025" t="s">
        <v>4590</v>
      </c>
      <c r="C2025" s="87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  <c r="R2025" s="153" t="s">
        <v>4590</v>
      </c>
    </row>
    <row r="2026" spans="1:18" x14ac:dyDescent="0.25">
      <c r="A2026" t="s">
        <v>1722</v>
      </c>
      <c r="B2026" t="s">
        <v>4591</v>
      </c>
      <c r="C2026" s="86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  <c r="R2026" s="153" t="s">
        <v>4591</v>
      </c>
    </row>
    <row r="2027" spans="1:18" x14ac:dyDescent="0.25">
      <c r="A2027" t="s">
        <v>1726</v>
      </c>
      <c r="B2027" t="s">
        <v>4592</v>
      </c>
      <c r="C2027" s="87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  <c r="R2027" s="153" t="s">
        <v>4592</v>
      </c>
    </row>
    <row r="2028" spans="1:18" x14ac:dyDescent="0.25">
      <c r="A2028" t="s">
        <v>1735</v>
      </c>
      <c r="B2028" t="s">
        <v>4593</v>
      </c>
      <c r="C2028" s="86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  <c r="R2028" s="153" t="s">
        <v>4593</v>
      </c>
    </row>
    <row r="2029" spans="1:18" x14ac:dyDescent="0.25">
      <c r="A2029" t="s">
        <v>1742</v>
      </c>
      <c r="B2029" t="s">
        <v>4594</v>
      </c>
      <c r="C2029" s="87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  <c r="R2029" s="153" t="s">
        <v>4594</v>
      </c>
    </row>
    <row r="2030" spans="1:18" x14ac:dyDescent="0.25">
      <c r="A2030" t="s">
        <v>5628</v>
      </c>
      <c r="B2030" t="s">
        <v>4595</v>
      </c>
      <c r="C2030" s="86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  <c r="R2030" s="153" t="s">
        <v>4595</v>
      </c>
    </row>
    <row r="2031" spans="1:18" x14ac:dyDescent="0.25">
      <c r="A2031" t="s">
        <v>5629</v>
      </c>
      <c r="B2031" t="s">
        <v>4596</v>
      </c>
      <c r="C2031" s="87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  <c r="R2031" s="153" t="s">
        <v>4596</v>
      </c>
    </row>
    <row r="2032" spans="1:18" x14ac:dyDescent="0.25">
      <c r="A2032" t="s">
        <v>1757</v>
      </c>
      <c r="B2032" t="s">
        <v>4597</v>
      </c>
      <c r="C2032" s="86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  <c r="R2032" s="153" t="s">
        <v>4597</v>
      </c>
    </row>
    <row r="2033" spans="1:18" x14ac:dyDescent="0.25">
      <c r="A2033" t="s">
        <v>1763</v>
      </c>
      <c r="B2033" t="s">
        <v>4598</v>
      </c>
      <c r="C2033" s="87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  <c r="R2033" s="153" t="s">
        <v>4598</v>
      </c>
    </row>
    <row r="2034" spans="1:18" x14ac:dyDescent="0.25">
      <c r="A2034" t="s">
        <v>1741</v>
      </c>
      <c r="B2034" t="s">
        <v>4599</v>
      </c>
      <c r="C2034" s="86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  <c r="R2034" s="153" t="s">
        <v>4599</v>
      </c>
    </row>
    <row r="2035" spans="1:18" x14ac:dyDescent="0.25">
      <c r="A2035" t="s">
        <v>1744</v>
      </c>
      <c r="B2035" t="s">
        <v>4600</v>
      </c>
      <c r="C2035" s="87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  <c r="R2035" s="153" t="s">
        <v>4600</v>
      </c>
    </row>
    <row r="2036" spans="1:18" x14ac:dyDescent="0.25">
      <c r="A2036" t="s">
        <v>1749</v>
      </c>
      <c r="B2036" t="s">
        <v>4601</v>
      </c>
      <c r="C2036" s="86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  <c r="R2036" s="153" t="s">
        <v>4601</v>
      </c>
    </row>
    <row r="2037" spans="1:18" x14ac:dyDescent="0.25">
      <c r="A2037" t="s">
        <v>5630</v>
      </c>
      <c r="B2037" t="s">
        <v>4602</v>
      </c>
      <c r="C2037" s="87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  <c r="R2037" s="153" t="s">
        <v>4602</v>
      </c>
    </row>
    <row r="2038" spans="1:18" x14ac:dyDescent="0.25">
      <c r="A2038" t="s">
        <v>1762</v>
      </c>
      <c r="B2038" t="s">
        <v>4603</v>
      </c>
      <c r="C2038" s="86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  <c r="R2038" s="153" t="s">
        <v>4603</v>
      </c>
    </row>
    <row r="2039" spans="1:18" x14ac:dyDescent="0.25">
      <c r="A2039" t="s">
        <v>1740</v>
      </c>
      <c r="B2039" t="s">
        <v>4604</v>
      </c>
      <c r="C2039" s="87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  <c r="R2039" s="153" t="s">
        <v>4604</v>
      </c>
    </row>
    <row r="2040" spans="1:18" x14ac:dyDescent="0.25">
      <c r="A2040" t="s">
        <v>1747</v>
      </c>
      <c r="B2040" t="s">
        <v>4605</v>
      </c>
      <c r="C2040" s="86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  <c r="R2040" s="153" t="s">
        <v>4605</v>
      </c>
    </row>
    <row r="2041" spans="1:18" x14ac:dyDescent="0.25">
      <c r="A2041" t="s">
        <v>1753</v>
      </c>
      <c r="B2041" t="s">
        <v>4606</v>
      </c>
      <c r="C2041" s="87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  <c r="R2041" s="153" t="s">
        <v>4606</v>
      </c>
    </row>
    <row r="2042" spans="1:18" x14ac:dyDescent="0.25">
      <c r="A2042" t="s">
        <v>5631</v>
      </c>
      <c r="B2042" t="s">
        <v>4607</v>
      </c>
      <c r="C2042" s="86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  <c r="R2042" s="153" t="s">
        <v>4607</v>
      </c>
    </row>
    <row r="2043" spans="1:18" x14ac:dyDescent="0.25">
      <c r="A2043" t="s">
        <v>1759</v>
      </c>
      <c r="B2043" t="s">
        <v>4608</v>
      </c>
      <c r="C2043" s="87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  <c r="R2043" s="153" t="s">
        <v>4608</v>
      </c>
    </row>
    <row r="2044" spans="1:18" x14ac:dyDescent="0.25">
      <c r="A2044" t="s">
        <v>1738</v>
      </c>
      <c r="B2044" t="s">
        <v>4609</v>
      </c>
      <c r="C2044" s="86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  <c r="R2044" s="153" t="s">
        <v>4609</v>
      </c>
    </row>
    <row r="2045" spans="1:18" x14ac:dyDescent="0.25">
      <c r="A2045" t="s">
        <v>5632</v>
      </c>
      <c r="B2045" t="s">
        <v>4610</v>
      </c>
      <c r="C2045" s="87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  <c r="R2045" s="153" t="s">
        <v>4610</v>
      </c>
    </row>
    <row r="2046" spans="1:18" x14ac:dyDescent="0.25">
      <c r="A2046" t="s">
        <v>1752</v>
      </c>
      <c r="B2046" t="s">
        <v>4611</v>
      </c>
      <c r="C2046" s="86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  <c r="R2046" s="153" t="s">
        <v>4611</v>
      </c>
    </row>
    <row r="2047" spans="1:18" x14ac:dyDescent="0.25">
      <c r="A2047" t="s">
        <v>1756</v>
      </c>
      <c r="B2047" t="s">
        <v>4612</v>
      </c>
      <c r="C2047" s="87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  <c r="R2047" s="153" t="s">
        <v>4612</v>
      </c>
    </row>
    <row r="2048" spans="1:18" x14ac:dyDescent="0.25">
      <c r="A2048" t="s">
        <v>1764</v>
      </c>
      <c r="B2048" t="s">
        <v>4613</v>
      </c>
      <c r="C2048" s="86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  <c r="R2048" s="153" t="s">
        <v>4613</v>
      </c>
    </row>
    <row r="2049" spans="1:18" x14ac:dyDescent="0.25">
      <c r="A2049" t="s">
        <v>1739</v>
      </c>
      <c r="B2049" t="s">
        <v>4614</v>
      </c>
      <c r="C2049" s="87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  <c r="R2049" s="153" t="s">
        <v>4614</v>
      </c>
    </row>
    <row r="2050" spans="1:18" x14ac:dyDescent="0.25">
      <c r="A2050" t="s">
        <v>1746</v>
      </c>
      <c r="B2050" t="s">
        <v>4615</v>
      </c>
      <c r="C2050" s="86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  <c r="R2050" s="153" t="s">
        <v>4615</v>
      </c>
    </row>
    <row r="2051" spans="1:18" x14ac:dyDescent="0.25">
      <c r="A2051" t="s">
        <v>5633</v>
      </c>
      <c r="B2051" t="s">
        <v>4616</v>
      </c>
      <c r="C2051" s="87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  <c r="R2051" s="153" t="s">
        <v>4616</v>
      </c>
    </row>
    <row r="2052" spans="1:18" x14ac:dyDescent="0.25">
      <c r="A2052" t="s">
        <v>1754</v>
      </c>
      <c r="B2052" t="s">
        <v>4617</v>
      </c>
      <c r="C2052" s="86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  <c r="R2052" s="153" t="s">
        <v>4617</v>
      </c>
    </row>
    <row r="2053" spans="1:18" x14ac:dyDescent="0.25">
      <c r="A2053" t="s">
        <v>1758</v>
      </c>
      <c r="B2053" t="s">
        <v>4618</v>
      </c>
      <c r="C2053" s="87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  <c r="R2053" s="153" t="s">
        <v>4618</v>
      </c>
    </row>
    <row r="2054" spans="1:18" x14ac:dyDescent="0.25">
      <c r="A2054" t="s">
        <v>1743</v>
      </c>
      <c r="B2054" t="s">
        <v>4619</v>
      </c>
      <c r="C2054" s="86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  <c r="R2054" s="153" t="s">
        <v>4619</v>
      </c>
    </row>
    <row r="2055" spans="1:18" x14ac:dyDescent="0.25">
      <c r="A2055" t="s">
        <v>1745</v>
      </c>
      <c r="B2055" t="s">
        <v>4620</v>
      </c>
      <c r="C2055" s="87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  <c r="R2055" s="153" t="s">
        <v>4620</v>
      </c>
    </row>
    <row r="2056" spans="1:18" x14ac:dyDescent="0.25">
      <c r="A2056" t="s">
        <v>1751</v>
      </c>
      <c r="B2056" t="s">
        <v>4621</v>
      </c>
      <c r="C2056" s="86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  <c r="R2056" s="153" t="s">
        <v>4621</v>
      </c>
    </row>
    <row r="2057" spans="1:18" x14ac:dyDescent="0.25">
      <c r="A2057" t="s">
        <v>5634</v>
      </c>
      <c r="B2057" t="s">
        <v>4622</v>
      </c>
      <c r="C2057" s="87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  <c r="R2057" s="153" t="s">
        <v>4622</v>
      </c>
    </row>
    <row r="2058" spans="1:18" x14ac:dyDescent="0.25">
      <c r="A2058" t="s">
        <v>1760</v>
      </c>
      <c r="B2058" t="s">
        <v>4623</v>
      </c>
      <c r="C2058" s="86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  <c r="R2058" s="153" t="s">
        <v>4623</v>
      </c>
    </row>
    <row r="2059" spans="1:18" x14ac:dyDescent="0.25">
      <c r="A2059" t="s">
        <v>1737</v>
      </c>
      <c r="B2059" t="s">
        <v>4624</v>
      </c>
      <c r="C2059" s="87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  <c r="R2059" s="153" t="s">
        <v>4624</v>
      </c>
    </row>
    <row r="2060" spans="1:18" x14ac:dyDescent="0.25">
      <c r="A2060" t="s">
        <v>1748</v>
      </c>
      <c r="B2060" t="s">
        <v>4625</v>
      </c>
      <c r="C2060" s="86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  <c r="R2060" s="153" t="s">
        <v>4625</v>
      </c>
    </row>
    <row r="2061" spans="1:18" x14ac:dyDescent="0.25">
      <c r="A2061" t="s">
        <v>1750</v>
      </c>
      <c r="B2061" t="s">
        <v>4626</v>
      </c>
      <c r="C2061" s="87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  <c r="R2061" s="153" t="s">
        <v>4626</v>
      </c>
    </row>
    <row r="2062" spans="1:18" x14ac:dyDescent="0.25">
      <c r="A2062" t="s">
        <v>1755</v>
      </c>
      <c r="B2062" t="s">
        <v>4627</v>
      </c>
      <c r="C2062" s="86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  <c r="R2062" s="153" t="s">
        <v>4627</v>
      </c>
    </row>
    <row r="2063" spans="1:18" x14ac:dyDescent="0.25">
      <c r="A2063" t="s">
        <v>1761</v>
      </c>
      <c r="B2063" t="s">
        <v>4628</v>
      </c>
      <c r="C2063" s="87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  <c r="R2063" s="153" t="s">
        <v>4628</v>
      </c>
    </row>
    <row r="2064" spans="1:18" x14ac:dyDescent="0.25">
      <c r="A2064" t="s">
        <v>1765</v>
      </c>
      <c r="B2064" t="s">
        <v>4629</v>
      </c>
      <c r="C2064" s="86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  <c r="R2064" s="153" t="s">
        <v>4629</v>
      </c>
    </row>
    <row r="2065" spans="1:18" x14ac:dyDescent="0.25">
      <c r="A2065" t="s">
        <v>1773</v>
      </c>
      <c r="B2065" t="s">
        <v>4630</v>
      </c>
      <c r="C2065" s="87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  <c r="R2065" s="153" t="s">
        <v>4630</v>
      </c>
    </row>
    <row r="2066" spans="1:18" x14ac:dyDescent="0.25">
      <c r="A2066" t="s">
        <v>5635</v>
      </c>
      <c r="B2066" t="s">
        <v>4631</v>
      </c>
      <c r="C2066" s="86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  <c r="R2066" s="153" t="s">
        <v>4631</v>
      </c>
    </row>
    <row r="2067" spans="1:18" x14ac:dyDescent="0.25">
      <c r="A2067" t="s">
        <v>5636</v>
      </c>
      <c r="B2067" t="s">
        <v>4632</v>
      </c>
      <c r="C2067" s="87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  <c r="R2067" s="153" t="s">
        <v>4632</v>
      </c>
    </row>
    <row r="2068" spans="1:18" x14ac:dyDescent="0.25">
      <c r="A2068" t="s">
        <v>5637</v>
      </c>
      <c r="B2068" t="s">
        <v>4633</v>
      </c>
      <c r="C2068" s="86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  <c r="R2068" s="153" t="s">
        <v>4633</v>
      </c>
    </row>
    <row r="2069" spans="1:18" x14ac:dyDescent="0.25">
      <c r="A2069" t="s">
        <v>1768</v>
      </c>
      <c r="B2069" t="s">
        <v>4634</v>
      </c>
      <c r="C2069" s="87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  <c r="R2069" s="153" t="s">
        <v>4634</v>
      </c>
    </row>
    <row r="2070" spans="1:18" x14ac:dyDescent="0.25">
      <c r="A2070" t="s">
        <v>1772</v>
      </c>
      <c r="B2070" t="s">
        <v>4635</v>
      </c>
      <c r="C2070" s="86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  <c r="R2070" s="153" t="s">
        <v>4635</v>
      </c>
    </row>
    <row r="2071" spans="1:18" x14ac:dyDescent="0.25">
      <c r="A2071" t="s">
        <v>1780</v>
      </c>
      <c r="B2071" t="s">
        <v>4636</v>
      </c>
      <c r="C2071" s="87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  <c r="R2071" s="153" t="s">
        <v>4636</v>
      </c>
    </row>
    <row r="2072" spans="1:18" x14ac:dyDescent="0.25">
      <c r="A2072" t="s">
        <v>1781</v>
      </c>
      <c r="B2072" t="s">
        <v>4637</v>
      </c>
      <c r="C2072" s="86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  <c r="R2072" s="153" t="s">
        <v>4637</v>
      </c>
    </row>
    <row r="2073" spans="1:18" x14ac:dyDescent="0.25">
      <c r="A2073" t="s">
        <v>1787</v>
      </c>
      <c r="B2073" t="s">
        <v>4638</v>
      </c>
      <c r="C2073" s="87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  <c r="R2073" s="153" t="s">
        <v>4638</v>
      </c>
    </row>
    <row r="2074" spans="1:18" x14ac:dyDescent="0.25">
      <c r="A2074" t="s">
        <v>1766</v>
      </c>
      <c r="B2074" t="s">
        <v>4639</v>
      </c>
      <c r="C2074" s="86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  <c r="R2074" s="153" t="s">
        <v>4639</v>
      </c>
    </row>
    <row r="2075" spans="1:18" x14ac:dyDescent="0.25">
      <c r="A2075" t="s">
        <v>1771</v>
      </c>
      <c r="B2075" t="s">
        <v>4640</v>
      </c>
      <c r="C2075" s="87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  <c r="R2075" s="153" t="s">
        <v>4640</v>
      </c>
    </row>
    <row r="2076" spans="1:18" x14ac:dyDescent="0.25">
      <c r="A2076" t="s">
        <v>1777</v>
      </c>
      <c r="B2076" t="s">
        <v>4641</v>
      </c>
      <c r="C2076" s="86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  <c r="R2076" s="153" t="s">
        <v>4641</v>
      </c>
    </row>
    <row r="2077" spans="1:18" x14ac:dyDescent="0.25">
      <c r="A2077" t="s">
        <v>1784</v>
      </c>
      <c r="B2077" t="s">
        <v>4642</v>
      </c>
      <c r="C2077" s="87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  <c r="R2077" s="153" t="s">
        <v>4642</v>
      </c>
    </row>
    <row r="2078" spans="1:18" x14ac:dyDescent="0.25">
      <c r="A2078" t="s">
        <v>1786</v>
      </c>
      <c r="B2078" t="s">
        <v>4643</v>
      </c>
      <c r="C2078" s="86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  <c r="R2078" s="153" t="s">
        <v>4643</v>
      </c>
    </row>
    <row r="2079" spans="1:18" x14ac:dyDescent="0.25">
      <c r="A2079" t="s">
        <v>1769</v>
      </c>
      <c r="B2079" t="s">
        <v>4644</v>
      </c>
      <c r="C2079" s="87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  <c r="R2079" s="153" t="s">
        <v>4644</v>
      </c>
    </row>
    <row r="2080" spans="1:18" x14ac:dyDescent="0.25">
      <c r="A2080" t="s">
        <v>5638</v>
      </c>
      <c r="B2080" t="s">
        <v>4645</v>
      </c>
      <c r="C2080" s="86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  <c r="R2080" s="153" t="s">
        <v>4645</v>
      </c>
    </row>
    <row r="2081" spans="1:18" x14ac:dyDescent="0.25">
      <c r="A2081" t="s">
        <v>1778</v>
      </c>
      <c r="B2081" t="s">
        <v>4646</v>
      </c>
      <c r="C2081" s="87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  <c r="R2081" s="153" t="s">
        <v>4646</v>
      </c>
    </row>
    <row r="2082" spans="1:18" x14ac:dyDescent="0.25">
      <c r="A2082" t="s">
        <v>1783</v>
      </c>
      <c r="B2082" t="s">
        <v>4647</v>
      </c>
      <c r="C2082" s="86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  <c r="R2082" s="153" t="s">
        <v>4647</v>
      </c>
    </row>
    <row r="2083" spans="1:18" x14ac:dyDescent="0.25">
      <c r="A2083" t="s">
        <v>1785</v>
      </c>
      <c r="B2083" t="s">
        <v>4648</v>
      </c>
      <c r="C2083" s="87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  <c r="R2083" s="153" t="s">
        <v>4648</v>
      </c>
    </row>
    <row r="2084" spans="1:18" x14ac:dyDescent="0.25">
      <c r="A2084" t="s">
        <v>1767</v>
      </c>
      <c r="B2084" t="s">
        <v>4649</v>
      </c>
      <c r="C2084" s="86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  <c r="R2084" s="153" t="s">
        <v>4649</v>
      </c>
    </row>
    <row r="2085" spans="1:18" x14ac:dyDescent="0.25">
      <c r="A2085" t="s">
        <v>1774</v>
      </c>
      <c r="B2085" t="s">
        <v>4650</v>
      </c>
      <c r="C2085" s="87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  <c r="R2085" s="153" t="s">
        <v>4650</v>
      </c>
    </row>
    <row r="2086" spans="1:18" x14ac:dyDescent="0.25">
      <c r="A2086" t="s">
        <v>1776</v>
      </c>
      <c r="B2086" t="s">
        <v>4651</v>
      </c>
      <c r="C2086" s="86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  <c r="R2086" s="153" t="s">
        <v>4651</v>
      </c>
    </row>
    <row r="2087" spans="1:18" x14ac:dyDescent="0.25">
      <c r="A2087" t="s">
        <v>5639</v>
      </c>
      <c r="B2087" t="s">
        <v>4652</v>
      </c>
      <c r="C2087" s="87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  <c r="R2087" s="153" t="s">
        <v>4652</v>
      </c>
    </row>
    <row r="2088" spans="1:18" x14ac:dyDescent="0.25">
      <c r="A2088" t="s">
        <v>5640</v>
      </c>
      <c r="B2088" t="s">
        <v>4653</v>
      </c>
      <c r="C2088" s="86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  <c r="R2088" s="153" t="s">
        <v>4653</v>
      </c>
    </row>
    <row r="2089" spans="1:18" x14ac:dyDescent="0.25">
      <c r="A2089" t="s">
        <v>1770</v>
      </c>
      <c r="B2089" t="s">
        <v>4654</v>
      </c>
      <c r="C2089" s="87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  <c r="R2089" s="153" t="s">
        <v>4654</v>
      </c>
    </row>
    <row r="2090" spans="1:18" x14ac:dyDescent="0.25">
      <c r="A2090" t="s">
        <v>1775</v>
      </c>
      <c r="B2090" t="s">
        <v>4655</v>
      </c>
      <c r="C2090" s="86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  <c r="R2090" s="153" t="s">
        <v>4655</v>
      </c>
    </row>
    <row r="2091" spans="1:18" x14ac:dyDescent="0.25">
      <c r="A2091" t="s">
        <v>1779</v>
      </c>
      <c r="B2091" t="s">
        <v>4656</v>
      </c>
      <c r="C2091" s="87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  <c r="R2091" s="153" t="s">
        <v>4656</v>
      </c>
    </row>
    <row r="2092" spans="1:18" x14ac:dyDescent="0.25">
      <c r="A2092" t="s">
        <v>1782</v>
      </c>
      <c r="B2092" t="s">
        <v>4657</v>
      </c>
      <c r="C2092" s="86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  <c r="R2092" s="153" t="s">
        <v>4657</v>
      </c>
    </row>
    <row r="2093" spans="1:18" x14ac:dyDescent="0.25">
      <c r="A2093" t="s">
        <v>1788</v>
      </c>
      <c r="B2093" t="s">
        <v>4658</v>
      </c>
      <c r="C2093" s="87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  <c r="R2093" s="153" t="s">
        <v>4658</v>
      </c>
    </row>
    <row r="2094" spans="1:18" x14ac:dyDescent="0.25">
      <c r="A2094" t="s">
        <v>5641</v>
      </c>
      <c r="B2094" t="s">
        <v>4659</v>
      </c>
      <c r="C2094" s="86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  <c r="R2094" s="153" t="s">
        <v>4659</v>
      </c>
    </row>
    <row r="2095" spans="1:18" x14ac:dyDescent="0.25">
      <c r="A2095" t="s">
        <v>1793</v>
      </c>
      <c r="B2095" t="s">
        <v>4660</v>
      </c>
      <c r="C2095" s="87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  <c r="R2095" s="153" t="s">
        <v>4660</v>
      </c>
    </row>
    <row r="2096" spans="1:18" x14ac:dyDescent="0.25">
      <c r="A2096" t="s">
        <v>5642</v>
      </c>
      <c r="B2096" t="s">
        <v>4661</v>
      </c>
      <c r="C2096" s="86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  <c r="R2096" s="153" t="s">
        <v>4661</v>
      </c>
    </row>
    <row r="2097" spans="1:18" x14ac:dyDescent="0.25">
      <c r="A2097" t="s">
        <v>1795</v>
      </c>
      <c r="B2097" t="s">
        <v>4662</v>
      </c>
      <c r="C2097" s="87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  <c r="R2097" s="153" t="s">
        <v>4662</v>
      </c>
    </row>
    <row r="2098" spans="1:18" x14ac:dyDescent="0.25">
      <c r="A2098" t="s">
        <v>5643</v>
      </c>
      <c r="B2098" t="s">
        <v>4663</v>
      </c>
      <c r="C2098" s="86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  <c r="R2098" s="153" t="s">
        <v>4663</v>
      </c>
    </row>
    <row r="2099" spans="1:18" x14ac:dyDescent="0.25">
      <c r="A2099" t="s">
        <v>1790</v>
      </c>
      <c r="B2099" t="s">
        <v>4664</v>
      </c>
      <c r="C2099" s="87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  <c r="R2099" s="153" t="s">
        <v>4664</v>
      </c>
    </row>
    <row r="2100" spans="1:18" x14ac:dyDescent="0.25">
      <c r="A2100" t="s">
        <v>1792</v>
      </c>
      <c r="B2100" t="s">
        <v>4665</v>
      </c>
      <c r="C2100" s="86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  <c r="R2100" s="153" t="s">
        <v>4665</v>
      </c>
    </row>
    <row r="2101" spans="1:18" x14ac:dyDescent="0.25">
      <c r="A2101" t="s">
        <v>5644</v>
      </c>
      <c r="B2101" t="s">
        <v>4666</v>
      </c>
      <c r="C2101" s="87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  <c r="R2101" s="153" t="s">
        <v>4666</v>
      </c>
    </row>
    <row r="2102" spans="1:18" x14ac:dyDescent="0.25">
      <c r="A2102" t="s">
        <v>1797</v>
      </c>
      <c r="B2102" t="s">
        <v>4667</v>
      </c>
      <c r="C2102" s="86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  <c r="R2102" s="153" t="s">
        <v>4667</v>
      </c>
    </row>
    <row r="2103" spans="1:18" x14ac:dyDescent="0.25">
      <c r="A2103" t="s">
        <v>1798</v>
      </c>
      <c r="B2103" t="s">
        <v>4668</v>
      </c>
      <c r="C2103" s="87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  <c r="R2103" s="153" t="s">
        <v>4668</v>
      </c>
    </row>
    <row r="2104" spans="1:18" x14ac:dyDescent="0.25">
      <c r="A2104" t="s">
        <v>1789</v>
      </c>
      <c r="B2104" t="s">
        <v>4669</v>
      </c>
      <c r="C2104" s="86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  <c r="R2104" s="153" t="s">
        <v>4669</v>
      </c>
    </row>
    <row r="2105" spans="1:18" x14ac:dyDescent="0.25">
      <c r="A2105" t="s">
        <v>1791</v>
      </c>
      <c r="B2105" t="s">
        <v>4670</v>
      </c>
      <c r="C2105" s="87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  <c r="R2105" s="153" t="s">
        <v>4670</v>
      </c>
    </row>
    <row r="2106" spans="1:18" x14ac:dyDescent="0.25">
      <c r="A2106" t="s">
        <v>1794</v>
      </c>
      <c r="B2106" t="s">
        <v>4671</v>
      </c>
      <c r="C2106" s="86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  <c r="R2106" s="153" t="s">
        <v>4671</v>
      </c>
    </row>
    <row r="2107" spans="1:18" x14ac:dyDescent="0.25">
      <c r="A2107" t="s">
        <v>1796</v>
      </c>
      <c r="B2107" t="s">
        <v>4672</v>
      </c>
      <c r="C2107" s="87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  <c r="R2107" s="153" t="s">
        <v>4672</v>
      </c>
    </row>
    <row r="2108" spans="1:18" x14ac:dyDescent="0.25">
      <c r="A2108" t="s">
        <v>1799</v>
      </c>
      <c r="B2108" t="s">
        <v>4673</v>
      </c>
      <c r="C2108" s="86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  <c r="R2108" s="153" t="s">
        <v>4673</v>
      </c>
    </row>
    <row r="2109" spans="1:18" x14ac:dyDescent="0.25">
      <c r="A2109" t="s">
        <v>1800</v>
      </c>
      <c r="B2109" t="s">
        <v>4674</v>
      </c>
      <c r="C2109" s="87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  <c r="R2109" s="153" t="s">
        <v>4674</v>
      </c>
    </row>
    <row r="2110" spans="1:18" x14ac:dyDescent="0.25">
      <c r="A2110" t="s">
        <v>1805</v>
      </c>
      <c r="B2110" t="s">
        <v>4675</v>
      </c>
      <c r="C2110" s="86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  <c r="R2110" s="153" t="s">
        <v>4675</v>
      </c>
    </row>
    <row r="2111" spans="1:18" x14ac:dyDescent="0.25">
      <c r="A2111" t="s">
        <v>1807</v>
      </c>
      <c r="B2111" t="s">
        <v>4676</v>
      </c>
      <c r="C2111" s="87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  <c r="R2111" s="153" t="s">
        <v>4676</v>
      </c>
    </row>
    <row r="2112" spans="1:18" x14ac:dyDescent="0.25">
      <c r="A2112" t="s">
        <v>1810</v>
      </c>
      <c r="B2112" t="s">
        <v>4677</v>
      </c>
      <c r="C2112" s="86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  <c r="R2112" s="153" t="s">
        <v>4677</v>
      </c>
    </row>
    <row r="2113" spans="1:18" x14ac:dyDescent="0.25">
      <c r="A2113" t="s">
        <v>1811</v>
      </c>
      <c r="B2113" t="s">
        <v>4678</v>
      </c>
      <c r="C2113" s="87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  <c r="R2113" s="153" t="s">
        <v>4678</v>
      </c>
    </row>
    <row r="2114" spans="1:18" x14ac:dyDescent="0.25">
      <c r="A2114" t="s">
        <v>1801</v>
      </c>
      <c r="B2114" t="s">
        <v>4679</v>
      </c>
      <c r="C2114" s="86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  <c r="R2114" s="153" t="s">
        <v>4679</v>
      </c>
    </row>
    <row r="2115" spans="1:18" x14ac:dyDescent="0.25">
      <c r="A2115" t="s">
        <v>1803</v>
      </c>
      <c r="B2115" t="s">
        <v>4680</v>
      </c>
      <c r="C2115" s="87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  <c r="R2115" s="153" t="s">
        <v>4680</v>
      </c>
    </row>
    <row r="2116" spans="1:18" x14ac:dyDescent="0.25">
      <c r="A2116" t="s">
        <v>1806</v>
      </c>
      <c r="B2116" t="s">
        <v>4681</v>
      </c>
      <c r="C2116" s="86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  <c r="R2116" s="153" t="s">
        <v>4681</v>
      </c>
    </row>
    <row r="2117" spans="1:18" x14ac:dyDescent="0.25">
      <c r="A2117" t="s">
        <v>5645</v>
      </c>
      <c r="B2117" t="s">
        <v>4682</v>
      </c>
      <c r="C2117" s="87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  <c r="R2117" s="153" t="s">
        <v>4682</v>
      </c>
    </row>
    <row r="2118" spans="1:18" x14ac:dyDescent="0.25">
      <c r="A2118" t="s">
        <v>1813</v>
      </c>
      <c r="B2118" t="s">
        <v>4683</v>
      </c>
      <c r="C2118" s="86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  <c r="R2118" s="153" t="s">
        <v>4683</v>
      </c>
    </row>
    <row r="2119" spans="1:18" x14ac:dyDescent="0.25">
      <c r="A2119" t="s">
        <v>1802</v>
      </c>
      <c r="B2119" t="s">
        <v>4684</v>
      </c>
      <c r="C2119" s="87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  <c r="R2119" s="153" t="s">
        <v>4684</v>
      </c>
    </row>
    <row r="2120" spans="1:18" x14ac:dyDescent="0.25">
      <c r="A2120" t="s">
        <v>1804</v>
      </c>
      <c r="B2120" t="s">
        <v>4685</v>
      </c>
      <c r="C2120" s="86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  <c r="R2120" s="153" t="s">
        <v>4685</v>
      </c>
    </row>
    <row r="2121" spans="1:18" x14ac:dyDescent="0.25">
      <c r="A2121" t="s">
        <v>1808</v>
      </c>
      <c r="B2121" t="s">
        <v>4686</v>
      </c>
      <c r="C2121" s="87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  <c r="R2121" s="153" t="s">
        <v>4686</v>
      </c>
    </row>
    <row r="2122" spans="1:18" x14ac:dyDescent="0.25">
      <c r="A2122" t="s">
        <v>1809</v>
      </c>
      <c r="B2122" t="s">
        <v>4687</v>
      </c>
      <c r="C2122" s="86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  <c r="R2122" s="153" t="s">
        <v>4687</v>
      </c>
    </row>
    <row r="2123" spans="1:18" x14ac:dyDescent="0.25">
      <c r="A2123" t="s">
        <v>1812</v>
      </c>
      <c r="B2123" t="s">
        <v>4688</v>
      </c>
      <c r="C2123" s="87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  <c r="R2123" s="153" t="s">
        <v>4688</v>
      </c>
    </row>
    <row r="2124" spans="1:18" x14ac:dyDescent="0.25">
      <c r="A2124" t="s">
        <v>5646</v>
      </c>
      <c r="B2124" t="s">
        <v>4689</v>
      </c>
      <c r="C2124" s="86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  <c r="R2124" s="153" t="s">
        <v>4689</v>
      </c>
    </row>
    <row r="2125" spans="1:18" x14ac:dyDescent="0.25">
      <c r="A2125" t="s">
        <v>279</v>
      </c>
      <c r="B2125" t="s">
        <v>4690</v>
      </c>
      <c r="C2125" s="87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  <c r="R2125" s="153" t="s">
        <v>4690</v>
      </c>
    </row>
    <row r="2126" spans="1:18" x14ac:dyDescent="0.25">
      <c r="A2126" t="s">
        <v>5647</v>
      </c>
      <c r="B2126" t="s">
        <v>4691</v>
      </c>
      <c r="C2126" s="86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  <c r="R2126" s="153" t="s">
        <v>4691</v>
      </c>
    </row>
    <row r="2127" spans="1:18" x14ac:dyDescent="0.25">
      <c r="A2127" t="s">
        <v>5648</v>
      </c>
      <c r="B2127" t="s">
        <v>3094</v>
      </c>
      <c r="C2127" s="87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  <c r="R2127" s="153" t="s">
        <v>3094</v>
      </c>
    </row>
    <row r="2128" spans="1:18" x14ac:dyDescent="0.25">
      <c r="A2128" t="s">
        <v>282</v>
      </c>
      <c r="B2128" t="s">
        <v>3095</v>
      </c>
      <c r="C2128" s="86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  <c r="R2128" s="153" t="s">
        <v>3095</v>
      </c>
    </row>
    <row r="2129" spans="1:18" x14ac:dyDescent="0.25">
      <c r="A2129" t="s">
        <v>283</v>
      </c>
      <c r="B2129" t="s">
        <v>3096</v>
      </c>
      <c r="C2129" s="87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  <c r="R2129" s="153" t="s">
        <v>3096</v>
      </c>
    </row>
    <row r="2130" spans="1:18" x14ac:dyDescent="0.25">
      <c r="A2130" t="s">
        <v>284</v>
      </c>
      <c r="B2130" t="s">
        <v>3097</v>
      </c>
      <c r="C2130" s="86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  <c r="R2130" s="153" t="s">
        <v>3097</v>
      </c>
    </row>
    <row r="2131" spans="1:18" x14ac:dyDescent="0.25">
      <c r="A2131" t="s">
        <v>285</v>
      </c>
      <c r="B2131" t="s">
        <v>3098</v>
      </c>
      <c r="C2131" s="87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  <c r="R2131" s="153" t="s">
        <v>3098</v>
      </c>
    </row>
    <row r="2132" spans="1:18" x14ac:dyDescent="0.25">
      <c r="A2132" t="s">
        <v>5649</v>
      </c>
      <c r="B2132" t="s">
        <v>3099</v>
      </c>
      <c r="C2132" s="86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  <c r="R2132" s="153" t="s">
        <v>3099</v>
      </c>
    </row>
    <row r="2133" spans="1:18" x14ac:dyDescent="0.25">
      <c r="A2133" t="s">
        <v>286</v>
      </c>
      <c r="B2133" t="s">
        <v>3100</v>
      </c>
      <c r="C2133" s="87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  <c r="R2133" s="153" t="s">
        <v>3100</v>
      </c>
    </row>
    <row r="2134" spans="1:18" x14ac:dyDescent="0.25">
      <c r="A2134" t="s">
        <v>287</v>
      </c>
      <c r="B2134" t="s">
        <v>4692</v>
      </c>
      <c r="C2134" s="86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  <c r="R2134" s="153" t="s">
        <v>4692</v>
      </c>
    </row>
    <row r="2135" spans="1:18" x14ac:dyDescent="0.25">
      <c r="A2135" t="s">
        <v>288</v>
      </c>
      <c r="B2135" t="s">
        <v>4693</v>
      </c>
      <c r="C2135" s="87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  <c r="R2135" s="153" t="s">
        <v>4693</v>
      </c>
    </row>
    <row r="2136" spans="1:18" x14ac:dyDescent="0.25">
      <c r="A2136" t="s">
        <v>289</v>
      </c>
      <c r="B2136" t="s">
        <v>4694</v>
      </c>
      <c r="C2136" s="86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  <c r="R2136" s="153" t="s">
        <v>4694</v>
      </c>
    </row>
    <row r="2137" spans="1:18" x14ac:dyDescent="0.25">
      <c r="A2137" t="s">
        <v>290</v>
      </c>
      <c r="B2137" t="s">
        <v>4695</v>
      </c>
      <c r="C2137" s="87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  <c r="R2137" s="153" t="s">
        <v>4695</v>
      </c>
    </row>
    <row r="2138" spans="1:18" x14ac:dyDescent="0.25">
      <c r="A2138" t="s">
        <v>5650</v>
      </c>
      <c r="B2138" t="s">
        <v>4696</v>
      </c>
      <c r="C2138" s="86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  <c r="R2138" s="153" t="s">
        <v>4696</v>
      </c>
    </row>
    <row r="2139" spans="1:18" x14ac:dyDescent="0.25">
      <c r="A2139" t="s">
        <v>5651</v>
      </c>
      <c r="B2139" t="s">
        <v>4697</v>
      </c>
      <c r="C2139" s="87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  <c r="R2139" s="153" t="s">
        <v>4697</v>
      </c>
    </row>
    <row r="2140" spans="1:18" x14ac:dyDescent="0.25">
      <c r="A2140" t="s">
        <v>293</v>
      </c>
      <c r="B2140" t="s">
        <v>4698</v>
      </c>
      <c r="C2140" s="86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  <c r="R2140" s="153" t="s">
        <v>4698</v>
      </c>
    </row>
    <row r="2141" spans="1:18" x14ac:dyDescent="0.25">
      <c r="A2141" t="s">
        <v>294</v>
      </c>
      <c r="B2141" t="s">
        <v>4699</v>
      </c>
      <c r="C2141" s="87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  <c r="R2141" s="153" t="s">
        <v>4699</v>
      </c>
    </row>
    <row r="2142" spans="1:18" x14ac:dyDescent="0.25">
      <c r="A2142" t="s">
        <v>295</v>
      </c>
      <c r="B2142" t="s">
        <v>4700</v>
      </c>
      <c r="C2142" s="86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  <c r="R2142" s="153" t="s">
        <v>4700</v>
      </c>
    </row>
    <row r="2143" spans="1:18" x14ac:dyDescent="0.25">
      <c r="A2143" t="s">
        <v>296</v>
      </c>
      <c r="B2143" t="s">
        <v>4701</v>
      </c>
      <c r="C2143" s="87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  <c r="R2143" s="153" t="s">
        <v>4701</v>
      </c>
    </row>
    <row r="2144" spans="1:18" x14ac:dyDescent="0.25">
      <c r="A2144" t="s">
        <v>297</v>
      </c>
      <c r="B2144" t="s">
        <v>4702</v>
      </c>
      <c r="C2144" s="86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  <c r="R2144" s="153" t="s">
        <v>4702</v>
      </c>
    </row>
    <row r="2145" spans="1:18" x14ac:dyDescent="0.25">
      <c r="A2145" t="s">
        <v>298</v>
      </c>
      <c r="B2145" t="s">
        <v>4703</v>
      </c>
      <c r="C2145" s="87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  <c r="R2145" s="153" t="s">
        <v>4703</v>
      </c>
    </row>
    <row r="2146" spans="1:18" x14ac:dyDescent="0.25">
      <c r="A2146" t="s">
        <v>5652</v>
      </c>
      <c r="B2146" t="s">
        <v>4704</v>
      </c>
      <c r="C2146" s="86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  <c r="R2146" s="153" t="s">
        <v>4704</v>
      </c>
    </row>
    <row r="2147" spans="1:18" x14ac:dyDescent="0.25">
      <c r="A2147" t="s">
        <v>300</v>
      </c>
      <c r="B2147" t="s">
        <v>4705</v>
      </c>
      <c r="C2147" s="87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  <c r="R2147" s="153" t="s">
        <v>4705</v>
      </c>
    </row>
    <row r="2148" spans="1:18" x14ac:dyDescent="0.25">
      <c r="A2148" t="s">
        <v>301</v>
      </c>
      <c r="B2148" t="s">
        <v>4706</v>
      </c>
      <c r="C2148" s="86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  <c r="R2148" s="153" t="s">
        <v>4706</v>
      </c>
    </row>
    <row r="2149" spans="1:18" x14ac:dyDescent="0.25">
      <c r="A2149" t="s">
        <v>302</v>
      </c>
      <c r="B2149" t="s">
        <v>4707</v>
      </c>
      <c r="C2149" s="87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  <c r="R2149" s="153" t="s">
        <v>4707</v>
      </c>
    </row>
    <row r="2150" spans="1:18" x14ac:dyDescent="0.25">
      <c r="A2150" t="s">
        <v>303</v>
      </c>
      <c r="B2150" t="s">
        <v>4708</v>
      </c>
      <c r="C2150" s="86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  <c r="R2150" s="153" t="s">
        <v>4708</v>
      </c>
    </row>
    <row r="2151" spans="1:18" x14ac:dyDescent="0.25">
      <c r="A2151" t="s">
        <v>304</v>
      </c>
      <c r="B2151" t="s">
        <v>4709</v>
      </c>
      <c r="C2151" s="87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  <c r="R2151" s="153" t="s">
        <v>4709</v>
      </c>
    </row>
    <row r="2152" spans="1:18" x14ac:dyDescent="0.25">
      <c r="A2152" t="s">
        <v>305</v>
      </c>
      <c r="B2152" t="s">
        <v>4710</v>
      </c>
      <c r="C2152" s="86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  <c r="R2152" s="153" t="s">
        <v>4710</v>
      </c>
    </row>
    <row r="2153" spans="1:18" x14ac:dyDescent="0.25">
      <c r="A2153" t="s">
        <v>306</v>
      </c>
      <c r="B2153" t="s">
        <v>4711</v>
      </c>
      <c r="C2153" s="87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  <c r="R2153" s="153" t="s">
        <v>4711</v>
      </c>
    </row>
    <row r="2154" spans="1:18" x14ac:dyDescent="0.25">
      <c r="A2154" t="s">
        <v>307</v>
      </c>
      <c r="B2154" t="s">
        <v>4712</v>
      </c>
      <c r="C2154" s="86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  <c r="R2154" s="153" t="s">
        <v>4712</v>
      </c>
    </row>
    <row r="2155" spans="1:18" x14ac:dyDescent="0.25">
      <c r="A2155" t="s">
        <v>308</v>
      </c>
      <c r="B2155" t="s">
        <v>4713</v>
      </c>
      <c r="C2155" s="87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  <c r="R2155" s="153" t="s">
        <v>4713</v>
      </c>
    </row>
    <row r="2156" spans="1:18" x14ac:dyDescent="0.25">
      <c r="A2156" t="s">
        <v>309</v>
      </c>
      <c r="B2156" t="s">
        <v>4714</v>
      </c>
      <c r="C2156" s="86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  <c r="R2156" s="153" t="s">
        <v>4714</v>
      </c>
    </row>
    <row r="2157" spans="1:18" x14ac:dyDescent="0.25">
      <c r="A2157" t="s">
        <v>310</v>
      </c>
      <c r="B2157" t="s">
        <v>4715</v>
      </c>
      <c r="C2157" s="87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  <c r="R2157" s="153" t="s">
        <v>4715</v>
      </c>
    </row>
    <row r="2158" spans="1:18" x14ac:dyDescent="0.25">
      <c r="A2158" t="s">
        <v>311</v>
      </c>
      <c r="B2158" t="s">
        <v>4716</v>
      </c>
      <c r="C2158" s="86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  <c r="R2158" s="153" t="s">
        <v>4716</v>
      </c>
    </row>
    <row r="2159" spans="1:18" x14ac:dyDescent="0.25">
      <c r="A2159" t="s">
        <v>312</v>
      </c>
      <c r="B2159" t="s">
        <v>4717</v>
      </c>
      <c r="C2159" s="87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  <c r="R2159" s="153" t="s">
        <v>4717</v>
      </c>
    </row>
    <row r="2160" spans="1:18" x14ac:dyDescent="0.25">
      <c r="A2160" t="s">
        <v>5653</v>
      </c>
      <c r="B2160" t="s">
        <v>4718</v>
      </c>
      <c r="C2160" s="86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  <c r="R2160" s="153" t="s">
        <v>4718</v>
      </c>
    </row>
    <row r="2161" spans="1:18" x14ac:dyDescent="0.25">
      <c r="A2161" t="s">
        <v>314</v>
      </c>
      <c r="B2161" t="s">
        <v>4719</v>
      </c>
      <c r="C2161" s="87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  <c r="R2161" s="153" t="s">
        <v>4719</v>
      </c>
    </row>
    <row r="2162" spans="1:18" x14ac:dyDescent="0.25">
      <c r="A2162" t="s">
        <v>315</v>
      </c>
      <c r="B2162" t="s">
        <v>4720</v>
      </c>
      <c r="C2162" s="86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  <c r="R2162" s="153" t="s">
        <v>4720</v>
      </c>
    </row>
    <row r="2163" spans="1:18" x14ac:dyDescent="0.25">
      <c r="A2163" t="s">
        <v>316</v>
      </c>
      <c r="B2163" t="s">
        <v>4721</v>
      </c>
      <c r="C2163" s="87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  <c r="R2163" s="153" t="s">
        <v>4721</v>
      </c>
    </row>
    <row r="2164" spans="1:18" x14ac:dyDescent="0.25">
      <c r="A2164" t="s">
        <v>317</v>
      </c>
      <c r="B2164" t="s">
        <v>4722</v>
      </c>
      <c r="C2164" s="86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  <c r="R2164" s="153" t="s">
        <v>4722</v>
      </c>
    </row>
    <row r="2165" spans="1:18" x14ac:dyDescent="0.25">
      <c r="A2165" t="s">
        <v>318</v>
      </c>
      <c r="B2165" t="s">
        <v>4723</v>
      </c>
      <c r="C2165" s="87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  <c r="R2165" s="153" t="s">
        <v>4723</v>
      </c>
    </row>
    <row r="2166" spans="1:18" x14ac:dyDescent="0.25">
      <c r="A2166" t="e">
        <v>#VALUE!</v>
      </c>
      <c r="B2166" t="s">
        <v>4724</v>
      </c>
      <c r="C2166" s="86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  <c r="R2166" s="153" t="s">
        <v>4724</v>
      </c>
    </row>
    <row r="2167" spans="1:18" x14ac:dyDescent="0.25">
      <c r="A2167" t="s">
        <v>569</v>
      </c>
      <c r="B2167" t="s">
        <v>4725</v>
      </c>
      <c r="C2167" s="87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  <c r="R2167" s="153" t="s">
        <v>4725</v>
      </c>
    </row>
    <row r="2168" spans="1:18" x14ac:dyDescent="0.25">
      <c r="A2168" t="s">
        <v>571</v>
      </c>
      <c r="B2168" t="s">
        <v>4726</v>
      </c>
      <c r="C2168" s="86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  <c r="R2168" s="153" t="s">
        <v>4726</v>
      </c>
    </row>
    <row r="2169" spans="1:18" x14ac:dyDescent="0.25">
      <c r="A2169" t="s">
        <v>573</v>
      </c>
      <c r="B2169" t="s">
        <v>4727</v>
      </c>
      <c r="C2169" s="87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  <c r="R2169" s="153" t="s">
        <v>4727</v>
      </c>
    </row>
    <row r="2170" spans="1:18" x14ac:dyDescent="0.25">
      <c r="A2170" t="s">
        <v>570</v>
      </c>
      <c r="B2170" t="s">
        <v>4728</v>
      </c>
      <c r="C2170" s="86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  <c r="R2170" s="153" t="s">
        <v>4728</v>
      </c>
    </row>
    <row r="2171" spans="1:18" x14ac:dyDescent="0.25">
      <c r="A2171" t="s">
        <v>5654</v>
      </c>
      <c r="B2171" t="s">
        <v>4729</v>
      </c>
      <c r="C2171" s="87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  <c r="R2171" s="153" t="s">
        <v>4729</v>
      </c>
    </row>
    <row r="2172" spans="1:18" x14ac:dyDescent="0.25">
      <c r="A2172" t="s">
        <v>5655</v>
      </c>
      <c r="B2172" t="s">
        <v>4730</v>
      </c>
      <c r="C2172" s="86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  <c r="R2172" s="153" t="s">
        <v>4730</v>
      </c>
    </row>
    <row r="2173" spans="1:18" x14ac:dyDescent="0.25">
      <c r="A2173" t="s">
        <v>563</v>
      </c>
      <c r="B2173" t="s">
        <v>3693</v>
      </c>
      <c r="C2173" s="87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  <c r="R2173" s="153" t="s">
        <v>3693</v>
      </c>
    </row>
    <row r="2174" spans="1:18" x14ac:dyDescent="0.25">
      <c r="A2174" t="s">
        <v>5656</v>
      </c>
      <c r="B2174" t="s">
        <v>4731</v>
      </c>
      <c r="C2174" s="86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  <c r="R2174" s="153" t="s">
        <v>4731</v>
      </c>
    </row>
    <row r="2175" spans="1:18" x14ac:dyDescent="0.25">
      <c r="A2175" t="s">
        <v>567</v>
      </c>
      <c r="B2175" t="s">
        <v>4732</v>
      </c>
      <c r="C2175" s="87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  <c r="R2175" s="153" t="s">
        <v>4732</v>
      </c>
    </row>
    <row r="2176" spans="1:18" x14ac:dyDescent="0.25">
      <c r="A2176" t="s">
        <v>564</v>
      </c>
      <c r="B2176" t="s">
        <v>3699</v>
      </c>
      <c r="C2176" s="86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  <c r="R2176" s="153" t="s">
        <v>3699</v>
      </c>
    </row>
    <row r="2177" spans="1:18" x14ac:dyDescent="0.25">
      <c r="A2177" t="s">
        <v>566</v>
      </c>
      <c r="B2177" t="s">
        <v>4733</v>
      </c>
      <c r="C2177" s="87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  <c r="R2177" s="153" t="s">
        <v>4733</v>
      </c>
    </row>
    <row r="2178" spans="1:18" x14ac:dyDescent="0.25">
      <c r="A2178" t="s">
        <v>5657</v>
      </c>
      <c r="B2178" t="s">
        <v>4734</v>
      </c>
      <c r="C2178" s="86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  <c r="R2178" s="153" t="s">
        <v>4734</v>
      </c>
    </row>
    <row r="2179" spans="1:18" x14ac:dyDescent="0.25">
      <c r="A2179" t="s">
        <v>555</v>
      </c>
      <c r="B2179" t="s">
        <v>4735</v>
      </c>
      <c r="C2179" s="87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  <c r="R2179" s="153" t="s">
        <v>4735</v>
      </c>
    </row>
    <row r="2180" spans="1:18" x14ac:dyDescent="0.25">
      <c r="A2180" t="s">
        <v>557</v>
      </c>
      <c r="B2180" t="s">
        <v>4736</v>
      </c>
      <c r="C2180" s="86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  <c r="R2180" s="153" t="s">
        <v>4736</v>
      </c>
    </row>
    <row r="2181" spans="1:18" x14ac:dyDescent="0.25">
      <c r="A2181" t="s">
        <v>5658</v>
      </c>
      <c r="B2181" t="s">
        <v>4737</v>
      </c>
      <c r="C2181" s="87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  <c r="R2181" s="153" t="s">
        <v>4737</v>
      </c>
    </row>
    <row r="2182" spans="1:18" x14ac:dyDescent="0.25">
      <c r="A2182" t="s">
        <v>561</v>
      </c>
      <c r="B2182" t="s">
        <v>4738</v>
      </c>
      <c r="C2182" s="86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  <c r="R2182" s="153" t="s">
        <v>4738</v>
      </c>
    </row>
    <row r="2183" spans="1:18" x14ac:dyDescent="0.25">
      <c r="A2183" t="s">
        <v>556</v>
      </c>
      <c r="B2183" t="s">
        <v>4739</v>
      </c>
      <c r="C2183" s="87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  <c r="R2183" s="153" t="s">
        <v>4739</v>
      </c>
    </row>
    <row r="2184" spans="1:18" x14ac:dyDescent="0.25">
      <c r="A2184" t="s">
        <v>558</v>
      </c>
      <c r="B2184" t="s">
        <v>4740</v>
      </c>
      <c r="C2184" s="86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  <c r="R2184" s="153" t="s">
        <v>4740</v>
      </c>
    </row>
    <row r="2185" spans="1:18" x14ac:dyDescent="0.25">
      <c r="A2185" t="s">
        <v>5659</v>
      </c>
      <c r="B2185" t="s">
        <v>4741</v>
      </c>
      <c r="C2185" s="87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  <c r="R2185" s="153" t="s">
        <v>4741</v>
      </c>
    </row>
    <row r="2186" spans="1:18" x14ac:dyDescent="0.25">
      <c r="A2186" t="s">
        <v>562</v>
      </c>
      <c r="B2186" t="s">
        <v>4742</v>
      </c>
      <c r="C2186" s="86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  <c r="R2186" s="153" t="s">
        <v>4742</v>
      </c>
    </row>
    <row r="2187" spans="1:18" x14ac:dyDescent="0.25">
      <c r="A2187" t="s">
        <v>5660</v>
      </c>
      <c r="B2187" t="s">
        <v>4743</v>
      </c>
      <c r="C2187" s="87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  <c r="R2187" s="153" t="s">
        <v>4743</v>
      </c>
    </row>
    <row r="2188" spans="1:18" x14ac:dyDescent="0.25">
      <c r="A2188" t="s">
        <v>547</v>
      </c>
      <c r="B2188" t="s">
        <v>4744</v>
      </c>
      <c r="C2188" s="86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  <c r="R2188" s="153" t="s">
        <v>4744</v>
      </c>
    </row>
    <row r="2189" spans="1:18" x14ac:dyDescent="0.25">
      <c r="A2189" t="s">
        <v>549</v>
      </c>
      <c r="B2189" t="s">
        <v>4745</v>
      </c>
      <c r="C2189" s="87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  <c r="R2189" s="153" t="s">
        <v>4745</v>
      </c>
    </row>
    <row r="2190" spans="1:18" x14ac:dyDescent="0.25">
      <c r="A2190" t="s">
        <v>551</v>
      </c>
      <c r="B2190" t="s">
        <v>4746</v>
      </c>
      <c r="C2190" s="86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  <c r="R2190" s="153" t="s">
        <v>4746</v>
      </c>
    </row>
    <row r="2191" spans="1:18" x14ac:dyDescent="0.25">
      <c r="A2191" t="s">
        <v>553</v>
      </c>
      <c r="B2191" t="s">
        <v>4747</v>
      </c>
      <c r="C2191" s="87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  <c r="R2191" s="153" t="s">
        <v>4747</v>
      </c>
    </row>
    <row r="2192" spans="1:18" x14ac:dyDescent="0.25">
      <c r="A2192" t="s">
        <v>546</v>
      </c>
      <c r="B2192" t="s">
        <v>4748</v>
      </c>
      <c r="C2192" s="86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  <c r="R2192" s="153" t="s">
        <v>4748</v>
      </c>
    </row>
    <row r="2193" spans="1:18" x14ac:dyDescent="0.25">
      <c r="A2193" t="s">
        <v>548</v>
      </c>
      <c r="B2193" t="s">
        <v>4749</v>
      </c>
      <c r="C2193" s="87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  <c r="R2193" s="153" t="s">
        <v>4749</v>
      </c>
    </row>
    <row r="2194" spans="1:18" x14ac:dyDescent="0.25">
      <c r="A2194" t="s">
        <v>550</v>
      </c>
      <c r="B2194" t="s">
        <v>4750</v>
      </c>
      <c r="C2194" s="86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  <c r="R2194" s="153" t="s">
        <v>4750</v>
      </c>
    </row>
    <row r="2195" spans="1:18" x14ac:dyDescent="0.25">
      <c r="A2195" t="s">
        <v>552</v>
      </c>
      <c r="B2195" t="s">
        <v>4751</v>
      </c>
      <c r="C2195" s="87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  <c r="R2195" s="153" t="s">
        <v>4751</v>
      </c>
    </row>
    <row r="2196" spans="1:18" x14ac:dyDescent="0.25">
      <c r="A2196" t="s">
        <v>554</v>
      </c>
      <c r="B2196" t="s">
        <v>4752</v>
      </c>
      <c r="C2196" s="86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  <c r="R2196" s="153" t="s">
        <v>4752</v>
      </c>
    </row>
    <row r="2197" spans="1:18" x14ac:dyDescent="0.25">
      <c r="A2197" t="s">
        <v>5661</v>
      </c>
      <c r="B2197" t="s">
        <v>4753</v>
      </c>
      <c r="C2197" s="87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  <c r="R2197" s="153" t="s">
        <v>4753</v>
      </c>
    </row>
    <row r="2198" spans="1:18" x14ac:dyDescent="0.25">
      <c r="A2198" t="s">
        <v>509</v>
      </c>
      <c r="B2198" t="s">
        <v>3729</v>
      </c>
      <c r="C2198" s="86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  <c r="R2198" s="153" t="s">
        <v>3729</v>
      </c>
    </row>
    <row r="2199" spans="1:18" x14ac:dyDescent="0.25">
      <c r="A2199" t="s">
        <v>511</v>
      </c>
      <c r="B2199" t="s">
        <v>4754</v>
      </c>
      <c r="C2199" s="87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  <c r="R2199" s="153" t="s">
        <v>4754</v>
      </c>
    </row>
    <row r="2200" spans="1:18" x14ac:dyDescent="0.25">
      <c r="A2200" t="s">
        <v>513</v>
      </c>
      <c r="B2200" t="s">
        <v>4755</v>
      </c>
      <c r="C2200" s="86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  <c r="R2200" s="153" t="s">
        <v>4755</v>
      </c>
    </row>
    <row r="2201" spans="1:18" x14ac:dyDescent="0.25">
      <c r="A2201" t="s">
        <v>508</v>
      </c>
      <c r="B2201" t="s">
        <v>4756</v>
      </c>
      <c r="C2201" s="87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  <c r="R2201" s="153" t="s">
        <v>4756</v>
      </c>
    </row>
    <row r="2202" spans="1:18" x14ac:dyDescent="0.25">
      <c r="A2202" t="s">
        <v>510</v>
      </c>
      <c r="B2202" t="s">
        <v>3734</v>
      </c>
      <c r="C2202" s="86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  <c r="R2202" s="153" t="s">
        <v>3734</v>
      </c>
    </row>
    <row r="2203" spans="1:18" x14ac:dyDescent="0.25">
      <c r="A2203" t="s">
        <v>512</v>
      </c>
      <c r="B2203" t="s">
        <v>4757</v>
      </c>
      <c r="C2203" s="87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  <c r="R2203" s="153" t="s">
        <v>4757</v>
      </c>
    </row>
    <row r="2204" spans="1:18" x14ac:dyDescent="0.25">
      <c r="A2204" t="s">
        <v>5662</v>
      </c>
      <c r="B2204" t="s">
        <v>4758</v>
      </c>
      <c r="C2204" s="86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  <c r="R2204" s="153" t="s">
        <v>4758</v>
      </c>
    </row>
    <row r="2205" spans="1:18" x14ac:dyDescent="0.25">
      <c r="A2205" t="s">
        <v>499</v>
      </c>
      <c r="B2205" t="s">
        <v>4759</v>
      </c>
      <c r="C2205" s="87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  <c r="R2205" s="153" t="s">
        <v>4759</v>
      </c>
    </row>
    <row r="2206" spans="1:18" x14ac:dyDescent="0.25">
      <c r="A2206" t="s">
        <v>501</v>
      </c>
      <c r="B2206" t="s">
        <v>3739</v>
      </c>
      <c r="C2206" s="86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  <c r="R2206" s="153" t="s">
        <v>3739</v>
      </c>
    </row>
    <row r="2207" spans="1:18" x14ac:dyDescent="0.25">
      <c r="A2207" t="s">
        <v>503</v>
      </c>
      <c r="B2207" t="s">
        <v>4760</v>
      </c>
      <c r="C2207" s="87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  <c r="R2207" s="153" t="s">
        <v>4760</v>
      </c>
    </row>
    <row r="2208" spans="1:18" x14ac:dyDescent="0.25">
      <c r="A2208" t="s">
        <v>505</v>
      </c>
      <c r="B2208" t="s">
        <v>4761</v>
      </c>
      <c r="C2208" s="86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  <c r="R2208" s="153" t="s">
        <v>4761</v>
      </c>
    </row>
    <row r="2209" spans="1:18" x14ac:dyDescent="0.25">
      <c r="A2209" t="s">
        <v>500</v>
      </c>
      <c r="B2209" t="s">
        <v>4762</v>
      </c>
      <c r="C2209" s="87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  <c r="R2209" s="153" t="s">
        <v>4762</v>
      </c>
    </row>
    <row r="2210" spans="1:18" x14ac:dyDescent="0.25">
      <c r="A2210" t="s">
        <v>502</v>
      </c>
      <c r="B2210" t="s">
        <v>3744</v>
      </c>
      <c r="C2210" s="86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  <c r="R2210" s="153" t="s">
        <v>3744</v>
      </c>
    </row>
    <row r="2211" spans="1:18" x14ac:dyDescent="0.25">
      <c r="A2211" t="s">
        <v>504</v>
      </c>
      <c r="B2211" t="s">
        <v>4763</v>
      </c>
      <c r="C2211" s="87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  <c r="R2211" s="153" t="s">
        <v>4763</v>
      </c>
    </row>
    <row r="2212" spans="1:18" x14ac:dyDescent="0.25">
      <c r="A2212" t="s">
        <v>506</v>
      </c>
      <c r="B2212" t="s">
        <v>4764</v>
      </c>
      <c r="C2212" s="86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  <c r="R2212" s="153" t="s">
        <v>4764</v>
      </c>
    </row>
    <row r="2213" spans="1:18" x14ac:dyDescent="0.25">
      <c r="A2213" t="s">
        <v>493</v>
      </c>
      <c r="B2213" t="s">
        <v>4765</v>
      </c>
      <c r="C2213" s="87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  <c r="R2213" s="153" t="s">
        <v>4765</v>
      </c>
    </row>
    <row r="2214" spans="1:18" x14ac:dyDescent="0.25">
      <c r="A2214" t="s">
        <v>5663</v>
      </c>
      <c r="B2214" t="s">
        <v>4766</v>
      </c>
      <c r="C2214" s="86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  <c r="R2214" s="153" t="s">
        <v>4766</v>
      </c>
    </row>
    <row r="2215" spans="1:18" x14ac:dyDescent="0.25">
      <c r="A2215" t="s">
        <v>497</v>
      </c>
      <c r="B2215" t="s">
        <v>4767</v>
      </c>
      <c r="C2215" s="87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  <c r="R2215" s="153" t="s">
        <v>4767</v>
      </c>
    </row>
    <row r="2216" spans="1:18" x14ac:dyDescent="0.25">
      <c r="A2216" t="s">
        <v>5664</v>
      </c>
      <c r="B2216" t="s">
        <v>4768</v>
      </c>
      <c r="C2216" s="86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  <c r="R2216" s="153" t="s">
        <v>4768</v>
      </c>
    </row>
    <row r="2217" spans="1:18" x14ac:dyDescent="0.25">
      <c r="A2217" t="s">
        <v>496</v>
      </c>
      <c r="B2217" t="s">
        <v>4769</v>
      </c>
      <c r="C2217" s="87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  <c r="R2217" s="153" t="s">
        <v>4769</v>
      </c>
    </row>
    <row r="2218" spans="1:18" x14ac:dyDescent="0.25">
      <c r="A2218" t="s">
        <v>5665</v>
      </c>
      <c r="B2218" t="s">
        <v>4770</v>
      </c>
      <c r="C2218" s="86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  <c r="R2218" s="153" t="s">
        <v>4770</v>
      </c>
    </row>
    <row r="2219" spans="1:18" x14ac:dyDescent="0.25">
      <c r="A2219" t="s">
        <v>530</v>
      </c>
      <c r="B2219" t="s">
        <v>4771</v>
      </c>
      <c r="C2219" s="87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  <c r="R2219" s="153" t="s">
        <v>4771</v>
      </c>
    </row>
    <row r="2220" spans="1:18" x14ac:dyDescent="0.25">
      <c r="A2220" t="s">
        <v>533</v>
      </c>
      <c r="B2220" t="s">
        <v>4772</v>
      </c>
      <c r="C2220" s="86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  <c r="R2220" s="153" t="s">
        <v>4772</v>
      </c>
    </row>
    <row r="2221" spans="1:18" x14ac:dyDescent="0.25">
      <c r="A2221" t="s">
        <v>536</v>
      </c>
      <c r="B2221" t="s">
        <v>4773</v>
      </c>
      <c r="C2221" s="87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  <c r="R2221" s="153" t="s">
        <v>4773</v>
      </c>
    </row>
    <row r="2222" spans="1:18" x14ac:dyDescent="0.25">
      <c r="A2222" t="s">
        <v>539</v>
      </c>
      <c r="B2222" t="s">
        <v>4774</v>
      </c>
      <c r="C2222" s="86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  <c r="R2222" s="153" t="s">
        <v>4774</v>
      </c>
    </row>
    <row r="2223" spans="1:18" x14ac:dyDescent="0.25">
      <c r="A2223" t="s">
        <v>542</v>
      </c>
      <c r="B2223" t="s">
        <v>4775</v>
      </c>
      <c r="C2223" s="87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  <c r="R2223" s="153" t="s">
        <v>4775</v>
      </c>
    </row>
    <row r="2224" spans="1:18" x14ac:dyDescent="0.25">
      <c r="A2224" t="s">
        <v>531</v>
      </c>
      <c r="B2224" t="s">
        <v>4776</v>
      </c>
      <c r="C2224" s="86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  <c r="R2224" s="153" t="s">
        <v>4776</v>
      </c>
    </row>
    <row r="2225" spans="1:18" x14ac:dyDescent="0.25">
      <c r="A2225" t="s">
        <v>534</v>
      </c>
      <c r="B2225" t="s">
        <v>4777</v>
      </c>
      <c r="C2225" s="87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  <c r="R2225" s="153" t="s">
        <v>4777</v>
      </c>
    </row>
    <row r="2226" spans="1:18" x14ac:dyDescent="0.25">
      <c r="A2226" t="s">
        <v>537</v>
      </c>
      <c r="B2226" t="s">
        <v>4778</v>
      </c>
      <c r="C2226" s="86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  <c r="R2226" s="153" t="s">
        <v>4778</v>
      </c>
    </row>
    <row r="2227" spans="1:18" x14ac:dyDescent="0.25">
      <c r="A2227" t="s">
        <v>540</v>
      </c>
      <c r="B2227" t="s">
        <v>4779</v>
      </c>
      <c r="C2227" s="87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  <c r="R2227" s="153" t="s">
        <v>4779</v>
      </c>
    </row>
    <row r="2228" spans="1:18" x14ac:dyDescent="0.25">
      <c r="A2228" t="s">
        <v>543</v>
      </c>
      <c r="B2228" t="s">
        <v>4780</v>
      </c>
      <c r="C2228" s="86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  <c r="R2228" s="153" t="s">
        <v>4780</v>
      </c>
    </row>
    <row r="2229" spans="1:18" x14ac:dyDescent="0.25">
      <c r="A2229" t="s">
        <v>532</v>
      </c>
      <c r="B2229" t="s">
        <v>4781</v>
      </c>
      <c r="C2229" s="87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  <c r="R2229" s="153" t="s">
        <v>4781</v>
      </c>
    </row>
    <row r="2230" spans="1:18" x14ac:dyDescent="0.25">
      <c r="A2230" t="s">
        <v>535</v>
      </c>
      <c r="B2230" t="s">
        <v>4782</v>
      </c>
      <c r="C2230" s="86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  <c r="R2230" s="153" t="s">
        <v>4782</v>
      </c>
    </row>
    <row r="2231" spans="1:18" x14ac:dyDescent="0.25">
      <c r="A2231" t="s">
        <v>5666</v>
      </c>
      <c r="B2231" t="s">
        <v>4783</v>
      </c>
      <c r="C2231" s="87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  <c r="R2231" s="153" t="s">
        <v>4783</v>
      </c>
    </row>
    <row r="2232" spans="1:18" x14ac:dyDescent="0.25">
      <c r="A2232" t="s">
        <v>541</v>
      </c>
      <c r="B2232" t="s">
        <v>4784</v>
      </c>
      <c r="C2232" s="86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  <c r="R2232" s="153" t="s">
        <v>4784</v>
      </c>
    </row>
    <row r="2233" spans="1:18" x14ac:dyDescent="0.25">
      <c r="A2233" t="s">
        <v>544</v>
      </c>
      <c r="B2233" t="s">
        <v>4785</v>
      </c>
      <c r="C2233" s="87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  <c r="R2233" s="153" t="s">
        <v>4785</v>
      </c>
    </row>
    <row r="2234" spans="1:18" x14ac:dyDescent="0.25">
      <c r="A2234" t="s">
        <v>515</v>
      </c>
      <c r="B2234" t="s">
        <v>4786</v>
      </c>
      <c r="C2234" s="86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  <c r="R2234" s="153" t="s">
        <v>4786</v>
      </c>
    </row>
    <row r="2235" spans="1:18" x14ac:dyDescent="0.25">
      <c r="A2235" t="s">
        <v>518</v>
      </c>
      <c r="B2235" t="s">
        <v>4787</v>
      </c>
      <c r="C2235" s="87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  <c r="R2235" s="153" t="s">
        <v>4787</v>
      </c>
    </row>
    <row r="2236" spans="1:18" x14ac:dyDescent="0.25">
      <c r="A2236" t="s">
        <v>5667</v>
      </c>
      <c r="B2236" t="s">
        <v>4788</v>
      </c>
      <c r="C2236" s="86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  <c r="R2236" s="153" t="s">
        <v>4788</v>
      </c>
    </row>
    <row r="2237" spans="1:18" x14ac:dyDescent="0.25">
      <c r="A2237" t="s">
        <v>524</v>
      </c>
      <c r="B2237" t="s">
        <v>4789</v>
      </c>
      <c r="C2237" s="87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  <c r="R2237" s="153" t="s">
        <v>4789</v>
      </c>
    </row>
    <row r="2238" spans="1:18" x14ac:dyDescent="0.25">
      <c r="A2238" t="s">
        <v>527</v>
      </c>
      <c r="B2238" t="s">
        <v>4790</v>
      </c>
      <c r="C2238" s="86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  <c r="R2238" s="153" t="s">
        <v>4790</v>
      </c>
    </row>
    <row r="2239" spans="1:18" x14ac:dyDescent="0.25">
      <c r="A2239" t="s">
        <v>516</v>
      </c>
      <c r="B2239" t="s">
        <v>4791</v>
      </c>
      <c r="C2239" s="87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  <c r="R2239" s="153" t="s">
        <v>4791</v>
      </c>
    </row>
    <row r="2240" spans="1:18" x14ac:dyDescent="0.25">
      <c r="A2240" t="s">
        <v>519</v>
      </c>
      <c r="B2240" t="s">
        <v>4792</v>
      </c>
      <c r="C2240" s="86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  <c r="R2240" s="153" t="s">
        <v>4792</v>
      </c>
    </row>
    <row r="2241" spans="1:18" x14ac:dyDescent="0.25">
      <c r="A2241" t="s">
        <v>522</v>
      </c>
      <c r="B2241" t="s">
        <v>4793</v>
      </c>
      <c r="C2241" s="87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  <c r="R2241" s="153" t="s">
        <v>4793</v>
      </c>
    </row>
    <row r="2242" spans="1:18" x14ac:dyDescent="0.25">
      <c r="A2242" t="s">
        <v>525</v>
      </c>
      <c r="B2242" t="s">
        <v>4794</v>
      </c>
      <c r="C2242" s="86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  <c r="R2242" s="153" t="s">
        <v>4794</v>
      </c>
    </row>
    <row r="2243" spans="1:18" x14ac:dyDescent="0.25">
      <c r="A2243" t="s">
        <v>528</v>
      </c>
      <c r="B2243" t="s">
        <v>4795</v>
      </c>
      <c r="C2243" s="87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  <c r="R2243" s="153" t="s">
        <v>4795</v>
      </c>
    </row>
    <row r="2244" spans="1:18" x14ac:dyDescent="0.25">
      <c r="A2244" t="s">
        <v>517</v>
      </c>
      <c r="B2244" t="s">
        <v>4796</v>
      </c>
      <c r="C2244" s="86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  <c r="R2244" s="153" t="s">
        <v>4796</v>
      </c>
    </row>
    <row r="2245" spans="1:18" x14ac:dyDescent="0.25">
      <c r="A2245" t="s">
        <v>520</v>
      </c>
      <c r="B2245" t="s">
        <v>4797</v>
      </c>
      <c r="C2245" s="87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  <c r="R2245" s="153" t="s">
        <v>4797</v>
      </c>
    </row>
    <row r="2246" spans="1:18" x14ac:dyDescent="0.25">
      <c r="A2246" t="s">
        <v>523</v>
      </c>
      <c r="B2246" t="s">
        <v>4798</v>
      </c>
      <c r="C2246" s="86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  <c r="R2246" s="153" t="s">
        <v>4798</v>
      </c>
    </row>
    <row r="2247" spans="1:18" x14ac:dyDescent="0.25">
      <c r="A2247" t="s">
        <v>526</v>
      </c>
      <c r="B2247" t="s">
        <v>4799</v>
      </c>
      <c r="C2247" s="87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  <c r="R2247" s="153" t="s">
        <v>4799</v>
      </c>
    </row>
    <row r="2248" spans="1:18" x14ac:dyDescent="0.25">
      <c r="A2248" t="s">
        <v>529</v>
      </c>
      <c r="B2248" t="s">
        <v>4800</v>
      </c>
      <c r="C2248" s="86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  <c r="R2248" s="153" t="s">
        <v>4800</v>
      </c>
    </row>
    <row r="2249" spans="1:18" x14ac:dyDescent="0.25">
      <c r="A2249" t="s">
        <v>395</v>
      </c>
      <c r="B2249" t="s">
        <v>4801</v>
      </c>
      <c r="C2249" s="87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  <c r="R2249" s="153" t="s">
        <v>4801</v>
      </c>
    </row>
    <row r="2250" spans="1:18" x14ac:dyDescent="0.25">
      <c r="A2250" t="s">
        <v>397</v>
      </c>
      <c r="B2250" t="s">
        <v>4802</v>
      </c>
      <c r="C2250" s="86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  <c r="R2250" s="153" t="s">
        <v>4802</v>
      </c>
    </row>
    <row r="2251" spans="1:18" x14ac:dyDescent="0.25">
      <c r="A2251" t="s">
        <v>399</v>
      </c>
      <c r="B2251" t="s">
        <v>4803</v>
      </c>
      <c r="C2251" s="87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  <c r="R2251" s="153" t="s">
        <v>4803</v>
      </c>
    </row>
    <row r="2252" spans="1:18" x14ac:dyDescent="0.25">
      <c r="A2252" t="s">
        <v>396</v>
      </c>
      <c r="B2252" t="s">
        <v>4804</v>
      </c>
      <c r="C2252" s="86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  <c r="R2252" s="153" t="s">
        <v>4804</v>
      </c>
    </row>
    <row r="2253" spans="1:18" x14ac:dyDescent="0.25">
      <c r="A2253" t="s">
        <v>398</v>
      </c>
      <c r="B2253" t="s">
        <v>4805</v>
      </c>
      <c r="C2253" s="87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  <c r="R2253" s="153" t="s">
        <v>4805</v>
      </c>
    </row>
    <row r="2254" spans="1:18" x14ac:dyDescent="0.25">
      <c r="A2254" t="s">
        <v>400</v>
      </c>
      <c r="B2254" t="s">
        <v>4806</v>
      </c>
      <c r="C2254" s="86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  <c r="R2254" s="153" t="s">
        <v>4806</v>
      </c>
    </row>
    <row r="2255" spans="1:18" x14ac:dyDescent="0.25">
      <c r="A2255" t="s">
        <v>389</v>
      </c>
      <c r="B2255" t="s">
        <v>3801</v>
      </c>
      <c r="C2255" s="87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  <c r="R2255" s="153" t="s">
        <v>3801</v>
      </c>
    </row>
    <row r="2256" spans="1:18" x14ac:dyDescent="0.25">
      <c r="A2256" t="s">
        <v>391</v>
      </c>
      <c r="B2256" t="s">
        <v>4807</v>
      </c>
      <c r="C2256" s="86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  <c r="R2256" s="153" t="s">
        <v>4807</v>
      </c>
    </row>
    <row r="2257" spans="1:18" x14ac:dyDescent="0.25">
      <c r="A2257" t="s">
        <v>393</v>
      </c>
      <c r="B2257" t="s">
        <v>4808</v>
      </c>
      <c r="C2257" s="87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  <c r="R2257" s="153" t="s">
        <v>4808</v>
      </c>
    </row>
    <row r="2258" spans="1:18" x14ac:dyDescent="0.25">
      <c r="A2258" t="s">
        <v>390</v>
      </c>
      <c r="B2258" t="s">
        <v>3807</v>
      </c>
      <c r="C2258" s="86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  <c r="R2258" s="153" t="s">
        <v>3807</v>
      </c>
    </row>
    <row r="2259" spans="1:18" x14ac:dyDescent="0.25">
      <c r="A2259" t="s">
        <v>392</v>
      </c>
      <c r="B2259" t="s">
        <v>4809</v>
      </c>
      <c r="C2259" s="87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  <c r="R2259" s="153" t="s">
        <v>4809</v>
      </c>
    </row>
    <row r="2260" spans="1:18" x14ac:dyDescent="0.25">
      <c r="A2260" t="s">
        <v>394</v>
      </c>
      <c r="B2260" t="s">
        <v>4810</v>
      </c>
      <c r="C2260" s="86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  <c r="R2260" s="153" t="s">
        <v>4810</v>
      </c>
    </row>
    <row r="2261" spans="1:18" x14ac:dyDescent="0.25">
      <c r="A2261" t="s">
        <v>381</v>
      </c>
      <c r="B2261" t="s">
        <v>4811</v>
      </c>
      <c r="C2261" s="87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  <c r="R2261" s="153" t="s">
        <v>4811</v>
      </c>
    </row>
    <row r="2262" spans="1:18" x14ac:dyDescent="0.25">
      <c r="A2262" t="s">
        <v>383</v>
      </c>
      <c r="B2262" t="s">
        <v>4812</v>
      </c>
      <c r="C2262" s="86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  <c r="R2262" s="153" t="s">
        <v>4812</v>
      </c>
    </row>
    <row r="2263" spans="1:18" x14ac:dyDescent="0.25">
      <c r="A2263" t="s">
        <v>385</v>
      </c>
      <c r="B2263" t="s">
        <v>4813</v>
      </c>
      <c r="C2263" s="87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  <c r="R2263" s="153" t="s">
        <v>4813</v>
      </c>
    </row>
    <row r="2264" spans="1:18" x14ac:dyDescent="0.25">
      <c r="A2264" t="s">
        <v>387</v>
      </c>
      <c r="B2264" t="s">
        <v>4814</v>
      </c>
      <c r="C2264" s="86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  <c r="R2264" s="153" t="s">
        <v>4814</v>
      </c>
    </row>
    <row r="2265" spans="1:18" x14ac:dyDescent="0.25">
      <c r="A2265" t="s">
        <v>5668</v>
      </c>
      <c r="B2265" t="s">
        <v>4815</v>
      </c>
      <c r="C2265" s="87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  <c r="R2265" s="153" t="s">
        <v>4815</v>
      </c>
    </row>
    <row r="2266" spans="1:18" x14ac:dyDescent="0.25">
      <c r="A2266" t="s">
        <v>384</v>
      </c>
      <c r="B2266" t="s">
        <v>4816</v>
      </c>
      <c r="C2266" s="86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  <c r="R2266" s="153" t="s">
        <v>4816</v>
      </c>
    </row>
    <row r="2267" spans="1:18" x14ac:dyDescent="0.25">
      <c r="A2267" t="s">
        <v>386</v>
      </c>
      <c r="B2267" t="s">
        <v>4817</v>
      </c>
      <c r="C2267" s="87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  <c r="R2267" s="153" t="s">
        <v>4817</v>
      </c>
    </row>
    <row r="2268" spans="1:18" x14ac:dyDescent="0.25">
      <c r="A2268" t="s">
        <v>5669</v>
      </c>
      <c r="B2268" t="s">
        <v>4818</v>
      </c>
      <c r="C2268" s="86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  <c r="R2268" s="153" t="s">
        <v>4818</v>
      </c>
    </row>
    <row r="2269" spans="1:18" x14ac:dyDescent="0.25">
      <c r="A2269" t="s">
        <v>371</v>
      </c>
      <c r="B2269" t="s">
        <v>4819</v>
      </c>
      <c r="C2269" s="87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  <c r="R2269" s="153" t="s">
        <v>4819</v>
      </c>
    </row>
    <row r="2270" spans="1:18" x14ac:dyDescent="0.25">
      <c r="A2270" t="s">
        <v>373</v>
      </c>
      <c r="B2270" t="s">
        <v>4820</v>
      </c>
      <c r="C2270" s="86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  <c r="R2270" s="153" t="s">
        <v>4820</v>
      </c>
    </row>
    <row r="2271" spans="1:18" x14ac:dyDescent="0.25">
      <c r="A2271" t="s">
        <v>375</v>
      </c>
      <c r="B2271" t="s">
        <v>4821</v>
      </c>
      <c r="C2271" s="87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  <c r="R2271" s="153" t="s">
        <v>4821</v>
      </c>
    </row>
    <row r="2272" spans="1:18" x14ac:dyDescent="0.25">
      <c r="A2272" t="s">
        <v>377</v>
      </c>
      <c r="B2272" t="s">
        <v>4822</v>
      </c>
      <c r="C2272" s="86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  <c r="R2272" s="153" t="s">
        <v>4822</v>
      </c>
    </row>
    <row r="2273" spans="1:18" x14ac:dyDescent="0.25">
      <c r="A2273" t="s">
        <v>379</v>
      </c>
      <c r="B2273" t="s">
        <v>4823</v>
      </c>
      <c r="C2273" s="87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  <c r="R2273" s="153" t="s">
        <v>4823</v>
      </c>
    </row>
    <row r="2274" spans="1:18" x14ac:dyDescent="0.25">
      <c r="A2274" t="s">
        <v>372</v>
      </c>
      <c r="B2274" t="s">
        <v>4824</v>
      </c>
      <c r="C2274" s="86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  <c r="R2274" s="153" t="s">
        <v>4824</v>
      </c>
    </row>
    <row r="2275" spans="1:18" x14ac:dyDescent="0.25">
      <c r="A2275" t="s">
        <v>5670</v>
      </c>
      <c r="B2275" t="s">
        <v>4825</v>
      </c>
      <c r="C2275" s="87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  <c r="R2275" s="153" t="s">
        <v>4825</v>
      </c>
    </row>
    <row r="2276" spans="1:18" x14ac:dyDescent="0.25">
      <c r="A2276" t="s">
        <v>5671</v>
      </c>
      <c r="B2276" t="s">
        <v>4826</v>
      </c>
      <c r="C2276" s="86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  <c r="R2276" s="153" t="s">
        <v>4826</v>
      </c>
    </row>
    <row r="2277" spans="1:18" x14ac:dyDescent="0.25">
      <c r="A2277" t="s">
        <v>378</v>
      </c>
      <c r="B2277" t="s">
        <v>4827</v>
      </c>
      <c r="C2277" s="87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  <c r="R2277" s="153" t="s">
        <v>4827</v>
      </c>
    </row>
    <row r="2278" spans="1:18" x14ac:dyDescent="0.25">
      <c r="A2278" t="s">
        <v>380</v>
      </c>
      <c r="B2278" t="s">
        <v>4828</v>
      </c>
      <c r="C2278" s="86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  <c r="R2278" s="153" t="s">
        <v>4828</v>
      </c>
    </row>
    <row r="2279" spans="1:18" x14ac:dyDescent="0.25">
      <c r="A2279" t="s">
        <v>333</v>
      </c>
      <c r="B2279" t="s">
        <v>4829</v>
      </c>
      <c r="C2279" s="87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  <c r="R2279" s="153" t="s">
        <v>4829</v>
      </c>
    </row>
    <row r="2280" spans="1:18" x14ac:dyDescent="0.25">
      <c r="A2280" t="s">
        <v>5672</v>
      </c>
      <c r="B2280" t="s">
        <v>3837</v>
      </c>
      <c r="C2280" s="86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  <c r="R2280" s="153" t="s">
        <v>3837</v>
      </c>
    </row>
    <row r="2281" spans="1:18" x14ac:dyDescent="0.25">
      <c r="A2281" t="s">
        <v>5673</v>
      </c>
      <c r="B2281" t="s">
        <v>4830</v>
      </c>
      <c r="C2281" s="87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  <c r="R2281" s="153" t="s">
        <v>4830</v>
      </c>
    </row>
    <row r="2282" spans="1:18" x14ac:dyDescent="0.25">
      <c r="A2282" t="s">
        <v>339</v>
      </c>
      <c r="B2282" t="s">
        <v>4831</v>
      </c>
      <c r="C2282" s="86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  <c r="R2282" s="153" t="s">
        <v>4831</v>
      </c>
    </row>
    <row r="2283" spans="1:18" x14ac:dyDescent="0.25">
      <c r="A2283" t="s">
        <v>334</v>
      </c>
      <c r="B2283" t="s">
        <v>4832</v>
      </c>
      <c r="C2283" s="87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  <c r="R2283" s="153" t="s">
        <v>4832</v>
      </c>
    </row>
    <row r="2284" spans="1:18" x14ac:dyDescent="0.25">
      <c r="A2284" t="s">
        <v>5674</v>
      </c>
      <c r="B2284" t="s">
        <v>3842</v>
      </c>
      <c r="C2284" s="86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  <c r="R2284" s="153" t="s">
        <v>3842</v>
      </c>
    </row>
    <row r="2285" spans="1:18" x14ac:dyDescent="0.25">
      <c r="A2285" t="s">
        <v>338</v>
      </c>
      <c r="B2285" t="s">
        <v>4833</v>
      </c>
      <c r="C2285" s="87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  <c r="R2285" s="153" t="s">
        <v>4833</v>
      </c>
    </row>
    <row r="2286" spans="1:18" x14ac:dyDescent="0.25">
      <c r="A2286" t="s">
        <v>340</v>
      </c>
      <c r="B2286" t="s">
        <v>4834</v>
      </c>
      <c r="C2286" s="86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  <c r="R2286" s="153" t="s">
        <v>4834</v>
      </c>
    </row>
    <row r="2287" spans="1:18" x14ac:dyDescent="0.25">
      <c r="A2287" t="s">
        <v>325</v>
      </c>
      <c r="B2287" t="s">
        <v>4835</v>
      </c>
      <c r="C2287" s="87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  <c r="R2287" s="153" t="s">
        <v>4835</v>
      </c>
    </row>
    <row r="2288" spans="1:18" x14ac:dyDescent="0.25">
      <c r="A2288" t="s">
        <v>327</v>
      </c>
      <c r="B2288" t="s">
        <v>3847</v>
      </c>
      <c r="C2288" s="86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  <c r="R2288" s="153" t="s">
        <v>3847</v>
      </c>
    </row>
    <row r="2289" spans="1:18" x14ac:dyDescent="0.25">
      <c r="A2289" t="s">
        <v>5675</v>
      </c>
      <c r="B2289" t="s">
        <v>4836</v>
      </c>
      <c r="C2289" s="87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  <c r="R2289" s="153" t="s">
        <v>4836</v>
      </c>
    </row>
    <row r="2290" spans="1:18" x14ac:dyDescent="0.25">
      <c r="A2290" t="s">
        <v>5676</v>
      </c>
      <c r="B2290" t="s">
        <v>4837</v>
      </c>
      <c r="C2290" s="86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  <c r="R2290" s="153" t="s">
        <v>4837</v>
      </c>
    </row>
    <row r="2291" spans="1:18" x14ac:dyDescent="0.25">
      <c r="A2291" t="s">
        <v>326</v>
      </c>
      <c r="B2291" t="s">
        <v>4838</v>
      </c>
      <c r="C2291" s="87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  <c r="R2291" s="153" t="s">
        <v>4838</v>
      </c>
    </row>
    <row r="2292" spans="1:18" x14ac:dyDescent="0.25">
      <c r="A2292" t="s">
        <v>328</v>
      </c>
      <c r="B2292" t="s">
        <v>3852</v>
      </c>
      <c r="C2292" s="86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  <c r="R2292" s="153" t="s">
        <v>3852</v>
      </c>
    </row>
    <row r="2293" spans="1:18" x14ac:dyDescent="0.25">
      <c r="A2293" t="s">
        <v>330</v>
      </c>
      <c r="B2293" t="s">
        <v>4839</v>
      </c>
      <c r="C2293" s="87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  <c r="R2293" s="153" t="s">
        <v>4839</v>
      </c>
    </row>
    <row r="2294" spans="1:18" x14ac:dyDescent="0.25">
      <c r="A2294" t="s">
        <v>332</v>
      </c>
      <c r="B2294" t="s">
        <v>4840</v>
      </c>
      <c r="C2294" s="86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  <c r="R2294" s="153" t="s">
        <v>4840</v>
      </c>
    </row>
    <row r="2295" spans="1:18" x14ac:dyDescent="0.25">
      <c r="A2295" t="s">
        <v>319</v>
      </c>
      <c r="B2295" t="s">
        <v>4841</v>
      </c>
      <c r="C2295" s="87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  <c r="R2295" s="153" t="s">
        <v>4841</v>
      </c>
    </row>
    <row r="2296" spans="1:18" x14ac:dyDescent="0.25">
      <c r="A2296" t="s">
        <v>321</v>
      </c>
      <c r="B2296" t="s">
        <v>4842</v>
      </c>
      <c r="C2296" s="86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  <c r="R2296" s="153" t="s">
        <v>4842</v>
      </c>
    </row>
    <row r="2297" spans="1:18" x14ac:dyDescent="0.25">
      <c r="A2297" t="s">
        <v>323</v>
      </c>
      <c r="B2297" t="s">
        <v>4843</v>
      </c>
      <c r="C2297" s="87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  <c r="R2297" s="153" t="s">
        <v>4843</v>
      </c>
    </row>
    <row r="2298" spans="1:18" x14ac:dyDescent="0.25">
      <c r="A2298" t="s">
        <v>320</v>
      </c>
      <c r="B2298" t="s">
        <v>4844</v>
      </c>
      <c r="C2298" s="86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  <c r="R2298" s="153" t="s">
        <v>4844</v>
      </c>
    </row>
    <row r="2299" spans="1:18" x14ac:dyDescent="0.25">
      <c r="A2299" t="s">
        <v>322</v>
      </c>
      <c r="B2299" t="s">
        <v>4845</v>
      </c>
      <c r="C2299" s="87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  <c r="R2299" s="153" t="s">
        <v>4845</v>
      </c>
    </row>
    <row r="2300" spans="1:18" x14ac:dyDescent="0.25">
      <c r="A2300" t="s">
        <v>324</v>
      </c>
      <c r="B2300" t="s">
        <v>4846</v>
      </c>
      <c r="C2300" s="86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  <c r="R2300" s="153" t="s">
        <v>4846</v>
      </c>
    </row>
    <row r="2301" spans="1:18" x14ac:dyDescent="0.25">
      <c r="A2301" t="s">
        <v>356</v>
      </c>
      <c r="B2301" t="s">
        <v>4847</v>
      </c>
      <c r="C2301" s="87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  <c r="R2301" s="153" t="s">
        <v>4847</v>
      </c>
    </row>
    <row r="2302" spans="1:18" x14ac:dyDescent="0.25">
      <c r="A2302" t="s">
        <v>5677</v>
      </c>
      <c r="B2302" t="s">
        <v>4848</v>
      </c>
      <c r="C2302" s="86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  <c r="R2302" s="153" t="s">
        <v>4848</v>
      </c>
    </row>
    <row r="2303" spans="1:18" x14ac:dyDescent="0.25">
      <c r="A2303" t="s">
        <v>362</v>
      </c>
      <c r="B2303" t="s">
        <v>4849</v>
      </c>
      <c r="C2303" s="87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  <c r="R2303" s="153" t="s">
        <v>4849</v>
      </c>
    </row>
    <row r="2304" spans="1:18" x14ac:dyDescent="0.25">
      <c r="A2304" t="s">
        <v>365</v>
      </c>
      <c r="B2304" t="s">
        <v>4850</v>
      </c>
      <c r="C2304" s="86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  <c r="R2304" s="153" t="s">
        <v>4850</v>
      </c>
    </row>
    <row r="2305" spans="1:18" x14ac:dyDescent="0.25">
      <c r="A2305" t="s">
        <v>368</v>
      </c>
      <c r="B2305" t="s">
        <v>4851</v>
      </c>
      <c r="C2305" s="87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  <c r="R2305" s="153" t="s">
        <v>4851</v>
      </c>
    </row>
    <row r="2306" spans="1:18" x14ac:dyDescent="0.25">
      <c r="A2306" t="s">
        <v>5678</v>
      </c>
      <c r="B2306" t="s">
        <v>4852</v>
      </c>
      <c r="C2306" s="86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  <c r="R2306" s="153" t="s">
        <v>4852</v>
      </c>
    </row>
    <row r="2307" spans="1:18" x14ac:dyDescent="0.25">
      <c r="A2307" t="s">
        <v>5679</v>
      </c>
      <c r="B2307" t="s">
        <v>4853</v>
      </c>
      <c r="C2307" s="87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  <c r="R2307" s="153" t="s">
        <v>4853</v>
      </c>
    </row>
    <row r="2308" spans="1:18" x14ac:dyDescent="0.25">
      <c r="A2308" t="s">
        <v>363</v>
      </c>
      <c r="B2308" t="s">
        <v>4854</v>
      </c>
      <c r="C2308" s="86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  <c r="R2308" s="153" t="s">
        <v>4854</v>
      </c>
    </row>
    <row r="2309" spans="1:18" x14ac:dyDescent="0.25">
      <c r="A2309" t="s">
        <v>366</v>
      </c>
      <c r="B2309" t="s">
        <v>4855</v>
      </c>
      <c r="C2309" s="87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  <c r="R2309" s="153" t="s">
        <v>4855</v>
      </c>
    </row>
    <row r="2310" spans="1:18" x14ac:dyDescent="0.25">
      <c r="A2310" t="s">
        <v>369</v>
      </c>
      <c r="B2310" t="s">
        <v>4856</v>
      </c>
      <c r="C2310" s="86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  <c r="R2310" s="153" t="s">
        <v>4856</v>
      </c>
    </row>
    <row r="2311" spans="1:18" x14ac:dyDescent="0.25">
      <c r="A2311" t="s">
        <v>358</v>
      </c>
      <c r="B2311" t="s">
        <v>4857</v>
      </c>
      <c r="C2311" s="87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  <c r="R2311" s="153" t="s">
        <v>4857</v>
      </c>
    </row>
    <row r="2312" spans="1:18" x14ac:dyDescent="0.25">
      <c r="A2312" t="s">
        <v>361</v>
      </c>
      <c r="B2312" t="s">
        <v>4858</v>
      </c>
      <c r="C2312" s="86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  <c r="R2312" s="153" t="s">
        <v>4858</v>
      </c>
    </row>
    <row r="2313" spans="1:18" x14ac:dyDescent="0.25">
      <c r="A2313" t="s">
        <v>364</v>
      </c>
      <c r="B2313" t="s">
        <v>4859</v>
      </c>
      <c r="C2313" s="87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  <c r="R2313" s="153" t="s">
        <v>4859</v>
      </c>
    </row>
    <row r="2314" spans="1:18" x14ac:dyDescent="0.25">
      <c r="A2314" t="s">
        <v>367</v>
      </c>
      <c r="B2314" t="s">
        <v>4860</v>
      </c>
      <c r="C2314" s="86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  <c r="R2314" s="153" t="s">
        <v>4860</v>
      </c>
    </row>
    <row r="2315" spans="1:18" x14ac:dyDescent="0.25">
      <c r="A2315" t="s">
        <v>370</v>
      </c>
      <c r="B2315" t="s">
        <v>4861</v>
      </c>
      <c r="C2315" s="87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  <c r="R2315" s="153" t="s">
        <v>4861</v>
      </c>
    </row>
    <row r="2316" spans="1:18" x14ac:dyDescent="0.25">
      <c r="A2316" t="s">
        <v>5680</v>
      </c>
      <c r="B2316" t="s">
        <v>4862</v>
      </c>
      <c r="C2316" s="86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  <c r="R2316" s="153" t="s">
        <v>4862</v>
      </c>
    </row>
    <row r="2317" spans="1:18" x14ac:dyDescent="0.25">
      <c r="A2317" t="s">
        <v>344</v>
      </c>
      <c r="B2317" t="s">
        <v>4863</v>
      </c>
      <c r="C2317" s="87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  <c r="R2317" s="153" t="s">
        <v>4863</v>
      </c>
    </row>
    <row r="2318" spans="1:18" x14ac:dyDescent="0.25">
      <c r="A2318" t="s">
        <v>5681</v>
      </c>
      <c r="B2318" t="s">
        <v>4864</v>
      </c>
      <c r="C2318" s="86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  <c r="R2318" s="153" t="s">
        <v>4864</v>
      </c>
    </row>
    <row r="2319" spans="1:18" x14ac:dyDescent="0.25">
      <c r="A2319" t="s">
        <v>350</v>
      </c>
      <c r="B2319" t="s">
        <v>4865</v>
      </c>
      <c r="C2319" s="87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  <c r="R2319" s="153" t="s">
        <v>4865</v>
      </c>
    </row>
    <row r="2320" spans="1:18" x14ac:dyDescent="0.25">
      <c r="A2320" t="s">
        <v>5682</v>
      </c>
      <c r="B2320" t="s">
        <v>4866</v>
      </c>
      <c r="C2320" s="86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  <c r="R2320" s="153" t="s">
        <v>4866</v>
      </c>
    </row>
    <row r="2321" spans="1:18" x14ac:dyDescent="0.25">
      <c r="A2321" t="s">
        <v>5683</v>
      </c>
      <c r="B2321" t="s">
        <v>4867</v>
      </c>
      <c r="C2321" s="87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  <c r="R2321" s="153" t="s">
        <v>4867</v>
      </c>
    </row>
    <row r="2322" spans="1:18" x14ac:dyDescent="0.25">
      <c r="A2322" t="s">
        <v>5684</v>
      </c>
      <c r="B2322" t="s">
        <v>4868</v>
      </c>
      <c r="C2322" s="86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  <c r="R2322" s="153" t="s">
        <v>4868</v>
      </c>
    </row>
    <row r="2323" spans="1:18" x14ac:dyDescent="0.25">
      <c r="A2323" t="s">
        <v>348</v>
      </c>
      <c r="B2323" t="s">
        <v>4869</v>
      </c>
      <c r="C2323" s="87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  <c r="R2323" s="153" t="s">
        <v>4869</v>
      </c>
    </row>
    <row r="2324" spans="1:18" x14ac:dyDescent="0.25">
      <c r="A2324" t="s">
        <v>351</v>
      </c>
      <c r="B2324" t="s">
        <v>4870</v>
      </c>
      <c r="C2324" s="86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  <c r="R2324" s="153" t="s">
        <v>4870</v>
      </c>
    </row>
    <row r="2325" spans="1:18" x14ac:dyDescent="0.25">
      <c r="A2325" t="s">
        <v>5685</v>
      </c>
      <c r="B2325" t="s">
        <v>4871</v>
      </c>
      <c r="C2325" s="87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  <c r="R2325" s="153" t="s">
        <v>4871</v>
      </c>
    </row>
    <row r="2326" spans="1:18" x14ac:dyDescent="0.25">
      <c r="A2326" t="s">
        <v>343</v>
      </c>
      <c r="B2326" t="s">
        <v>4872</v>
      </c>
      <c r="C2326" s="86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  <c r="R2326" s="153" t="s">
        <v>4872</v>
      </c>
    </row>
    <row r="2327" spans="1:18" x14ac:dyDescent="0.25">
      <c r="A2327" t="s">
        <v>346</v>
      </c>
      <c r="B2327" t="s">
        <v>4873</v>
      </c>
      <c r="C2327" s="87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  <c r="R2327" s="153" t="s">
        <v>4873</v>
      </c>
    </row>
    <row r="2328" spans="1:18" x14ac:dyDescent="0.25">
      <c r="A2328" t="s">
        <v>5686</v>
      </c>
      <c r="B2328" t="s">
        <v>4874</v>
      </c>
      <c r="C2328" s="86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  <c r="R2328" s="153" t="s">
        <v>4874</v>
      </c>
    </row>
    <row r="2329" spans="1:18" x14ac:dyDescent="0.25">
      <c r="A2329" t="s">
        <v>352</v>
      </c>
      <c r="B2329" t="s">
        <v>4875</v>
      </c>
      <c r="C2329" s="87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  <c r="R2329" s="153" t="s">
        <v>4875</v>
      </c>
    </row>
    <row r="2330" spans="1:18" x14ac:dyDescent="0.25">
      <c r="A2330" t="s">
        <v>5687</v>
      </c>
      <c r="B2330" t="s">
        <v>4876</v>
      </c>
      <c r="C2330" s="86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  <c r="R2330" s="153" t="s">
        <v>4876</v>
      </c>
    </row>
    <row r="2331" spans="1:18" x14ac:dyDescent="0.25">
      <c r="A2331" t="s">
        <v>201</v>
      </c>
      <c r="B2331" t="s">
        <v>4877</v>
      </c>
      <c r="C2331" s="87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  <c r="R2331" s="153" t="s">
        <v>4877</v>
      </c>
    </row>
    <row r="2332" spans="1:18" x14ac:dyDescent="0.25">
      <c r="A2332" t="s">
        <v>202</v>
      </c>
      <c r="B2332" t="s">
        <v>4878</v>
      </c>
      <c r="C2332" s="86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  <c r="R2332" s="153" t="s">
        <v>4878</v>
      </c>
    </row>
    <row r="2333" spans="1:18" x14ac:dyDescent="0.25">
      <c r="A2333" t="s">
        <v>203</v>
      </c>
      <c r="B2333" t="s">
        <v>4879</v>
      </c>
      <c r="C2333" s="87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  <c r="R2333" s="153" t="s">
        <v>4879</v>
      </c>
    </row>
    <row r="2334" spans="1:18" x14ac:dyDescent="0.25">
      <c r="A2334" t="s">
        <v>204</v>
      </c>
      <c r="B2334" t="s">
        <v>4880</v>
      </c>
      <c r="C2334" s="86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  <c r="R2334" s="153" t="s">
        <v>4880</v>
      </c>
    </row>
    <row r="2335" spans="1:18" x14ac:dyDescent="0.25">
      <c r="A2335" t="s">
        <v>205</v>
      </c>
      <c r="B2335" t="s">
        <v>4881</v>
      </c>
      <c r="C2335" s="87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  <c r="R2335" s="153" t="s">
        <v>4881</v>
      </c>
    </row>
    <row r="2336" spans="1:18" x14ac:dyDescent="0.25">
      <c r="A2336" t="s">
        <v>206</v>
      </c>
      <c r="B2336" t="s">
        <v>4882</v>
      </c>
      <c r="C2336" s="86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  <c r="R2336" s="153" t="s">
        <v>4882</v>
      </c>
    </row>
    <row r="2337" spans="1:18" x14ac:dyDescent="0.25">
      <c r="A2337" t="s">
        <v>207</v>
      </c>
      <c r="B2337" t="s">
        <v>4883</v>
      </c>
      <c r="C2337" s="87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  <c r="R2337" s="153" t="s">
        <v>4883</v>
      </c>
    </row>
    <row r="2338" spans="1:18" x14ac:dyDescent="0.25">
      <c r="A2338" t="s">
        <v>208</v>
      </c>
      <c r="B2338" t="s">
        <v>4884</v>
      </c>
      <c r="C2338" s="86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  <c r="R2338" s="153" t="s">
        <v>4884</v>
      </c>
    </row>
    <row r="2339" spans="1:18" x14ac:dyDescent="0.25">
      <c r="A2339" t="s">
        <v>5688</v>
      </c>
      <c r="B2339" t="s">
        <v>4885</v>
      </c>
      <c r="C2339" s="87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  <c r="R2339" s="153" t="s">
        <v>4885</v>
      </c>
    </row>
    <row r="2340" spans="1:18" x14ac:dyDescent="0.25">
      <c r="A2340" t="s">
        <v>210</v>
      </c>
      <c r="B2340" t="s">
        <v>4886</v>
      </c>
      <c r="C2340" s="86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  <c r="R2340" s="153" t="s">
        <v>4886</v>
      </c>
    </row>
    <row r="2341" spans="1:18" x14ac:dyDescent="0.25">
      <c r="A2341" t="s">
        <v>211</v>
      </c>
      <c r="B2341" t="s">
        <v>4887</v>
      </c>
      <c r="C2341" s="87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  <c r="R2341" s="153" t="s">
        <v>4887</v>
      </c>
    </row>
    <row r="2342" spans="1:18" x14ac:dyDescent="0.25">
      <c r="A2342" t="s">
        <v>212</v>
      </c>
      <c r="B2342" t="s">
        <v>4888</v>
      </c>
      <c r="C2342" s="86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  <c r="R2342" s="153" t="s">
        <v>4888</v>
      </c>
    </row>
    <row r="2343" spans="1:18" x14ac:dyDescent="0.25">
      <c r="A2343" t="s">
        <v>213</v>
      </c>
      <c r="B2343" t="s">
        <v>4889</v>
      </c>
      <c r="C2343" s="87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  <c r="R2343" s="153" t="s">
        <v>4889</v>
      </c>
    </row>
    <row r="2344" spans="1:18" x14ac:dyDescent="0.25">
      <c r="A2344" t="s">
        <v>214</v>
      </c>
      <c r="B2344" t="s">
        <v>4890</v>
      </c>
      <c r="C2344" s="86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  <c r="R2344" s="153" t="s">
        <v>4890</v>
      </c>
    </row>
    <row r="2345" spans="1:18" x14ac:dyDescent="0.25">
      <c r="A2345" t="s">
        <v>215</v>
      </c>
      <c r="B2345" t="s">
        <v>4891</v>
      </c>
      <c r="C2345" s="87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  <c r="R2345" s="153" t="s">
        <v>4891</v>
      </c>
    </row>
    <row r="2346" spans="1:18" x14ac:dyDescent="0.25">
      <c r="A2346" t="s">
        <v>216</v>
      </c>
      <c r="B2346" t="s">
        <v>4892</v>
      </c>
      <c r="C2346" s="86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  <c r="R2346" s="153" t="s">
        <v>4892</v>
      </c>
    </row>
    <row r="2347" spans="1:18" x14ac:dyDescent="0.25">
      <c r="A2347" t="s">
        <v>5689</v>
      </c>
      <c r="B2347" t="s">
        <v>4893</v>
      </c>
      <c r="C2347" s="87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  <c r="R2347" s="153" t="s">
        <v>4893</v>
      </c>
    </row>
    <row r="2348" spans="1:18" x14ac:dyDescent="0.25">
      <c r="A2348" t="s">
        <v>218</v>
      </c>
      <c r="B2348" t="s">
        <v>4894</v>
      </c>
      <c r="C2348" s="86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  <c r="R2348" s="153" t="s">
        <v>4894</v>
      </c>
    </row>
    <row r="2349" spans="1:18" x14ac:dyDescent="0.25">
      <c r="A2349" t="s">
        <v>219</v>
      </c>
      <c r="B2349" t="s">
        <v>4895</v>
      </c>
      <c r="C2349" s="87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  <c r="R2349" s="153" t="s">
        <v>4895</v>
      </c>
    </row>
    <row r="2350" spans="1:18" x14ac:dyDescent="0.25">
      <c r="A2350" t="s">
        <v>220</v>
      </c>
      <c r="B2350" t="s">
        <v>4896</v>
      </c>
      <c r="C2350" s="86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  <c r="R2350" s="153" t="s">
        <v>4896</v>
      </c>
    </row>
    <row r="2351" spans="1:18" x14ac:dyDescent="0.25">
      <c r="A2351" t="s">
        <v>221</v>
      </c>
      <c r="B2351" t="s">
        <v>4897</v>
      </c>
      <c r="C2351" s="87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  <c r="R2351" s="153" t="s">
        <v>4897</v>
      </c>
    </row>
    <row r="2352" spans="1:18" x14ac:dyDescent="0.25">
      <c r="A2352" t="s">
        <v>222</v>
      </c>
      <c r="B2352" t="s">
        <v>4898</v>
      </c>
      <c r="C2352" s="86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  <c r="R2352" s="153" t="s">
        <v>4898</v>
      </c>
    </row>
    <row r="2353" spans="1:18" x14ac:dyDescent="0.25">
      <c r="A2353" t="s">
        <v>5690</v>
      </c>
      <c r="B2353" t="s">
        <v>4899</v>
      </c>
      <c r="C2353" s="87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  <c r="R2353" s="153" t="s">
        <v>4899</v>
      </c>
    </row>
    <row r="2354" spans="1:18" x14ac:dyDescent="0.25">
      <c r="A2354" t="s">
        <v>224</v>
      </c>
      <c r="B2354" t="s">
        <v>4900</v>
      </c>
      <c r="C2354" s="86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  <c r="R2354" s="153" t="s">
        <v>4900</v>
      </c>
    </row>
    <row r="2355" spans="1:18" x14ac:dyDescent="0.25">
      <c r="A2355" t="s">
        <v>225</v>
      </c>
      <c r="B2355" t="s">
        <v>4901</v>
      </c>
      <c r="C2355" s="87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  <c r="R2355" s="153" t="s">
        <v>4901</v>
      </c>
    </row>
    <row r="2356" spans="1:18" x14ac:dyDescent="0.25">
      <c r="A2356" t="s">
        <v>226</v>
      </c>
      <c r="B2356" t="s">
        <v>4902</v>
      </c>
      <c r="C2356" s="86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  <c r="R2356" s="153" t="s">
        <v>4902</v>
      </c>
    </row>
    <row r="2357" spans="1:18" x14ac:dyDescent="0.25">
      <c r="A2357" t="s">
        <v>227</v>
      </c>
      <c r="B2357" t="s">
        <v>4903</v>
      </c>
      <c r="C2357" s="87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  <c r="R2357" s="153" t="s">
        <v>4903</v>
      </c>
    </row>
    <row r="2358" spans="1:18" x14ac:dyDescent="0.25">
      <c r="A2358" t="s">
        <v>228</v>
      </c>
      <c r="B2358" t="s">
        <v>4904</v>
      </c>
      <c r="C2358" s="86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  <c r="R2358" s="153" t="s">
        <v>4904</v>
      </c>
    </row>
    <row r="2359" spans="1:18" x14ac:dyDescent="0.25">
      <c r="A2359" t="s">
        <v>229</v>
      </c>
      <c r="B2359" t="s">
        <v>4905</v>
      </c>
      <c r="C2359" s="87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  <c r="R2359" s="153" t="s">
        <v>4905</v>
      </c>
    </row>
    <row r="2360" spans="1:18" x14ac:dyDescent="0.25">
      <c r="A2360" t="s">
        <v>230</v>
      </c>
      <c r="B2360" t="s">
        <v>4906</v>
      </c>
      <c r="C2360" s="86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  <c r="R2360" s="153" t="s">
        <v>4906</v>
      </c>
    </row>
    <row r="2361" spans="1:18" x14ac:dyDescent="0.25">
      <c r="A2361" t="s">
        <v>231</v>
      </c>
      <c r="B2361" t="s">
        <v>4907</v>
      </c>
      <c r="C2361" s="87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  <c r="R2361" s="153" t="s">
        <v>4907</v>
      </c>
    </row>
    <row r="2362" spans="1:18" x14ac:dyDescent="0.25">
      <c r="A2362" t="s">
        <v>232</v>
      </c>
      <c r="B2362" t="s">
        <v>4908</v>
      </c>
      <c r="C2362" s="86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  <c r="R2362" s="153" t="s">
        <v>4908</v>
      </c>
    </row>
    <row r="2363" spans="1:18" x14ac:dyDescent="0.25">
      <c r="A2363" t="s">
        <v>233</v>
      </c>
      <c r="B2363" t="s">
        <v>4909</v>
      </c>
      <c r="C2363" s="87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  <c r="R2363" s="153" t="s">
        <v>4909</v>
      </c>
    </row>
    <row r="2364" spans="1:18" x14ac:dyDescent="0.25">
      <c r="A2364" t="s">
        <v>234</v>
      </c>
      <c r="B2364" t="s">
        <v>4910</v>
      </c>
      <c r="C2364" s="86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  <c r="R2364" s="153" t="s">
        <v>4910</v>
      </c>
    </row>
    <row r="2365" spans="1:18" x14ac:dyDescent="0.25">
      <c r="A2365" t="s">
        <v>5691</v>
      </c>
      <c r="B2365" t="s">
        <v>4911</v>
      </c>
      <c r="C2365" s="87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  <c r="R2365" s="153" t="s">
        <v>4911</v>
      </c>
    </row>
    <row r="2366" spans="1:18" x14ac:dyDescent="0.25">
      <c r="A2366" t="s">
        <v>6363</v>
      </c>
      <c r="B2366" t="s">
        <v>6269</v>
      </c>
      <c r="C2366" s="86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2805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  <c r="R2366" s="153" t="s">
        <v>6269</v>
      </c>
    </row>
    <row r="2367" spans="1:18" x14ac:dyDescent="0.25">
      <c r="A2367" t="s">
        <v>6364</v>
      </c>
      <c r="B2367" t="s">
        <v>4105</v>
      </c>
      <c r="C2367" s="87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2805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  <c r="R2367" s="153" t="s">
        <v>4105</v>
      </c>
    </row>
    <row r="2368" spans="1:18" x14ac:dyDescent="0.25">
      <c r="A2368" t="s">
        <v>6366</v>
      </c>
      <c r="B2368" t="s">
        <v>4107</v>
      </c>
      <c r="C2368" s="86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2805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  <c r="R2368" s="153" t="s">
        <v>4107</v>
      </c>
    </row>
    <row r="2369" spans="1:18" x14ac:dyDescent="0.25">
      <c r="A2369" t="s">
        <v>6369</v>
      </c>
      <c r="B2369" t="s">
        <v>2804</v>
      </c>
      <c r="C2369" s="87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2805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  <c r="R2369" s="153" t="s">
        <v>2804</v>
      </c>
    </row>
    <row r="2370" spans="1:18" x14ac:dyDescent="0.25">
      <c r="A2370" t="s">
        <v>6372</v>
      </c>
      <c r="B2370" t="s">
        <v>2806</v>
      </c>
      <c r="C2370" s="86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2805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  <c r="R2370" s="153" t="s">
        <v>2806</v>
      </c>
    </row>
    <row r="2371" spans="1:18" x14ac:dyDescent="0.25">
      <c r="A2371" t="s">
        <v>6365</v>
      </c>
      <c r="B2371" t="s">
        <v>6270</v>
      </c>
      <c r="C2371" s="87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2805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  <c r="R2371" s="153" t="s">
        <v>6270</v>
      </c>
    </row>
    <row r="2372" spans="1:18" x14ac:dyDescent="0.25">
      <c r="A2372" t="s">
        <v>6367</v>
      </c>
      <c r="B2372" t="s">
        <v>6271</v>
      </c>
      <c r="C2372" s="86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2805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  <c r="R2372" s="153" t="s">
        <v>6271</v>
      </c>
    </row>
    <row r="2373" spans="1:18" x14ac:dyDescent="0.25">
      <c r="A2373" t="s">
        <v>6370</v>
      </c>
      <c r="B2373" t="s">
        <v>4120</v>
      </c>
      <c r="C2373" s="87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2805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  <c r="R2373" s="153" t="s">
        <v>4120</v>
      </c>
    </row>
    <row r="2374" spans="1:18" x14ac:dyDescent="0.25">
      <c r="A2374" t="s">
        <v>6373</v>
      </c>
      <c r="B2374" t="s">
        <v>4121</v>
      </c>
      <c r="C2374" s="86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2805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  <c r="R2374" s="153" t="s">
        <v>4121</v>
      </c>
    </row>
    <row r="2375" spans="1:18" x14ac:dyDescent="0.25">
      <c r="A2375" t="s">
        <v>6375</v>
      </c>
      <c r="B2375" t="s">
        <v>4122</v>
      </c>
      <c r="C2375" s="87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2805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  <c r="R2375" s="153" t="s">
        <v>4122</v>
      </c>
    </row>
    <row r="2376" spans="1:18" x14ac:dyDescent="0.25">
      <c r="A2376" t="s">
        <v>6368</v>
      </c>
      <c r="B2376" t="s">
        <v>6272</v>
      </c>
      <c r="C2376" s="86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2805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  <c r="R2376" s="153" t="s">
        <v>6272</v>
      </c>
    </row>
    <row r="2377" spans="1:18" x14ac:dyDescent="0.25">
      <c r="A2377" t="s">
        <v>6371</v>
      </c>
      <c r="B2377" t="s">
        <v>6273</v>
      </c>
      <c r="C2377" s="87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2805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  <c r="R2377" s="153" t="s">
        <v>6273</v>
      </c>
    </row>
    <row r="2378" spans="1:18" x14ac:dyDescent="0.25">
      <c r="A2378" t="s">
        <v>6374</v>
      </c>
      <c r="B2378" t="s">
        <v>4126</v>
      </c>
      <c r="C2378" s="86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2805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  <c r="R2378" s="153" t="s">
        <v>4126</v>
      </c>
    </row>
    <row r="2379" spans="1:18" x14ac:dyDescent="0.25">
      <c r="A2379" t="s">
        <v>6376</v>
      </c>
      <c r="B2379" t="s">
        <v>4127</v>
      </c>
      <c r="C2379" s="87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2805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  <c r="R2379" s="153" t="s">
        <v>4127</v>
      </c>
    </row>
    <row r="2380" spans="1:18" x14ac:dyDescent="0.25">
      <c r="A2380" t="s">
        <v>6377</v>
      </c>
      <c r="B2380" t="s">
        <v>4128</v>
      </c>
      <c r="C2380" s="86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2805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  <c r="R2380" s="153" t="s">
        <v>4128</v>
      </c>
    </row>
    <row r="2381" spans="1:18" x14ac:dyDescent="0.25">
      <c r="A2381" t="s">
        <v>6378</v>
      </c>
      <c r="B2381" t="s">
        <v>4133</v>
      </c>
      <c r="C2381" s="87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4912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  <c r="R2381" s="153" t="s">
        <v>4133</v>
      </c>
    </row>
    <row r="2382" spans="1:18" x14ac:dyDescent="0.25">
      <c r="A2382" t="s">
        <v>6380</v>
      </c>
      <c r="B2382" t="s">
        <v>4134</v>
      </c>
      <c r="C2382" s="86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4912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  <c r="R2382" s="153" t="s">
        <v>4134</v>
      </c>
    </row>
    <row r="2383" spans="1:18" x14ac:dyDescent="0.25">
      <c r="A2383" t="s">
        <v>6383</v>
      </c>
      <c r="B2383" t="s">
        <v>4135</v>
      </c>
      <c r="C2383" s="87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4912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  <c r="R2383" s="153" t="s">
        <v>4135</v>
      </c>
    </row>
    <row r="2384" spans="1:18" x14ac:dyDescent="0.25">
      <c r="A2384" t="s">
        <v>6386</v>
      </c>
      <c r="B2384" t="s">
        <v>4136</v>
      </c>
      <c r="C2384" s="86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4912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  <c r="R2384" s="153" t="s">
        <v>4136</v>
      </c>
    </row>
    <row r="2385" spans="1:18" x14ac:dyDescent="0.25">
      <c r="A2385" t="s">
        <v>6389</v>
      </c>
      <c r="B2385" t="s">
        <v>4137</v>
      </c>
      <c r="C2385" s="87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4912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  <c r="R2385" s="153" t="s">
        <v>4137</v>
      </c>
    </row>
    <row r="2386" spans="1:18" x14ac:dyDescent="0.25">
      <c r="A2386" t="s">
        <v>6379</v>
      </c>
      <c r="B2386" t="s">
        <v>4124</v>
      </c>
      <c r="C2386" s="86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4912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  <c r="R2386" s="153" t="s">
        <v>4124</v>
      </c>
    </row>
    <row r="2387" spans="1:18" x14ac:dyDescent="0.25">
      <c r="A2387" t="s">
        <v>6381</v>
      </c>
      <c r="B2387" t="s">
        <v>4125</v>
      </c>
      <c r="C2387" s="87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4912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  <c r="R2387" s="153" t="s">
        <v>4125</v>
      </c>
    </row>
    <row r="2388" spans="1:18" x14ac:dyDescent="0.25">
      <c r="A2388" t="s">
        <v>6384</v>
      </c>
      <c r="B2388" t="s">
        <v>6274</v>
      </c>
      <c r="C2388" s="86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4912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  <c r="R2388" s="153" t="s">
        <v>6274</v>
      </c>
    </row>
    <row r="2389" spans="1:18" x14ac:dyDescent="0.25">
      <c r="A2389" t="s">
        <v>6387</v>
      </c>
      <c r="B2389" t="s">
        <v>6275</v>
      </c>
      <c r="C2389" s="87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4912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  <c r="R2389" s="153" t="s">
        <v>6275</v>
      </c>
    </row>
    <row r="2390" spans="1:18" x14ac:dyDescent="0.25">
      <c r="A2390" t="s">
        <v>6390</v>
      </c>
      <c r="B2390" t="s">
        <v>6276</v>
      </c>
      <c r="C2390" s="86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4912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  <c r="R2390" s="153" t="s">
        <v>6276</v>
      </c>
    </row>
    <row r="2391" spans="1:18" x14ac:dyDescent="0.25">
      <c r="A2391" t="s">
        <v>6382</v>
      </c>
      <c r="B2391" t="s">
        <v>4130</v>
      </c>
      <c r="C2391" s="87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4912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  <c r="R2391" s="153" t="s">
        <v>4130</v>
      </c>
    </row>
    <row r="2392" spans="1:18" x14ac:dyDescent="0.25">
      <c r="A2392" t="s">
        <v>6385</v>
      </c>
      <c r="B2392" t="s">
        <v>4131</v>
      </c>
      <c r="C2392" s="86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4912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  <c r="R2392" s="153" t="s">
        <v>4131</v>
      </c>
    </row>
    <row r="2393" spans="1:18" x14ac:dyDescent="0.25">
      <c r="A2393" t="s">
        <v>6388</v>
      </c>
      <c r="B2393" t="s">
        <v>6277</v>
      </c>
      <c r="C2393" s="87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4912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  <c r="R2393" s="153" t="s">
        <v>6277</v>
      </c>
    </row>
    <row r="2394" spans="1:18" x14ac:dyDescent="0.25">
      <c r="A2394" t="s">
        <v>6391</v>
      </c>
      <c r="B2394" t="s">
        <v>6278</v>
      </c>
      <c r="C2394" s="86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4912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  <c r="R2394" s="153" t="s">
        <v>6278</v>
      </c>
    </row>
    <row r="2395" spans="1:18" x14ac:dyDescent="0.25">
      <c r="A2395" t="s">
        <v>6392</v>
      </c>
      <c r="B2395" t="s">
        <v>6279</v>
      </c>
      <c r="C2395" s="87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4912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  <c r="R2395" s="153" t="s">
        <v>6279</v>
      </c>
    </row>
    <row r="2396" spans="1:18" x14ac:dyDescent="0.25">
      <c r="A2396" t="s">
        <v>6393</v>
      </c>
      <c r="B2396" t="s">
        <v>6280</v>
      </c>
      <c r="C2396" s="86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4912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  <c r="R2396" s="153" t="s">
        <v>6280</v>
      </c>
    </row>
    <row r="2397" spans="1:18" x14ac:dyDescent="0.25">
      <c r="A2397" t="s">
        <v>6394</v>
      </c>
      <c r="B2397" t="s">
        <v>6281</v>
      </c>
      <c r="C2397" s="87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4912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  <c r="R2397" s="153" t="s">
        <v>6281</v>
      </c>
    </row>
    <row r="2398" spans="1:18" x14ac:dyDescent="0.25">
      <c r="A2398" t="s">
        <v>6395</v>
      </c>
      <c r="B2398" t="s">
        <v>6282</v>
      </c>
      <c r="C2398" s="86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4912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  <c r="R2398" s="153" t="s">
        <v>6282</v>
      </c>
    </row>
    <row r="2399" spans="1:18" x14ac:dyDescent="0.25">
      <c r="A2399" t="s">
        <v>6396</v>
      </c>
      <c r="B2399" t="s">
        <v>6283</v>
      </c>
      <c r="C2399" s="87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4912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  <c r="R2399" s="153" t="s">
        <v>6283</v>
      </c>
    </row>
    <row r="2400" spans="1:18" x14ac:dyDescent="0.25">
      <c r="A2400" t="s">
        <v>6397</v>
      </c>
      <c r="B2400" t="s">
        <v>6284</v>
      </c>
      <c r="C2400" s="86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4912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  <c r="R2400" s="153" t="s">
        <v>6284</v>
      </c>
    </row>
    <row r="2401" spans="1:18" x14ac:dyDescent="0.25">
      <c r="A2401" t="s">
        <v>5701</v>
      </c>
      <c r="B2401" t="s">
        <v>2658</v>
      </c>
      <c r="C2401" s="87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  <c r="R2401" s="153" t="s">
        <v>2658</v>
      </c>
    </row>
    <row r="2402" spans="1:18" x14ac:dyDescent="0.25">
      <c r="A2402" t="s">
        <v>1264</v>
      </c>
      <c r="B2402" t="s">
        <v>2659</v>
      </c>
      <c r="C2402" s="86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  <c r="R2402" s="153" t="s">
        <v>2659</v>
      </c>
    </row>
    <row r="2403" spans="1:18" x14ac:dyDescent="0.25">
      <c r="A2403" t="s">
        <v>1265</v>
      </c>
      <c r="B2403" t="s">
        <v>2660</v>
      </c>
      <c r="C2403" s="87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  <c r="R2403" s="153" t="s">
        <v>2660</v>
      </c>
    </row>
    <row r="2404" spans="1:18" x14ac:dyDescent="0.25">
      <c r="A2404" t="s">
        <v>1266</v>
      </c>
      <c r="B2404" t="s">
        <v>2661</v>
      </c>
      <c r="C2404" s="86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  <c r="R2404" s="153" t="s">
        <v>2661</v>
      </c>
    </row>
    <row r="2405" spans="1:18" x14ac:dyDescent="0.25">
      <c r="A2405" t="s">
        <v>5702</v>
      </c>
      <c r="B2405" t="s">
        <v>2662</v>
      </c>
      <c r="C2405" s="87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  <c r="R2405" s="153" t="s">
        <v>2662</v>
      </c>
    </row>
    <row r="2406" spans="1:18" x14ac:dyDescent="0.25">
      <c r="A2406" t="s">
        <v>1268</v>
      </c>
      <c r="B2406" t="s">
        <v>4034</v>
      </c>
      <c r="C2406" s="86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  <c r="R2406" s="153" t="s">
        <v>4034</v>
      </c>
    </row>
    <row r="2407" spans="1:18" x14ac:dyDescent="0.25">
      <c r="A2407" t="s">
        <v>5703</v>
      </c>
      <c r="B2407" t="s">
        <v>4035</v>
      </c>
      <c r="C2407" s="87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  <c r="R2407" s="153" t="s">
        <v>4035</v>
      </c>
    </row>
    <row r="2408" spans="1:18" x14ac:dyDescent="0.25">
      <c r="A2408" t="s">
        <v>5704</v>
      </c>
      <c r="B2408" t="s">
        <v>4036</v>
      </c>
      <c r="C2408" s="86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  <c r="R2408" s="153" t="s">
        <v>4036</v>
      </c>
    </row>
    <row r="2409" spans="1:18" x14ac:dyDescent="0.25">
      <c r="A2409" t="s">
        <v>1271</v>
      </c>
      <c r="B2409" t="s">
        <v>4913</v>
      </c>
      <c r="C2409" s="87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  <c r="R2409" s="153" t="s">
        <v>4913</v>
      </c>
    </row>
    <row r="2410" spans="1:18" x14ac:dyDescent="0.25">
      <c r="A2410" t="s">
        <v>1272</v>
      </c>
      <c r="B2410" t="s">
        <v>4914</v>
      </c>
      <c r="C2410" s="86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  <c r="R2410" s="153" t="s">
        <v>4914</v>
      </c>
    </row>
    <row r="2411" spans="1:18" x14ac:dyDescent="0.25">
      <c r="A2411" t="s">
        <v>1273</v>
      </c>
      <c r="B2411" t="s">
        <v>4040</v>
      </c>
      <c r="C2411" s="87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  <c r="R2411" s="153" t="s">
        <v>4040</v>
      </c>
    </row>
    <row r="2412" spans="1:18" x14ac:dyDescent="0.25">
      <c r="A2412" t="s">
        <v>1274</v>
      </c>
      <c r="B2412" t="s">
        <v>4041</v>
      </c>
      <c r="C2412" s="86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  <c r="R2412" s="153" t="s">
        <v>4041</v>
      </c>
    </row>
    <row r="2413" spans="1:18" x14ac:dyDescent="0.25">
      <c r="A2413" t="s">
        <v>1275</v>
      </c>
      <c r="B2413" t="s">
        <v>4042</v>
      </c>
      <c r="C2413" s="87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  <c r="R2413" s="153" t="s">
        <v>4042</v>
      </c>
    </row>
    <row r="2414" spans="1:18" x14ac:dyDescent="0.25">
      <c r="A2414" t="s">
        <v>1276</v>
      </c>
      <c r="B2414" t="s">
        <v>4915</v>
      </c>
      <c r="C2414" s="86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  <c r="R2414" s="153" t="s">
        <v>4915</v>
      </c>
    </row>
    <row r="2415" spans="1:18" x14ac:dyDescent="0.25">
      <c r="A2415" t="s">
        <v>1277</v>
      </c>
      <c r="B2415" t="s">
        <v>4916</v>
      </c>
      <c r="C2415" s="87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  <c r="R2415" s="153" t="s">
        <v>4916</v>
      </c>
    </row>
    <row r="2416" spans="1:18" x14ac:dyDescent="0.25">
      <c r="A2416" t="s">
        <v>1278</v>
      </c>
      <c r="B2416" t="s">
        <v>4046</v>
      </c>
      <c r="C2416" s="86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  <c r="R2416" s="153" t="s">
        <v>4046</v>
      </c>
    </row>
    <row r="2417" spans="1:18" x14ac:dyDescent="0.25">
      <c r="A2417" t="s">
        <v>1279</v>
      </c>
      <c r="B2417" t="s">
        <v>4047</v>
      </c>
      <c r="C2417" s="87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  <c r="R2417" s="153" t="s">
        <v>4047</v>
      </c>
    </row>
    <row r="2418" spans="1:18" x14ac:dyDescent="0.25">
      <c r="A2418" t="s">
        <v>1280</v>
      </c>
      <c r="B2418" t="s">
        <v>4917</v>
      </c>
      <c r="C2418" s="86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  <c r="R2418" s="153" t="s">
        <v>4917</v>
      </c>
    </row>
    <row r="2419" spans="1:18" x14ac:dyDescent="0.25">
      <c r="A2419" t="s">
        <v>5705</v>
      </c>
      <c r="B2419" t="s">
        <v>4918</v>
      </c>
      <c r="C2419" s="87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  <c r="R2419" s="153" t="s">
        <v>4918</v>
      </c>
    </row>
    <row r="2420" spans="1:18" x14ac:dyDescent="0.25">
      <c r="A2420" t="s">
        <v>5706</v>
      </c>
      <c r="B2420" t="s">
        <v>4919</v>
      </c>
      <c r="C2420" s="86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  <c r="R2420" s="153" t="s">
        <v>4919</v>
      </c>
    </row>
    <row r="2421" spans="1:18" x14ac:dyDescent="0.25">
      <c r="A2421" t="s">
        <v>1283</v>
      </c>
      <c r="B2421" t="s">
        <v>4051</v>
      </c>
      <c r="C2421" s="87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  <c r="R2421" s="153" t="s">
        <v>4051</v>
      </c>
    </row>
    <row r="2422" spans="1:18" x14ac:dyDescent="0.25">
      <c r="A2422" t="s">
        <v>5707</v>
      </c>
      <c r="B2422" t="s">
        <v>4052</v>
      </c>
      <c r="C2422" s="86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  <c r="R2422" s="153" t="s">
        <v>4052</v>
      </c>
    </row>
    <row r="2423" spans="1:18" x14ac:dyDescent="0.25">
      <c r="A2423" t="s">
        <v>1285</v>
      </c>
      <c r="B2423" t="s">
        <v>4053</v>
      </c>
      <c r="C2423" s="87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  <c r="R2423" s="153" t="s">
        <v>4053</v>
      </c>
    </row>
    <row r="2424" spans="1:18" x14ac:dyDescent="0.25">
      <c r="A2424" t="s">
        <v>1286</v>
      </c>
      <c r="B2424" t="s">
        <v>4920</v>
      </c>
      <c r="C2424" s="86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  <c r="R2424" s="153" t="s">
        <v>4920</v>
      </c>
    </row>
    <row r="2425" spans="1:18" x14ac:dyDescent="0.25">
      <c r="A2425" t="s">
        <v>1287</v>
      </c>
      <c r="B2425" t="s">
        <v>4921</v>
      </c>
      <c r="C2425" s="87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  <c r="R2425" s="153" t="s">
        <v>4921</v>
      </c>
    </row>
    <row r="2426" spans="1:18" x14ac:dyDescent="0.25">
      <c r="A2426" t="s">
        <v>5708</v>
      </c>
      <c r="B2426" t="s">
        <v>2694</v>
      </c>
      <c r="C2426" s="86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  <c r="R2426" s="153" t="s">
        <v>2694</v>
      </c>
    </row>
    <row r="2427" spans="1:18" x14ac:dyDescent="0.25">
      <c r="A2427" t="s">
        <v>1310</v>
      </c>
      <c r="B2427" t="s">
        <v>2695</v>
      </c>
      <c r="C2427" s="87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  <c r="R2427" s="153" t="s">
        <v>2695</v>
      </c>
    </row>
    <row r="2428" spans="1:18" x14ac:dyDescent="0.25">
      <c r="A2428" t="s">
        <v>5709</v>
      </c>
      <c r="B2428" t="s">
        <v>2696</v>
      </c>
      <c r="C2428" s="86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  <c r="R2428" s="153" t="s">
        <v>2696</v>
      </c>
    </row>
    <row r="2429" spans="1:18" x14ac:dyDescent="0.25">
      <c r="A2429" t="s">
        <v>5710</v>
      </c>
      <c r="B2429" t="s">
        <v>2697</v>
      </c>
      <c r="C2429" s="87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  <c r="R2429" s="153" t="s">
        <v>2697</v>
      </c>
    </row>
    <row r="2430" spans="1:18" x14ac:dyDescent="0.25">
      <c r="A2430" t="s">
        <v>5711</v>
      </c>
      <c r="B2430" t="s">
        <v>2698</v>
      </c>
      <c r="C2430" s="86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  <c r="R2430" s="153" t="s">
        <v>2698</v>
      </c>
    </row>
    <row r="2431" spans="1:18" x14ac:dyDescent="0.25">
      <c r="A2431" t="s">
        <v>5712</v>
      </c>
      <c r="B2431" t="s">
        <v>4077</v>
      </c>
      <c r="C2431" s="87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  <c r="R2431" s="153" t="s">
        <v>4077</v>
      </c>
    </row>
    <row r="2432" spans="1:18" x14ac:dyDescent="0.25">
      <c r="A2432" t="s">
        <v>5713</v>
      </c>
      <c r="B2432" t="s">
        <v>4078</v>
      </c>
      <c r="C2432" s="86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  <c r="R2432" s="153" t="s">
        <v>4078</v>
      </c>
    </row>
    <row r="2433" spans="1:18" x14ac:dyDescent="0.25">
      <c r="A2433" t="s">
        <v>1316</v>
      </c>
      <c r="B2433" t="s">
        <v>4079</v>
      </c>
      <c r="C2433" s="87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  <c r="R2433" s="153" t="s">
        <v>4079</v>
      </c>
    </row>
    <row r="2434" spans="1:18" x14ac:dyDescent="0.25">
      <c r="A2434" t="s">
        <v>5714</v>
      </c>
      <c r="B2434" t="s">
        <v>4080</v>
      </c>
      <c r="C2434" s="86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  <c r="R2434" s="153" t="s">
        <v>4080</v>
      </c>
    </row>
    <row r="2435" spans="1:18" x14ac:dyDescent="0.25">
      <c r="A2435" t="s">
        <v>5715</v>
      </c>
      <c r="B2435" t="s">
        <v>4922</v>
      </c>
      <c r="C2435" s="87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  <c r="R2435" s="153" t="s">
        <v>4922</v>
      </c>
    </row>
    <row r="2436" spans="1:18" x14ac:dyDescent="0.25">
      <c r="A2436" t="s">
        <v>5716</v>
      </c>
      <c r="B2436" t="s">
        <v>4083</v>
      </c>
      <c r="C2436" s="86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  <c r="R2436" s="153" t="s">
        <v>4083</v>
      </c>
    </row>
    <row r="2437" spans="1:18" x14ac:dyDescent="0.25">
      <c r="A2437" t="s">
        <v>1320</v>
      </c>
      <c r="B2437" t="s">
        <v>4084</v>
      </c>
      <c r="C2437" s="87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  <c r="R2437" s="153" t="s">
        <v>4084</v>
      </c>
    </row>
    <row r="2438" spans="1:18" x14ac:dyDescent="0.25">
      <c r="A2438" t="s">
        <v>1321</v>
      </c>
      <c r="B2438" t="s">
        <v>4085</v>
      </c>
      <c r="C2438" s="86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  <c r="R2438" s="153" t="s">
        <v>4085</v>
      </c>
    </row>
    <row r="2439" spans="1:18" x14ac:dyDescent="0.25">
      <c r="A2439" t="s">
        <v>5717</v>
      </c>
      <c r="B2439" t="s">
        <v>4086</v>
      </c>
      <c r="C2439" s="87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  <c r="R2439" s="153" t="s">
        <v>4086</v>
      </c>
    </row>
    <row r="2440" spans="1:18" x14ac:dyDescent="0.25">
      <c r="A2440" t="s">
        <v>5718</v>
      </c>
      <c r="B2440" t="s">
        <v>4923</v>
      </c>
      <c r="C2440" s="86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  <c r="R2440" s="153" t="s">
        <v>4923</v>
      </c>
    </row>
    <row r="2441" spans="1:18" x14ac:dyDescent="0.25">
      <c r="A2441" t="s">
        <v>1324</v>
      </c>
      <c r="B2441" t="s">
        <v>4089</v>
      </c>
      <c r="C2441" s="87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  <c r="R2441" s="153" t="s">
        <v>4089</v>
      </c>
    </row>
    <row r="2442" spans="1:18" x14ac:dyDescent="0.25">
      <c r="A2442" t="s">
        <v>5719</v>
      </c>
      <c r="B2442" t="s">
        <v>4090</v>
      </c>
      <c r="C2442" s="86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  <c r="R2442" s="153" t="s">
        <v>4090</v>
      </c>
    </row>
    <row r="2443" spans="1:18" x14ac:dyDescent="0.25">
      <c r="A2443" t="s">
        <v>5720</v>
      </c>
      <c r="B2443" t="s">
        <v>4091</v>
      </c>
      <c r="C2443" s="87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  <c r="R2443" s="153" t="s">
        <v>4091</v>
      </c>
    </row>
    <row r="2444" spans="1:18" x14ac:dyDescent="0.25">
      <c r="A2444" t="s">
        <v>5721</v>
      </c>
      <c r="B2444" t="s">
        <v>4092</v>
      </c>
      <c r="C2444" s="86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  <c r="R2444" s="153" t="s">
        <v>4092</v>
      </c>
    </row>
    <row r="2445" spans="1:18" x14ac:dyDescent="0.25">
      <c r="A2445" t="s">
        <v>1328</v>
      </c>
      <c r="B2445" t="s">
        <v>4924</v>
      </c>
      <c r="C2445" s="87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  <c r="R2445" s="153" t="s">
        <v>4924</v>
      </c>
    </row>
    <row r="2446" spans="1:18" x14ac:dyDescent="0.25">
      <c r="A2446" t="s">
        <v>1329</v>
      </c>
      <c r="B2446" t="s">
        <v>4095</v>
      </c>
      <c r="C2446" s="86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  <c r="R2446" s="153" t="s">
        <v>4095</v>
      </c>
    </row>
    <row r="2447" spans="1:18" x14ac:dyDescent="0.25">
      <c r="A2447" t="s">
        <v>1330</v>
      </c>
      <c r="B2447" t="s">
        <v>4096</v>
      </c>
      <c r="C2447" s="87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  <c r="R2447" s="153" t="s">
        <v>4096</v>
      </c>
    </row>
    <row r="2448" spans="1:18" x14ac:dyDescent="0.25">
      <c r="A2448" t="s">
        <v>5722</v>
      </c>
      <c r="B2448" t="s">
        <v>4097</v>
      </c>
      <c r="C2448" s="86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  <c r="R2448" s="153" t="s">
        <v>4097</v>
      </c>
    </row>
    <row r="2449" spans="1:18" x14ac:dyDescent="0.25">
      <c r="A2449" t="s">
        <v>5723</v>
      </c>
      <c r="B2449" t="s">
        <v>4098</v>
      </c>
      <c r="C2449" s="87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  <c r="R2449" s="153" t="s">
        <v>4098</v>
      </c>
    </row>
    <row r="2450" spans="1:18" x14ac:dyDescent="0.25">
      <c r="A2450" t="s">
        <v>5724</v>
      </c>
      <c r="B2450" t="s">
        <v>4925</v>
      </c>
      <c r="C2450" s="86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  <c r="R2450" s="153" t="s">
        <v>4925</v>
      </c>
    </row>
    <row r="2451" spans="1:18" x14ac:dyDescent="0.25">
      <c r="A2451" t="s">
        <v>5725</v>
      </c>
      <c r="B2451" t="s">
        <v>4101</v>
      </c>
      <c r="C2451" s="87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  <c r="R2451" s="153" t="s">
        <v>4101</v>
      </c>
    </row>
    <row r="2452" spans="1:18" x14ac:dyDescent="0.25">
      <c r="A2452" t="s">
        <v>1335</v>
      </c>
      <c r="B2452" t="s">
        <v>4102</v>
      </c>
      <c r="C2452" s="86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  <c r="R2452" s="153" t="s">
        <v>4102</v>
      </c>
    </row>
    <row r="2453" spans="1:18" x14ac:dyDescent="0.25">
      <c r="A2453" t="s">
        <v>5726</v>
      </c>
      <c r="B2453" t="s">
        <v>4103</v>
      </c>
      <c r="C2453" s="87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  <c r="R2453" s="153" t="s">
        <v>4103</v>
      </c>
    </row>
    <row r="2454" spans="1:18" x14ac:dyDescent="0.25">
      <c r="A2454" t="s">
        <v>1337</v>
      </c>
      <c r="B2454" t="s">
        <v>4104</v>
      </c>
      <c r="C2454" s="86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  <c r="R2454" s="153" t="s">
        <v>4104</v>
      </c>
    </row>
    <row r="2455" spans="1:18" x14ac:dyDescent="0.25">
      <c r="A2455" t="s">
        <v>1338</v>
      </c>
      <c r="B2455" t="s">
        <v>4926</v>
      </c>
      <c r="C2455" s="87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  <c r="R2455" s="153" t="s">
        <v>4926</v>
      </c>
    </row>
    <row r="2456" spans="1:18" x14ac:dyDescent="0.25">
      <c r="A2456" t="s">
        <v>1303</v>
      </c>
      <c r="B2456" t="s">
        <v>4927</v>
      </c>
      <c r="C2456" s="86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  <c r="R2456" s="153" t="s">
        <v>4927</v>
      </c>
    </row>
    <row r="2457" spans="1:18" x14ac:dyDescent="0.25">
      <c r="A2457" t="s">
        <v>5727</v>
      </c>
      <c r="B2457" t="s">
        <v>4928</v>
      </c>
      <c r="C2457" s="87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  <c r="R2457" s="153" t="s">
        <v>4928</v>
      </c>
    </row>
    <row r="2458" spans="1:18" x14ac:dyDescent="0.25">
      <c r="A2458" t="s">
        <v>1305</v>
      </c>
      <c r="B2458" t="s">
        <v>4929</v>
      </c>
      <c r="C2458" s="86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  <c r="R2458" s="153" t="s">
        <v>4929</v>
      </c>
    </row>
    <row r="2459" spans="1:18" x14ac:dyDescent="0.25">
      <c r="A2459" t="s">
        <v>1306</v>
      </c>
      <c r="B2459" t="s">
        <v>4930</v>
      </c>
      <c r="C2459" s="87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  <c r="R2459" s="153" t="s">
        <v>4930</v>
      </c>
    </row>
    <row r="2460" spans="1:18" x14ac:dyDescent="0.25">
      <c r="A2460" t="s">
        <v>1307</v>
      </c>
      <c r="B2460" t="s">
        <v>4931</v>
      </c>
      <c r="C2460" s="86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  <c r="R2460" s="153" t="s">
        <v>4931</v>
      </c>
    </row>
    <row r="2461" spans="1:18" x14ac:dyDescent="0.25">
      <c r="A2461" t="s">
        <v>5728</v>
      </c>
      <c r="B2461" t="s">
        <v>4932</v>
      </c>
      <c r="C2461" s="87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  <c r="R2461" s="153" t="s">
        <v>4932</v>
      </c>
    </row>
    <row r="2462" spans="1:18" x14ac:dyDescent="0.25">
      <c r="A2462" t="s">
        <v>1298</v>
      </c>
      <c r="B2462" t="s">
        <v>2761</v>
      </c>
      <c r="C2462" s="86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  <c r="R2462" s="153" t="s">
        <v>2761</v>
      </c>
    </row>
    <row r="2463" spans="1:18" x14ac:dyDescent="0.25">
      <c r="A2463" t="s">
        <v>1299</v>
      </c>
      <c r="B2463" t="s">
        <v>2762</v>
      </c>
      <c r="C2463" s="87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  <c r="R2463" s="153" t="s">
        <v>2762</v>
      </c>
    </row>
    <row r="2464" spans="1:18" x14ac:dyDescent="0.25">
      <c r="A2464" t="s">
        <v>1300</v>
      </c>
      <c r="B2464" t="s">
        <v>2763</v>
      </c>
      <c r="C2464" s="86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  <c r="R2464" s="153" t="s">
        <v>2763</v>
      </c>
    </row>
    <row r="2465" spans="1:18" x14ac:dyDescent="0.25">
      <c r="A2465" t="s">
        <v>1301</v>
      </c>
      <c r="B2465" t="s">
        <v>2764</v>
      </c>
      <c r="C2465" s="87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  <c r="R2465" s="153" t="s">
        <v>2764</v>
      </c>
    </row>
    <row r="2466" spans="1:18" x14ac:dyDescent="0.25">
      <c r="A2466" t="s">
        <v>1302</v>
      </c>
      <c r="B2466" t="s">
        <v>2765</v>
      </c>
      <c r="C2466" s="86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  <c r="R2466" s="153" t="s">
        <v>2765</v>
      </c>
    </row>
    <row r="2467" spans="1:18" x14ac:dyDescent="0.25">
      <c r="A2467" t="s">
        <v>1288</v>
      </c>
      <c r="B2467" t="s">
        <v>4933</v>
      </c>
      <c r="C2467" s="87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  <c r="R2467" s="153" t="s">
        <v>4933</v>
      </c>
    </row>
    <row r="2468" spans="1:18" x14ac:dyDescent="0.25">
      <c r="A2468" t="s">
        <v>5729</v>
      </c>
      <c r="B2468" t="s">
        <v>4934</v>
      </c>
      <c r="C2468" s="86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  <c r="R2468" s="153" t="s">
        <v>4934</v>
      </c>
    </row>
    <row r="2469" spans="1:18" x14ac:dyDescent="0.25">
      <c r="A2469" t="s">
        <v>1290</v>
      </c>
      <c r="B2469" t="s">
        <v>4935</v>
      </c>
      <c r="C2469" s="87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  <c r="R2469" s="153" t="s">
        <v>4935</v>
      </c>
    </row>
    <row r="2470" spans="1:18" x14ac:dyDescent="0.25">
      <c r="A2470" t="s">
        <v>1291</v>
      </c>
      <c r="B2470" t="s">
        <v>4936</v>
      </c>
      <c r="C2470" s="86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  <c r="R2470" s="153" t="s">
        <v>4936</v>
      </c>
    </row>
    <row r="2471" spans="1:18" x14ac:dyDescent="0.25">
      <c r="A2471" t="s">
        <v>1292</v>
      </c>
      <c r="B2471" t="s">
        <v>4937</v>
      </c>
      <c r="C2471" s="87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  <c r="R2471" s="153" t="s">
        <v>4937</v>
      </c>
    </row>
    <row r="2472" spans="1:18" x14ac:dyDescent="0.25">
      <c r="A2472" t="s">
        <v>1293</v>
      </c>
      <c r="B2472" t="s">
        <v>4938</v>
      </c>
      <c r="C2472" s="86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  <c r="R2472" s="153" t="s">
        <v>4938</v>
      </c>
    </row>
    <row r="2473" spans="1:18" x14ac:dyDescent="0.25">
      <c r="A2473" t="s">
        <v>1294</v>
      </c>
      <c r="B2473" t="s">
        <v>4939</v>
      </c>
      <c r="C2473" s="87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  <c r="R2473" s="153" t="s">
        <v>4939</v>
      </c>
    </row>
    <row r="2474" spans="1:18" x14ac:dyDescent="0.25">
      <c r="A2474" t="s">
        <v>5730</v>
      </c>
      <c r="B2474" t="s">
        <v>4940</v>
      </c>
      <c r="C2474" s="86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  <c r="R2474" s="153" t="s">
        <v>4940</v>
      </c>
    </row>
    <row r="2475" spans="1:18" x14ac:dyDescent="0.25">
      <c r="A2475" t="s">
        <v>1296</v>
      </c>
      <c r="B2475" t="s">
        <v>4941</v>
      </c>
      <c r="C2475" s="87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  <c r="R2475" s="153" t="s">
        <v>4941</v>
      </c>
    </row>
    <row r="2476" spans="1:18" x14ac:dyDescent="0.25">
      <c r="A2476" t="s">
        <v>1297</v>
      </c>
      <c r="B2476" t="s">
        <v>4942</v>
      </c>
      <c r="C2476" s="86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  <c r="R2476" s="153" t="s">
        <v>4942</v>
      </c>
    </row>
    <row r="2477" spans="1:18" x14ac:dyDescent="0.25">
      <c r="A2477" t="s">
        <v>5731</v>
      </c>
      <c r="B2477" t="s">
        <v>2884</v>
      </c>
      <c r="C2477" s="87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4943</v>
      </c>
      <c r="M2477" s="60">
        <v>35</v>
      </c>
      <c r="N2477" s="60">
        <v>940</v>
      </c>
      <c r="O2477" s="60">
        <v>34.74</v>
      </c>
      <c r="P2477" s="60">
        <v>937.4</v>
      </c>
      <c r="R2477" s="153" t="s">
        <v>2884</v>
      </c>
    </row>
    <row r="2478" spans="1:18" x14ac:dyDescent="0.25">
      <c r="A2478" t="s">
        <v>5732</v>
      </c>
      <c r="B2478" t="s">
        <v>2885</v>
      </c>
      <c r="C2478" s="86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4943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  <c r="R2478" s="153" t="s">
        <v>2885</v>
      </c>
    </row>
    <row r="2479" spans="1:18" x14ac:dyDescent="0.25">
      <c r="A2479" t="s">
        <v>5733</v>
      </c>
      <c r="B2479" t="s">
        <v>2886</v>
      </c>
      <c r="C2479" s="87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4943</v>
      </c>
      <c r="M2479" s="60">
        <v>67.116</v>
      </c>
      <c r="N2479" s="60">
        <v>737.26</v>
      </c>
      <c r="O2479" s="60">
        <v>67.105000000000004</v>
      </c>
      <c r="P2479" s="60">
        <v>737.07</v>
      </c>
      <c r="R2479" s="153" t="s">
        <v>2886</v>
      </c>
    </row>
    <row r="2480" spans="1:18" x14ac:dyDescent="0.25">
      <c r="A2480" t="s">
        <v>5734</v>
      </c>
      <c r="B2480" t="s">
        <v>2887</v>
      </c>
      <c r="C2480" s="86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4943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  <c r="R2480" s="153" t="s">
        <v>2887</v>
      </c>
    </row>
    <row r="2481" spans="1:18" x14ac:dyDescent="0.25">
      <c r="A2481" t="s">
        <v>5735</v>
      </c>
      <c r="B2481" t="s">
        <v>2888</v>
      </c>
      <c r="C2481" s="87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4943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  <c r="R2481" s="153" t="s">
        <v>2888</v>
      </c>
    </row>
    <row r="2482" spans="1:18" x14ac:dyDescent="0.25">
      <c r="A2482" t="s">
        <v>5736</v>
      </c>
      <c r="B2482" t="s">
        <v>4944</v>
      </c>
      <c r="C2482" s="86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4943</v>
      </c>
      <c r="M2482" s="59">
        <v>36</v>
      </c>
      <c r="N2482" s="59">
        <v>930</v>
      </c>
      <c r="O2482" s="59">
        <v>35.470999999999997</v>
      </c>
      <c r="P2482" s="59">
        <v>926.49</v>
      </c>
      <c r="R2482" s="153" t="s">
        <v>4944</v>
      </c>
    </row>
    <row r="2483" spans="1:18" x14ac:dyDescent="0.25">
      <c r="A2483" t="s">
        <v>5737</v>
      </c>
      <c r="B2483" t="s">
        <v>4945</v>
      </c>
      <c r="C2483" s="87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4943</v>
      </c>
      <c r="M2483" s="60">
        <v>36</v>
      </c>
      <c r="N2483" s="60">
        <v>923.18</v>
      </c>
      <c r="O2483" s="60">
        <v>35.864999999999995</v>
      </c>
      <c r="P2483" s="60">
        <v>923.15</v>
      </c>
      <c r="R2483" s="153" t="s">
        <v>4945</v>
      </c>
    </row>
    <row r="2484" spans="1:18" x14ac:dyDescent="0.25">
      <c r="A2484" t="s">
        <v>5738</v>
      </c>
      <c r="B2484" t="s">
        <v>4946</v>
      </c>
      <c r="C2484" s="86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4943</v>
      </c>
      <c r="M2484" s="59">
        <v>67.126000000000005</v>
      </c>
      <c r="N2484" s="59">
        <v>727.32</v>
      </c>
      <c r="O2484" s="59">
        <v>67.116</v>
      </c>
      <c r="P2484" s="59">
        <v>727.12</v>
      </c>
      <c r="R2484" s="153" t="s">
        <v>4946</v>
      </c>
    </row>
    <row r="2485" spans="1:18" x14ac:dyDescent="0.25">
      <c r="A2485" t="s">
        <v>5739</v>
      </c>
      <c r="B2485" t="s">
        <v>4947</v>
      </c>
      <c r="C2485" s="87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4943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  <c r="R2485" s="153" t="s">
        <v>4947</v>
      </c>
    </row>
    <row r="2486" spans="1:18" x14ac:dyDescent="0.25">
      <c r="A2486" t="s">
        <v>5740</v>
      </c>
      <c r="B2486" t="s">
        <v>4948</v>
      </c>
      <c r="C2486" s="86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4943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  <c r="R2486" s="153" t="s">
        <v>4948</v>
      </c>
    </row>
    <row r="2487" spans="1:18" x14ac:dyDescent="0.25">
      <c r="A2487" t="s">
        <v>5741</v>
      </c>
      <c r="B2487" t="s">
        <v>4949</v>
      </c>
      <c r="C2487" s="87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4943</v>
      </c>
      <c r="M2487" s="60">
        <v>350</v>
      </c>
      <c r="N2487" s="60">
        <v>940</v>
      </c>
      <c r="O2487" s="60">
        <v>347.15</v>
      </c>
      <c r="P2487" s="60">
        <v>937.18</v>
      </c>
      <c r="R2487" s="153" t="s">
        <v>4949</v>
      </c>
    </row>
    <row r="2488" spans="1:18" x14ac:dyDescent="0.25">
      <c r="A2488" t="s">
        <v>5742</v>
      </c>
      <c r="B2488" t="s">
        <v>4950</v>
      </c>
      <c r="C2488" s="86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4943</v>
      </c>
      <c r="M2488" s="59">
        <v>351.19</v>
      </c>
      <c r="N2488" s="59">
        <v>934.51</v>
      </c>
      <c r="O2488" s="59">
        <v>351.15999999999997</v>
      </c>
      <c r="P2488" s="59">
        <v>934.46</v>
      </c>
      <c r="R2488" s="153" t="s">
        <v>4950</v>
      </c>
    </row>
    <row r="2489" spans="1:18" x14ac:dyDescent="0.25">
      <c r="A2489" t="s">
        <v>5743</v>
      </c>
      <c r="B2489" t="s">
        <v>4951</v>
      </c>
      <c r="C2489" s="87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4943</v>
      </c>
      <c r="M2489" s="60">
        <v>650.74</v>
      </c>
      <c r="N2489" s="60">
        <v>757.68</v>
      </c>
      <c r="O2489" s="60">
        <v>650.66</v>
      </c>
      <c r="P2489" s="60">
        <v>757.46</v>
      </c>
      <c r="R2489" s="153" t="s">
        <v>4951</v>
      </c>
    </row>
    <row r="2490" spans="1:18" x14ac:dyDescent="0.25">
      <c r="A2490" t="s">
        <v>5744</v>
      </c>
      <c r="B2490" t="s">
        <v>4952</v>
      </c>
      <c r="C2490" s="86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4943</v>
      </c>
      <c r="M2490" s="59">
        <v>5776.6</v>
      </c>
      <c r="N2490" s="59">
        <v>138.38999999999999</v>
      </c>
      <c r="O2490" s="59">
        <v>5776.5</v>
      </c>
      <c r="P2490" s="59">
        <v>138.13</v>
      </c>
      <c r="R2490" s="153" t="s">
        <v>4952</v>
      </c>
    </row>
    <row r="2491" spans="1:18" x14ac:dyDescent="0.25">
      <c r="A2491" t="s">
        <v>5745</v>
      </c>
      <c r="B2491" t="s">
        <v>4953</v>
      </c>
      <c r="C2491" s="87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4943</v>
      </c>
      <c r="M2491" s="60">
        <v>57736</v>
      </c>
      <c r="N2491" s="60">
        <v>14.108000000000001</v>
      </c>
      <c r="O2491" s="60">
        <v>57736</v>
      </c>
      <c r="P2491" s="60">
        <v>14</v>
      </c>
      <c r="R2491" s="153" t="s">
        <v>4953</v>
      </c>
    </row>
    <row r="2492" spans="1:18" x14ac:dyDescent="0.25">
      <c r="A2492" t="s">
        <v>5746</v>
      </c>
      <c r="B2492" t="s">
        <v>4954</v>
      </c>
      <c r="C2492" s="86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4943</v>
      </c>
      <c r="M2492" s="59">
        <v>850</v>
      </c>
      <c r="N2492" s="59">
        <v>1700</v>
      </c>
      <c r="O2492" s="59">
        <v>808.55</v>
      </c>
      <c r="P2492" s="59">
        <v>1738.9</v>
      </c>
      <c r="R2492" s="153" t="s">
        <v>4954</v>
      </c>
    </row>
    <row r="2493" spans="1:18" x14ac:dyDescent="0.25">
      <c r="A2493" t="s">
        <v>5747</v>
      </c>
      <c r="B2493" t="s">
        <v>4955</v>
      </c>
      <c r="C2493" s="87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4943</v>
      </c>
      <c r="M2493" s="60">
        <v>850</v>
      </c>
      <c r="N2493" s="60">
        <v>1737.8</v>
      </c>
      <c r="O2493" s="60">
        <v>810.33</v>
      </c>
      <c r="P2493" s="60">
        <v>1737.8</v>
      </c>
      <c r="R2493" s="153" t="s">
        <v>4955</v>
      </c>
    </row>
    <row r="2494" spans="1:18" x14ac:dyDescent="0.25">
      <c r="A2494" t="s">
        <v>5748</v>
      </c>
      <c r="B2494" t="s">
        <v>4956</v>
      </c>
      <c r="C2494" s="86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4943</v>
      </c>
      <c r="M2494" s="59">
        <v>976.25</v>
      </c>
      <c r="N2494" s="59">
        <v>1636.3</v>
      </c>
      <c r="O2494" s="59">
        <v>975.89</v>
      </c>
      <c r="P2494" s="59">
        <v>1636.2</v>
      </c>
      <c r="R2494" s="153" t="s">
        <v>4956</v>
      </c>
    </row>
    <row r="2495" spans="1:18" x14ac:dyDescent="0.25">
      <c r="A2495" t="s">
        <v>5749</v>
      </c>
      <c r="B2495" t="s">
        <v>4957</v>
      </c>
      <c r="C2495" s="87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4943</v>
      </c>
      <c r="M2495" s="60">
        <v>5806.3</v>
      </c>
      <c r="N2495" s="60">
        <v>505.05</v>
      </c>
      <c r="O2495" s="60">
        <v>5806.1</v>
      </c>
      <c r="P2495" s="60">
        <v>504.49</v>
      </c>
      <c r="R2495" s="153" t="s">
        <v>4957</v>
      </c>
    </row>
    <row r="2496" spans="1:18" x14ac:dyDescent="0.25">
      <c r="A2496" t="s">
        <v>5750</v>
      </c>
      <c r="B2496" t="s">
        <v>4958</v>
      </c>
      <c r="C2496" s="86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4943</v>
      </c>
      <c r="M2496" s="59">
        <v>57739</v>
      </c>
      <c r="N2496" s="59">
        <v>53.381</v>
      </c>
      <c r="O2496" s="59">
        <v>57739</v>
      </c>
      <c r="P2496" s="59">
        <v>53.128</v>
      </c>
      <c r="R2496" s="153" t="s">
        <v>4958</v>
      </c>
    </row>
    <row r="2497" spans="1:18" x14ac:dyDescent="0.25">
      <c r="A2497" t="s">
        <v>5751</v>
      </c>
      <c r="B2497" t="s">
        <v>4959</v>
      </c>
      <c r="C2497" s="87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4943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  <c r="R2497" s="153" t="s">
        <v>4959</v>
      </c>
    </row>
    <row r="2498" spans="1:18" x14ac:dyDescent="0.25">
      <c r="A2498" t="s">
        <v>5752</v>
      </c>
      <c r="B2498" t="s">
        <v>4960</v>
      </c>
      <c r="C2498" s="86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4943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  <c r="R2498" s="153" t="s">
        <v>4960</v>
      </c>
    </row>
    <row r="2499" spans="1:18" x14ac:dyDescent="0.25">
      <c r="A2499" t="s">
        <v>5753</v>
      </c>
      <c r="B2499" t="s">
        <v>4961</v>
      </c>
      <c r="C2499" s="87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4943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  <c r="R2499" s="153" t="s">
        <v>4961</v>
      </c>
    </row>
    <row r="2500" spans="1:18" x14ac:dyDescent="0.25">
      <c r="A2500" t="s">
        <v>5754</v>
      </c>
      <c r="B2500" t="s">
        <v>4962</v>
      </c>
      <c r="C2500" s="86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4943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  <c r="R2500" s="153" t="s">
        <v>4962</v>
      </c>
    </row>
    <row r="2501" spans="1:18" x14ac:dyDescent="0.25">
      <c r="A2501" t="s">
        <v>5755</v>
      </c>
      <c r="B2501" t="s">
        <v>4963</v>
      </c>
      <c r="C2501" s="87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4943</v>
      </c>
      <c r="M2501" s="60">
        <v>577.36</v>
      </c>
      <c r="N2501" s="60">
        <v>1.4397E-2</v>
      </c>
      <c r="O2501" s="60">
        <v>577.36</v>
      </c>
      <c r="P2501" s="60">
        <v>1.4E-2</v>
      </c>
      <c r="R2501" s="153" t="s">
        <v>4963</v>
      </c>
    </row>
    <row r="2502" spans="1:18" x14ac:dyDescent="0.25">
      <c r="A2502" t="s">
        <v>5756</v>
      </c>
      <c r="B2502" t="s">
        <v>4964</v>
      </c>
      <c r="C2502" s="86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4943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  <c r="R2502" s="153" t="s">
        <v>4964</v>
      </c>
    </row>
    <row r="2503" spans="1:18" x14ac:dyDescent="0.25">
      <c r="A2503" t="s">
        <v>5757</v>
      </c>
      <c r="B2503" t="s">
        <v>4965</v>
      </c>
      <c r="C2503" s="87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4943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  <c r="R2503" s="153" t="s">
        <v>4965</v>
      </c>
    </row>
    <row r="2504" spans="1:18" x14ac:dyDescent="0.25">
      <c r="A2504" t="s">
        <v>5758</v>
      </c>
      <c r="B2504" t="s">
        <v>4966</v>
      </c>
      <c r="C2504" s="86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4943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  <c r="R2504" s="153" t="s">
        <v>4966</v>
      </c>
    </row>
    <row r="2505" spans="1:18" x14ac:dyDescent="0.25">
      <c r="A2505" t="s">
        <v>5759</v>
      </c>
      <c r="B2505" t="s">
        <v>4967</v>
      </c>
      <c r="C2505" s="87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4943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  <c r="R2505" s="153" t="s">
        <v>4967</v>
      </c>
    </row>
    <row r="2506" spans="1:18" x14ac:dyDescent="0.25">
      <c r="A2506" t="s">
        <v>5760</v>
      </c>
      <c r="B2506" t="s">
        <v>4968</v>
      </c>
      <c r="C2506" s="86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4943</v>
      </c>
      <c r="M2506" s="59">
        <v>577.39</v>
      </c>
      <c r="N2506" s="59">
        <v>5.4542E-2</v>
      </c>
      <c r="O2506" s="59">
        <v>577.39</v>
      </c>
      <c r="P2506" s="59">
        <v>5.3976000000000003E-2</v>
      </c>
      <c r="R2506" s="153" t="s">
        <v>4968</v>
      </c>
    </row>
    <row r="2507" spans="1:18" x14ac:dyDescent="0.25">
      <c r="A2507" t="s">
        <v>5761</v>
      </c>
      <c r="B2507" t="s">
        <v>4436</v>
      </c>
      <c r="C2507" s="87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4943</v>
      </c>
      <c r="M2507" s="60">
        <v>35</v>
      </c>
      <c r="N2507" s="60">
        <v>0.95</v>
      </c>
      <c r="O2507" s="60">
        <v>34.942999999999998</v>
      </c>
      <c r="P2507" s="60">
        <v>0.94799</v>
      </c>
      <c r="R2507" s="153" t="s">
        <v>4436</v>
      </c>
    </row>
    <row r="2508" spans="1:18" x14ac:dyDescent="0.25">
      <c r="A2508" t="s">
        <v>5762</v>
      </c>
      <c r="B2508" t="s">
        <v>4437</v>
      </c>
      <c r="C2508" s="86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4943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  <c r="R2508" s="153" t="s">
        <v>4437</v>
      </c>
    </row>
    <row r="2509" spans="1:18" x14ac:dyDescent="0.25">
      <c r="A2509" t="s">
        <v>5763</v>
      </c>
      <c r="B2509" t="s">
        <v>4438</v>
      </c>
      <c r="C2509" s="87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4943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  <c r="R2509" s="153" t="s">
        <v>4438</v>
      </c>
    </row>
    <row r="2510" spans="1:18" x14ac:dyDescent="0.25">
      <c r="A2510" t="s">
        <v>5764</v>
      </c>
      <c r="B2510" t="s">
        <v>4439</v>
      </c>
      <c r="C2510" s="86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4943</v>
      </c>
      <c r="M2510" s="59">
        <v>577.66</v>
      </c>
      <c r="N2510" s="59">
        <v>0.14257</v>
      </c>
      <c r="O2510" s="59">
        <v>577.63</v>
      </c>
      <c r="P2510" s="59">
        <v>0.14057</v>
      </c>
      <c r="R2510" s="153" t="s">
        <v>4439</v>
      </c>
    </row>
    <row r="2511" spans="1:18" x14ac:dyDescent="0.25">
      <c r="A2511" t="s">
        <v>5765</v>
      </c>
      <c r="B2511" t="s">
        <v>4969</v>
      </c>
      <c r="C2511" s="87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4943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  <c r="R2511" s="153" t="s">
        <v>4969</v>
      </c>
    </row>
    <row r="2512" spans="1:18" x14ac:dyDescent="0.25">
      <c r="A2512" t="s">
        <v>5766</v>
      </c>
      <c r="B2512" t="s">
        <v>4495</v>
      </c>
      <c r="C2512" s="86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4943</v>
      </c>
      <c r="M2512" s="59">
        <v>360</v>
      </c>
      <c r="N2512" s="59">
        <v>1.1000000000000001</v>
      </c>
      <c r="O2512" s="59">
        <v>337.15</v>
      </c>
      <c r="P2512" s="59">
        <v>1.1167</v>
      </c>
      <c r="R2512" s="153" t="s">
        <v>4495</v>
      </c>
    </row>
    <row r="2513" spans="1:18" x14ac:dyDescent="0.25">
      <c r="A2513" t="s">
        <v>5767</v>
      </c>
      <c r="B2513" t="s">
        <v>4496</v>
      </c>
      <c r="C2513" s="87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4943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  <c r="R2513" s="153" t="s">
        <v>4496</v>
      </c>
    </row>
    <row r="2514" spans="1:18" x14ac:dyDescent="0.25">
      <c r="A2514" t="s">
        <v>5768</v>
      </c>
      <c r="B2514" t="s">
        <v>4497</v>
      </c>
      <c r="C2514" s="86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4943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  <c r="R2514" s="153" t="s">
        <v>4497</v>
      </c>
    </row>
    <row r="2515" spans="1:18" x14ac:dyDescent="0.25">
      <c r="A2515" t="s">
        <v>5769</v>
      </c>
      <c r="B2515" t="s">
        <v>4970</v>
      </c>
      <c r="C2515" s="87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4943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  <c r="R2515" s="153" t="s">
        <v>4970</v>
      </c>
    </row>
    <row r="2516" spans="1:18" x14ac:dyDescent="0.25">
      <c r="A2516" t="s">
        <v>5770</v>
      </c>
      <c r="B2516" t="s">
        <v>4971</v>
      </c>
      <c r="C2516" s="86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4943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  <c r="R2516" s="153" t="s">
        <v>4971</v>
      </c>
    </row>
    <row r="2517" spans="1:18" x14ac:dyDescent="0.25">
      <c r="A2517" t="s">
        <v>5771</v>
      </c>
      <c r="B2517" t="s">
        <v>4972</v>
      </c>
      <c r="C2517" s="87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4943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  <c r="R2517" s="153" t="s">
        <v>4972</v>
      </c>
    </row>
    <row r="2518" spans="1:18" x14ac:dyDescent="0.25">
      <c r="A2518" t="s">
        <v>5772</v>
      </c>
      <c r="B2518" t="s">
        <v>4973</v>
      </c>
      <c r="C2518" s="86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4943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  <c r="R2518" s="153" t="s">
        <v>4973</v>
      </c>
    </row>
    <row r="2519" spans="1:18" x14ac:dyDescent="0.25">
      <c r="A2519" t="s">
        <v>5773</v>
      </c>
      <c r="B2519" t="s">
        <v>4974</v>
      </c>
      <c r="C2519" s="87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4943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  <c r="R2519" s="153" t="s">
        <v>4974</v>
      </c>
    </row>
    <row r="2520" spans="1:18" x14ac:dyDescent="0.25">
      <c r="A2520" t="s">
        <v>5774</v>
      </c>
      <c r="B2520" t="s">
        <v>4975</v>
      </c>
      <c r="C2520" s="86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4943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  <c r="R2520" s="153" t="s">
        <v>4975</v>
      </c>
    </row>
    <row r="2521" spans="1:18" x14ac:dyDescent="0.25">
      <c r="A2521" t="s">
        <v>5775</v>
      </c>
      <c r="B2521" t="s">
        <v>4976</v>
      </c>
      <c r="C2521" s="87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4943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  <c r="R2521" s="153" t="s">
        <v>4976</v>
      </c>
    </row>
    <row r="2522" spans="1:18" x14ac:dyDescent="0.25">
      <c r="A2522" t="s">
        <v>5776</v>
      </c>
      <c r="B2522" t="s">
        <v>4977</v>
      </c>
      <c r="C2522" s="86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4943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  <c r="R2522" s="153" t="s">
        <v>4977</v>
      </c>
    </row>
    <row r="2523" spans="1:18" x14ac:dyDescent="0.25">
      <c r="A2523" t="s">
        <v>5777</v>
      </c>
      <c r="B2523" t="s">
        <v>4978</v>
      </c>
      <c r="C2523" s="87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4943</v>
      </c>
      <c r="M2523" s="60">
        <v>0.97</v>
      </c>
      <c r="N2523" s="60">
        <v>1191.5</v>
      </c>
      <c r="O2523" s="60">
        <v>0.96690999999999994</v>
      </c>
      <c r="P2523" s="60">
        <v>1191.3</v>
      </c>
      <c r="R2523" s="153" t="s">
        <v>4978</v>
      </c>
    </row>
    <row r="2524" spans="1:18" x14ac:dyDescent="0.25">
      <c r="A2524" t="s">
        <v>5778</v>
      </c>
      <c r="B2524" t="s">
        <v>4979</v>
      </c>
      <c r="C2524" s="86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4943</v>
      </c>
      <c r="M2524" s="59">
        <v>1.1172</v>
      </c>
      <c r="N2524" s="59">
        <v>1119.7</v>
      </c>
      <c r="O2524" s="59">
        <v>1.1168</v>
      </c>
      <c r="P2524" s="59">
        <v>1118.5999999999999</v>
      </c>
      <c r="R2524" s="153" t="s">
        <v>4979</v>
      </c>
    </row>
    <row r="2525" spans="1:18" x14ac:dyDescent="0.25">
      <c r="A2525" t="s">
        <v>5779</v>
      </c>
      <c r="B2525" t="s">
        <v>4980</v>
      </c>
      <c r="C2525" s="87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4943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  <c r="R2525" s="153" t="s">
        <v>4980</v>
      </c>
    </row>
    <row r="2526" spans="1:18" x14ac:dyDescent="0.25">
      <c r="A2526" t="s">
        <v>5780</v>
      </c>
      <c r="B2526" t="s">
        <v>4981</v>
      </c>
      <c r="C2526" s="86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4943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  <c r="R2526" s="153" t="s">
        <v>4981</v>
      </c>
    </row>
    <row r="2527" spans="1:18" x14ac:dyDescent="0.25">
      <c r="A2527" t="s">
        <v>5781</v>
      </c>
      <c r="B2527" t="s">
        <v>4982</v>
      </c>
      <c r="C2527" s="87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4943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  <c r="R2527" s="153" t="s">
        <v>4982</v>
      </c>
    </row>
    <row r="2528" spans="1:18" x14ac:dyDescent="0.25">
      <c r="A2528" t="s">
        <v>5782</v>
      </c>
      <c r="B2528" t="s">
        <v>4983</v>
      </c>
      <c r="C2528" s="86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4943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  <c r="R2528" s="153" t="s">
        <v>4983</v>
      </c>
    </row>
    <row r="2529" spans="1:18" x14ac:dyDescent="0.25">
      <c r="A2529" t="s">
        <v>5783</v>
      </c>
      <c r="B2529" t="s">
        <v>4984</v>
      </c>
      <c r="C2529" s="87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4943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  <c r="R2529" s="153" t="s">
        <v>4984</v>
      </c>
    </row>
    <row r="2530" spans="1:18" x14ac:dyDescent="0.25">
      <c r="A2530" t="s">
        <v>5784</v>
      </c>
      <c r="B2530" t="s">
        <v>4985</v>
      </c>
      <c r="C2530" s="86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4943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  <c r="R2530" s="153" t="s">
        <v>4985</v>
      </c>
    </row>
    <row r="2531" spans="1:18" x14ac:dyDescent="0.25">
      <c r="A2531" t="s">
        <v>5785</v>
      </c>
      <c r="B2531" t="s">
        <v>4986</v>
      </c>
      <c r="C2531" s="87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4943</v>
      </c>
      <c r="M2531" s="60">
        <v>579.12</v>
      </c>
      <c r="N2531" s="60">
        <v>316.08</v>
      </c>
      <c r="O2531" s="60">
        <v>579.12</v>
      </c>
      <c r="P2531" s="60">
        <v>315.2</v>
      </c>
      <c r="R2531" s="153" t="s">
        <v>4986</v>
      </c>
    </row>
    <row r="2532" spans="1:18" x14ac:dyDescent="0.25">
      <c r="A2532" t="s">
        <v>5786</v>
      </c>
      <c r="B2532" t="s">
        <v>4987</v>
      </c>
      <c r="C2532" s="86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4943</v>
      </c>
      <c r="M2532" s="59">
        <v>97</v>
      </c>
      <c r="N2532" s="59">
        <v>1200</v>
      </c>
      <c r="O2532" s="59">
        <v>96.53</v>
      </c>
      <c r="P2532" s="59">
        <v>1192.0999999999999</v>
      </c>
      <c r="R2532" s="153" t="s">
        <v>4987</v>
      </c>
    </row>
    <row r="2533" spans="1:18" x14ac:dyDescent="0.25">
      <c r="A2533" t="s">
        <v>5787</v>
      </c>
      <c r="B2533" t="s">
        <v>4988</v>
      </c>
      <c r="C2533" s="87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4943</v>
      </c>
      <c r="M2533" s="60">
        <v>97</v>
      </c>
      <c r="N2533" s="60">
        <v>1191.5</v>
      </c>
      <c r="O2533" s="60">
        <v>96.691000000000003</v>
      </c>
      <c r="P2533" s="60">
        <v>1191.3</v>
      </c>
      <c r="R2533" s="153" t="s">
        <v>4988</v>
      </c>
    </row>
    <row r="2534" spans="1:18" x14ac:dyDescent="0.25">
      <c r="A2534" t="s">
        <v>5788</v>
      </c>
      <c r="B2534" t="s">
        <v>4989</v>
      </c>
      <c r="C2534" s="86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4943</v>
      </c>
      <c r="M2534" s="59">
        <v>111.72</v>
      </c>
      <c r="N2534" s="59">
        <v>1119.7</v>
      </c>
      <c r="O2534" s="59">
        <v>111.68</v>
      </c>
      <c r="P2534" s="59">
        <v>1118.5999999999999</v>
      </c>
      <c r="R2534" s="153" t="s">
        <v>4989</v>
      </c>
    </row>
    <row r="2535" spans="1:18" x14ac:dyDescent="0.25">
      <c r="A2535" t="s">
        <v>5789</v>
      </c>
      <c r="B2535" t="s">
        <v>4990</v>
      </c>
      <c r="C2535" s="87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4943</v>
      </c>
      <c r="M2535" s="60">
        <v>583.96</v>
      </c>
      <c r="N2535" s="60">
        <v>353.65</v>
      </c>
      <c r="O2535" s="60">
        <v>583.98</v>
      </c>
      <c r="P2535" s="60">
        <v>351.6</v>
      </c>
      <c r="R2535" s="153" t="s">
        <v>4990</v>
      </c>
    </row>
    <row r="2536" spans="1:18" x14ac:dyDescent="0.25">
      <c r="A2536" t="s">
        <v>5790</v>
      </c>
      <c r="B2536" t="s">
        <v>4991</v>
      </c>
      <c r="C2536" s="86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4943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  <c r="R2536" s="153" t="s">
        <v>4991</v>
      </c>
    </row>
    <row r="2537" spans="1:18" x14ac:dyDescent="0.25">
      <c r="A2537" t="s">
        <v>5791</v>
      </c>
      <c r="B2537" t="s">
        <v>4992</v>
      </c>
      <c r="C2537" s="87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4943</v>
      </c>
      <c r="M2537" s="60">
        <v>1</v>
      </c>
      <c r="N2537" s="60">
        <v>1.5</v>
      </c>
      <c r="O2537" s="60">
        <v>0.99589000000000005</v>
      </c>
      <c r="P2537" s="60">
        <v>1.4890000000000001</v>
      </c>
      <c r="R2537" s="153" t="s">
        <v>4992</v>
      </c>
    </row>
    <row r="2538" spans="1:18" x14ac:dyDescent="0.25">
      <c r="A2538" t="s">
        <v>5792</v>
      </c>
      <c r="B2538" t="s">
        <v>4993</v>
      </c>
      <c r="C2538" s="86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4943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  <c r="R2538" s="153" t="s">
        <v>4993</v>
      </c>
    </row>
    <row r="2539" spans="1:18" x14ac:dyDescent="0.25">
      <c r="A2539" t="s">
        <v>5793</v>
      </c>
      <c r="B2539" t="s">
        <v>4994</v>
      </c>
      <c r="C2539" s="87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4943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  <c r="R2539" s="153" t="s">
        <v>4994</v>
      </c>
    </row>
    <row r="2540" spans="1:18" x14ac:dyDescent="0.25">
      <c r="A2540" t="s">
        <v>5794</v>
      </c>
      <c r="B2540" t="s">
        <v>4995</v>
      </c>
      <c r="C2540" s="86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4943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  <c r="R2540" s="153" t="s">
        <v>4995</v>
      </c>
    </row>
    <row r="2541" spans="1:18" x14ac:dyDescent="0.25">
      <c r="A2541" t="s">
        <v>5795</v>
      </c>
      <c r="B2541" t="s">
        <v>4996</v>
      </c>
      <c r="C2541" s="87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4943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  <c r="R2541" s="153" t="s">
        <v>4996</v>
      </c>
    </row>
    <row r="2542" spans="1:18" x14ac:dyDescent="0.25">
      <c r="A2542" t="s">
        <v>5796</v>
      </c>
      <c r="B2542" t="s">
        <v>4997</v>
      </c>
      <c r="C2542" s="86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4943</v>
      </c>
      <c r="M2542" s="59">
        <v>18</v>
      </c>
      <c r="N2542" s="59">
        <v>1.4</v>
      </c>
      <c r="O2542" s="59">
        <v>17.128</v>
      </c>
      <c r="P2542" s="59">
        <v>1.4000999999999999</v>
      </c>
      <c r="R2542" s="153" t="s">
        <v>4997</v>
      </c>
    </row>
    <row r="2543" spans="1:18" x14ac:dyDescent="0.25">
      <c r="A2543" t="s">
        <v>5797</v>
      </c>
      <c r="B2543" t="s">
        <v>4998</v>
      </c>
      <c r="C2543" s="87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4943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  <c r="R2543" s="153" t="s">
        <v>4998</v>
      </c>
    </row>
    <row r="2544" spans="1:18" x14ac:dyDescent="0.25">
      <c r="A2544" t="s">
        <v>5798</v>
      </c>
      <c r="B2544" t="s">
        <v>4999</v>
      </c>
      <c r="C2544" s="86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4943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  <c r="R2544" s="153" t="s">
        <v>4999</v>
      </c>
    </row>
    <row r="2545" spans="1:18" x14ac:dyDescent="0.25">
      <c r="A2545" t="s">
        <v>5799</v>
      </c>
      <c r="B2545" t="s">
        <v>5000</v>
      </c>
      <c r="C2545" s="87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4943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  <c r="R2545" s="153" t="s">
        <v>5000</v>
      </c>
    </row>
    <row r="2546" spans="1:18" x14ac:dyDescent="0.25">
      <c r="A2546" t="s">
        <v>5800</v>
      </c>
      <c r="B2546" t="s">
        <v>5001</v>
      </c>
      <c r="C2546" s="86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4943</v>
      </c>
      <c r="M2546" s="59">
        <v>579.27</v>
      </c>
      <c r="N2546" s="59">
        <v>0.34275</v>
      </c>
      <c r="O2546" s="59">
        <v>579.27</v>
      </c>
      <c r="P2546" s="59">
        <v>0.34186</v>
      </c>
      <c r="R2546" s="153" t="s">
        <v>5001</v>
      </c>
    </row>
    <row r="2547" spans="1:18" x14ac:dyDescent="0.25">
      <c r="A2547" t="s">
        <v>1339</v>
      </c>
      <c r="B2547" t="s">
        <v>5002</v>
      </c>
      <c r="C2547" s="87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3611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  <c r="R2547" s="153" t="s">
        <v>5002</v>
      </c>
    </row>
    <row r="2548" spans="1:18" x14ac:dyDescent="0.25">
      <c r="A2548" t="s">
        <v>5801</v>
      </c>
      <c r="B2548" t="s">
        <v>5003</v>
      </c>
      <c r="C2548" s="86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3611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  <c r="R2548" s="153" t="s">
        <v>5003</v>
      </c>
    </row>
    <row r="2549" spans="1:18" x14ac:dyDescent="0.25">
      <c r="A2549" t="s">
        <v>5802</v>
      </c>
      <c r="B2549" t="s">
        <v>5004</v>
      </c>
      <c r="C2549" s="87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3611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  <c r="R2549" s="153" t="s">
        <v>5004</v>
      </c>
    </row>
    <row r="2550" spans="1:18" x14ac:dyDescent="0.25">
      <c r="A2550" t="s">
        <v>5803</v>
      </c>
      <c r="B2550" t="s">
        <v>5005</v>
      </c>
      <c r="C2550" s="86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3611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  <c r="R2550" s="153" t="s">
        <v>5005</v>
      </c>
    </row>
    <row r="2551" spans="1:18" x14ac:dyDescent="0.25">
      <c r="A2551" t="s">
        <v>1343</v>
      </c>
      <c r="B2551" t="s">
        <v>5006</v>
      </c>
      <c r="C2551" s="87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3611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  <c r="R2551" s="153" t="s">
        <v>5006</v>
      </c>
    </row>
    <row r="2552" spans="1:18" x14ac:dyDescent="0.25">
      <c r="A2552" t="s">
        <v>1344</v>
      </c>
      <c r="B2552" t="s">
        <v>5007</v>
      </c>
      <c r="C2552" s="86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3611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  <c r="R2552" s="153" t="s">
        <v>5007</v>
      </c>
    </row>
    <row r="2553" spans="1:18" x14ac:dyDescent="0.25">
      <c r="A2553" t="s">
        <v>5804</v>
      </c>
      <c r="B2553" t="s">
        <v>5008</v>
      </c>
      <c r="C2553" s="87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3611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  <c r="R2553" s="153" t="s">
        <v>5008</v>
      </c>
    </row>
    <row r="2554" spans="1:18" x14ac:dyDescent="0.25">
      <c r="A2554" t="s">
        <v>1346</v>
      </c>
      <c r="B2554" t="s">
        <v>5009</v>
      </c>
      <c r="C2554" s="86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3611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  <c r="R2554" s="153" t="s">
        <v>5009</v>
      </c>
    </row>
    <row r="2555" spans="1:18" x14ac:dyDescent="0.25">
      <c r="A2555" t="s">
        <v>1347</v>
      </c>
      <c r="B2555" t="s">
        <v>5010</v>
      </c>
      <c r="C2555" s="87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3611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  <c r="R2555" s="153" t="s">
        <v>5010</v>
      </c>
    </row>
    <row r="2556" spans="1:18" x14ac:dyDescent="0.25">
      <c r="A2556" t="s">
        <v>1348</v>
      </c>
      <c r="B2556" t="s">
        <v>5011</v>
      </c>
      <c r="C2556" s="86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3611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  <c r="R2556" s="153" t="s">
        <v>5011</v>
      </c>
    </row>
    <row r="2557" spans="1:18" x14ac:dyDescent="0.25">
      <c r="A2557" t="s">
        <v>1349</v>
      </c>
      <c r="B2557" t="s">
        <v>5012</v>
      </c>
      <c r="C2557" s="87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3611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  <c r="R2557" s="153" t="s">
        <v>5012</v>
      </c>
    </row>
    <row r="2558" spans="1:18" x14ac:dyDescent="0.25">
      <c r="A2558" t="s">
        <v>1350</v>
      </c>
      <c r="B2558" t="s">
        <v>5013</v>
      </c>
      <c r="C2558" s="86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3611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  <c r="R2558" s="153" t="s">
        <v>5013</v>
      </c>
    </row>
    <row r="2559" spans="1:18" x14ac:dyDescent="0.25">
      <c r="A2559" t="s">
        <v>1351</v>
      </c>
      <c r="B2559" t="s">
        <v>5014</v>
      </c>
      <c r="C2559" s="87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3611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  <c r="R2559" s="153" t="s">
        <v>5014</v>
      </c>
    </row>
    <row r="2560" spans="1:18" x14ac:dyDescent="0.25">
      <c r="A2560" t="s">
        <v>1352</v>
      </c>
      <c r="B2560" t="s">
        <v>5015</v>
      </c>
      <c r="C2560" s="86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3611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  <c r="R2560" s="153" t="s">
        <v>5015</v>
      </c>
    </row>
    <row r="2561" spans="1:18" x14ac:dyDescent="0.25">
      <c r="A2561" t="s">
        <v>1353</v>
      </c>
      <c r="B2561" t="s">
        <v>5016</v>
      </c>
      <c r="C2561" s="87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3611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  <c r="R2561" s="153" t="s">
        <v>5016</v>
      </c>
    </row>
    <row r="2562" spans="1:18" x14ac:dyDescent="0.25">
      <c r="A2562" t="s">
        <v>5805</v>
      </c>
      <c r="B2562" t="s">
        <v>5017</v>
      </c>
      <c r="C2562" s="86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  <c r="R2562" s="153" t="s">
        <v>5017</v>
      </c>
    </row>
    <row r="2563" spans="1:18" x14ac:dyDescent="0.25">
      <c r="A2563" t="s">
        <v>1259</v>
      </c>
      <c r="B2563" t="s">
        <v>5018</v>
      </c>
      <c r="C2563" s="87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  <c r="R2563" s="153" t="s">
        <v>5018</v>
      </c>
    </row>
    <row r="2564" spans="1:18" x14ac:dyDescent="0.25">
      <c r="A2564" t="s">
        <v>5806</v>
      </c>
      <c r="B2564" t="s">
        <v>5019</v>
      </c>
      <c r="C2564" s="86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  <c r="R2564" s="153" t="s">
        <v>5019</v>
      </c>
    </row>
    <row r="2565" spans="1:18" x14ac:dyDescent="0.25">
      <c r="A2565" t="s">
        <v>1261</v>
      </c>
      <c r="B2565" t="s">
        <v>5020</v>
      </c>
      <c r="C2565" s="87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  <c r="R2565" s="153" t="s">
        <v>5020</v>
      </c>
    </row>
    <row r="2566" spans="1:18" x14ac:dyDescent="0.25">
      <c r="A2566" t="s">
        <v>1262</v>
      </c>
      <c r="B2566" t="s">
        <v>5021</v>
      </c>
      <c r="C2566" s="86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  <c r="R2566" s="153" t="s">
        <v>5021</v>
      </c>
    </row>
    <row r="2567" spans="1:18" x14ac:dyDescent="0.25">
      <c r="A2567" t="s">
        <v>1246</v>
      </c>
      <c r="B2567" t="s">
        <v>5022</v>
      </c>
      <c r="C2567" s="87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  <c r="R2567" s="153" t="s">
        <v>5022</v>
      </c>
    </row>
    <row r="2568" spans="1:18" x14ac:dyDescent="0.25">
      <c r="A2568" t="s">
        <v>1247</v>
      </c>
      <c r="B2568" t="s">
        <v>5023</v>
      </c>
      <c r="C2568" s="86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  <c r="R2568" s="153" t="s">
        <v>5023</v>
      </c>
    </row>
    <row r="2569" spans="1:18" x14ac:dyDescent="0.25">
      <c r="A2569" t="s">
        <v>1248</v>
      </c>
      <c r="B2569" t="s">
        <v>5024</v>
      </c>
      <c r="C2569" s="87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  <c r="R2569" s="153" t="s">
        <v>5024</v>
      </c>
    </row>
    <row r="2570" spans="1:18" x14ac:dyDescent="0.25">
      <c r="A2570" t="s">
        <v>1249</v>
      </c>
      <c r="B2570" t="s">
        <v>5025</v>
      </c>
      <c r="C2570" s="86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  <c r="R2570" s="153" t="s">
        <v>5025</v>
      </c>
    </row>
    <row r="2571" spans="1:18" x14ac:dyDescent="0.25">
      <c r="A2571" t="s">
        <v>5807</v>
      </c>
      <c r="B2571" t="s">
        <v>5026</v>
      </c>
      <c r="C2571" s="87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  <c r="R2571" s="153" t="s">
        <v>5026</v>
      </c>
    </row>
    <row r="2572" spans="1:18" x14ac:dyDescent="0.25">
      <c r="A2572" t="s">
        <v>1251</v>
      </c>
      <c r="B2572" t="s">
        <v>5027</v>
      </c>
      <c r="C2572" s="86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  <c r="R2572" s="153" t="s">
        <v>5027</v>
      </c>
    </row>
    <row r="2573" spans="1:18" x14ac:dyDescent="0.25">
      <c r="A2573" t="s">
        <v>5808</v>
      </c>
      <c r="B2573" t="s">
        <v>5028</v>
      </c>
      <c r="C2573" s="87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  <c r="R2573" s="153" t="s">
        <v>5028</v>
      </c>
    </row>
    <row r="2574" spans="1:18" x14ac:dyDescent="0.25">
      <c r="A2574" t="s">
        <v>5809</v>
      </c>
      <c r="B2574" t="s">
        <v>5029</v>
      </c>
      <c r="C2574" s="86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  <c r="R2574" s="153" t="s">
        <v>5029</v>
      </c>
    </row>
    <row r="2575" spans="1:18" x14ac:dyDescent="0.25">
      <c r="A2575" t="s">
        <v>1254</v>
      </c>
      <c r="B2575" t="s">
        <v>5030</v>
      </c>
      <c r="C2575" s="87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  <c r="R2575" s="153" t="s">
        <v>5030</v>
      </c>
    </row>
    <row r="2576" spans="1:18" x14ac:dyDescent="0.25">
      <c r="A2576" t="s">
        <v>5855</v>
      </c>
      <c r="B2576" t="s">
        <v>5031</v>
      </c>
      <c r="C2576" s="86" t="s">
        <v>66</v>
      </c>
      <c r="D2576" s="59" t="s">
        <v>5032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  <c r="R2576" s="153" t="s">
        <v>5031</v>
      </c>
    </row>
    <row r="2577" spans="1:18" x14ac:dyDescent="0.25">
      <c r="A2577" t="s">
        <v>1256</v>
      </c>
      <c r="B2577" t="s">
        <v>5033</v>
      </c>
      <c r="C2577" s="87" t="s">
        <v>66</v>
      </c>
      <c r="D2577" s="60" t="s">
        <v>5032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  <c r="R2577" s="153" t="s">
        <v>5033</v>
      </c>
    </row>
    <row r="2578" spans="1:18" x14ac:dyDescent="0.25">
      <c r="A2578" t="s">
        <v>1257</v>
      </c>
      <c r="B2578" t="s">
        <v>5034</v>
      </c>
      <c r="C2578" s="86" t="s">
        <v>66</v>
      </c>
      <c r="D2578" s="59" t="s">
        <v>5032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  <c r="R2578" s="153" t="s">
        <v>5034</v>
      </c>
    </row>
    <row r="2579" spans="1:18" x14ac:dyDescent="0.25">
      <c r="A2579" t="s">
        <v>5810</v>
      </c>
      <c r="B2579" t="s">
        <v>5035</v>
      </c>
      <c r="C2579" s="87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  <c r="R2579" s="153" t="s">
        <v>5035</v>
      </c>
    </row>
    <row r="2580" spans="1:18" x14ac:dyDescent="0.25">
      <c r="A2580" t="s">
        <v>5811</v>
      </c>
      <c r="B2580" t="s">
        <v>5036</v>
      </c>
      <c r="C2580" s="86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  <c r="R2580" s="153" t="s">
        <v>5036</v>
      </c>
    </row>
    <row r="2581" spans="1:18" x14ac:dyDescent="0.25">
      <c r="A2581" t="s">
        <v>5812</v>
      </c>
      <c r="B2581" t="s">
        <v>5037</v>
      </c>
      <c r="C2581" s="87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  <c r="R2581" s="153" t="s">
        <v>5037</v>
      </c>
    </row>
    <row r="2582" spans="1:18" x14ac:dyDescent="0.25">
      <c r="A2582" t="s">
        <v>5813</v>
      </c>
      <c r="B2582" t="s">
        <v>5038</v>
      </c>
      <c r="C2582" s="86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  <c r="R2582" s="153" t="s">
        <v>5038</v>
      </c>
    </row>
    <row r="2583" spans="1:18" x14ac:dyDescent="0.25">
      <c r="A2583" t="s">
        <v>5814</v>
      </c>
      <c r="B2583" t="s">
        <v>5039</v>
      </c>
      <c r="C2583" s="87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  <c r="R2583" s="153" t="s">
        <v>5039</v>
      </c>
    </row>
    <row r="2584" spans="1:18" x14ac:dyDescent="0.25">
      <c r="A2584" t="s">
        <v>5815</v>
      </c>
      <c r="B2584" t="s">
        <v>5040</v>
      </c>
      <c r="C2584" s="86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  <c r="R2584" s="153" t="s">
        <v>5040</v>
      </c>
    </row>
    <row r="2585" spans="1:18" x14ac:dyDescent="0.25">
      <c r="A2585" t="s">
        <v>5816</v>
      </c>
      <c r="B2585" t="s">
        <v>5041</v>
      </c>
      <c r="C2585" s="87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  <c r="R2585" s="153" t="s">
        <v>5041</v>
      </c>
    </row>
    <row r="2586" spans="1:18" x14ac:dyDescent="0.25">
      <c r="A2586" t="s">
        <v>5817</v>
      </c>
      <c r="B2586" t="s">
        <v>5042</v>
      </c>
      <c r="C2586" s="86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  <c r="R2586" s="153" t="s">
        <v>5042</v>
      </c>
    </row>
    <row r="2587" spans="1:18" x14ac:dyDescent="0.25">
      <c r="A2587" t="s">
        <v>5818</v>
      </c>
      <c r="B2587" t="s">
        <v>5043</v>
      </c>
      <c r="C2587" s="87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  <c r="R2587" s="153" t="s">
        <v>5043</v>
      </c>
    </row>
    <row r="2588" spans="1:18" x14ac:dyDescent="0.25">
      <c r="A2588" t="s">
        <v>5819</v>
      </c>
      <c r="B2588" t="s">
        <v>5044</v>
      </c>
      <c r="C2588" s="86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  <c r="R2588" s="153" t="s">
        <v>5044</v>
      </c>
    </row>
    <row r="2589" spans="1:18" x14ac:dyDescent="0.25">
      <c r="A2589" t="s">
        <v>5820</v>
      </c>
      <c r="B2589" t="s">
        <v>5045</v>
      </c>
      <c r="C2589" s="87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  <c r="R2589" s="153" t="s">
        <v>5045</v>
      </c>
    </row>
    <row r="2590" spans="1:18" x14ac:dyDescent="0.25">
      <c r="A2590" t="s">
        <v>5821</v>
      </c>
      <c r="B2590" t="s">
        <v>5046</v>
      </c>
      <c r="C2590" s="86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  <c r="R2590" s="153" t="s">
        <v>5046</v>
      </c>
    </row>
    <row r="2591" spans="1:18" x14ac:dyDescent="0.25">
      <c r="A2591" t="s">
        <v>5822</v>
      </c>
      <c r="B2591" t="s">
        <v>5047</v>
      </c>
      <c r="C2591" s="87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  <c r="R2591" s="153" t="s">
        <v>5047</v>
      </c>
    </row>
    <row r="2592" spans="1:18" x14ac:dyDescent="0.25">
      <c r="A2592" t="s">
        <v>5823</v>
      </c>
      <c r="B2592" t="s">
        <v>5048</v>
      </c>
      <c r="C2592" s="86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  <c r="R2592" s="153" t="s">
        <v>5048</v>
      </c>
    </row>
    <row r="2593" spans="1:18" x14ac:dyDescent="0.25">
      <c r="A2593" t="s">
        <v>5824</v>
      </c>
      <c r="B2593" t="s">
        <v>5049</v>
      </c>
      <c r="C2593" s="87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  <c r="R2593" s="153" t="s">
        <v>5049</v>
      </c>
    </row>
    <row r="2594" spans="1:18" x14ac:dyDescent="0.25">
      <c r="A2594" t="s">
        <v>5825</v>
      </c>
      <c r="B2594" t="s">
        <v>5050</v>
      </c>
      <c r="C2594" s="86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  <c r="R2594" s="153" t="s">
        <v>5050</v>
      </c>
    </row>
    <row r="2595" spans="1:18" x14ac:dyDescent="0.25">
      <c r="A2595" t="s">
        <v>5826</v>
      </c>
      <c r="B2595" t="s">
        <v>5051</v>
      </c>
      <c r="C2595" s="87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  <c r="R2595" s="153" t="s">
        <v>5051</v>
      </c>
    </row>
    <row r="2596" spans="1:18" x14ac:dyDescent="0.25">
      <c r="A2596" t="s">
        <v>5827</v>
      </c>
      <c r="B2596" t="s">
        <v>5052</v>
      </c>
      <c r="C2596" s="86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  <c r="R2596" s="153" t="s">
        <v>5052</v>
      </c>
    </row>
    <row r="2597" spans="1:18" x14ac:dyDescent="0.25">
      <c r="A2597" t="s">
        <v>1230</v>
      </c>
      <c r="B2597" t="s">
        <v>5053</v>
      </c>
      <c r="C2597" s="87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  <c r="R2597" s="153" t="s">
        <v>5053</v>
      </c>
    </row>
    <row r="2598" spans="1:18" x14ac:dyDescent="0.25">
      <c r="A2598" t="s">
        <v>1234</v>
      </c>
      <c r="B2598" t="s">
        <v>5054</v>
      </c>
      <c r="C2598" s="86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  <c r="R2598" s="153" t="s">
        <v>5054</v>
      </c>
    </row>
    <row r="2599" spans="1:18" x14ac:dyDescent="0.25">
      <c r="A2599" t="s">
        <v>1240</v>
      </c>
      <c r="B2599" t="s">
        <v>5055</v>
      </c>
      <c r="C2599" s="87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  <c r="R2599" s="153" t="s">
        <v>5055</v>
      </c>
    </row>
    <row r="2600" spans="1:18" x14ac:dyDescent="0.25">
      <c r="A2600" t="s">
        <v>1244</v>
      </c>
      <c r="B2600" t="s">
        <v>5056</v>
      </c>
      <c r="C2600" s="86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  <c r="R2600" s="153" t="s">
        <v>5056</v>
      </c>
    </row>
    <row r="2601" spans="1:18" x14ac:dyDescent="0.25">
      <c r="A2601" t="s">
        <v>1231</v>
      </c>
      <c r="B2601" t="s">
        <v>5057</v>
      </c>
      <c r="C2601" s="87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  <c r="R2601" s="153" t="s">
        <v>5057</v>
      </c>
    </row>
    <row r="2602" spans="1:18" x14ac:dyDescent="0.25">
      <c r="A2602" t="s">
        <v>1235</v>
      </c>
      <c r="B2602" t="s">
        <v>5058</v>
      </c>
      <c r="C2602" s="86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  <c r="R2602" s="153" t="s">
        <v>5058</v>
      </c>
    </row>
    <row r="2603" spans="1:18" x14ac:dyDescent="0.25">
      <c r="A2603" t="s">
        <v>1241</v>
      </c>
      <c r="B2603" t="s">
        <v>5059</v>
      </c>
      <c r="C2603" s="87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  <c r="R2603" s="153" t="s">
        <v>5059</v>
      </c>
    </row>
    <row r="2604" spans="1:18" x14ac:dyDescent="0.25">
      <c r="A2604" t="s">
        <v>5828</v>
      </c>
      <c r="B2604" t="s">
        <v>5060</v>
      </c>
      <c r="C2604" s="86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  <c r="R2604" s="153" t="s">
        <v>5060</v>
      </c>
    </row>
    <row r="2605" spans="1:18" x14ac:dyDescent="0.25">
      <c r="A2605" t="s">
        <v>1232</v>
      </c>
      <c r="B2605" t="s">
        <v>5061</v>
      </c>
      <c r="C2605" s="87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  <c r="R2605" s="153" t="s">
        <v>5061</v>
      </c>
    </row>
    <row r="2606" spans="1:18" x14ac:dyDescent="0.25">
      <c r="A2606" t="s">
        <v>1236</v>
      </c>
      <c r="B2606" t="s">
        <v>5062</v>
      </c>
      <c r="C2606" s="86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  <c r="R2606" s="153" t="s">
        <v>5062</v>
      </c>
    </row>
    <row r="2607" spans="1:18" x14ac:dyDescent="0.25">
      <c r="A2607" t="s">
        <v>5829</v>
      </c>
      <c r="B2607" t="s">
        <v>5063</v>
      </c>
      <c r="C2607" s="87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  <c r="R2607" s="153" t="s">
        <v>5063</v>
      </c>
    </row>
    <row r="2608" spans="1:18" x14ac:dyDescent="0.25">
      <c r="A2608" t="s">
        <v>1242</v>
      </c>
      <c r="B2608" t="s">
        <v>5064</v>
      </c>
      <c r="C2608" s="86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  <c r="R2608" s="153" t="s">
        <v>5064</v>
      </c>
    </row>
    <row r="2609" spans="1:18" x14ac:dyDescent="0.25">
      <c r="A2609" t="s">
        <v>5830</v>
      </c>
      <c r="B2609" t="s">
        <v>5065</v>
      </c>
      <c r="C2609" s="87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  <c r="R2609" s="153" t="s">
        <v>5065</v>
      </c>
    </row>
    <row r="2610" spans="1:18" x14ac:dyDescent="0.25">
      <c r="A2610" t="s">
        <v>1237</v>
      </c>
      <c r="B2610" t="s">
        <v>5066</v>
      </c>
      <c r="C2610" s="86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  <c r="R2610" s="153" t="s">
        <v>5066</v>
      </c>
    </row>
    <row r="2611" spans="1:18" x14ac:dyDescent="0.25">
      <c r="A2611" t="s">
        <v>5831</v>
      </c>
      <c r="B2611" t="s">
        <v>5067</v>
      </c>
      <c r="C2611" s="87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  <c r="R2611" s="153" t="s">
        <v>5067</v>
      </c>
    </row>
    <row r="2612" spans="1:18" x14ac:dyDescent="0.25">
      <c r="A2612" t="s">
        <v>5832</v>
      </c>
      <c r="B2612" t="s">
        <v>5068</v>
      </c>
      <c r="C2612" s="86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  <c r="R2612" s="153" t="s">
        <v>5068</v>
      </c>
    </row>
    <row r="2613" spans="1:18" x14ac:dyDescent="0.25">
      <c r="A2613" t="s">
        <v>1218</v>
      </c>
      <c r="B2613" t="s">
        <v>5069</v>
      </c>
      <c r="C2613" s="87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  <c r="R2613" s="153" t="s">
        <v>5069</v>
      </c>
    </row>
    <row r="2614" spans="1:18" x14ac:dyDescent="0.25">
      <c r="A2614" t="s">
        <v>1222</v>
      </c>
      <c r="B2614" t="s">
        <v>5070</v>
      </c>
      <c r="C2614" s="86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  <c r="R2614" s="153" t="s">
        <v>5070</v>
      </c>
    </row>
    <row r="2615" spans="1:18" x14ac:dyDescent="0.25">
      <c r="A2615" t="s">
        <v>1228</v>
      </c>
      <c r="B2615" t="s">
        <v>5071</v>
      </c>
      <c r="C2615" s="87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  <c r="R2615" s="153" t="s">
        <v>5071</v>
      </c>
    </row>
    <row r="2616" spans="1:18" x14ac:dyDescent="0.25">
      <c r="A2616" t="s">
        <v>1219</v>
      </c>
      <c r="B2616" t="s">
        <v>5072</v>
      </c>
      <c r="C2616" s="86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  <c r="R2616" s="153" t="s">
        <v>5072</v>
      </c>
    </row>
    <row r="2617" spans="1:18" x14ac:dyDescent="0.25">
      <c r="A2617" t="s">
        <v>1223</v>
      </c>
      <c r="B2617" t="s">
        <v>5073</v>
      </c>
      <c r="C2617" s="87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  <c r="R2617" s="153" t="s">
        <v>5073</v>
      </c>
    </row>
    <row r="2618" spans="1:18" x14ac:dyDescent="0.25">
      <c r="A2618" t="s">
        <v>1229</v>
      </c>
      <c r="B2618" t="s">
        <v>5074</v>
      </c>
      <c r="C2618" s="86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  <c r="R2618" s="153" t="s">
        <v>5074</v>
      </c>
    </row>
    <row r="2619" spans="1:18" x14ac:dyDescent="0.25">
      <c r="A2619" t="s">
        <v>5833</v>
      </c>
      <c r="B2619" t="s">
        <v>5075</v>
      </c>
      <c r="C2619" s="87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  <c r="R2619" s="153" t="s">
        <v>5075</v>
      </c>
    </row>
    <row r="2620" spans="1:18" x14ac:dyDescent="0.25">
      <c r="A2620" t="s">
        <v>1224</v>
      </c>
      <c r="B2620" t="s">
        <v>5076</v>
      </c>
      <c r="C2620" s="86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  <c r="R2620" s="153" t="s">
        <v>5076</v>
      </c>
    </row>
    <row r="2621" spans="1:18" x14ac:dyDescent="0.25">
      <c r="A2621" t="s">
        <v>1226</v>
      </c>
      <c r="B2621" t="s">
        <v>5077</v>
      </c>
      <c r="C2621" s="87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  <c r="R2621" s="153" t="s">
        <v>5077</v>
      </c>
    </row>
    <row r="2622" spans="1:18" x14ac:dyDescent="0.25">
      <c r="A2622" t="s">
        <v>1221</v>
      </c>
      <c r="B2622" t="s">
        <v>5078</v>
      </c>
      <c r="C2622" s="86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  <c r="R2622" s="153" t="s">
        <v>5078</v>
      </c>
    </row>
    <row r="2623" spans="1:18" x14ac:dyDescent="0.25">
      <c r="A2623" t="s">
        <v>1225</v>
      </c>
      <c r="B2623" t="s">
        <v>5079</v>
      </c>
      <c r="C2623" s="87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  <c r="R2623" s="153" t="s">
        <v>5079</v>
      </c>
    </row>
    <row r="2624" spans="1:18" x14ac:dyDescent="0.25">
      <c r="A2624" t="s">
        <v>1227</v>
      </c>
      <c r="B2624" t="s">
        <v>5080</v>
      </c>
      <c r="C2624" s="86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  <c r="R2624" s="153" t="s">
        <v>5080</v>
      </c>
    </row>
    <row r="2625" spans="1:18" x14ac:dyDescent="0.25">
      <c r="A2625" t="s">
        <v>1206</v>
      </c>
      <c r="B2625" t="s">
        <v>5081</v>
      </c>
      <c r="C2625" s="87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  <c r="R2625" s="153" t="s">
        <v>5081</v>
      </c>
    </row>
    <row r="2626" spans="1:18" x14ac:dyDescent="0.25">
      <c r="A2626" t="s">
        <v>1210</v>
      </c>
      <c r="B2626" t="s">
        <v>5082</v>
      </c>
      <c r="C2626" s="86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  <c r="R2626" s="153" t="s">
        <v>5082</v>
      </c>
    </row>
    <row r="2627" spans="1:18" x14ac:dyDescent="0.25">
      <c r="A2627" t="s">
        <v>5834</v>
      </c>
      <c r="B2627" t="s">
        <v>5083</v>
      </c>
      <c r="C2627" s="87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  <c r="R2627" s="153" t="s">
        <v>5083</v>
      </c>
    </row>
    <row r="2628" spans="1:18" x14ac:dyDescent="0.25">
      <c r="A2628" t="s">
        <v>1207</v>
      </c>
      <c r="B2628" t="s">
        <v>5084</v>
      </c>
      <c r="C2628" s="86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  <c r="R2628" s="153" t="s">
        <v>5084</v>
      </c>
    </row>
    <row r="2629" spans="1:18" x14ac:dyDescent="0.25">
      <c r="A2629" t="s">
        <v>1211</v>
      </c>
      <c r="B2629" t="s">
        <v>5085</v>
      </c>
      <c r="C2629" s="87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  <c r="R2629" s="153" t="s">
        <v>5085</v>
      </c>
    </row>
    <row r="2630" spans="1:18" x14ac:dyDescent="0.25">
      <c r="A2630" t="s">
        <v>1217</v>
      </c>
      <c r="B2630" t="s">
        <v>5086</v>
      </c>
      <c r="C2630" s="86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  <c r="R2630" s="153" t="s">
        <v>5086</v>
      </c>
    </row>
    <row r="2631" spans="1:18" x14ac:dyDescent="0.25">
      <c r="A2631" t="s">
        <v>1208</v>
      </c>
      <c r="B2631" t="s">
        <v>5087</v>
      </c>
      <c r="C2631" s="87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  <c r="R2631" s="153" t="s">
        <v>5087</v>
      </c>
    </row>
    <row r="2632" spans="1:18" x14ac:dyDescent="0.25">
      <c r="A2632" t="s">
        <v>1212</v>
      </c>
      <c r="B2632" t="s">
        <v>5088</v>
      </c>
      <c r="C2632" s="86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  <c r="R2632" s="153" t="s">
        <v>5088</v>
      </c>
    </row>
    <row r="2633" spans="1:18" x14ac:dyDescent="0.25">
      <c r="A2633" t="s">
        <v>1214</v>
      </c>
      <c r="B2633" t="s">
        <v>5089</v>
      </c>
      <c r="C2633" s="87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  <c r="R2633" s="153" t="s">
        <v>5089</v>
      </c>
    </row>
    <row r="2634" spans="1:18" x14ac:dyDescent="0.25">
      <c r="A2634" t="s">
        <v>5835</v>
      </c>
      <c r="B2634" t="s">
        <v>5090</v>
      </c>
      <c r="C2634" s="86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  <c r="R2634" s="153" t="s">
        <v>5090</v>
      </c>
    </row>
    <row r="2635" spans="1:18" x14ac:dyDescent="0.25">
      <c r="A2635" t="s">
        <v>1213</v>
      </c>
      <c r="B2635" t="s">
        <v>5091</v>
      </c>
      <c r="C2635" s="87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  <c r="R2635" s="153" t="s">
        <v>5091</v>
      </c>
    </row>
    <row r="2636" spans="1:18" x14ac:dyDescent="0.25">
      <c r="A2636" t="s">
        <v>1215</v>
      </c>
      <c r="B2636" t="s">
        <v>5092</v>
      </c>
      <c r="C2636" s="86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  <c r="R2636" s="153" t="s">
        <v>5092</v>
      </c>
    </row>
    <row r="2637" spans="1:18" x14ac:dyDescent="0.25">
      <c r="A2637" t="s">
        <v>5836</v>
      </c>
      <c r="B2637" t="s">
        <v>5093</v>
      </c>
      <c r="C2637" s="87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  <c r="R2637" s="153" t="s">
        <v>5093</v>
      </c>
    </row>
    <row r="2638" spans="1:18" x14ac:dyDescent="0.25">
      <c r="A2638" t="s">
        <v>5837</v>
      </c>
      <c r="B2638" t="s">
        <v>5094</v>
      </c>
      <c r="C2638" s="86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  <c r="R2638" s="153" t="s">
        <v>5094</v>
      </c>
    </row>
    <row r="2639" spans="1:18" x14ac:dyDescent="0.25">
      <c r="A2639" t="s">
        <v>1201</v>
      </c>
      <c r="B2639" t="s">
        <v>5095</v>
      </c>
      <c r="C2639" s="87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  <c r="R2639" s="153" t="s">
        <v>5095</v>
      </c>
    </row>
    <row r="2640" spans="1:18" x14ac:dyDescent="0.25">
      <c r="A2640" t="s">
        <v>1205</v>
      </c>
      <c r="B2640" t="s">
        <v>5096</v>
      </c>
      <c r="C2640" s="86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  <c r="R2640" s="153" t="s">
        <v>5096</v>
      </c>
    </row>
    <row r="2641" spans="1:18" x14ac:dyDescent="0.25">
      <c r="A2641" t="s">
        <v>1198</v>
      </c>
      <c r="B2641" t="s">
        <v>5097</v>
      </c>
      <c r="C2641" s="87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  <c r="R2641" s="153" t="s">
        <v>5097</v>
      </c>
    </row>
    <row r="2642" spans="1:18" x14ac:dyDescent="0.25">
      <c r="A2642" t="s">
        <v>1202</v>
      </c>
      <c r="B2642" t="s">
        <v>5098</v>
      </c>
      <c r="C2642" s="86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  <c r="R2642" s="153" t="s">
        <v>5098</v>
      </c>
    </row>
    <row r="2643" spans="1:18" x14ac:dyDescent="0.25">
      <c r="A2643" t="s">
        <v>5838</v>
      </c>
      <c r="B2643" t="s">
        <v>5099</v>
      </c>
      <c r="C2643" s="87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  <c r="R2643" s="153" t="s">
        <v>5099</v>
      </c>
    </row>
    <row r="2644" spans="1:18" x14ac:dyDescent="0.25">
      <c r="A2644" t="s">
        <v>1203</v>
      </c>
      <c r="B2644" t="s">
        <v>5100</v>
      </c>
      <c r="C2644" s="86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  <c r="R2644" s="153" t="s">
        <v>5100</v>
      </c>
    </row>
    <row r="2645" spans="1:18" x14ac:dyDescent="0.25">
      <c r="A2645" t="s">
        <v>1192</v>
      </c>
      <c r="B2645" t="s">
        <v>5101</v>
      </c>
      <c r="C2645" s="87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  <c r="R2645" s="153" t="s">
        <v>5101</v>
      </c>
    </row>
    <row r="2646" spans="1:18" x14ac:dyDescent="0.25">
      <c r="A2646" t="s">
        <v>1196</v>
      </c>
      <c r="B2646" t="s">
        <v>5102</v>
      </c>
      <c r="C2646" s="86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  <c r="R2646" s="153" t="s">
        <v>5102</v>
      </c>
    </row>
    <row r="2647" spans="1:18" x14ac:dyDescent="0.25">
      <c r="A2647" t="s">
        <v>1193</v>
      </c>
      <c r="B2647" t="s">
        <v>5103</v>
      </c>
      <c r="C2647" s="87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  <c r="R2647" s="153" t="s">
        <v>5103</v>
      </c>
    </row>
    <row r="2648" spans="1:18" x14ac:dyDescent="0.25">
      <c r="A2648" t="s">
        <v>5839</v>
      </c>
      <c r="B2648" t="s">
        <v>5104</v>
      </c>
      <c r="C2648" s="86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  <c r="R2648" s="153" t="s">
        <v>5104</v>
      </c>
    </row>
    <row r="2649" spans="1:18" x14ac:dyDescent="0.25">
      <c r="A2649" t="s">
        <v>1190</v>
      </c>
      <c r="B2649" t="s">
        <v>5105</v>
      </c>
      <c r="C2649" s="87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  <c r="R2649" s="153" t="s">
        <v>5105</v>
      </c>
    </row>
    <row r="2650" spans="1:18" x14ac:dyDescent="0.25">
      <c r="A2650" t="s">
        <v>1194</v>
      </c>
      <c r="B2650" t="s">
        <v>5106</v>
      </c>
      <c r="C2650" s="86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  <c r="R2650" s="153" t="s">
        <v>5106</v>
      </c>
    </row>
    <row r="2651" spans="1:18" x14ac:dyDescent="0.25">
      <c r="A2651" t="s">
        <v>1191</v>
      </c>
      <c r="B2651" t="s">
        <v>5107</v>
      </c>
      <c r="C2651" s="87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  <c r="R2651" s="153" t="s">
        <v>5107</v>
      </c>
    </row>
    <row r="2652" spans="1:18" x14ac:dyDescent="0.25">
      <c r="A2652" t="s">
        <v>5840</v>
      </c>
      <c r="B2652" t="s">
        <v>5108</v>
      </c>
      <c r="C2652" s="86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  <c r="R2652" s="153" t="s">
        <v>5108</v>
      </c>
    </row>
    <row r="2653" spans="1:18" x14ac:dyDescent="0.25">
      <c r="A2653" t="s">
        <v>1182</v>
      </c>
      <c r="B2653" t="s">
        <v>5109</v>
      </c>
      <c r="C2653" s="87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  <c r="R2653" s="153" t="s">
        <v>5109</v>
      </c>
    </row>
    <row r="2654" spans="1:18" x14ac:dyDescent="0.25">
      <c r="A2654" t="s">
        <v>1186</v>
      </c>
      <c r="B2654" t="s">
        <v>5110</v>
      </c>
      <c r="C2654" s="86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  <c r="R2654" s="153" t="s">
        <v>5110</v>
      </c>
    </row>
    <row r="2655" spans="1:18" x14ac:dyDescent="0.25">
      <c r="A2655" t="s">
        <v>1183</v>
      </c>
      <c r="B2655" t="s">
        <v>5111</v>
      </c>
      <c r="C2655" s="87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  <c r="R2655" s="153" t="s">
        <v>5111</v>
      </c>
    </row>
    <row r="2656" spans="1:18" x14ac:dyDescent="0.25">
      <c r="A2656" t="s">
        <v>5841</v>
      </c>
      <c r="B2656" t="s">
        <v>5112</v>
      </c>
      <c r="C2656" s="86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  <c r="R2656" s="153" t="s">
        <v>5112</v>
      </c>
    </row>
    <row r="2657" spans="1:18" x14ac:dyDescent="0.25">
      <c r="A2657" t="s">
        <v>5842</v>
      </c>
      <c r="B2657" t="s">
        <v>5113</v>
      </c>
      <c r="C2657" s="87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  <c r="R2657" s="153" t="s">
        <v>5113</v>
      </c>
    </row>
    <row r="2658" spans="1:18" x14ac:dyDescent="0.25">
      <c r="A2658" t="s">
        <v>1188</v>
      </c>
      <c r="B2658" t="s">
        <v>5114</v>
      </c>
      <c r="C2658" s="86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  <c r="R2658" s="153" t="s">
        <v>5114</v>
      </c>
    </row>
    <row r="2659" spans="1:18" x14ac:dyDescent="0.25">
      <c r="A2659" t="s">
        <v>1185</v>
      </c>
      <c r="B2659" t="s">
        <v>5115</v>
      </c>
      <c r="C2659" s="87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  <c r="R2659" s="153" t="s">
        <v>5115</v>
      </c>
    </row>
    <row r="2660" spans="1:18" x14ac:dyDescent="0.25">
      <c r="A2660" t="s">
        <v>1189</v>
      </c>
      <c r="B2660" t="s">
        <v>5116</v>
      </c>
      <c r="C2660" s="82" t="s">
        <v>66</v>
      </c>
      <c r="D2660" s="83" t="s">
        <v>77</v>
      </c>
      <c r="E2660" s="83">
        <v>-150</v>
      </c>
      <c r="F2660" s="83">
        <v>400</v>
      </c>
      <c r="G2660" s="83">
        <v>1</v>
      </c>
      <c r="H2660" s="83" t="s">
        <v>23</v>
      </c>
      <c r="I2660" s="83" t="s">
        <v>23</v>
      </c>
      <c r="J2660" s="83"/>
      <c r="K2660" s="83"/>
      <c r="L2660" s="83"/>
      <c r="M2660" s="83">
        <v>1.2193670072997236</v>
      </c>
      <c r="N2660" s="83">
        <v>0</v>
      </c>
      <c r="O2660" s="83">
        <v>1.2121492322799503</v>
      </c>
      <c r="P2660" s="83">
        <v>0</v>
      </c>
      <c r="R2660" s="153" t="s">
        <v>5116</v>
      </c>
    </row>
  </sheetData>
  <phoneticPr fontId="19" type="noConversion"/>
  <conditionalFormatting sqref="A1:A2660">
    <cfRule type="duplicateValues" dxfId="20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Pivot IDs</vt:lpstr>
      <vt:lpstr>Original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2023-09-06T20:22:03Z</dcterms:modified>
</cp:coreProperties>
</file>